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omments3.xml" ContentType="application/vnd.openxmlformats-officedocument.spreadsheetml.comment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comments4.xml" ContentType="application/vnd.openxmlformats-officedocument.spreadsheetml.comment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showInkAnnotation="0" autoCompressPictures="0"/>
  <mc:AlternateContent xmlns:mc="http://schemas.openxmlformats.org/markup-compatibility/2006">
    <mc:Choice Requires="x15">
      <x15ac:absPath xmlns:x15ac="http://schemas.microsoft.com/office/spreadsheetml/2010/11/ac" url="https://d.docs.live.net/528060d74b554012/Pictures/Savnit Lab 3 &amp; 4/"/>
    </mc:Choice>
  </mc:AlternateContent>
  <xr:revisionPtr revIDLastSave="189" documentId="8_{55B25BAC-8313-3540-9148-1D57AB91F833}" xr6:coauthVersionLast="47" xr6:coauthVersionMax="47" xr10:uidLastSave="{A77BDBA3-DB75-42DC-8686-5A1668693DF0}"/>
  <bookViews>
    <workbookView xWindow="-110" yWindow="-110" windowWidth="25820" windowHeight="15500" tabRatio="500" activeTab="9" xr2:uid="{00000000-000D-0000-FFFF-FFFF00000000}"/>
  </bookViews>
  <sheets>
    <sheet name="Lab 3" sheetId="1" r:id="rId1"/>
    <sheet name="Workings" sheetId="6" r:id="rId2"/>
    <sheet name="IRI SKUs" sheetId="7" r:id="rId3"/>
    <sheet name="Lab 4" sheetId="8" r:id="rId4"/>
    <sheet name="Sheet5" sheetId="20" r:id="rId5"/>
    <sheet name="Sheet1" sheetId="13" r:id="rId6"/>
    <sheet name="Sheet2" sheetId="14" r:id="rId7"/>
    <sheet name="Sheet6" sheetId="18" r:id="rId8"/>
    <sheet name="Sheet3" sheetId="15" r:id="rId9"/>
    <sheet name="SustainabilityData" sheetId="11" r:id="rId10"/>
    <sheet name="All Brand Mentions" sheetId="12" r:id="rId11"/>
  </sheets>
  <definedNames>
    <definedName name="_xlchart.v1.0" hidden="1">SustainabilityData!$D$5:$D$1046</definedName>
    <definedName name="_xlchart.v1.1" hidden="1">SustainabilityData!$B$5:$B$1046</definedName>
  </definedNames>
  <calcPr calcId="191029"/>
  <pivotCaches>
    <pivotCache cacheId="0" r:id="rId12"/>
    <pivotCache cacheId="1" r:id="rId13"/>
    <pivotCache cacheId="2" r:id="rId1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052" i="11" l="1"/>
  <c r="BE1056" i="11"/>
  <c r="BE1055" i="11"/>
  <c r="BD1056" i="11"/>
  <c r="BD1055" i="11"/>
  <c r="BD1054" i="11"/>
  <c r="O1049" i="11"/>
  <c r="N1049" i="11"/>
  <c r="M1049" i="11"/>
  <c r="L1049" i="11"/>
  <c r="K1049" i="11"/>
  <c r="J1049" i="11"/>
  <c r="I1049" i="11"/>
  <c r="H1049" i="11"/>
  <c r="G1049" i="11"/>
  <c r="F1049" i="11"/>
  <c r="B1050" i="11"/>
  <c r="B1049" i="11"/>
  <c r="B1048" i="11"/>
  <c r="O147" i="1" l="1"/>
  <c r="X60" i="1"/>
  <c r="X61" i="1"/>
  <c r="X62" i="1"/>
  <c r="X63" i="1"/>
  <c r="X64" i="1"/>
  <c r="X65" i="1"/>
  <c r="X66" i="1"/>
  <c r="X67" i="1"/>
  <c r="X59" i="1"/>
  <c r="X58" i="1"/>
  <c r="X55" i="1"/>
  <c r="X56" i="1"/>
  <c r="X57" i="1"/>
  <c r="X51" i="1"/>
  <c r="X52" i="1"/>
  <c r="X53" i="1"/>
  <c r="X54" i="1"/>
  <c r="W55" i="1"/>
  <c r="W56" i="1"/>
  <c r="W57" i="1"/>
  <c r="W58" i="1"/>
  <c r="W59" i="1"/>
  <c r="W60" i="1"/>
  <c r="W61" i="1"/>
  <c r="W62" i="1"/>
  <c r="W63" i="1"/>
  <c r="W64" i="1"/>
  <c r="W65" i="1"/>
  <c r="W66" i="1"/>
  <c r="W67" i="1"/>
  <c r="W54" i="1"/>
  <c r="W52" i="1"/>
  <c r="W51" i="1"/>
  <c r="W53" i="1"/>
  <c r="K137" i="1"/>
  <c r="J101" i="8"/>
  <c r="I101" i="8"/>
  <c r="H101" i="8"/>
  <c r="E101" i="8"/>
  <c r="D101" i="8"/>
  <c r="C101" i="8"/>
  <c r="L96" i="8"/>
  <c r="L94" i="8"/>
  <c r="L95" i="8"/>
  <c r="L93" i="8"/>
  <c r="L92" i="8"/>
  <c r="L91" i="8"/>
  <c r="G96" i="8"/>
  <c r="G94" i="8"/>
  <c r="G95" i="8"/>
  <c r="G93" i="8"/>
  <c r="G92" i="8"/>
  <c r="G91" i="8"/>
  <c r="K92" i="8"/>
  <c r="K93" i="8"/>
  <c r="K94" i="8"/>
  <c r="K95" i="8"/>
  <c r="K91" i="8"/>
  <c r="J92" i="8"/>
  <c r="J93" i="8"/>
  <c r="J94" i="8"/>
  <c r="J95" i="8"/>
  <c r="J91" i="8"/>
  <c r="F95" i="8"/>
  <c r="F94" i="8"/>
  <c r="F93" i="8"/>
  <c r="F92" i="8"/>
  <c r="F91" i="8"/>
  <c r="E95" i="8"/>
  <c r="E94" i="8"/>
  <c r="E93" i="8"/>
  <c r="E92" i="8"/>
  <c r="E91" i="8"/>
  <c r="I97" i="8"/>
  <c r="I96" i="8"/>
  <c r="I95" i="8"/>
  <c r="I94" i="8"/>
  <c r="I93" i="8"/>
  <c r="I92" i="8"/>
  <c r="I91" i="8"/>
  <c r="D97" i="8"/>
  <c r="D96" i="8"/>
  <c r="D95" i="8"/>
  <c r="D94" i="8"/>
  <c r="D93" i="8"/>
  <c r="D92" i="8"/>
  <c r="D91" i="8"/>
  <c r="H96" i="8"/>
  <c r="H95" i="8"/>
  <c r="H94" i="8"/>
  <c r="H93" i="8"/>
  <c r="H92" i="8"/>
  <c r="H91" i="8"/>
  <c r="C96" i="8"/>
  <c r="C95" i="8"/>
  <c r="C94" i="8"/>
  <c r="C93" i="8"/>
  <c r="C92" i="8"/>
  <c r="C91" i="8"/>
  <c r="D79" i="8"/>
  <c r="E79" i="8"/>
  <c r="F79" i="8"/>
  <c r="G79" i="8"/>
  <c r="H79" i="8"/>
  <c r="I79" i="8"/>
  <c r="J79" i="8"/>
  <c r="K79" i="8"/>
  <c r="L79" i="8"/>
  <c r="M79" i="8"/>
  <c r="C79" i="8"/>
  <c r="D77" i="8"/>
  <c r="E77" i="8"/>
  <c r="F77" i="8"/>
  <c r="G77" i="8"/>
  <c r="H77" i="8"/>
  <c r="I77" i="8"/>
  <c r="J77" i="8"/>
  <c r="K77" i="8"/>
  <c r="L77" i="8"/>
  <c r="C77" i="8"/>
  <c r="G1048" i="11"/>
  <c r="H1048" i="11"/>
  <c r="I1048" i="11"/>
  <c r="J1048" i="11"/>
  <c r="K1048" i="11"/>
  <c r="L1048" i="11"/>
  <c r="M1048" i="11"/>
  <c r="N1048" i="11"/>
  <c r="O1048" i="11"/>
  <c r="F1048" i="11"/>
  <c r="R20" i="11"/>
  <c r="R21" i="11"/>
  <c r="R22" i="11"/>
  <c r="R23" i="11"/>
  <c r="R24" i="11"/>
  <c r="R25" i="11"/>
  <c r="R26" i="11"/>
  <c r="R27" i="11"/>
  <c r="R28" i="11"/>
  <c r="R29" i="11"/>
  <c r="R30" i="11"/>
  <c r="R31" i="11"/>
  <c r="R32" i="11"/>
  <c r="R33" i="11"/>
  <c r="R34" i="11"/>
  <c r="R35" i="11"/>
  <c r="R36" i="11"/>
  <c r="R37" i="11"/>
  <c r="R38" i="11"/>
  <c r="R39" i="11"/>
  <c r="R40" i="11"/>
  <c r="R41" i="11"/>
  <c r="R42" i="11"/>
  <c r="R43" i="11"/>
  <c r="R44" i="11"/>
  <c r="R45" i="11"/>
  <c r="R46" i="11"/>
  <c r="R47" i="11"/>
  <c r="R48" i="11"/>
  <c r="R49" i="11"/>
  <c r="R50" i="11"/>
  <c r="R51" i="11"/>
  <c r="R52" i="11"/>
  <c r="R53" i="11"/>
  <c r="R54" i="11"/>
  <c r="R55" i="11"/>
  <c r="R56" i="11"/>
  <c r="R57" i="11"/>
  <c r="R58" i="11"/>
  <c r="R59" i="11"/>
  <c r="R60" i="11"/>
  <c r="R61" i="11"/>
  <c r="R62" i="11"/>
  <c r="R63" i="11"/>
  <c r="R64" i="11"/>
  <c r="R65" i="11"/>
  <c r="R66" i="11"/>
  <c r="R67" i="11"/>
  <c r="R68" i="11"/>
  <c r="R69" i="11"/>
  <c r="R70" i="11"/>
  <c r="R71" i="11"/>
  <c r="R72" i="11"/>
  <c r="R73" i="11"/>
  <c r="R74" i="11"/>
  <c r="R75" i="11"/>
  <c r="R76" i="11"/>
  <c r="R77" i="11"/>
  <c r="R78" i="11"/>
  <c r="R79" i="11"/>
  <c r="R80" i="11"/>
  <c r="R81" i="11"/>
  <c r="R82" i="11"/>
  <c r="R83" i="11"/>
  <c r="R84" i="11"/>
  <c r="R85" i="11"/>
  <c r="R86" i="11"/>
  <c r="R87" i="11"/>
  <c r="R88" i="11"/>
  <c r="R89" i="11"/>
  <c r="R90" i="11"/>
  <c r="R91" i="11"/>
  <c r="R92" i="11"/>
  <c r="R93" i="11"/>
  <c r="R94" i="11"/>
  <c r="R95" i="11"/>
  <c r="R96" i="11"/>
  <c r="R97" i="11"/>
  <c r="R98" i="11"/>
  <c r="R99" i="11"/>
  <c r="R100" i="11"/>
  <c r="R101" i="11"/>
  <c r="R102" i="11"/>
  <c r="R103" i="11"/>
  <c r="R104" i="11"/>
  <c r="R105" i="11"/>
  <c r="R106" i="11"/>
  <c r="R107" i="11"/>
  <c r="R108" i="11"/>
  <c r="R109" i="11"/>
  <c r="R110" i="11"/>
  <c r="R111" i="11"/>
  <c r="R112" i="11"/>
  <c r="R113" i="11"/>
  <c r="R114" i="11"/>
  <c r="R115" i="11"/>
  <c r="R116" i="11"/>
  <c r="R117" i="11"/>
  <c r="R118" i="11"/>
  <c r="R119" i="11"/>
  <c r="R120" i="11"/>
  <c r="R121" i="11"/>
  <c r="R122" i="11"/>
  <c r="R123" i="11"/>
  <c r="R124" i="11"/>
  <c r="R125" i="11"/>
  <c r="R126" i="11"/>
  <c r="R127" i="11"/>
  <c r="R128" i="11"/>
  <c r="R129" i="11"/>
  <c r="R130" i="11"/>
  <c r="R131" i="11"/>
  <c r="R132" i="11"/>
  <c r="R133" i="11"/>
  <c r="R134" i="11"/>
  <c r="R135" i="11"/>
  <c r="R136" i="11"/>
  <c r="R137" i="11"/>
  <c r="R138" i="11"/>
  <c r="R139" i="11"/>
  <c r="R140" i="11"/>
  <c r="R141" i="11"/>
  <c r="R142" i="11"/>
  <c r="R143" i="11"/>
  <c r="R144" i="11"/>
  <c r="R145" i="11"/>
  <c r="R146" i="11"/>
  <c r="R147" i="11"/>
  <c r="R148" i="11"/>
  <c r="R149" i="11"/>
  <c r="R150" i="11"/>
  <c r="R151" i="11"/>
  <c r="R152" i="11"/>
  <c r="R153" i="11"/>
  <c r="R154" i="11"/>
  <c r="R155" i="11"/>
  <c r="R156" i="11"/>
  <c r="R157" i="11"/>
  <c r="R158" i="11"/>
  <c r="R159" i="11"/>
  <c r="R160" i="11"/>
  <c r="R161" i="11"/>
  <c r="R162" i="11"/>
  <c r="R163" i="11"/>
  <c r="R164" i="11"/>
  <c r="R165" i="11"/>
  <c r="R166" i="11"/>
  <c r="R167" i="11"/>
  <c r="R168" i="11"/>
  <c r="R169" i="11"/>
  <c r="R170" i="11"/>
  <c r="R171" i="11"/>
  <c r="R172" i="11"/>
  <c r="R173" i="11"/>
  <c r="R174" i="11"/>
  <c r="R175" i="11"/>
  <c r="R176" i="11"/>
  <c r="R177" i="11"/>
  <c r="R178" i="11"/>
  <c r="R179" i="11"/>
  <c r="R180" i="11"/>
  <c r="R181" i="11"/>
  <c r="R182" i="11"/>
  <c r="R183" i="11"/>
  <c r="R184" i="11"/>
  <c r="R185" i="11"/>
  <c r="R186" i="11"/>
  <c r="R187" i="11"/>
  <c r="R188" i="11"/>
  <c r="R189" i="11"/>
  <c r="R190" i="11"/>
  <c r="R191" i="11"/>
  <c r="R192" i="11"/>
  <c r="R193" i="11"/>
  <c r="R194" i="11"/>
  <c r="R195" i="11"/>
  <c r="R196" i="11"/>
  <c r="R197" i="11"/>
  <c r="R198" i="11"/>
  <c r="R199" i="11"/>
  <c r="R200" i="11"/>
  <c r="R201" i="11"/>
  <c r="R202" i="11"/>
  <c r="R203" i="11"/>
  <c r="R204" i="11"/>
  <c r="R205" i="11"/>
  <c r="R206" i="11"/>
  <c r="R207" i="11"/>
  <c r="R208" i="11"/>
  <c r="R209" i="11"/>
  <c r="R210" i="11"/>
  <c r="R211" i="11"/>
  <c r="R212" i="11"/>
  <c r="R213" i="11"/>
  <c r="R214" i="11"/>
  <c r="R215" i="11"/>
  <c r="R216" i="11"/>
  <c r="R217" i="11"/>
  <c r="R218" i="11"/>
  <c r="R219" i="11"/>
  <c r="R220" i="11"/>
  <c r="R221" i="11"/>
  <c r="R222" i="11"/>
  <c r="R223" i="11"/>
  <c r="R224" i="11"/>
  <c r="R225" i="11"/>
  <c r="R226" i="11"/>
  <c r="R227" i="11"/>
  <c r="R228" i="11"/>
  <c r="R229" i="11"/>
  <c r="R230" i="11"/>
  <c r="R231" i="11"/>
  <c r="R232" i="11"/>
  <c r="R233" i="11"/>
  <c r="R234" i="11"/>
  <c r="R235" i="11"/>
  <c r="R236" i="11"/>
  <c r="R237" i="11"/>
  <c r="R238" i="11"/>
  <c r="R239" i="11"/>
  <c r="R240" i="11"/>
  <c r="R241" i="11"/>
  <c r="R242" i="11"/>
  <c r="R243" i="11"/>
  <c r="R244" i="11"/>
  <c r="R245" i="11"/>
  <c r="R246" i="11"/>
  <c r="R247" i="11"/>
  <c r="R248" i="11"/>
  <c r="R249" i="11"/>
  <c r="R250" i="11"/>
  <c r="R251" i="11"/>
  <c r="R252" i="11"/>
  <c r="R253" i="11"/>
  <c r="R254" i="11"/>
  <c r="R255" i="11"/>
  <c r="R256" i="11"/>
  <c r="R257" i="11"/>
  <c r="R258" i="11"/>
  <c r="R259" i="11"/>
  <c r="R260" i="11"/>
  <c r="R261" i="11"/>
  <c r="R262" i="11"/>
  <c r="R263" i="11"/>
  <c r="R264" i="11"/>
  <c r="R265" i="11"/>
  <c r="R266" i="11"/>
  <c r="R267" i="11"/>
  <c r="R268" i="11"/>
  <c r="R269" i="11"/>
  <c r="R270" i="11"/>
  <c r="R271" i="11"/>
  <c r="R272" i="11"/>
  <c r="R273" i="11"/>
  <c r="R274" i="11"/>
  <c r="R275" i="11"/>
  <c r="R276" i="11"/>
  <c r="R277" i="11"/>
  <c r="R278" i="11"/>
  <c r="R279" i="11"/>
  <c r="R280" i="11"/>
  <c r="R281" i="11"/>
  <c r="R282" i="11"/>
  <c r="R283" i="11"/>
  <c r="R284" i="11"/>
  <c r="R285" i="11"/>
  <c r="R286" i="11"/>
  <c r="R287" i="11"/>
  <c r="R288" i="11"/>
  <c r="R289" i="11"/>
  <c r="R290" i="11"/>
  <c r="R291" i="11"/>
  <c r="R292" i="11"/>
  <c r="R293" i="11"/>
  <c r="R294" i="11"/>
  <c r="R295" i="11"/>
  <c r="R296" i="11"/>
  <c r="R297" i="11"/>
  <c r="R298" i="11"/>
  <c r="R299" i="11"/>
  <c r="R300" i="11"/>
  <c r="R301" i="11"/>
  <c r="R302" i="11"/>
  <c r="R303" i="11"/>
  <c r="R304" i="11"/>
  <c r="R305" i="11"/>
  <c r="R306" i="11"/>
  <c r="R307" i="11"/>
  <c r="R308" i="11"/>
  <c r="R309" i="11"/>
  <c r="R310" i="11"/>
  <c r="R311" i="11"/>
  <c r="R312" i="11"/>
  <c r="R313" i="11"/>
  <c r="R314" i="11"/>
  <c r="R315" i="11"/>
  <c r="R316" i="11"/>
  <c r="R317" i="11"/>
  <c r="R318" i="11"/>
  <c r="R319" i="11"/>
  <c r="R320" i="11"/>
  <c r="R321" i="11"/>
  <c r="R322" i="11"/>
  <c r="R323" i="11"/>
  <c r="R324" i="11"/>
  <c r="R325" i="11"/>
  <c r="R326" i="11"/>
  <c r="R327" i="11"/>
  <c r="R328" i="11"/>
  <c r="R329" i="11"/>
  <c r="R330" i="11"/>
  <c r="R331" i="11"/>
  <c r="R332" i="11"/>
  <c r="R333" i="11"/>
  <c r="R334" i="11"/>
  <c r="R335" i="11"/>
  <c r="R336" i="11"/>
  <c r="R337" i="11"/>
  <c r="R338" i="11"/>
  <c r="R339" i="11"/>
  <c r="R340" i="11"/>
  <c r="R341" i="11"/>
  <c r="R342" i="11"/>
  <c r="R343" i="11"/>
  <c r="R344" i="11"/>
  <c r="R345" i="11"/>
  <c r="R346" i="11"/>
  <c r="R347" i="11"/>
  <c r="R348" i="11"/>
  <c r="R349" i="11"/>
  <c r="R350" i="11"/>
  <c r="R351" i="11"/>
  <c r="R352" i="11"/>
  <c r="R353" i="11"/>
  <c r="R354" i="11"/>
  <c r="R355" i="11"/>
  <c r="R356" i="11"/>
  <c r="R357" i="11"/>
  <c r="R358" i="11"/>
  <c r="R359" i="11"/>
  <c r="R360" i="11"/>
  <c r="R361" i="11"/>
  <c r="R362" i="11"/>
  <c r="R363" i="11"/>
  <c r="R364" i="11"/>
  <c r="R365" i="11"/>
  <c r="R366" i="11"/>
  <c r="R367" i="11"/>
  <c r="R368" i="11"/>
  <c r="R369" i="11"/>
  <c r="R370" i="11"/>
  <c r="R371" i="11"/>
  <c r="R372" i="11"/>
  <c r="R373" i="11"/>
  <c r="R374" i="11"/>
  <c r="R375" i="11"/>
  <c r="R376" i="11"/>
  <c r="R377" i="11"/>
  <c r="R378" i="11"/>
  <c r="R379" i="11"/>
  <c r="R380" i="11"/>
  <c r="R381" i="11"/>
  <c r="R382" i="11"/>
  <c r="R383" i="11"/>
  <c r="R384" i="11"/>
  <c r="R385" i="11"/>
  <c r="R386" i="11"/>
  <c r="R387" i="11"/>
  <c r="R388" i="11"/>
  <c r="R389" i="11"/>
  <c r="R390" i="11"/>
  <c r="R391" i="11"/>
  <c r="R392" i="11"/>
  <c r="R393" i="11"/>
  <c r="R394" i="11"/>
  <c r="R395" i="11"/>
  <c r="R396" i="11"/>
  <c r="R397" i="11"/>
  <c r="R398" i="11"/>
  <c r="R399" i="11"/>
  <c r="R400" i="11"/>
  <c r="R401" i="11"/>
  <c r="R402" i="11"/>
  <c r="R403" i="11"/>
  <c r="R404" i="11"/>
  <c r="R405" i="11"/>
  <c r="R406" i="11"/>
  <c r="R407" i="11"/>
  <c r="R408" i="11"/>
  <c r="R409" i="11"/>
  <c r="R410" i="11"/>
  <c r="R411" i="11"/>
  <c r="R412" i="11"/>
  <c r="R413" i="11"/>
  <c r="R414" i="11"/>
  <c r="R415" i="11"/>
  <c r="R416" i="11"/>
  <c r="R417" i="11"/>
  <c r="R418" i="11"/>
  <c r="R419" i="11"/>
  <c r="R420" i="11"/>
  <c r="R421" i="11"/>
  <c r="R422" i="11"/>
  <c r="R423" i="11"/>
  <c r="R424" i="11"/>
  <c r="R425" i="11"/>
  <c r="R426" i="11"/>
  <c r="R427" i="11"/>
  <c r="R428" i="11"/>
  <c r="R429" i="11"/>
  <c r="R430" i="11"/>
  <c r="R431" i="11"/>
  <c r="R432" i="11"/>
  <c r="R433" i="11"/>
  <c r="R434" i="11"/>
  <c r="R435" i="11"/>
  <c r="R436" i="11"/>
  <c r="R437" i="11"/>
  <c r="R438" i="11"/>
  <c r="R439" i="11"/>
  <c r="R440" i="11"/>
  <c r="R441" i="11"/>
  <c r="R442" i="11"/>
  <c r="R443" i="11"/>
  <c r="R444" i="11"/>
  <c r="R445" i="11"/>
  <c r="R446" i="11"/>
  <c r="R447" i="11"/>
  <c r="R448" i="11"/>
  <c r="R449" i="11"/>
  <c r="R450" i="11"/>
  <c r="R451" i="11"/>
  <c r="R452" i="11"/>
  <c r="R453" i="11"/>
  <c r="R454" i="11"/>
  <c r="R455" i="11"/>
  <c r="R456" i="11"/>
  <c r="R457" i="11"/>
  <c r="R458" i="11"/>
  <c r="R459" i="11"/>
  <c r="R460" i="11"/>
  <c r="R461" i="11"/>
  <c r="R462" i="11"/>
  <c r="R463" i="11"/>
  <c r="R464" i="11"/>
  <c r="R465" i="11"/>
  <c r="R466" i="11"/>
  <c r="R467" i="11"/>
  <c r="R468" i="11"/>
  <c r="R469" i="11"/>
  <c r="R470" i="11"/>
  <c r="R471" i="11"/>
  <c r="R472" i="11"/>
  <c r="R473" i="11"/>
  <c r="R474" i="11"/>
  <c r="R475" i="11"/>
  <c r="R476" i="11"/>
  <c r="R477" i="11"/>
  <c r="R478" i="11"/>
  <c r="R479" i="11"/>
  <c r="R480" i="11"/>
  <c r="R481" i="11"/>
  <c r="R482" i="11"/>
  <c r="R483" i="11"/>
  <c r="R484" i="11"/>
  <c r="R485" i="11"/>
  <c r="R486" i="11"/>
  <c r="R487" i="11"/>
  <c r="R488" i="11"/>
  <c r="R489" i="11"/>
  <c r="R490" i="11"/>
  <c r="R491" i="11"/>
  <c r="R492" i="11"/>
  <c r="R493" i="11"/>
  <c r="R494" i="11"/>
  <c r="R495" i="11"/>
  <c r="R496" i="11"/>
  <c r="R497" i="11"/>
  <c r="R498" i="11"/>
  <c r="R499" i="11"/>
  <c r="R500" i="11"/>
  <c r="R501" i="11"/>
  <c r="R502" i="11"/>
  <c r="R503" i="11"/>
  <c r="R504" i="11"/>
  <c r="R505" i="11"/>
  <c r="R506" i="11"/>
  <c r="R507" i="11"/>
  <c r="R508" i="11"/>
  <c r="R509" i="11"/>
  <c r="R510" i="11"/>
  <c r="R511" i="11"/>
  <c r="R512" i="11"/>
  <c r="R513" i="11"/>
  <c r="R514" i="11"/>
  <c r="R515" i="11"/>
  <c r="R516" i="11"/>
  <c r="R517" i="11"/>
  <c r="R518" i="11"/>
  <c r="R519" i="11"/>
  <c r="R520" i="11"/>
  <c r="R521" i="11"/>
  <c r="R522" i="11"/>
  <c r="R523" i="11"/>
  <c r="R524" i="11"/>
  <c r="R525" i="11"/>
  <c r="R526" i="11"/>
  <c r="R527" i="11"/>
  <c r="R528" i="11"/>
  <c r="R529" i="11"/>
  <c r="R530" i="11"/>
  <c r="R531" i="11"/>
  <c r="R532" i="11"/>
  <c r="R533" i="11"/>
  <c r="R534" i="11"/>
  <c r="R535" i="11"/>
  <c r="R536" i="11"/>
  <c r="R537" i="11"/>
  <c r="R538" i="11"/>
  <c r="R539" i="11"/>
  <c r="R540" i="11"/>
  <c r="R541" i="11"/>
  <c r="R542" i="11"/>
  <c r="R543" i="11"/>
  <c r="R544" i="11"/>
  <c r="R545" i="11"/>
  <c r="R546" i="11"/>
  <c r="R547" i="11"/>
  <c r="R548" i="11"/>
  <c r="R549" i="11"/>
  <c r="R550" i="11"/>
  <c r="R551" i="11"/>
  <c r="R552" i="11"/>
  <c r="R553" i="11"/>
  <c r="R554" i="11"/>
  <c r="R555" i="11"/>
  <c r="R556" i="11"/>
  <c r="R557" i="11"/>
  <c r="R558" i="11"/>
  <c r="R559" i="11"/>
  <c r="R560" i="11"/>
  <c r="R561" i="11"/>
  <c r="R562" i="11"/>
  <c r="R563" i="11"/>
  <c r="R564" i="11"/>
  <c r="R565" i="11"/>
  <c r="R566" i="11"/>
  <c r="R567" i="11"/>
  <c r="R568" i="11"/>
  <c r="R569" i="11"/>
  <c r="R570" i="11"/>
  <c r="R571" i="11"/>
  <c r="R572" i="11"/>
  <c r="R573" i="11"/>
  <c r="R574" i="11"/>
  <c r="R575" i="11"/>
  <c r="R576" i="11"/>
  <c r="R577" i="11"/>
  <c r="R578" i="11"/>
  <c r="R579" i="11"/>
  <c r="R580" i="11"/>
  <c r="R581" i="11"/>
  <c r="R582" i="11"/>
  <c r="R583" i="11"/>
  <c r="R584" i="11"/>
  <c r="R585" i="11"/>
  <c r="R586" i="11"/>
  <c r="R587" i="11"/>
  <c r="R588" i="11"/>
  <c r="R589" i="11"/>
  <c r="R590" i="11"/>
  <c r="R591" i="11"/>
  <c r="R592" i="11"/>
  <c r="R593" i="11"/>
  <c r="R594" i="11"/>
  <c r="R595" i="11"/>
  <c r="R596" i="11"/>
  <c r="R597" i="11"/>
  <c r="R598" i="11"/>
  <c r="R599" i="11"/>
  <c r="R600" i="11"/>
  <c r="R601" i="11"/>
  <c r="R602" i="11"/>
  <c r="R603" i="11"/>
  <c r="R604" i="11"/>
  <c r="R605" i="11"/>
  <c r="R606" i="11"/>
  <c r="R607" i="11"/>
  <c r="R608" i="11"/>
  <c r="R609" i="11"/>
  <c r="R610" i="11"/>
  <c r="R611" i="11"/>
  <c r="R612" i="11"/>
  <c r="R613" i="11"/>
  <c r="R614" i="11"/>
  <c r="R615" i="11"/>
  <c r="R616" i="11"/>
  <c r="R617" i="11"/>
  <c r="R618" i="11"/>
  <c r="R619" i="11"/>
  <c r="R620" i="11"/>
  <c r="R621" i="11"/>
  <c r="R622" i="11"/>
  <c r="R623" i="11"/>
  <c r="R624" i="11"/>
  <c r="R625" i="11"/>
  <c r="R626" i="11"/>
  <c r="R627" i="11"/>
  <c r="R628" i="11"/>
  <c r="R629" i="11"/>
  <c r="R630" i="11"/>
  <c r="R631" i="11"/>
  <c r="R632" i="11"/>
  <c r="R633" i="11"/>
  <c r="R634" i="11"/>
  <c r="R635" i="11"/>
  <c r="R636" i="11"/>
  <c r="R637" i="11"/>
  <c r="R638" i="11"/>
  <c r="R639" i="11"/>
  <c r="R640" i="11"/>
  <c r="R641" i="11"/>
  <c r="R642" i="11"/>
  <c r="R643" i="11"/>
  <c r="R644" i="11"/>
  <c r="R645" i="11"/>
  <c r="R646" i="11"/>
  <c r="R647" i="11"/>
  <c r="R648" i="11"/>
  <c r="R649" i="11"/>
  <c r="R650" i="11"/>
  <c r="R651" i="11"/>
  <c r="R652" i="11"/>
  <c r="R653" i="11"/>
  <c r="R654" i="11"/>
  <c r="R655" i="11"/>
  <c r="R656" i="11"/>
  <c r="R657" i="11"/>
  <c r="R658" i="11"/>
  <c r="R659" i="11"/>
  <c r="R660" i="11"/>
  <c r="R661" i="11"/>
  <c r="R662" i="11"/>
  <c r="R663" i="11"/>
  <c r="R664" i="11"/>
  <c r="R665" i="11"/>
  <c r="R666" i="11"/>
  <c r="R667" i="11"/>
  <c r="R668" i="11"/>
  <c r="R669" i="11"/>
  <c r="R670" i="11"/>
  <c r="R671" i="11"/>
  <c r="R672" i="11"/>
  <c r="R673" i="11"/>
  <c r="R674" i="11"/>
  <c r="R675" i="11"/>
  <c r="R676" i="11"/>
  <c r="R677" i="11"/>
  <c r="R678" i="11"/>
  <c r="R679" i="11"/>
  <c r="R680" i="11"/>
  <c r="R681" i="11"/>
  <c r="R682" i="11"/>
  <c r="R683" i="11"/>
  <c r="R684" i="11"/>
  <c r="R685" i="11"/>
  <c r="R686" i="11"/>
  <c r="R687" i="11"/>
  <c r="R688" i="11"/>
  <c r="R689" i="11"/>
  <c r="R690" i="11"/>
  <c r="R691" i="11"/>
  <c r="R692" i="11"/>
  <c r="R693" i="11"/>
  <c r="R694" i="11"/>
  <c r="R695" i="11"/>
  <c r="R696" i="11"/>
  <c r="R697" i="11"/>
  <c r="R698" i="11"/>
  <c r="R699" i="11"/>
  <c r="R700" i="11"/>
  <c r="R701" i="11"/>
  <c r="R702" i="11"/>
  <c r="R703" i="11"/>
  <c r="R704" i="11"/>
  <c r="R705" i="11"/>
  <c r="R706" i="11"/>
  <c r="R707" i="11"/>
  <c r="R708" i="11"/>
  <c r="R709" i="11"/>
  <c r="R710" i="11"/>
  <c r="R711" i="11"/>
  <c r="R712" i="11"/>
  <c r="R713" i="11"/>
  <c r="R714" i="11"/>
  <c r="R715" i="11"/>
  <c r="R716" i="11"/>
  <c r="R717" i="11"/>
  <c r="R718" i="11"/>
  <c r="R719" i="11"/>
  <c r="R720" i="11"/>
  <c r="R721" i="11"/>
  <c r="R722" i="11"/>
  <c r="R723" i="11"/>
  <c r="R724" i="11"/>
  <c r="R725" i="11"/>
  <c r="R726" i="11"/>
  <c r="R727" i="11"/>
  <c r="R728" i="11"/>
  <c r="R729" i="11"/>
  <c r="R730" i="11"/>
  <c r="R731" i="11"/>
  <c r="R732" i="11"/>
  <c r="R733" i="11"/>
  <c r="R734" i="11"/>
  <c r="R735" i="11"/>
  <c r="R736" i="11"/>
  <c r="R737" i="11"/>
  <c r="R738" i="11"/>
  <c r="R739" i="11"/>
  <c r="R740" i="11"/>
  <c r="R741" i="11"/>
  <c r="R742" i="11"/>
  <c r="R743" i="11"/>
  <c r="R744" i="11"/>
  <c r="R745" i="11"/>
  <c r="R746" i="11"/>
  <c r="R747" i="11"/>
  <c r="R748" i="11"/>
  <c r="R749" i="11"/>
  <c r="R750" i="11"/>
  <c r="R751" i="11"/>
  <c r="R752" i="11"/>
  <c r="R753" i="11"/>
  <c r="R754" i="11"/>
  <c r="R755" i="11"/>
  <c r="R756" i="11"/>
  <c r="R757" i="11"/>
  <c r="R758" i="11"/>
  <c r="R759" i="11"/>
  <c r="R760" i="11"/>
  <c r="R761" i="11"/>
  <c r="R762" i="11"/>
  <c r="R763" i="11"/>
  <c r="R764" i="11"/>
  <c r="R765" i="11"/>
  <c r="R766" i="11"/>
  <c r="R767" i="11"/>
  <c r="R768" i="11"/>
  <c r="R769" i="11"/>
  <c r="R770" i="11"/>
  <c r="R771" i="11"/>
  <c r="R772" i="11"/>
  <c r="R773" i="11"/>
  <c r="R774" i="11"/>
  <c r="R775" i="11"/>
  <c r="R776" i="11"/>
  <c r="R777" i="11"/>
  <c r="R778" i="11"/>
  <c r="R779" i="11"/>
  <c r="R780" i="11"/>
  <c r="R781" i="11"/>
  <c r="R782" i="11"/>
  <c r="R783" i="11"/>
  <c r="R784" i="11"/>
  <c r="R785" i="11"/>
  <c r="R786" i="11"/>
  <c r="R787" i="11"/>
  <c r="R788" i="11"/>
  <c r="R789" i="11"/>
  <c r="R790" i="11"/>
  <c r="R791" i="11"/>
  <c r="R792" i="11"/>
  <c r="R793" i="11"/>
  <c r="R794" i="11"/>
  <c r="R795" i="11"/>
  <c r="R796" i="11"/>
  <c r="R797" i="11"/>
  <c r="R798" i="11"/>
  <c r="R799" i="11"/>
  <c r="R800" i="11"/>
  <c r="R801" i="11"/>
  <c r="R802" i="11"/>
  <c r="R803" i="11"/>
  <c r="R804" i="11"/>
  <c r="R805" i="11"/>
  <c r="R806" i="11"/>
  <c r="R807" i="11"/>
  <c r="R808" i="11"/>
  <c r="R809" i="11"/>
  <c r="R810" i="11"/>
  <c r="R811" i="11"/>
  <c r="R812" i="11"/>
  <c r="R813" i="11"/>
  <c r="R814" i="11"/>
  <c r="R815" i="11"/>
  <c r="R816" i="11"/>
  <c r="R817" i="11"/>
  <c r="R818" i="11"/>
  <c r="R819" i="11"/>
  <c r="R820" i="11"/>
  <c r="R821" i="11"/>
  <c r="R822" i="11"/>
  <c r="R823" i="11"/>
  <c r="R824" i="11"/>
  <c r="R825" i="11"/>
  <c r="R826" i="11"/>
  <c r="R827" i="11"/>
  <c r="R828" i="11"/>
  <c r="R829" i="11"/>
  <c r="R830" i="11"/>
  <c r="R831" i="11"/>
  <c r="R832" i="11"/>
  <c r="R833" i="11"/>
  <c r="R834" i="11"/>
  <c r="R835" i="11"/>
  <c r="R836" i="11"/>
  <c r="R837" i="11"/>
  <c r="R838" i="11"/>
  <c r="R839" i="11"/>
  <c r="R840" i="11"/>
  <c r="R841" i="11"/>
  <c r="R842" i="11"/>
  <c r="R843" i="11"/>
  <c r="R844" i="11"/>
  <c r="R845" i="11"/>
  <c r="R846" i="11"/>
  <c r="R847" i="11"/>
  <c r="R848" i="11"/>
  <c r="R849" i="11"/>
  <c r="R850" i="11"/>
  <c r="R851" i="11"/>
  <c r="R852" i="11"/>
  <c r="R853" i="11"/>
  <c r="R854" i="11"/>
  <c r="R855" i="11"/>
  <c r="R856" i="11"/>
  <c r="R857" i="11"/>
  <c r="R858" i="11"/>
  <c r="R859" i="11"/>
  <c r="R860" i="11"/>
  <c r="R861" i="11"/>
  <c r="R862" i="11"/>
  <c r="R863" i="11"/>
  <c r="R864" i="11"/>
  <c r="R865" i="11"/>
  <c r="R866" i="11"/>
  <c r="R867" i="11"/>
  <c r="R868" i="11"/>
  <c r="R869" i="11"/>
  <c r="R870" i="11"/>
  <c r="R871" i="11"/>
  <c r="R872" i="11"/>
  <c r="R873" i="11"/>
  <c r="R874" i="11"/>
  <c r="R875" i="11"/>
  <c r="R876" i="11"/>
  <c r="R877" i="11"/>
  <c r="R878" i="11"/>
  <c r="R879" i="11"/>
  <c r="R880" i="11"/>
  <c r="R881" i="11"/>
  <c r="R882" i="11"/>
  <c r="R883" i="11"/>
  <c r="R884" i="11"/>
  <c r="R885" i="11"/>
  <c r="R886" i="11"/>
  <c r="R887" i="11"/>
  <c r="R888" i="11"/>
  <c r="R889" i="11"/>
  <c r="R890" i="11"/>
  <c r="R891" i="11"/>
  <c r="R892" i="11"/>
  <c r="R893" i="11"/>
  <c r="R894" i="11"/>
  <c r="R895" i="11"/>
  <c r="R896" i="11"/>
  <c r="R897" i="11"/>
  <c r="R898" i="11"/>
  <c r="R899" i="11"/>
  <c r="R900" i="11"/>
  <c r="R901" i="11"/>
  <c r="R902" i="11"/>
  <c r="R903" i="11"/>
  <c r="R904" i="11"/>
  <c r="R905" i="11"/>
  <c r="R906" i="11"/>
  <c r="R907" i="11"/>
  <c r="R908" i="11"/>
  <c r="R909" i="11"/>
  <c r="R910" i="11"/>
  <c r="R911" i="11"/>
  <c r="R912" i="11"/>
  <c r="R913" i="11"/>
  <c r="R914" i="11"/>
  <c r="R915" i="11"/>
  <c r="R916" i="11"/>
  <c r="R917" i="11"/>
  <c r="R918" i="11"/>
  <c r="R919" i="11"/>
  <c r="R920" i="11"/>
  <c r="R921" i="11"/>
  <c r="R922" i="11"/>
  <c r="R923" i="11"/>
  <c r="R924" i="11"/>
  <c r="R925" i="11"/>
  <c r="R926" i="11"/>
  <c r="R927" i="11"/>
  <c r="R928" i="11"/>
  <c r="R929" i="11"/>
  <c r="R930" i="11"/>
  <c r="R931" i="11"/>
  <c r="R932" i="11"/>
  <c r="R933" i="11"/>
  <c r="R934" i="11"/>
  <c r="R935" i="11"/>
  <c r="R936" i="11"/>
  <c r="R937" i="11"/>
  <c r="R938" i="11"/>
  <c r="R939" i="11"/>
  <c r="R940" i="11"/>
  <c r="R941" i="11"/>
  <c r="R942" i="11"/>
  <c r="R943" i="11"/>
  <c r="R944" i="11"/>
  <c r="R945" i="11"/>
  <c r="R946" i="11"/>
  <c r="R947" i="11"/>
  <c r="R948" i="11"/>
  <c r="R949" i="11"/>
  <c r="R950" i="11"/>
  <c r="R951" i="11"/>
  <c r="R952" i="11"/>
  <c r="R953" i="11"/>
  <c r="R954" i="11"/>
  <c r="R955" i="11"/>
  <c r="R956" i="11"/>
  <c r="R957" i="11"/>
  <c r="R958" i="11"/>
  <c r="R959" i="11"/>
  <c r="R960" i="11"/>
  <c r="R961" i="11"/>
  <c r="R962" i="11"/>
  <c r="R963" i="11"/>
  <c r="R964" i="11"/>
  <c r="R965" i="11"/>
  <c r="R966" i="11"/>
  <c r="R967" i="11"/>
  <c r="R968" i="11"/>
  <c r="R969" i="11"/>
  <c r="R970" i="11"/>
  <c r="R971" i="11"/>
  <c r="R972" i="11"/>
  <c r="R973" i="11"/>
  <c r="R974" i="11"/>
  <c r="R975" i="11"/>
  <c r="R976" i="11"/>
  <c r="R977" i="11"/>
  <c r="R978" i="11"/>
  <c r="R979" i="11"/>
  <c r="R980" i="11"/>
  <c r="R981" i="11"/>
  <c r="R982" i="11"/>
  <c r="R983" i="11"/>
  <c r="R984" i="11"/>
  <c r="R985" i="11"/>
  <c r="R986" i="11"/>
  <c r="R987" i="11"/>
  <c r="R988" i="11"/>
  <c r="R989" i="11"/>
  <c r="R990" i="11"/>
  <c r="R991" i="11"/>
  <c r="R992" i="11"/>
  <c r="R993" i="11"/>
  <c r="R994" i="11"/>
  <c r="R995" i="11"/>
  <c r="R996" i="11"/>
  <c r="R997" i="11"/>
  <c r="R998" i="11"/>
  <c r="R999" i="11"/>
  <c r="R1000" i="11"/>
  <c r="R1001" i="11"/>
  <c r="R1002" i="11"/>
  <c r="R1003" i="11"/>
  <c r="R1004" i="11"/>
  <c r="R1005" i="11"/>
  <c r="R1006" i="11"/>
  <c r="R1007" i="11"/>
  <c r="R1008" i="11"/>
  <c r="R1009" i="11"/>
  <c r="R1010" i="11"/>
  <c r="R1011" i="11"/>
  <c r="R1012" i="11"/>
  <c r="R1013" i="11"/>
  <c r="R1014" i="11"/>
  <c r="R1015" i="11"/>
  <c r="R1016" i="11"/>
  <c r="R1017" i="11"/>
  <c r="R1018" i="11"/>
  <c r="R1019" i="11"/>
  <c r="R1020" i="11"/>
  <c r="R1021" i="11"/>
  <c r="R1022" i="11"/>
  <c r="R1023" i="11"/>
  <c r="R1024" i="11"/>
  <c r="R1025" i="11"/>
  <c r="R1026" i="11"/>
  <c r="R1027" i="11"/>
  <c r="R1028" i="11"/>
  <c r="R1029" i="11"/>
  <c r="R1030" i="11"/>
  <c r="R1031" i="11"/>
  <c r="R1032" i="11"/>
  <c r="R1033" i="11"/>
  <c r="R1034" i="11"/>
  <c r="R1035" i="11"/>
  <c r="R1036" i="11"/>
  <c r="R1037" i="11"/>
  <c r="R1038" i="11"/>
  <c r="R1039" i="11"/>
  <c r="R1040" i="11"/>
  <c r="R1041" i="11"/>
  <c r="R1042" i="11"/>
  <c r="R1043" i="11"/>
  <c r="R1044" i="11"/>
  <c r="R1045" i="11"/>
  <c r="R1046" i="11"/>
  <c r="R6" i="11"/>
  <c r="R7" i="11"/>
  <c r="R8" i="11"/>
  <c r="R9" i="11"/>
  <c r="R10" i="11"/>
  <c r="R11" i="11"/>
  <c r="R12" i="11"/>
  <c r="R13" i="11"/>
  <c r="R14" i="11"/>
  <c r="R15" i="11"/>
  <c r="R16" i="11"/>
  <c r="R17" i="11"/>
  <c r="R18" i="11"/>
  <c r="R19" i="11"/>
  <c r="R5" i="11"/>
  <c r="J43" i="8"/>
  <c r="F43" i="8"/>
  <c r="G43" i="8"/>
  <c r="H43" i="8"/>
  <c r="I43" i="8"/>
  <c r="E43" i="8"/>
  <c r="D43" i="8"/>
  <c r="C43" i="8"/>
  <c r="J42" i="8"/>
  <c r="J18" i="8"/>
  <c r="I19" i="8" s="1"/>
  <c r="E10" i="8"/>
  <c r="D10" i="8"/>
  <c r="C10" i="8"/>
  <c r="F10" i="8" s="1"/>
  <c r="B96" i="7"/>
  <c r="B95" i="7"/>
  <c r="B93" i="7"/>
  <c r="B92" i="7"/>
  <c r="L93" i="7"/>
  <c r="L92" i="7"/>
  <c r="G93" i="7"/>
  <c r="G92" i="7"/>
  <c r="E89" i="7" a="1"/>
  <c r="E89" i="7" s="1"/>
  <c r="U164" i="1" s="1"/>
  <c r="E88" i="7"/>
  <c r="C89" i="7" a="1"/>
  <c r="C89" i="7" s="1"/>
  <c r="C88" i="7"/>
  <c r="M85" i="7"/>
  <c r="M9" i="7"/>
  <c r="M10" i="7"/>
  <c r="M11" i="7" s="1"/>
  <c r="M12" i="7" s="1"/>
  <c r="M13" i="7" s="1"/>
  <c r="M14" i="7" s="1"/>
  <c r="M15" i="7" s="1"/>
  <c r="M16" i="7" s="1"/>
  <c r="M17" i="7" s="1"/>
  <c r="M18" i="7" s="1"/>
  <c r="M19" i="7" s="1"/>
  <c r="M20" i="7" s="1"/>
  <c r="M21" i="7" s="1"/>
  <c r="M22" i="7" s="1"/>
  <c r="M23" i="7" s="1"/>
  <c r="M24" i="7" s="1"/>
  <c r="M25" i="7" s="1"/>
  <c r="M26" i="7" s="1"/>
  <c r="M27" i="7" s="1"/>
  <c r="M28" i="7" s="1"/>
  <c r="M29" i="7" s="1"/>
  <c r="M30" i="7" s="1"/>
  <c r="M31" i="7" s="1"/>
  <c r="M32" i="7" s="1"/>
  <c r="M33" i="7" s="1"/>
  <c r="M34" i="7" s="1"/>
  <c r="M35" i="7" s="1"/>
  <c r="M36" i="7" s="1"/>
  <c r="M37" i="7" s="1"/>
  <c r="M38" i="7" s="1"/>
  <c r="M39" i="7" s="1"/>
  <c r="M40" i="7" s="1"/>
  <c r="M41" i="7" s="1"/>
  <c r="M42" i="7" s="1"/>
  <c r="M43" i="7" s="1"/>
  <c r="M44" i="7" s="1"/>
  <c r="M45" i="7" s="1"/>
  <c r="M46" i="7" s="1"/>
  <c r="M47" i="7" s="1"/>
  <c r="M48" i="7" s="1"/>
  <c r="M49" i="7" s="1"/>
  <c r="M50" i="7" s="1"/>
  <c r="M51" i="7" s="1"/>
  <c r="M52" i="7" s="1"/>
  <c r="M53" i="7" s="1"/>
  <c r="M54" i="7" s="1"/>
  <c r="M55" i="7" s="1"/>
  <c r="M56" i="7" s="1"/>
  <c r="M57" i="7" s="1"/>
  <c r="M58" i="7" s="1"/>
  <c r="M59" i="7" s="1"/>
  <c r="M60" i="7" s="1"/>
  <c r="M61" i="7" s="1"/>
  <c r="M62" i="7" s="1"/>
  <c r="M63" i="7" s="1"/>
  <c r="M64" i="7" s="1"/>
  <c r="M65" i="7" s="1"/>
  <c r="M66" i="7" s="1"/>
  <c r="M67" i="7" s="1"/>
  <c r="M68" i="7" s="1"/>
  <c r="M69" i="7" s="1"/>
  <c r="M70" i="7" s="1"/>
  <c r="M71" i="7" s="1"/>
  <c r="M72" i="7" s="1"/>
  <c r="M73" i="7" s="1"/>
  <c r="M74" i="7" s="1"/>
  <c r="M75" i="7" s="1"/>
  <c r="M76" i="7" s="1"/>
  <c r="M77" i="7" s="1"/>
  <c r="M78" i="7" s="1"/>
  <c r="M79" i="7" s="1"/>
  <c r="M80" i="7" s="1"/>
  <c r="M81" i="7" s="1"/>
  <c r="M82" i="7" s="1"/>
  <c r="M83" i="7" s="1"/>
  <c r="M84" i="7" s="1"/>
  <c r="M7" i="7"/>
  <c r="M8" i="7"/>
  <c r="M147" i="1"/>
  <c r="U147" i="1"/>
  <c r="U148" i="1"/>
  <c r="S147" i="1"/>
  <c r="Q147" i="1"/>
  <c r="K147" i="1"/>
  <c r="I147" i="1"/>
  <c r="I148" i="1"/>
  <c r="I149" i="1"/>
  <c r="K149" i="1"/>
  <c r="M149" i="1"/>
  <c r="O149" i="1"/>
  <c r="Q149" i="1"/>
  <c r="S149" i="1"/>
  <c r="U149" i="1"/>
  <c r="K148" i="1"/>
  <c r="M148" i="1"/>
  <c r="O148" i="1"/>
  <c r="Q148" i="1"/>
  <c r="S148" i="1"/>
  <c r="G149" i="1"/>
  <c r="G147" i="1"/>
  <c r="G148" i="1"/>
  <c r="I146" i="1"/>
  <c r="K146" i="1"/>
  <c r="M146" i="1"/>
  <c r="O146" i="1"/>
  <c r="Q146" i="1"/>
  <c r="S146" i="1"/>
  <c r="U146" i="1"/>
  <c r="I145" i="1"/>
  <c r="K145" i="1"/>
  <c r="M145" i="1"/>
  <c r="O145" i="1"/>
  <c r="Q145" i="1"/>
  <c r="S145" i="1"/>
  <c r="U145" i="1"/>
  <c r="I144" i="1"/>
  <c r="K144" i="1"/>
  <c r="M144" i="1"/>
  <c r="O144" i="1"/>
  <c r="Q144" i="1"/>
  <c r="S144" i="1"/>
  <c r="U144" i="1"/>
  <c r="I142" i="1"/>
  <c r="K142" i="1"/>
  <c r="M142" i="1"/>
  <c r="O142" i="1"/>
  <c r="Q142" i="1"/>
  <c r="S142" i="1"/>
  <c r="U142" i="1"/>
  <c r="G144" i="1"/>
  <c r="G142" i="1"/>
  <c r="G143" i="1"/>
  <c r="G145" i="1"/>
  <c r="G146" i="1"/>
  <c r="I143" i="1"/>
  <c r="K143" i="1"/>
  <c r="M143" i="1"/>
  <c r="O143" i="1"/>
  <c r="Q143" i="1"/>
  <c r="S143" i="1"/>
  <c r="U143" i="1"/>
  <c r="I141" i="1"/>
  <c r="K141" i="1"/>
  <c r="M141" i="1"/>
  <c r="O141" i="1"/>
  <c r="Q141" i="1"/>
  <c r="S141" i="1"/>
  <c r="U141" i="1"/>
  <c r="G141" i="1"/>
  <c r="I140" i="1"/>
  <c r="K140" i="1"/>
  <c r="M140" i="1"/>
  <c r="O140" i="1"/>
  <c r="Q140" i="1"/>
  <c r="S140" i="1"/>
  <c r="U140" i="1"/>
  <c r="G140" i="1"/>
  <c r="I139" i="1"/>
  <c r="K139" i="1"/>
  <c r="M139" i="1"/>
  <c r="O139" i="1"/>
  <c r="Q139" i="1"/>
  <c r="S139" i="1"/>
  <c r="U139" i="1"/>
  <c r="G139" i="1"/>
  <c r="I138" i="1"/>
  <c r="K138" i="1"/>
  <c r="M138" i="1"/>
  <c r="O138" i="1"/>
  <c r="Q138" i="1"/>
  <c r="S138" i="1"/>
  <c r="U138" i="1"/>
  <c r="G138" i="1"/>
  <c r="I137" i="1"/>
  <c r="M137" i="1"/>
  <c r="O137" i="1"/>
  <c r="Q137" i="1"/>
  <c r="S137" i="1"/>
  <c r="U137" i="1"/>
  <c r="G137" i="1"/>
  <c r="I136" i="1"/>
  <c r="K136" i="1"/>
  <c r="M136" i="1"/>
  <c r="O136" i="1"/>
  <c r="Q136" i="1"/>
  <c r="S136" i="1"/>
  <c r="U136" i="1"/>
  <c r="G136" i="1"/>
  <c r="I135" i="1"/>
  <c r="K135" i="1"/>
  <c r="M135" i="1"/>
  <c r="O135" i="1"/>
  <c r="Q135" i="1"/>
  <c r="S135" i="1"/>
  <c r="U135" i="1"/>
  <c r="G135" i="1"/>
  <c r="O134" i="1"/>
  <c r="Q134" i="1"/>
  <c r="S134" i="1"/>
  <c r="U134" i="1"/>
  <c r="M134" i="1"/>
  <c r="E6" i="6"/>
  <c r="G6" i="6"/>
  <c r="I6" i="6"/>
  <c r="K6" i="6"/>
  <c r="M6" i="6"/>
  <c r="O6" i="6"/>
  <c r="Q6" i="6"/>
  <c r="S6" i="6"/>
  <c r="C6" i="6"/>
  <c r="Q5" i="6"/>
  <c r="S5" i="6"/>
  <c r="M5" i="6"/>
  <c r="O5" i="6"/>
  <c r="K5" i="6"/>
  <c r="I5" i="6"/>
  <c r="G5" i="6"/>
  <c r="E5" i="6"/>
  <c r="C5" i="6"/>
  <c r="X72" i="1"/>
  <c r="X74" i="1"/>
  <c r="X75" i="1"/>
  <c r="G84" i="1"/>
  <c r="I84" i="1"/>
  <c r="K84" i="1"/>
  <c r="M84" i="1"/>
  <c r="O84" i="1"/>
  <c r="Q84" i="1"/>
  <c r="S84" i="1"/>
  <c r="U84" i="1"/>
  <c r="G83" i="1"/>
  <c r="I83" i="1"/>
  <c r="K83" i="1"/>
  <c r="M83" i="1"/>
  <c r="O83" i="1"/>
  <c r="Q83" i="1"/>
  <c r="S83" i="1"/>
  <c r="U83" i="1"/>
  <c r="G82" i="1"/>
  <c r="I82" i="1"/>
  <c r="K82" i="1"/>
  <c r="M82" i="1"/>
  <c r="O82" i="1"/>
  <c r="Q82" i="1"/>
  <c r="S82" i="1"/>
  <c r="U82" i="1"/>
  <c r="G81" i="1"/>
  <c r="I81" i="1"/>
  <c r="K81" i="1"/>
  <c r="M81" i="1"/>
  <c r="O81" i="1"/>
  <c r="Q81" i="1"/>
  <c r="X81" i="1" s="1"/>
  <c r="S81" i="1"/>
  <c r="U81" i="1"/>
  <c r="G80" i="1"/>
  <c r="I80" i="1"/>
  <c r="K80" i="1"/>
  <c r="M80" i="1"/>
  <c r="O80" i="1"/>
  <c r="Q80" i="1"/>
  <c r="S80" i="1"/>
  <c r="U80" i="1"/>
  <c r="G79" i="1"/>
  <c r="I79" i="1"/>
  <c r="K79" i="1"/>
  <c r="M79" i="1"/>
  <c r="O79" i="1"/>
  <c r="Q79" i="1"/>
  <c r="S79" i="1"/>
  <c r="U79" i="1"/>
  <c r="G78" i="1"/>
  <c r="I78" i="1"/>
  <c r="K78" i="1"/>
  <c r="M78" i="1"/>
  <c r="O78" i="1"/>
  <c r="Q78" i="1"/>
  <c r="S78" i="1"/>
  <c r="U78" i="1"/>
  <c r="G77" i="1"/>
  <c r="I77" i="1"/>
  <c r="K77" i="1"/>
  <c r="M77" i="1"/>
  <c r="O77" i="1"/>
  <c r="Q77" i="1"/>
  <c r="S77" i="1"/>
  <c r="U77" i="1"/>
  <c r="G76" i="1"/>
  <c r="I76" i="1"/>
  <c r="K76" i="1"/>
  <c r="M76" i="1"/>
  <c r="O76" i="1"/>
  <c r="Q76" i="1"/>
  <c r="S76" i="1"/>
  <c r="U76" i="1"/>
  <c r="G75" i="1"/>
  <c r="I75" i="1"/>
  <c r="K75" i="1"/>
  <c r="M75" i="1"/>
  <c r="O75" i="1"/>
  <c r="Q75" i="1"/>
  <c r="S75" i="1"/>
  <c r="U75" i="1"/>
  <c r="G74" i="1"/>
  <c r="I74" i="1"/>
  <c r="K74" i="1"/>
  <c r="M74" i="1"/>
  <c r="O74" i="1"/>
  <c r="Q74" i="1"/>
  <c r="S74" i="1"/>
  <c r="U74" i="1"/>
  <c r="G73" i="1"/>
  <c r="I73" i="1"/>
  <c r="K73" i="1"/>
  <c r="M73" i="1"/>
  <c r="X73" i="1" s="1"/>
  <c r="O73" i="1"/>
  <c r="Q73" i="1"/>
  <c r="S73" i="1"/>
  <c r="U73" i="1"/>
  <c r="G72" i="1"/>
  <c r="I72" i="1"/>
  <c r="K72" i="1"/>
  <c r="M72" i="1"/>
  <c r="O72" i="1"/>
  <c r="Q72" i="1"/>
  <c r="S72" i="1"/>
  <c r="U72" i="1"/>
  <c r="E81" i="1"/>
  <c r="E82" i="1"/>
  <c r="X82" i="1" s="1"/>
  <c r="E84" i="1"/>
  <c r="X84" i="1" s="1"/>
  <c r="E83" i="1"/>
  <c r="X83" i="1" s="1"/>
  <c r="E80" i="1"/>
  <c r="E79" i="1"/>
  <c r="W79" i="1" s="1"/>
  <c r="E78" i="1"/>
  <c r="X78" i="1" s="1"/>
  <c r="E77" i="1"/>
  <c r="X77" i="1" s="1"/>
  <c r="E76" i="1"/>
  <c r="X76" i="1" s="1"/>
  <c r="E75" i="1"/>
  <c r="W75" i="1" s="1"/>
  <c r="E74" i="1"/>
  <c r="W74" i="1" s="1"/>
  <c r="E73" i="1"/>
  <c r="W73" i="1" s="1"/>
  <c r="E72" i="1"/>
  <c r="W72" i="1" s="1"/>
  <c r="I71" i="1"/>
  <c r="K71" i="1"/>
  <c r="M71" i="1"/>
  <c r="O71" i="1"/>
  <c r="Q71" i="1"/>
  <c r="S71" i="1"/>
  <c r="U71" i="1"/>
  <c r="G71" i="1"/>
  <c r="I67" i="1"/>
  <c r="K67" i="1"/>
  <c r="M67" i="1"/>
  <c r="O67" i="1"/>
  <c r="Q67" i="1"/>
  <c r="S67" i="1"/>
  <c r="U67" i="1"/>
  <c r="I66" i="1"/>
  <c r="K66" i="1"/>
  <c r="M66" i="1"/>
  <c r="O66" i="1"/>
  <c r="Q66" i="1"/>
  <c r="S66" i="1"/>
  <c r="U66" i="1"/>
  <c r="I65" i="1"/>
  <c r="K65" i="1"/>
  <c r="M65" i="1"/>
  <c r="O65" i="1"/>
  <c r="Q65" i="1"/>
  <c r="S65" i="1"/>
  <c r="U65" i="1"/>
  <c r="I64" i="1"/>
  <c r="K64" i="1"/>
  <c r="M64" i="1"/>
  <c r="O64" i="1"/>
  <c r="Q64" i="1"/>
  <c r="S64" i="1"/>
  <c r="U64" i="1"/>
  <c r="I63" i="1"/>
  <c r="K63" i="1"/>
  <c r="M63" i="1"/>
  <c r="O63" i="1"/>
  <c r="Q63" i="1"/>
  <c r="S63" i="1"/>
  <c r="U63" i="1"/>
  <c r="I62" i="1"/>
  <c r="K62" i="1"/>
  <c r="M62" i="1"/>
  <c r="O62" i="1"/>
  <c r="Q62" i="1"/>
  <c r="S62" i="1"/>
  <c r="U62" i="1"/>
  <c r="I61" i="1"/>
  <c r="K61" i="1"/>
  <c r="M61" i="1"/>
  <c r="O61" i="1"/>
  <c r="Q61" i="1"/>
  <c r="S61" i="1"/>
  <c r="U61" i="1"/>
  <c r="I60" i="1"/>
  <c r="K60" i="1"/>
  <c r="M60" i="1"/>
  <c r="O60" i="1"/>
  <c r="Q60" i="1"/>
  <c r="S60" i="1"/>
  <c r="U60" i="1"/>
  <c r="I59" i="1"/>
  <c r="K59" i="1"/>
  <c r="M59" i="1"/>
  <c r="O59" i="1"/>
  <c r="Q59" i="1"/>
  <c r="S59" i="1"/>
  <c r="U59" i="1"/>
  <c r="I58" i="1"/>
  <c r="K58" i="1"/>
  <c r="M58" i="1"/>
  <c r="O58" i="1"/>
  <c r="Q58" i="1"/>
  <c r="S58" i="1"/>
  <c r="U58" i="1"/>
  <c r="G67" i="1"/>
  <c r="G66" i="1"/>
  <c r="G65" i="1"/>
  <c r="G64" i="1"/>
  <c r="G63" i="1"/>
  <c r="G62" i="1"/>
  <c r="G61" i="1"/>
  <c r="G60" i="1"/>
  <c r="G59" i="1"/>
  <c r="G58" i="1"/>
  <c r="G57" i="1"/>
  <c r="I57" i="1"/>
  <c r="K57" i="1"/>
  <c r="M57" i="1"/>
  <c r="O57" i="1"/>
  <c r="Q57" i="1"/>
  <c r="S57" i="1"/>
  <c r="U57" i="1"/>
  <c r="I56" i="1"/>
  <c r="K56" i="1"/>
  <c r="M56" i="1"/>
  <c r="O56" i="1"/>
  <c r="Q56" i="1"/>
  <c r="S56" i="1"/>
  <c r="U56" i="1"/>
  <c r="G56" i="1"/>
  <c r="I55" i="1"/>
  <c r="K55" i="1"/>
  <c r="M55" i="1"/>
  <c r="O55" i="1"/>
  <c r="Q55" i="1"/>
  <c r="S55" i="1"/>
  <c r="U55" i="1"/>
  <c r="G55" i="1"/>
  <c r="I54" i="1"/>
  <c r="K54" i="1"/>
  <c r="M54" i="1"/>
  <c r="O54" i="1"/>
  <c r="Q54" i="1"/>
  <c r="S54" i="1"/>
  <c r="U54" i="1"/>
  <c r="G54" i="1"/>
  <c r="I53" i="1"/>
  <c r="K53" i="1"/>
  <c r="M53" i="1"/>
  <c r="O53" i="1"/>
  <c r="Q53" i="1"/>
  <c r="S53" i="1"/>
  <c r="U53" i="1"/>
  <c r="I52" i="1"/>
  <c r="K52" i="1"/>
  <c r="M52" i="1"/>
  <c r="O52" i="1"/>
  <c r="Q52" i="1"/>
  <c r="S52" i="1"/>
  <c r="U52" i="1"/>
  <c r="G53" i="1"/>
  <c r="G52" i="1"/>
  <c r="U51" i="1"/>
  <c r="S51" i="1"/>
  <c r="Q51" i="1"/>
  <c r="O51" i="1"/>
  <c r="M51" i="1"/>
  <c r="K51" i="1"/>
  <c r="S4" i="6"/>
  <c r="Q4" i="6"/>
  <c r="O4" i="6"/>
  <c r="M4" i="6"/>
  <c r="K4" i="6"/>
  <c r="I4" i="6"/>
  <c r="G4" i="6"/>
  <c r="E4" i="6"/>
  <c r="C4" i="6"/>
  <c r="S3" i="6"/>
  <c r="Q3" i="6"/>
  <c r="O3" i="6"/>
  <c r="M3" i="6"/>
  <c r="K3" i="6"/>
  <c r="I3" i="6"/>
  <c r="G3" i="6"/>
  <c r="E3" i="6"/>
  <c r="B1053" i="11"/>
  <c r="I51" i="1"/>
  <c r="E19" i="8" l="1"/>
  <c r="C19" i="8"/>
  <c r="J19" i="8" s="1"/>
  <c r="D19" i="8"/>
  <c r="G19" i="8"/>
  <c r="F19" i="8"/>
  <c r="H19" i="8"/>
  <c r="W80" i="1"/>
  <c r="W78" i="1"/>
  <c r="W83" i="1"/>
  <c r="W81" i="1"/>
  <c r="X80" i="1"/>
  <c r="X79" i="1"/>
  <c r="W84" i="1"/>
  <c r="W76" i="1"/>
  <c r="W82" i="1"/>
  <c r="W77" i="1"/>
  <c r="Q172" i="1"/>
  <c r="B1054" i="11" l="1"/>
  <c r="X172" i="1" l="1"/>
  <c r="X171" i="1"/>
  <c r="Q171" i="1"/>
  <c r="U170" i="1"/>
  <c r="I170" i="1"/>
  <c r="U168" i="1"/>
  <c r="I168" i="1"/>
  <c r="O164" i="1"/>
  <c r="U162" i="1"/>
  <c r="O162" i="1"/>
  <c r="K134" i="1" l="1"/>
  <c r="BE1054" i="11"/>
  <c r="E71" i="1"/>
  <c r="G51" i="1"/>
  <c r="W71" i="1" l="1"/>
  <c r="X71" i="1"/>
  <c r="L98" i="8"/>
  <c r="G98" i="8"/>
  <c r="E2" i="8" l="1"/>
  <c r="Q5" i="11" l="1"/>
  <c r="AG5" i="11"/>
  <c r="Q6" i="11"/>
  <c r="AG6" i="11"/>
  <c r="Q7" i="11"/>
  <c r="AG7" i="11"/>
  <c r="Q8" i="11"/>
  <c r="AG8" i="11"/>
  <c r="Q9" i="11"/>
  <c r="AG9" i="11"/>
  <c r="Q10" i="11"/>
  <c r="AG10" i="11"/>
  <c r="Q11" i="11"/>
  <c r="AG11" i="11"/>
  <c r="Q12" i="11"/>
  <c r="AG12" i="11"/>
  <c r="Q13" i="11"/>
  <c r="AG13" i="11"/>
  <c r="Q14" i="11"/>
  <c r="AG14" i="11"/>
  <c r="Q15" i="11"/>
  <c r="AG15" i="11"/>
  <c r="Q16" i="11"/>
  <c r="AG16" i="11"/>
  <c r="Q17" i="11"/>
  <c r="AG17" i="11"/>
  <c r="Q18" i="11"/>
  <c r="AG18" i="11"/>
  <c r="Q19" i="11"/>
  <c r="AG19" i="11"/>
  <c r="Q20" i="11"/>
  <c r="AG20" i="11"/>
  <c r="Q21" i="11"/>
  <c r="AG21" i="11"/>
  <c r="Q22" i="11"/>
  <c r="AG22" i="11"/>
  <c r="Q23" i="11"/>
  <c r="AG23" i="11"/>
  <c r="Q24" i="11"/>
  <c r="AG24" i="11"/>
  <c r="Q25" i="11"/>
  <c r="AG25" i="11"/>
  <c r="Q26" i="11"/>
  <c r="AG26" i="11"/>
  <c r="Q27" i="11"/>
  <c r="AG27" i="11"/>
  <c r="Q28" i="11"/>
  <c r="AG28" i="11"/>
  <c r="Q29" i="11"/>
  <c r="AG29" i="11"/>
  <c r="Q30" i="11"/>
  <c r="AG30" i="11"/>
  <c r="Q31" i="11"/>
  <c r="AG31" i="11"/>
  <c r="Q32" i="11"/>
  <c r="AG32" i="11"/>
  <c r="Q33" i="11"/>
  <c r="AG33" i="11"/>
  <c r="Q34" i="11"/>
  <c r="AG34" i="11"/>
  <c r="Q35" i="11"/>
  <c r="AG35" i="11"/>
  <c r="Q36" i="11"/>
  <c r="AG36" i="11"/>
  <c r="Q37" i="11"/>
  <c r="AG37" i="11"/>
  <c r="Q38" i="11"/>
  <c r="AG38" i="11"/>
  <c r="Q39" i="11"/>
  <c r="AG39" i="11"/>
  <c r="Q40" i="11"/>
  <c r="AG40" i="11"/>
  <c r="Q41" i="11"/>
  <c r="AG41" i="11"/>
  <c r="Q42" i="11"/>
  <c r="AG42" i="11"/>
  <c r="Q43" i="11"/>
  <c r="AG43" i="11"/>
  <c r="Q44" i="11"/>
  <c r="AG44" i="11"/>
  <c r="Q45" i="11"/>
  <c r="AG45" i="11"/>
  <c r="Q46" i="11"/>
  <c r="AG46" i="11"/>
  <c r="Q47" i="11"/>
  <c r="AG47" i="11"/>
  <c r="Q48" i="11"/>
  <c r="AG48" i="11"/>
  <c r="Q49" i="11"/>
  <c r="AG49" i="11"/>
  <c r="Q50" i="11"/>
  <c r="AG50" i="11"/>
  <c r="Q51" i="11"/>
  <c r="AG51" i="11"/>
  <c r="Q52" i="11"/>
  <c r="AG52" i="11"/>
  <c r="Q53" i="11"/>
  <c r="AG53" i="11"/>
  <c r="Q54" i="11"/>
  <c r="AG54" i="11"/>
  <c r="Q55" i="11"/>
  <c r="AG55" i="11"/>
  <c r="Q56" i="11"/>
  <c r="AG56" i="11"/>
  <c r="Q57" i="11"/>
  <c r="AG57" i="11"/>
  <c r="Q58" i="11"/>
  <c r="AG58" i="11"/>
  <c r="Q59" i="11"/>
  <c r="AG59" i="11"/>
  <c r="Q60" i="11"/>
  <c r="AG60" i="11"/>
  <c r="Q61" i="11"/>
  <c r="AG61" i="11"/>
  <c r="Q62" i="11"/>
  <c r="AG62" i="11"/>
  <c r="Q63" i="11"/>
  <c r="AG63" i="11"/>
  <c r="Q64" i="11"/>
  <c r="AG64" i="11"/>
  <c r="Q65" i="11"/>
  <c r="AG65" i="11"/>
  <c r="Q66" i="11"/>
  <c r="AG66" i="11"/>
  <c r="Q67" i="11"/>
  <c r="AG67" i="11"/>
  <c r="Q68" i="11"/>
  <c r="AG68" i="11"/>
  <c r="Q69" i="11"/>
  <c r="AG69" i="11"/>
  <c r="Q70" i="11"/>
  <c r="AG70" i="11"/>
  <c r="Q71" i="11"/>
  <c r="AG71" i="11"/>
  <c r="Q72" i="11"/>
  <c r="AG72" i="11"/>
  <c r="Q73" i="11"/>
  <c r="AG73" i="11"/>
  <c r="Q74" i="11"/>
  <c r="AG74" i="11"/>
  <c r="Q75" i="11"/>
  <c r="AG75" i="11"/>
  <c r="Q76" i="11"/>
  <c r="AG76" i="11"/>
  <c r="Q77" i="11"/>
  <c r="AG77" i="11"/>
  <c r="Q78" i="11"/>
  <c r="AG78" i="11"/>
  <c r="Q79" i="11"/>
  <c r="AG79" i="11"/>
  <c r="Q80" i="11"/>
  <c r="AG80" i="11"/>
  <c r="Q81" i="11"/>
  <c r="AG81" i="11"/>
  <c r="Q82" i="11"/>
  <c r="AG82" i="11"/>
  <c r="Q83" i="11"/>
  <c r="AG83" i="11"/>
  <c r="Q84" i="11"/>
  <c r="AG84" i="11"/>
  <c r="Q85" i="11"/>
  <c r="AG85" i="11"/>
  <c r="Q86" i="11"/>
  <c r="AG86" i="11"/>
  <c r="Q87" i="11"/>
  <c r="AG87" i="11"/>
  <c r="Q88" i="11"/>
  <c r="AG88" i="11"/>
  <c r="Q89" i="11"/>
  <c r="AG89" i="11"/>
  <c r="Q90" i="11"/>
  <c r="AG90" i="11"/>
  <c r="Q91" i="11"/>
  <c r="AG91" i="11"/>
  <c r="Q92" i="11"/>
  <c r="AG92" i="11"/>
  <c r="Q93" i="11"/>
  <c r="AG93" i="11"/>
  <c r="Q94" i="11"/>
  <c r="AG94" i="11"/>
  <c r="Q95" i="11"/>
  <c r="AG95" i="11"/>
  <c r="Q96" i="11"/>
  <c r="AG96" i="11"/>
  <c r="Q97" i="11"/>
  <c r="AG97" i="11"/>
  <c r="Q98" i="11"/>
  <c r="AG98" i="11"/>
  <c r="Q99" i="11"/>
  <c r="AG99" i="11"/>
  <c r="Q100" i="11"/>
  <c r="AG100" i="11"/>
  <c r="Q101" i="11"/>
  <c r="AG101" i="11"/>
  <c r="Q102" i="11"/>
  <c r="AG102" i="11"/>
  <c r="Q103" i="11"/>
  <c r="AG103" i="11"/>
  <c r="Q104" i="11"/>
  <c r="AG104" i="11"/>
  <c r="Q105" i="11"/>
  <c r="AG105" i="11"/>
  <c r="Q106" i="11"/>
  <c r="AG106" i="11"/>
  <c r="Q107" i="11"/>
  <c r="AG107" i="11"/>
  <c r="Q108" i="11"/>
  <c r="AG108" i="11"/>
  <c r="Q109" i="11"/>
  <c r="AG109" i="11"/>
  <c r="Q110" i="11"/>
  <c r="AG110" i="11"/>
  <c r="Q111" i="11"/>
  <c r="AG111" i="11"/>
  <c r="Q112" i="11"/>
  <c r="AG112" i="11"/>
  <c r="Q113" i="11"/>
  <c r="AG113" i="11"/>
  <c r="Q114" i="11"/>
  <c r="AG114" i="11"/>
  <c r="Q115" i="11"/>
  <c r="AG115" i="11"/>
  <c r="Q116" i="11"/>
  <c r="AG116" i="11"/>
  <c r="Q117" i="11"/>
  <c r="AG117" i="11"/>
  <c r="Q118" i="11"/>
  <c r="AG118" i="11"/>
  <c r="Q119" i="11"/>
  <c r="AG119" i="11"/>
  <c r="Q120" i="11"/>
  <c r="AG120" i="11"/>
  <c r="Q121" i="11"/>
  <c r="AG121" i="11"/>
  <c r="Q122" i="11"/>
  <c r="AG122" i="11"/>
  <c r="Q123" i="11"/>
  <c r="AG123" i="11"/>
  <c r="Q124" i="11"/>
  <c r="AG124" i="11"/>
  <c r="Q125" i="11"/>
  <c r="AG125" i="11"/>
  <c r="Q126" i="11"/>
  <c r="AG126" i="11"/>
  <c r="Q127" i="11"/>
  <c r="AG127" i="11"/>
  <c r="Q128" i="11"/>
  <c r="AG128" i="11"/>
  <c r="Q129" i="11"/>
  <c r="AG129" i="11"/>
  <c r="Q130" i="11"/>
  <c r="AG130" i="11"/>
  <c r="Q131" i="11"/>
  <c r="AG131" i="11"/>
  <c r="Q132" i="11"/>
  <c r="AG132" i="11"/>
  <c r="Q133" i="11"/>
  <c r="AG133" i="11"/>
  <c r="Q134" i="11"/>
  <c r="AG134" i="11"/>
  <c r="Q135" i="11"/>
  <c r="AG135" i="11"/>
  <c r="Q136" i="11"/>
  <c r="AG136" i="11"/>
  <c r="Q137" i="11"/>
  <c r="AG137" i="11"/>
  <c r="Q138" i="11"/>
  <c r="AG138" i="11"/>
  <c r="Q139" i="11"/>
  <c r="AG139" i="11"/>
  <c r="Q140" i="11"/>
  <c r="AG140" i="11"/>
  <c r="Q141" i="11"/>
  <c r="AG141" i="11"/>
  <c r="Q142" i="11"/>
  <c r="AG142" i="11"/>
  <c r="Q143" i="11"/>
  <c r="AG143" i="11"/>
  <c r="Q144" i="11"/>
  <c r="AG144" i="11"/>
  <c r="Q145" i="11"/>
  <c r="AG145" i="11"/>
  <c r="Q146" i="11"/>
  <c r="AG146" i="11"/>
  <c r="Q147" i="11"/>
  <c r="AG147" i="11"/>
  <c r="Q148" i="11"/>
  <c r="AG148" i="11"/>
  <c r="Q149" i="11"/>
  <c r="AG149" i="11"/>
  <c r="Q150" i="11"/>
  <c r="AG150" i="11"/>
  <c r="Q151" i="11"/>
  <c r="AG151" i="11"/>
  <c r="Q152" i="11"/>
  <c r="AG152" i="11"/>
  <c r="Q153" i="11"/>
  <c r="AG153" i="11"/>
  <c r="Q154" i="11"/>
  <c r="AG154" i="11"/>
  <c r="Q155" i="11"/>
  <c r="AG155" i="11"/>
  <c r="Q156" i="11"/>
  <c r="AG156" i="11"/>
  <c r="Q157" i="11"/>
  <c r="AG157" i="11"/>
  <c r="Q158" i="11"/>
  <c r="AG158" i="11"/>
  <c r="Q159" i="11"/>
  <c r="AG159" i="11"/>
  <c r="Q160" i="11"/>
  <c r="AG160" i="11"/>
  <c r="Q161" i="11"/>
  <c r="AG161" i="11"/>
  <c r="Q162" i="11"/>
  <c r="AG162" i="11"/>
  <c r="Q163" i="11"/>
  <c r="AG163" i="11"/>
  <c r="Q164" i="11"/>
  <c r="AG164" i="11"/>
  <c r="Q165" i="11"/>
  <c r="AG165" i="11"/>
  <c r="Q166" i="11"/>
  <c r="AG166" i="11"/>
  <c r="Q167" i="11"/>
  <c r="AG167" i="11"/>
  <c r="Q168" i="11"/>
  <c r="AG168" i="11"/>
  <c r="Q169" i="11"/>
  <c r="AG169" i="11"/>
  <c r="Q170" i="11"/>
  <c r="AG170" i="11"/>
  <c r="Q171" i="11"/>
  <c r="AG171" i="11"/>
  <c r="Q172" i="11"/>
  <c r="AG172" i="11"/>
  <c r="Q173" i="11"/>
  <c r="AG173" i="11"/>
  <c r="Q174" i="11"/>
  <c r="AG174" i="11"/>
  <c r="Q175" i="11"/>
  <c r="AG175" i="11"/>
  <c r="Q176" i="11"/>
  <c r="AG176" i="11"/>
  <c r="Q177" i="11"/>
  <c r="AG177" i="11"/>
  <c r="Q178" i="11"/>
  <c r="AG178" i="11"/>
  <c r="Q179" i="11"/>
  <c r="AG179" i="11"/>
  <c r="Q180" i="11"/>
  <c r="AG180" i="11"/>
  <c r="Q181" i="11"/>
  <c r="AG181" i="11"/>
  <c r="Q182" i="11"/>
  <c r="AG182" i="11"/>
  <c r="Q183" i="11"/>
  <c r="AG183" i="11"/>
  <c r="Q184" i="11"/>
  <c r="AG184" i="11"/>
  <c r="Q185" i="11"/>
  <c r="AG185" i="11"/>
  <c r="Q186" i="11"/>
  <c r="AG186" i="11"/>
  <c r="Q187" i="11"/>
  <c r="AG187" i="11"/>
  <c r="Q188" i="11"/>
  <c r="AG188" i="11"/>
  <c r="Q189" i="11"/>
  <c r="AG189" i="11"/>
  <c r="Q190" i="11"/>
  <c r="AG190" i="11"/>
  <c r="Q191" i="11"/>
  <c r="AG191" i="11"/>
  <c r="Q192" i="11"/>
  <c r="AG192" i="11"/>
  <c r="Q193" i="11"/>
  <c r="AG193" i="11"/>
  <c r="Q194" i="11"/>
  <c r="AG194" i="11"/>
  <c r="Q195" i="11"/>
  <c r="AG195" i="11"/>
  <c r="Q196" i="11"/>
  <c r="AG196" i="11"/>
  <c r="Q197" i="11"/>
  <c r="AG197" i="11"/>
  <c r="Q198" i="11"/>
  <c r="AG198" i="11"/>
  <c r="Q199" i="11"/>
  <c r="AG199" i="11"/>
  <c r="Q200" i="11"/>
  <c r="AG200" i="11"/>
  <c r="Q201" i="11"/>
  <c r="AG201" i="11"/>
  <c r="Q202" i="11"/>
  <c r="AG202" i="11"/>
  <c r="Q203" i="11"/>
  <c r="AG203" i="11"/>
  <c r="Q204" i="11"/>
  <c r="AG204" i="11"/>
  <c r="Q205" i="11"/>
  <c r="AG205" i="11"/>
  <c r="Q206" i="11"/>
  <c r="AG206" i="11"/>
  <c r="Q207" i="11"/>
  <c r="AG207" i="11"/>
  <c r="Q208" i="11"/>
  <c r="AG208" i="11"/>
  <c r="Q209" i="11"/>
  <c r="AG209" i="11"/>
  <c r="Q210" i="11"/>
  <c r="AG210" i="11"/>
  <c r="Q211" i="11"/>
  <c r="AG211" i="11"/>
  <c r="Q212" i="11"/>
  <c r="AG212" i="11"/>
  <c r="Q213" i="11"/>
  <c r="AG213" i="11"/>
  <c r="Q214" i="11"/>
  <c r="AG214" i="11"/>
  <c r="Q215" i="11"/>
  <c r="AG215" i="11"/>
  <c r="Q216" i="11"/>
  <c r="AG216" i="11"/>
  <c r="Q217" i="11"/>
  <c r="AG217" i="11"/>
  <c r="Q218" i="11"/>
  <c r="AG218" i="11"/>
  <c r="Q219" i="11"/>
  <c r="AG219" i="11"/>
  <c r="Q220" i="11"/>
  <c r="AG220" i="11"/>
  <c r="Q221" i="11"/>
  <c r="AG221" i="11"/>
  <c r="Q222" i="11"/>
  <c r="AG222" i="11"/>
  <c r="Q223" i="11"/>
  <c r="AG223" i="11"/>
  <c r="Q224" i="11"/>
  <c r="AG224" i="11"/>
  <c r="Q225" i="11"/>
  <c r="AG225" i="11"/>
  <c r="Q226" i="11"/>
  <c r="AG226" i="11"/>
  <c r="Q227" i="11"/>
  <c r="AG227" i="11"/>
  <c r="Q228" i="11"/>
  <c r="AG228" i="11"/>
  <c r="Q229" i="11"/>
  <c r="AG229" i="11"/>
  <c r="Q230" i="11"/>
  <c r="AG230" i="11"/>
  <c r="Q231" i="11"/>
  <c r="AG231" i="11"/>
  <c r="Q232" i="11"/>
  <c r="AG232" i="11"/>
  <c r="Q233" i="11"/>
  <c r="AG233" i="11"/>
  <c r="Q234" i="11"/>
  <c r="AG234" i="11"/>
  <c r="Q235" i="11"/>
  <c r="AG235" i="11"/>
  <c r="Q236" i="11"/>
  <c r="AG236" i="11"/>
  <c r="Q237" i="11"/>
  <c r="AG237" i="11"/>
  <c r="Q238" i="11"/>
  <c r="AG238" i="11"/>
  <c r="Q239" i="11"/>
  <c r="AG239" i="11"/>
  <c r="Q240" i="11"/>
  <c r="AG240" i="11"/>
  <c r="Q241" i="11"/>
  <c r="AG241" i="11"/>
  <c r="Q242" i="11"/>
  <c r="AG242" i="11"/>
  <c r="Q243" i="11"/>
  <c r="AG243" i="11"/>
  <c r="Q244" i="11"/>
  <c r="AG244" i="11"/>
  <c r="Q245" i="11"/>
  <c r="AG245" i="11"/>
  <c r="Q246" i="11"/>
  <c r="AG246" i="11"/>
  <c r="Q247" i="11"/>
  <c r="AG247" i="11"/>
  <c r="Q248" i="11"/>
  <c r="AG248" i="11"/>
  <c r="Q249" i="11"/>
  <c r="AG249" i="11"/>
  <c r="Q250" i="11"/>
  <c r="AG250" i="11"/>
  <c r="Q251" i="11"/>
  <c r="AG251" i="11"/>
  <c r="Q252" i="11"/>
  <c r="AG252" i="11"/>
  <c r="Q253" i="11"/>
  <c r="AG253" i="11"/>
  <c r="Q254" i="11"/>
  <c r="AG254" i="11"/>
  <c r="Q255" i="11"/>
  <c r="AG255" i="11"/>
  <c r="Q256" i="11"/>
  <c r="AG256" i="11"/>
  <c r="Q257" i="11"/>
  <c r="AG257" i="11"/>
  <c r="Q258" i="11"/>
  <c r="AG258" i="11"/>
  <c r="Q259" i="11"/>
  <c r="AG259" i="11"/>
  <c r="Q260" i="11"/>
  <c r="AG260" i="11"/>
  <c r="Q261" i="11"/>
  <c r="AG261" i="11"/>
  <c r="Q262" i="11"/>
  <c r="AG262" i="11"/>
  <c r="Q263" i="11"/>
  <c r="AG263" i="11"/>
  <c r="Q264" i="11"/>
  <c r="AG264" i="11"/>
  <c r="Q265" i="11"/>
  <c r="AG265" i="11"/>
  <c r="Q266" i="11"/>
  <c r="AG266" i="11"/>
  <c r="Q267" i="11"/>
  <c r="AG267" i="11"/>
  <c r="Q268" i="11"/>
  <c r="AG268" i="11"/>
  <c r="Q269" i="11"/>
  <c r="AG269" i="11"/>
  <c r="Q270" i="11"/>
  <c r="AG270" i="11"/>
  <c r="Q271" i="11"/>
  <c r="AG271" i="11"/>
  <c r="Q272" i="11"/>
  <c r="AG272" i="11"/>
  <c r="Q273" i="11"/>
  <c r="AG273" i="11"/>
  <c r="Q274" i="11"/>
  <c r="AG274" i="11"/>
  <c r="Q275" i="11"/>
  <c r="AG275" i="11"/>
  <c r="Q276" i="11"/>
  <c r="AG276" i="11"/>
  <c r="Q277" i="11"/>
  <c r="AG277" i="11"/>
  <c r="Q278" i="11"/>
  <c r="AG278" i="11"/>
  <c r="Q279" i="11"/>
  <c r="AG279" i="11"/>
  <c r="Q280" i="11"/>
  <c r="AG280" i="11"/>
  <c r="Q281" i="11"/>
  <c r="AG281" i="11"/>
  <c r="Q282" i="11"/>
  <c r="AG282" i="11"/>
  <c r="Q283" i="11"/>
  <c r="AG283" i="11"/>
  <c r="Q284" i="11"/>
  <c r="AG284" i="11"/>
  <c r="Q285" i="11"/>
  <c r="AG285" i="11"/>
  <c r="Q286" i="11"/>
  <c r="AG286" i="11"/>
  <c r="Q287" i="11"/>
  <c r="AG287" i="11"/>
  <c r="Q288" i="11"/>
  <c r="AG288" i="11"/>
  <c r="Q289" i="11"/>
  <c r="AG289" i="11"/>
  <c r="Q290" i="11"/>
  <c r="AG290" i="11"/>
  <c r="Q291" i="11"/>
  <c r="AG291" i="11"/>
  <c r="Q292" i="11"/>
  <c r="AG292" i="11"/>
  <c r="Q293" i="11"/>
  <c r="AG293" i="11"/>
  <c r="Q294" i="11"/>
  <c r="AG294" i="11"/>
  <c r="Q295" i="11"/>
  <c r="AG295" i="11"/>
  <c r="Q296" i="11"/>
  <c r="AG296" i="11"/>
  <c r="Q297" i="11"/>
  <c r="AG297" i="11"/>
  <c r="Q298" i="11"/>
  <c r="AG298" i="11"/>
  <c r="Q299" i="11"/>
  <c r="AG299" i="11"/>
  <c r="Q300" i="11"/>
  <c r="AG300" i="11"/>
  <c r="Q301" i="11"/>
  <c r="AG301" i="11"/>
  <c r="Q302" i="11"/>
  <c r="AG302" i="11"/>
  <c r="Q303" i="11"/>
  <c r="AG303" i="11"/>
  <c r="Q304" i="11"/>
  <c r="AG304" i="11"/>
  <c r="Q305" i="11"/>
  <c r="AG305" i="11"/>
  <c r="Q306" i="11"/>
  <c r="AG306" i="11"/>
  <c r="Q307" i="11"/>
  <c r="AG307" i="11"/>
  <c r="Q308" i="11"/>
  <c r="AG308" i="11"/>
  <c r="Q309" i="11"/>
  <c r="AG309" i="11"/>
  <c r="Q310" i="11"/>
  <c r="AG310" i="11"/>
  <c r="Q311" i="11"/>
  <c r="AG311" i="11"/>
  <c r="Q312" i="11"/>
  <c r="AG312" i="11"/>
  <c r="Q313" i="11"/>
  <c r="AG313" i="11"/>
  <c r="Q314" i="11"/>
  <c r="AG314" i="11"/>
  <c r="Q315" i="11"/>
  <c r="AG315" i="11"/>
  <c r="Q316" i="11"/>
  <c r="AG316" i="11"/>
  <c r="Q317" i="11"/>
  <c r="AG317" i="11"/>
  <c r="Q318" i="11"/>
  <c r="AG318" i="11"/>
  <c r="Q319" i="11"/>
  <c r="AG319" i="11"/>
  <c r="Q320" i="11"/>
  <c r="AG320" i="11"/>
  <c r="Q321" i="11"/>
  <c r="AG321" i="11"/>
  <c r="Q322" i="11"/>
  <c r="AG322" i="11"/>
  <c r="Q323" i="11"/>
  <c r="AG323" i="11"/>
  <c r="Q324" i="11"/>
  <c r="AG324" i="11"/>
  <c r="Q325" i="11"/>
  <c r="AG325" i="11"/>
  <c r="Q326" i="11"/>
  <c r="AG326" i="11"/>
  <c r="Q327" i="11"/>
  <c r="AG327" i="11"/>
  <c r="Q328" i="11"/>
  <c r="AG328" i="11"/>
  <c r="Q329" i="11"/>
  <c r="AG329" i="11"/>
  <c r="Q330" i="11"/>
  <c r="AG330" i="11"/>
  <c r="Q331" i="11"/>
  <c r="AG331" i="11"/>
  <c r="Q332" i="11"/>
  <c r="AG332" i="11"/>
  <c r="Q333" i="11"/>
  <c r="AG333" i="11"/>
  <c r="Q334" i="11"/>
  <c r="AG334" i="11"/>
  <c r="Q335" i="11"/>
  <c r="AG335" i="11"/>
  <c r="Q336" i="11"/>
  <c r="AG336" i="11"/>
  <c r="Q337" i="11"/>
  <c r="AG337" i="11"/>
  <c r="Q338" i="11"/>
  <c r="AG338" i="11"/>
  <c r="Q339" i="11"/>
  <c r="AG339" i="11"/>
  <c r="Q340" i="11"/>
  <c r="AG340" i="11"/>
  <c r="Q341" i="11"/>
  <c r="AG341" i="11"/>
  <c r="Q342" i="11"/>
  <c r="AG342" i="11"/>
  <c r="Q343" i="11"/>
  <c r="AG343" i="11"/>
  <c r="Q344" i="11"/>
  <c r="AG344" i="11"/>
  <c r="Q345" i="11"/>
  <c r="AG345" i="11"/>
  <c r="Q346" i="11"/>
  <c r="AG346" i="11"/>
  <c r="Q347" i="11"/>
  <c r="AG347" i="11"/>
  <c r="Q348" i="11"/>
  <c r="AG348" i="11"/>
  <c r="Q349" i="11"/>
  <c r="AG349" i="11"/>
  <c r="Q350" i="11"/>
  <c r="AG350" i="11"/>
  <c r="Q351" i="11"/>
  <c r="AG351" i="11"/>
  <c r="Q352" i="11"/>
  <c r="AG352" i="11"/>
  <c r="Q353" i="11"/>
  <c r="AG353" i="11"/>
  <c r="Q354" i="11"/>
  <c r="AG354" i="11"/>
  <c r="Q355" i="11"/>
  <c r="AG355" i="11"/>
  <c r="Q356" i="11"/>
  <c r="AG356" i="11"/>
  <c r="Q357" i="11"/>
  <c r="AG357" i="11"/>
  <c r="Q358" i="11"/>
  <c r="AG358" i="11"/>
  <c r="Q359" i="11"/>
  <c r="AG359" i="11"/>
  <c r="Q360" i="11"/>
  <c r="AG360" i="11"/>
  <c r="Q361" i="11"/>
  <c r="AG361" i="11"/>
  <c r="Q362" i="11"/>
  <c r="AG362" i="11"/>
  <c r="Q363" i="11"/>
  <c r="AG363" i="11"/>
  <c r="Q364" i="11"/>
  <c r="AG364" i="11"/>
  <c r="Q365" i="11"/>
  <c r="AG365" i="11"/>
  <c r="Q366" i="11"/>
  <c r="AG366" i="11"/>
  <c r="Q367" i="11"/>
  <c r="AG367" i="11"/>
  <c r="Q368" i="11"/>
  <c r="AG368" i="11"/>
  <c r="Q369" i="11"/>
  <c r="AG369" i="11"/>
  <c r="Q370" i="11"/>
  <c r="AG370" i="11"/>
  <c r="Q371" i="11"/>
  <c r="AG371" i="11"/>
  <c r="Q372" i="11"/>
  <c r="AG372" i="11"/>
  <c r="Q373" i="11"/>
  <c r="AG373" i="11"/>
  <c r="Q374" i="11"/>
  <c r="AG374" i="11"/>
  <c r="Q375" i="11"/>
  <c r="AG375" i="11"/>
  <c r="Q376" i="11"/>
  <c r="AG376" i="11"/>
  <c r="Q377" i="11"/>
  <c r="AG377" i="11"/>
  <c r="Q378" i="11"/>
  <c r="AG378" i="11"/>
  <c r="Q379" i="11"/>
  <c r="AG379" i="11"/>
  <c r="Q380" i="11"/>
  <c r="AG380" i="11"/>
  <c r="Q381" i="11"/>
  <c r="AG381" i="11"/>
  <c r="Q382" i="11"/>
  <c r="AG382" i="11"/>
  <c r="Q383" i="11"/>
  <c r="AG383" i="11"/>
  <c r="Q384" i="11"/>
  <c r="AG384" i="11"/>
  <c r="Q385" i="11"/>
  <c r="AG385" i="11"/>
  <c r="Q386" i="11"/>
  <c r="AG386" i="11"/>
  <c r="Q387" i="11"/>
  <c r="AG387" i="11"/>
  <c r="Q388" i="11"/>
  <c r="AG388" i="11"/>
  <c r="Q389" i="11"/>
  <c r="AG389" i="11"/>
  <c r="Q390" i="11"/>
  <c r="AG390" i="11"/>
  <c r="Q391" i="11"/>
  <c r="AG391" i="11"/>
  <c r="Q392" i="11"/>
  <c r="AG392" i="11"/>
  <c r="Q393" i="11"/>
  <c r="AG393" i="11"/>
  <c r="Q394" i="11"/>
  <c r="AG394" i="11"/>
  <c r="Q395" i="11"/>
  <c r="AG395" i="11"/>
  <c r="Q396" i="11"/>
  <c r="AG396" i="11"/>
  <c r="Q397" i="11"/>
  <c r="AG397" i="11"/>
  <c r="Q398" i="11"/>
  <c r="AG398" i="11"/>
  <c r="Q399" i="11"/>
  <c r="AG399" i="11"/>
  <c r="Q400" i="11"/>
  <c r="AG400" i="11"/>
  <c r="Q401" i="11"/>
  <c r="AG401" i="11"/>
  <c r="Q402" i="11"/>
  <c r="AG402" i="11"/>
  <c r="Q403" i="11"/>
  <c r="AG403" i="11"/>
  <c r="Q404" i="11"/>
  <c r="AG404" i="11"/>
  <c r="Q405" i="11"/>
  <c r="AG405" i="11"/>
  <c r="Q406" i="11"/>
  <c r="AG406" i="11"/>
  <c r="Q407" i="11"/>
  <c r="AG407" i="11"/>
  <c r="Q408" i="11"/>
  <c r="AG408" i="11"/>
  <c r="Q409" i="11"/>
  <c r="AG409" i="11"/>
  <c r="Q410" i="11"/>
  <c r="AG410" i="11"/>
  <c r="Q411" i="11"/>
  <c r="AG411" i="11"/>
  <c r="Q412" i="11"/>
  <c r="AG412" i="11"/>
  <c r="Q413" i="11"/>
  <c r="AG413" i="11"/>
  <c r="Q414" i="11"/>
  <c r="AG414" i="11"/>
  <c r="Q415" i="11"/>
  <c r="AG415" i="11"/>
  <c r="Q416" i="11"/>
  <c r="AG416" i="11"/>
  <c r="Q417" i="11"/>
  <c r="AG417" i="11"/>
  <c r="Q418" i="11"/>
  <c r="AG418" i="11"/>
  <c r="Q419" i="11"/>
  <c r="AG419" i="11"/>
  <c r="Q420" i="11"/>
  <c r="AG420" i="11"/>
  <c r="Q421" i="11"/>
  <c r="AG421" i="11"/>
  <c r="Q422" i="11"/>
  <c r="AG422" i="11"/>
  <c r="Q423" i="11"/>
  <c r="AG423" i="11"/>
  <c r="Q424" i="11"/>
  <c r="AG424" i="11"/>
  <c r="Q425" i="11"/>
  <c r="AG425" i="11"/>
  <c r="Q426" i="11"/>
  <c r="AG426" i="11"/>
  <c r="Q427" i="11"/>
  <c r="AG427" i="11"/>
  <c r="Q428" i="11"/>
  <c r="AG428" i="11"/>
  <c r="Q429" i="11"/>
  <c r="AG429" i="11"/>
  <c r="Q430" i="11"/>
  <c r="AG430" i="11"/>
  <c r="Q431" i="11"/>
  <c r="AG431" i="11"/>
  <c r="Q432" i="11"/>
  <c r="AG432" i="11"/>
  <c r="Q433" i="11"/>
  <c r="AG433" i="11"/>
  <c r="Q434" i="11"/>
  <c r="AG434" i="11"/>
  <c r="Q435" i="11"/>
  <c r="AG435" i="11"/>
  <c r="Q436" i="11"/>
  <c r="AG436" i="11"/>
  <c r="Q437" i="11"/>
  <c r="AG437" i="11"/>
  <c r="Q438" i="11"/>
  <c r="AG438" i="11"/>
  <c r="Q439" i="11"/>
  <c r="AG439" i="11"/>
  <c r="Q440" i="11"/>
  <c r="AG440" i="11"/>
  <c r="Q441" i="11"/>
  <c r="AG441" i="11"/>
  <c r="Q442" i="11"/>
  <c r="AG442" i="11"/>
  <c r="Q443" i="11"/>
  <c r="AG443" i="11"/>
  <c r="Q444" i="11"/>
  <c r="AG444" i="11"/>
  <c r="Q445" i="11"/>
  <c r="AG445" i="11"/>
  <c r="Q446" i="11"/>
  <c r="AG446" i="11"/>
  <c r="Q447" i="11"/>
  <c r="AG447" i="11"/>
  <c r="Q448" i="11"/>
  <c r="AG448" i="11"/>
  <c r="Q449" i="11"/>
  <c r="AG449" i="11"/>
  <c r="Q450" i="11"/>
  <c r="AG450" i="11"/>
  <c r="Q451" i="11"/>
  <c r="AG451" i="11"/>
  <c r="Q452" i="11"/>
  <c r="AG452" i="11"/>
  <c r="Q453" i="11"/>
  <c r="AG453" i="11"/>
  <c r="Q454" i="11"/>
  <c r="AG454" i="11"/>
  <c r="Q455" i="11"/>
  <c r="AG455" i="11"/>
  <c r="Q456" i="11"/>
  <c r="AG456" i="11"/>
  <c r="Q457" i="11"/>
  <c r="AG457" i="11"/>
  <c r="Q458" i="11"/>
  <c r="AG458" i="11"/>
  <c r="Q459" i="11"/>
  <c r="AG459" i="11"/>
  <c r="Q460" i="11"/>
  <c r="AG460" i="11"/>
  <c r="Q461" i="11"/>
  <c r="AG461" i="11"/>
  <c r="Q462" i="11"/>
  <c r="AG462" i="11"/>
  <c r="Q463" i="11"/>
  <c r="AG463" i="11"/>
  <c r="Q464" i="11"/>
  <c r="AG464" i="11"/>
  <c r="Q465" i="11"/>
  <c r="AG465" i="11"/>
  <c r="Q466" i="11"/>
  <c r="AG466" i="11"/>
  <c r="Q467" i="11"/>
  <c r="AG467" i="11"/>
  <c r="Q468" i="11"/>
  <c r="AG468" i="11"/>
  <c r="Q469" i="11"/>
  <c r="AG469" i="11"/>
  <c r="Q470" i="11"/>
  <c r="AG470" i="11"/>
  <c r="Q471" i="11"/>
  <c r="AG471" i="11"/>
  <c r="Q472" i="11"/>
  <c r="AG472" i="11"/>
  <c r="Q473" i="11"/>
  <c r="AG473" i="11"/>
  <c r="Q474" i="11"/>
  <c r="AG474" i="11"/>
  <c r="Q475" i="11"/>
  <c r="AG475" i="11"/>
  <c r="Q476" i="11"/>
  <c r="AG476" i="11"/>
  <c r="Q477" i="11"/>
  <c r="AG477" i="11"/>
  <c r="Q478" i="11"/>
  <c r="AG478" i="11"/>
  <c r="Q479" i="11"/>
  <c r="AG479" i="11"/>
  <c r="Q480" i="11"/>
  <c r="AG480" i="11"/>
  <c r="Q481" i="11"/>
  <c r="AG481" i="11"/>
  <c r="Q482" i="11"/>
  <c r="AG482" i="11"/>
  <c r="Q483" i="11"/>
  <c r="AG483" i="11"/>
  <c r="Q484" i="11"/>
  <c r="AG484" i="11"/>
  <c r="Q485" i="11"/>
  <c r="AG485" i="11"/>
  <c r="Q486" i="11"/>
  <c r="AG486" i="11"/>
  <c r="Q487" i="11"/>
  <c r="AG487" i="11"/>
  <c r="Q488" i="11"/>
  <c r="AG488" i="11"/>
  <c r="Q489" i="11"/>
  <c r="AG489" i="11"/>
  <c r="Q490" i="11"/>
  <c r="AG490" i="11"/>
  <c r="Q491" i="11"/>
  <c r="AG491" i="11"/>
  <c r="Q492" i="11"/>
  <c r="AG492" i="11"/>
  <c r="Q493" i="11"/>
  <c r="AG493" i="11"/>
  <c r="Q494" i="11"/>
  <c r="AG494" i="11"/>
  <c r="Q495" i="11"/>
  <c r="AG495" i="11"/>
  <c r="Q496" i="11"/>
  <c r="AG496" i="11"/>
  <c r="Q497" i="11"/>
  <c r="AG497" i="11"/>
  <c r="Q498" i="11"/>
  <c r="AG498" i="11"/>
  <c r="Q499" i="11"/>
  <c r="AG499" i="11"/>
  <c r="Q500" i="11"/>
  <c r="AG500" i="11"/>
  <c r="Q501" i="11"/>
  <c r="AG501" i="11"/>
  <c r="Q502" i="11"/>
  <c r="AG502" i="11"/>
  <c r="Q503" i="11"/>
  <c r="AG503" i="11"/>
  <c r="Q504" i="11"/>
  <c r="AG504" i="11"/>
  <c r="Q505" i="11"/>
  <c r="AG505" i="11"/>
  <c r="Q506" i="11"/>
  <c r="AG506" i="11"/>
  <c r="Q507" i="11"/>
  <c r="AG507" i="11"/>
  <c r="Q508" i="11"/>
  <c r="AG508" i="11"/>
  <c r="Q509" i="11"/>
  <c r="AG509" i="11"/>
  <c r="Q510" i="11"/>
  <c r="AG510" i="11"/>
  <c r="Q511" i="11"/>
  <c r="AG511" i="11"/>
  <c r="Q512" i="11"/>
  <c r="AG512" i="11"/>
  <c r="Q513" i="11"/>
  <c r="AG513" i="11"/>
  <c r="Q514" i="11"/>
  <c r="AG514" i="11"/>
  <c r="Q515" i="11"/>
  <c r="AG515" i="11"/>
  <c r="Q516" i="11"/>
  <c r="AG516" i="11"/>
  <c r="Q517" i="11"/>
  <c r="AG517" i="11"/>
  <c r="Q518" i="11"/>
  <c r="AG518" i="11"/>
  <c r="Q519" i="11"/>
  <c r="AG519" i="11"/>
  <c r="Q520" i="11"/>
  <c r="AG520" i="11"/>
  <c r="Q521" i="11"/>
  <c r="AG521" i="11"/>
  <c r="Q522" i="11"/>
  <c r="AG522" i="11"/>
  <c r="Q523" i="11"/>
  <c r="AG523" i="11"/>
  <c r="Q524" i="11"/>
  <c r="AG524" i="11"/>
  <c r="Q525" i="11"/>
  <c r="AG525" i="11"/>
  <c r="Q526" i="11"/>
  <c r="AG526" i="11"/>
  <c r="Q527" i="11"/>
  <c r="AG527" i="11"/>
  <c r="Q528" i="11"/>
  <c r="AG528" i="11"/>
  <c r="Q529" i="11"/>
  <c r="AG529" i="11"/>
  <c r="Q530" i="11"/>
  <c r="AG530" i="11"/>
  <c r="Q531" i="11"/>
  <c r="AG531" i="11"/>
  <c r="Q532" i="11"/>
  <c r="AG532" i="11"/>
  <c r="Q533" i="11"/>
  <c r="AG533" i="11"/>
  <c r="Q534" i="11"/>
  <c r="AG534" i="11"/>
  <c r="Q535" i="11"/>
  <c r="AG535" i="11"/>
  <c r="Q536" i="11"/>
  <c r="AG536" i="11"/>
  <c r="Q537" i="11"/>
  <c r="AG537" i="11"/>
  <c r="Q538" i="11"/>
  <c r="AG538" i="11"/>
  <c r="Q539" i="11"/>
  <c r="AG539" i="11"/>
  <c r="Q540" i="11"/>
  <c r="AG540" i="11"/>
  <c r="Q541" i="11"/>
  <c r="AG541" i="11"/>
  <c r="Q542" i="11"/>
  <c r="AG542" i="11"/>
  <c r="Q543" i="11"/>
  <c r="AG543" i="11"/>
  <c r="Q544" i="11"/>
  <c r="AG544" i="11"/>
  <c r="Q545" i="11"/>
  <c r="AG545" i="11"/>
  <c r="Q546" i="11"/>
  <c r="AG546" i="11"/>
  <c r="Q547" i="11"/>
  <c r="AG547" i="11"/>
  <c r="Q548" i="11"/>
  <c r="AG548" i="11"/>
  <c r="Q549" i="11"/>
  <c r="AG549" i="11"/>
  <c r="Q550" i="11"/>
  <c r="AG550" i="11"/>
  <c r="Q551" i="11"/>
  <c r="AG551" i="11"/>
  <c r="Q552" i="11"/>
  <c r="AG552" i="11"/>
  <c r="Q553" i="11"/>
  <c r="AG553" i="11"/>
  <c r="Q554" i="11"/>
  <c r="AG554" i="11"/>
  <c r="Q555" i="11"/>
  <c r="AG555" i="11"/>
  <c r="Q556" i="11"/>
  <c r="AG556" i="11"/>
  <c r="Q557" i="11"/>
  <c r="AG557" i="11"/>
  <c r="Q558" i="11"/>
  <c r="AG558" i="11"/>
  <c r="Q559" i="11"/>
  <c r="AG559" i="11"/>
  <c r="Q560" i="11"/>
  <c r="AG560" i="11"/>
  <c r="Q561" i="11"/>
  <c r="AG561" i="11"/>
  <c r="Q562" i="11"/>
  <c r="AG562" i="11"/>
  <c r="Q563" i="11"/>
  <c r="AG563" i="11"/>
  <c r="Q564" i="11"/>
  <c r="AG564" i="11"/>
  <c r="Q565" i="11"/>
  <c r="AG565" i="11"/>
  <c r="Q566" i="11"/>
  <c r="AG566" i="11"/>
  <c r="Q567" i="11"/>
  <c r="AG567" i="11"/>
  <c r="Q568" i="11"/>
  <c r="AG568" i="11"/>
  <c r="Q569" i="11"/>
  <c r="AG569" i="11"/>
  <c r="Q570" i="11"/>
  <c r="AG570" i="11"/>
  <c r="Q571" i="11"/>
  <c r="AG571" i="11"/>
  <c r="Q572" i="11"/>
  <c r="AG572" i="11"/>
  <c r="Q573" i="11"/>
  <c r="AG573" i="11"/>
  <c r="Q574" i="11"/>
  <c r="AG574" i="11"/>
  <c r="Q575" i="11"/>
  <c r="AG575" i="11"/>
  <c r="Q576" i="11"/>
  <c r="AG576" i="11"/>
  <c r="Q577" i="11"/>
  <c r="AG577" i="11"/>
  <c r="Q578" i="11"/>
  <c r="AG578" i="11"/>
  <c r="Q579" i="11"/>
  <c r="AG579" i="11"/>
  <c r="Q580" i="11"/>
  <c r="AG580" i="11"/>
  <c r="Q581" i="11"/>
  <c r="AG581" i="11"/>
  <c r="Q582" i="11"/>
  <c r="AG582" i="11"/>
  <c r="Q583" i="11"/>
  <c r="AG583" i="11"/>
  <c r="Q584" i="11"/>
  <c r="AG584" i="11"/>
  <c r="Q585" i="11"/>
  <c r="AG585" i="11"/>
  <c r="Q586" i="11"/>
  <c r="AG586" i="11"/>
  <c r="Q587" i="11"/>
  <c r="AG587" i="11"/>
  <c r="Q588" i="11"/>
  <c r="AG588" i="11"/>
  <c r="Q589" i="11"/>
  <c r="AG589" i="11"/>
  <c r="Q590" i="11"/>
  <c r="AG590" i="11"/>
  <c r="Q591" i="11"/>
  <c r="AG591" i="11"/>
  <c r="Q592" i="11"/>
  <c r="AG592" i="11"/>
  <c r="Q593" i="11"/>
  <c r="AG593" i="11"/>
  <c r="Q594" i="11"/>
  <c r="AG594" i="11"/>
  <c r="Q595" i="11"/>
  <c r="AG595" i="11"/>
  <c r="Q596" i="11"/>
  <c r="AG596" i="11"/>
  <c r="Q597" i="11"/>
  <c r="AG597" i="11"/>
  <c r="Q598" i="11"/>
  <c r="AG598" i="11"/>
  <c r="Q599" i="11"/>
  <c r="AG599" i="11"/>
  <c r="Q600" i="11"/>
  <c r="AG600" i="11"/>
  <c r="Q601" i="11"/>
  <c r="AG601" i="11"/>
  <c r="Q602" i="11"/>
  <c r="AG602" i="11"/>
  <c r="Q603" i="11"/>
  <c r="AG603" i="11"/>
  <c r="Q604" i="11"/>
  <c r="AG604" i="11"/>
  <c r="Q605" i="11"/>
  <c r="AG605" i="11"/>
  <c r="Q606" i="11"/>
  <c r="AG606" i="11"/>
  <c r="Q607" i="11"/>
  <c r="AG607" i="11"/>
  <c r="Q608" i="11"/>
  <c r="AG608" i="11"/>
  <c r="Q609" i="11"/>
  <c r="AG609" i="11"/>
  <c r="Q610" i="11"/>
  <c r="AG610" i="11"/>
  <c r="Q611" i="11"/>
  <c r="AG611" i="11"/>
  <c r="Q612" i="11"/>
  <c r="AG612" i="11"/>
  <c r="Q613" i="11"/>
  <c r="AG613" i="11"/>
  <c r="Q614" i="11"/>
  <c r="AG614" i="11"/>
  <c r="Q615" i="11"/>
  <c r="AG615" i="11"/>
  <c r="Q616" i="11"/>
  <c r="AG616" i="11"/>
  <c r="Q617" i="11"/>
  <c r="AG617" i="11"/>
  <c r="Q618" i="11"/>
  <c r="AG618" i="11"/>
  <c r="Q619" i="11"/>
  <c r="AG619" i="11"/>
  <c r="Q620" i="11"/>
  <c r="AG620" i="11"/>
  <c r="Q621" i="11"/>
  <c r="AG621" i="11"/>
  <c r="Q622" i="11"/>
  <c r="AG622" i="11"/>
  <c r="Q623" i="11"/>
  <c r="AG623" i="11"/>
  <c r="Q624" i="11"/>
  <c r="AG624" i="11"/>
  <c r="Q625" i="11"/>
  <c r="AG625" i="11"/>
  <c r="Q626" i="11"/>
  <c r="AG626" i="11"/>
  <c r="Q627" i="11"/>
  <c r="AG627" i="11"/>
  <c r="Q628" i="11"/>
  <c r="AG628" i="11"/>
  <c r="Q629" i="11"/>
  <c r="AG629" i="11"/>
  <c r="Q630" i="11"/>
  <c r="AG630" i="11"/>
  <c r="Q631" i="11"/>
  <c r="AG631" i="11"/>
  <c r="Q632" i="11"/>
  <c r="AG632" i="11"/>
  <c r="Q633" i="11"/>
  <c r="AG633" i="11"/>
  <c r="Q634" i="11"/>
  <c r="AG634" i="11"/>
  <c r="Q635" i="11"/>
  <c r="AG635" i="11"/>
  <c r="Q636" i="11"/>
  <c r="AG636" i="11"/>
  <c r="Q637" i="11"/>
  <c r="AG637" i="11"/>
  <c r="Q638" i="11"/>
  <c r="AG638" i="11"/>
  <c r="Q639" i="11"/>
  <c r="AG639" i="11"/>
  <c r="Q640" i="11"/>
  <c r="AG640" i="11"/>
  <c r="Q641" i="11"/>
  <c r="AG641" i="11"/>
  <c r="Q642" i="11"/>
  <c r="AG642" i="11"/>
  <c r="Q643" i="11"/>
  <c r="AG643" i="11"/>
  <c r="Q644" i="11"/>
  <c r="AG644" i="11"/>
  <c r="Q645" i="11"/>
  <c r="AG645" i="11"/>
  <c r="Q646" i="11"/>
  <c r="AG646" i="11"/>
  <c r="Q647" i="11"/>
  <c r="AG647" i="11"/>
  <c r="Q648" i="11"/>
  <c r="AG648" i="11"/>
  <c r="Q649" i="11"/>
  <c r="AG649" i="11"/>
  <c r="Q650" i="11"/>
  <c r="AG650" i="11"/>
  <c r="Q651" i="11"/>
  <c r="AG651" i="11"/>
  <c r="Q652" i="11"/>
  <c r="AG652" i="11"/>
  <c r="Q653" i="11"/>
  <c r="AG653" i="11"/>
  <c r="Q654" i="11"/>
  <c r="AG654" i="11"/>
  <c r="Q655" i="11"/>
  <c r="AG655" i="11"/>
  <c r="Q656" i="11"/>
  <c r="AG656" i="11"/>
  <c r="Q657" i="11"/>
  <c r="AG657" i="11"/>
  <c r="Q658" i="11"/>
  <c r="AG658" i="11"/>
  <c r="Q659" i="11"/>
  <c r="AG659" i="11"/>
  <c r="Q660" i="11"/>
  <c r="AG660" i="11"/>
  <c r="Q661" i="11"/>
  <c r="AG661" i="11"/>
  <c r="Q662" i="11"/>
  <c r="AG662" i="11"/>
  <c r="Q663" i="11"/>
  <c r="AG663" i="11"/>
  <c r="Q664" i="11"/>
  <c r="AG664" i="11"/>
  <c r="Q665" i="11"/>
  <c r="AG665" i="11"/>
  <c r="Q666" i="11"/>
  <c r="AG666" i="11"/>
  <c r="Q667" i="11"/>
  <c r="AG667" i="11"/>
  <c r="Q668" i="11"/>
  <c r="AG668" i="11"/>
  <c r="Q669" i="11"/>
  <c r="AG669" i="11"/>
  <c r="Q670" i="11"/>
  <c r="AG670" i="11"/>
  <c r="Q671" i="11"/>
  <c r="AG671" i="11"/>
  <c r="Q672" i="11"/>
  <c r="AG672" i="11"/>
  <c r="Q673" i="11"/>
  <c r="AG673" i="11"/>
  <c r="Q674" i="11"/>
  <c r="AG674" i="11"/>
  <c r="Q675" i="11"/>
  <c r="AG675" i="11"/>
  <c r="Q676" i="11"/>
  <c r="AG676" i="11"/>
  <c r="Q677" i="11"/>
  <c r="AG677" i="11"/>
  <c r="Q678" i="11"/>
  <c r="AG678" i="11"/>
  <c r="Q679" i="11"/>
  <c r="AG679" i="11"/>
  <c r="Q680" i="11"/>
  <c r="AG680" i="11"/>
  <c r="Q681" i="11"/>
  <c r="AG681" i="11"/>
  <c r="Q682" i="11"/>
  <c r="AG682" i="11"/>
  <c r="Q683" i="11"/>
  <c r="AG683" i="11"/>
  <c r="Q684" i="11"/>
  <c r="AG684" i="11"/>
  <c r="Q685" i="11"/>
  <c r="AG685" i="11"/>
  <c r="Q686" i="11"/>
  <c r="AG686" i="11"/>
  <c r="Q687" i="11"/>
  <c r="AG687" i="11"/>
  <c r="Q688" i="11"/>
  <c r="AG688" i="11"/>
  <c r="Q689" i="11"/>
  <c r="AG689" i="11"/>
  <c r="Q690" i="11"/>
  <c r="AG690" i="11"/>
  <c r="Q691" i="11"/>
  <c r="AG691" i="11"/>
  <c r="Q692" i="11"/>
  <c r="AG692" i="11"/>
  <c r="Q693" i="11"/>
  <c r="AG693" i="11"/>
  <c r="Q694" i="11"/>
  <c r="AG694" i="11"/>
  <c r="Q695" i="11"/>
  <c r="AG695" i="11"/>
  <c r="Q696" i="11"/>
  <c r="AG696" i="11"/>
  <c r="Q697" i="11"/>
  <c r="AG697" i="11"/>
  <c r="Q698" i="11"/>
  <c r="AG698" i="11"/>
  <c r="Q699" i="11"/>
  <c r="AG699" i="11"/>
  <c r="Q700" i="11"/>
  <c r="AG700" i="11"/>
  <c r="Q701" i="11"/>
  <c r="AG701" i="11"/>
  <c r="Q702" i="11"/>
  <c r="AG702" i="11"/>
  <c r="Q703" i="11"/>
  <c r="AG703" i="11"/>
  <c r="Q704" i="11"/>
  <c r="AG704" i="11"/>
  <c r="Q705" i="11"/>
  <c r="AG705" i="11"/>
  <c r="Q706" i="11"/>
  <c r="AG706" i="11"/>
  <c r="Q707" i="11"/>
  <c r="AG707" i="11"/>
  <c r="Q708" i="11"/>
  <c r="AG708" i="11"/>
  <c r="Q709" i="11"/>
  <c r="AG709" i="11"/>
  <c r="Q710" i="11"/>
  <c r="AG710" i="11"/>
  <c r="Q711" i="11"/>
  <c r="AG711" i="11"/>
  <c r="Q712" i="11"/>
  <c r="AG712" i="11"/>
  <c r="Q713" i="11"/>
  <c r="AG713" i="11"/>
  <c r="Q714" i="11"/>
  <c r="AG714" i="11"/>
  <c r="Q715" i="11"/>
  <c r="AG715" i="11"/>
  <c r="Q716" i="11"/>
  <c r="AG716" i="11"/>
  <c r="Q717" i="11"/>
  <c r="AG717" i="11"/>
  <c r="Q718" i="11"/>
  <c r="AG718" i="11"/>
  <c r="Q719" i="11"/>
  <c r="AG719" i="11"/>
  <c r="Q720" i="11"/>
  <c r="AG720" i="11"/>
  <c r="Q721" i="11"/>
  <c r="AG721" i="11"/>
  <c r="Q722" i="11"/>
  <c r="AG722" i="11"/>
  <c r="Q723" i="11"/>
  <c r="AG723" i="11"/>
  <c r="Q724" i="11"/>
  <c r="AG724" i="11"/>
  <c r="Q725" i="11"/>
  <c r="AG725" i="11"/>
  <c r="Q726" i="11"/>
  <c r="AG726" i="11"/>
  <c r="Q727" i="11"/>
  <c r="AG727" i="11"/>
  <c r="Q728" i="11"/>
  <c r="AG728" i="11"/>
  <c r="Q729" i="11"/>
  <c r="AG729" i="11"/>
  <c r="Q730" i="11"/>
  <c r="AG730" i="11"/>
  <c r="Q731" i="11"/>
  <c r="AG731" i="11"/>
  <c r="Q732" i="11"/>
  <c r="AG732" i="11"/>
  <c r="Q733" i="11"/>
  <c r="AG733" i="11"/>
  <c r="Q734" i="11"/>
  <c r="AG734" i="11"/>
  <c r="Q735" i="11"/>
  <c r="AG735" i="11"/>
  <c r="Q736" i="11"/>
  <c r="AG736" i="11"/>
  <c r="Q737" i="11"/>
  <c r="AG737" i="11"/>
  <c r="Q738" i="11"/>
  <c r="AG738" i="11"/>
  <c r="Q739" i="11"/>
  <c r="AG739" i="11"/>
  <c r="Q740" i="11"/>
  <c r="AG740" i="11"/>
  <c r="Q741" i="11"/>
  <c r="AG741" i="11"/>
  <c r="Q742" i="11"/>
  <c r="AG742" i="11"/>
  <c r="Q743" i="11"/>
  <c r="AG743" i="11"/>
  <c r="Q744" i="11"/>
  <c r="AG744" i="11"/>
  <c r="Q745" i="11"/>
  <c r="AG745" i="11"/>
  <c r="Q746" i="11"/>
  <c r="AG746" i="11"/>
  <c r="Q747" i="11"/>
  <c r="AG747" i="11"/>
  <c r="Q748" i="11"/>
  <c r="AG748" i="11"/>
  <c r="Q749" i="11"/>
  <c r="AG749" i="11"/>
  <c r="Q750" i="11"/>
  <c r="AG750" i="11"/>
  <c r="Q751" i="11"/>
  <c r="AG751" i="11"/>
  <c r="Q752" i="11"/>
  <c r="AG752" i="11"/>
  <c r="Q753" i="11"/>
  <c r="AG753" i="11"/>
  <c r="Q754" i="11"/>
  <c r="AG754" i="11"/>
  <c r="Q755" i="11"/>
  <c r="AG755" i="11"/>
  <c r="Q756" i="11"/>
  <c r="AG756" i="11"/>
  <c r="Q757" i="11"/>
  <c r="AG757" i="11"/>
  <c r="Q758" i="11"/>
  <c r="AG758" i="11"/>
  <c r="Q759" i="11"/>
  <c r="AG759" i="11"/>
  <c r="Q760" i="11"/>
  <c r="AG760" i="11"/>
  <c r="Q761" i="11"/>
  <c r="AG761" i="11"/>
  <c r="Q762" i="11"/>
  <c r="AG762" i="11"/>
  <c r="Q763" i="11"/>
  <c r="AG763" i="11"/>
  <c r="Q764" i="11"/>
  <c r="AG764" i="11"/>
  <c r="Q765" i="11"/>
  <c r="AG765" i="11"/>
  <c r="Q766" i="11"/>
  <c r="AG766" i="11"/>
  <c r="Q767" i="11"/>
  <c r="AG767" i="11"/>
  <c r="Q768" i="11"/>
  <c r="AG768" i="11"/>
  <c r="Q769" i="11"/>
  <c r="AG769" i="11"/>
  <c r="Q770" i="11"/>
  <c r="AG770" i="11"/>
  <c r="Q771" i="11"/>
  <c r="AG771" i="11"/>
  <c r="Q772" i="11"/>
  <c r="AG772" i="11"/>
  <c r="Q773" i="11"/>
  <c r="AG773" i="11"/>
  <c r="Q774" i="11"/>
  <c r="AG774" i="11"/>
  <c r="Q775" i="11"/>
  <c r="AG775" i="11"/>
  <c r="Q776" i="11"/>
  <c r="AG776" i="11"/>
  <c r="Q777" i="11"/>
  <c r="AG777" i="11"/>
  <c r="Q778" i="11"/>
  <c r="AG778" i="11"/>
  <c r="Q779" i="11"/>
  <c r="AG779" i="11"/>
  <c r="Q780" i="11"/>
  <c r="AG780" i="11"/>
  <c r="Q781" i="11"/>
  <c r="AG781" i="11"/>
  <c r="Q782" i="11"/>
  <c r="AG782" i="11"/>
  <c r="Q783" i="11"/>
  <c r="AG783" i="11"/>
  <c r="Q784" i="11"/>
  <c r="AG784" i="11"/>
  <c r="Q785" i="11"/>
  <c r="AG785" i="11"/>
  <c r="Q786" i="11"/>
  <c r="AG786" i="11"/>
  <c r="Q787" i="11"/>
  <c r="AG787" i="11"/>
  <c r="Q788" i="11"/>
  <c r="AG788" i="11"/>
  <c r="Q789" i="11"/>
  <c r="AG789" i="11"/>
  <c r="Q790" i="11"/>
  <c r="AG790" i="11"/>
  <c r="Q791" i="11"/>
  <c r="AG791" i="11"/>
  <c r="Q792" i="11"/>
  <c r="AG792" i="11"/>
  <c r="Q793" i="11"/>
  <c r="AG793" i="11"/>
  <c r="Q794" i="11"/>
  <c r="AG794" i="11"/>
  <c r="Q795" i="11"/>
  <c r="AG795" i="11"/>
  <c r="Q796" i="11"/>
  <c r="AG796" i="11"/>
  <c r="Q797" i="11"/>
  <c r="AG797" i="11"/>
  <c r="Q798" i="11"/>
  <c r="AG798" i="11"/>
  <c r="Q799" i="11"/>
  <c r="AG799" i="11"/>
  <c r="Q800" i="11"/>
  <c r="AG800" i="11"/>
  <c r="Q801" i="11"/>
  <c r="AG801" i="11"/>
  <c r="Q802" i="11"/>
  <c r="AG802" i="11"/>
  <c r="Q803" i="11"/>
  <c r="AG803" i="11"/>
  <c r="Q804" i="11"/>
  <c r="AG804" i="11"/>
  <c r="Q805" i="11"/>
  <c r="AG805" i="11"/>
  <c r="Q806" i="11"/>
  <c r="AG806" i="11"/>
  <c r="Q807" i="11"/>
  <c r="AG807" i="11"/>
  <c r="Q808" i="11"/>
  <c r="AG808" i="11"/>
  <c r="Q809" i="11"/>
  <c r="AG809" i="11"/>
  <c r="Q810" i="11"/>
  <c r="AG810" i="11"/>
  <c r="Q811" i="11"/>
  <c r="AG811" i="11"/>
  <c r="Q812" i="11"/>
  <c r="AG812" i="11"/>
  <c r="Q813" i="11"/>
  <c r="AG813" i="11"/>
  <c r="Q814" i="11"/>
  <c r="AG814" i="11"/>
  <c r="Q815" i="11"/>
  <c r="AG815" i="11"/>
  <c r="Q816" i="11"/>
  <c r="AG816" i="11"/>
  <c r="Q817" i="11"/>
  <c r="AG817" i="11"/>
  <c r="Q818" i="11"/>
  <c r="AG818" i="11"/>
  <c r="Q819" i="11"/>
  <c r="AG819" i="11"/>
  <c r="Q820" i="11"/>
  <c r="AG820" i="11"/>
  <c r="Q821" i="11"/>
  <c r="AG821" i="11"/>
  <c r="Q822" i="11"/>
  <c r="AG822" i="11"/>
  <c r="Q823" i="11"/>
  <c r="AG823" i="11"/>
  <c r="Q824" i="11"/>
  <c r="AG824" i="11"/>
  <c r="Q825" i="11"/>
  <c r="AG825" i="11"/>
  <c r="Q826" i="11"/>
  <c r="AG826" i="11"/>
  <c r="Q827" i="11"/>
  <c r="AG827" i="11"/>
  <c r="Q828" i="11"/>
  <c r="AG828" i="11"/>
  <c r="Q829" i="11"/>
  <c r="AG829" i="11"/>
  <c r="Q830" i="11"/>
  <c r="AG830" i="11"/>
  <c r="Q831" i="11"/>
  <c r="AG831" i="11"/>
  <c r="Q832" i="11"/>
  <c r="AG832" i="11"/>
  <c r="Q833" i="11"/>
  <c r="AG833" i="11"/>
  <c r="Q834" i="11"/>
  <c r="AG834" i="11"/>
  <c r="Q835" i="11"/>
  <c r="AG835" i="11"/>
  <c r="Q836" i="11"/>
  <c r="AG836" i="11"/>
  <c r="Q837" i="11"/>
  <c r="AG837" i="11"/>
  <c r="Q838" i="11"/>
  <c r="AG838" i="11"/>
  <c r="Q839" i="11"/>
  <c r="AG839" i="11"/>
  <c r="Q840" i="11"/>
  <c r="AG840" i="11"/>
  <c r="Q841" i="11"/>
  <c r="AG841" i="11"/>
  <c r="Q842" i="11"/>
  <c r="AG842" i="11"/>
  <c r="Q843" i="11"/>
  <c r="AG843" i="11"/>
  <c r="Q844" i="11"/>
  <c r="AG844" i="11"/>
  <c r="Q845" i="11"/>
  <c r="AG845" i="11"/>
  <c r="Q846" i="11"/>
  <c r="AG846" i="11"/>
  <c r="Q847" i="11"/>
  <c r="AG847" i="11"/>
  <c r="Q848" i="11"/>
  <c r="AG848" i="11"/>
  <c r="Q849" i="11"/>
  <c r="AG849" i="11"/>
  <c r="Q850" i="11"/>
  <c r="AG850" i="11"/>
  <c r="Q851" i="11"/>
  <c r="AG851" i="11"/>
  <c r="Q852" i="11"/>
  <c r="AG852" i="11"/>
  <c r="Q853" i="11"/>
  <c r="AG853" i="11"/>
  <c r="Q854" i="11"/>
  <c r="AG854" i="11"/>
  <c r="Q855" i="11"/>
  <c r="AG855" i="11"/>
  <c r="Q856" i="11"/>
  <c r="AG856" i="11"/>
  <c r="Q857" i="11"/>
  <c r="AG857" i="11"/>
  <c r="Q858" i="11"/>
  <c r="AG858" i="11"/>
  <c r="Q859" i="11"/>
  <c r="AG859" i="11"/>
  <c r="Q860" i="11"/>
  <c r="AG860" i="11"/>
  <c r="Q861" i="11"/>
  <c r="AG861" i="11"/>
  <c r="Q862" i="11"/>
  <c r="AG862" i="11"/>
  <c r="Q863" i="11"/>
  <c r="AG863" i="11"/>
  <c r="Q864" i="11"/>
  <c r="AG864" i="11"/>
  <c r="Q865" i="11"/>
  <c r="AG865" i="11"/>
  <c r="Q866" i="11"/>
  <c r="AG866" i="11"/>
  <c r="Q867" i="11"/>
  <c r="AG867" i="11"/>
  <c r="Q868" i="11"/>
  <c r="AG868" i="11"/>
  <c r="Q869" i="11"/>
  <c r="AG869" i="11"/>
  <c r="Q870" i="11"/>
  <c r="AG870" i="11"/>
  <c r="Q871" i="11"/>
  <c r="AG871" i="11"/>
  <c r="Q872" i="11"/>
  <c r="AG872" i="11"/>
  <c r="Q873" i="11"/>
  <c r="AG873" i="11"/>
  <c r="Q874" i="11"/>
  <c r="AG874" i="11"/>
  <c r="Q875" i="11"/>
  <c r="AG875" i="11"/>
  <c r="Q876" i="11"/>
  <c r="AG876" i="11"/>
  <c r="Q877" i="11"/>
  <c r="AG877" i="11"/>
  <c r="Q878" i="11"/>
  <c r="AG878" i="11"/>
  <c r="Q879" i="11"/>
  <c r="AG879" i="11"/>
  <c r="Q880" i="11"/>
  <c r="AG880" i="11"/>
  <c r="Q881" i="11"/>
  <c r="AG881" i="11"/>
  <c r="Q882" i="11"/>
  <c r="AG882" i="11"/>
  <c r="Q883" i="11"/>
  <c r="AG883" i="11"/>
  <c r="Q884" i="11"/>
  <c r="AG884" i="11"/>
  <c r="Q885" i="11"/>
  <c r="AG885" i="11"/>
  <c r="Q886" i="11"/>
  <c r="AG886" i="11"/>
  <c r="Q887" i="11"/>
  <c r="AG887" i="11"/>
  <c r="Q888" i="11"/>
  <c r="AG888" i="11"/>
  <c r="Q889" i="11"/>
  <c r="AG889" i="11"/>
  <c r="Q890" i="11"/>
  <c r="AG890" i="11"/>
  <c r="Q891" i="11"/>
  <c r="AG891" i="11"/>
  <c r="Q892" i="11"/>
  <c r="AG892" i="11"/>
  <c r="Q893" i="11"/>
  <c r="AG893" i="11"/>
  <c r="Q894" i="11"/>
  <c r="AG894" i="11"/>
  <c r="Q895" i="11"/>
  <c r="AG895" i="11"/>
  <c r="Q896" i="11"/>
  <c r="AG896" i="11"/>
  <c r="Q897" i="11"/>
  <c r="AG897" i="11"/>
  <c r="Q898" i="11"/>
  <c r="AG898" i="11"/>
  <c r="Q899" i="11"/>
  <c r="AG899" i="11"/>
  <c r="Q900" i="11"/>
  <c r="AG900" i="11"/>
  <c r="Q901" i="11"/>
  <c r="AG901" i="11"/>
  <c r="Q902" i="11"/>
  <c r="AG902" i="11"/>
  <c r="Q903" i="11"/>
  <c r="AG903" i="11"/>
  <c r="Q904" i="11"/>
  <c r="AG904" i="11"/>
  <c r="Q905" i="11"/>
  <c r="AG905" i="11"/>
  <c r="Q906" i="11"/>
  <c r="AG906" i="11"/>
  <c r="Q907" i="11"/>
  <c r="AG907" i="11"/>
  <c r="Q908" i="11"/>
  <c r="AG908" i="11"/>
  <c r="Q909" i="11"/>
  <c r="AG909" i="11"/>
  <c r="Q910" i="11"/>
  <c r="AG910" i="11"/>
  <c r="Q911" i="11"/>
  <c r="AG911" i="11"/>
  <c r="Q912" i="11"/>
  <c r="AG912" i="11"/>
  <c r="Q913" i="11"/>
  <c r="AG913" i="11"/>
  <c r="Q914" i="11"/>
  <c r="AG914" i="11"/>
  <c r="Q915" i="11"/>
  <c r="AG915" i="11"/>
  <c r="Q916" i="11"/>
  <c r="AG916" i="11"/>
  <c r="Q917" i="11"/>
  <c r="AG917" i="11"/>
  <c r="Q918" i="11"/>
  <c r="AG918" i="11"/>
  <c r="Q919" i="11"/>
  <c r="AG919" i="11"/>
  <c r="Q920" i="11"/>
  <c r="AG920" i="11"/>
  <c r="Q921" i="11"/>
  <c r="AG921" i="11"/>
  <c r="Q922" i="11"/>
  <c r="AG922" i="11"/>
  <c r="Q923" i="11"/>
  <c r="AG923" i="11"/>
  <c r="Q924" i="11"/>
  <c r="AG924" i="11"/>
  <c r="Q925" i="11"/>
  <c r="AG925" i="11"/>
  <c r="Q926" i="11"/>
  <c r="AG926" i="11"/>
  <c r="Q927" i="11"/>
  <c r="AG927" i="11"/>
  <c r="Q928" i="11"/>
  <c r="AG928" i="11"/>
  <c r="Q929" i="11"/>
  <c r="AG929" i="11"/>
  <c r="Q930" i="11"/>
  <c r="AG930" i="11"/>
  <c r="Q931" i="11"/>
  <c r="AG931" i="11"/>
  <c r="Q932" i="11"/>
  <c r="AG932" i="11"/>
  <c r="Q933" i="11"/>
  <c r="AG933" i="11"/>
  <c r="Q934" i="11"/>
  <c r="AG934" i="11"/>
  <c r="Q935" i="11"/>
  <c r="AG935" i="11"/>
  <c r="Q936" i="11"/>
  <c r="AG936" i="11"/>
  <c r="Q937" i="11"/>
  <c r="AG937" i="11"/>
  <c r="Q938" i="11"/>
  <c r="AG938" i="11"/>
  <c r="Q939" i="11"/>
  <c r="AG939" i="11"/>
  <c r="Q940" i="11"/>
  <c r="AG940" i="11"/>
  <c r="Q941" i="11"/>
  <c r="AG941" i="11"/>
  <c r="Q942" i="11"/>
  <c r="AG942" i="11"/>
  <c r="Q943" i="11"/>
  <c r="AG943" i="11"/>
  <c r="Q944" i="11"/>
  <c r="AG944" i="11"/>
  <c r="Q945" i="11"/>
  <c r="AG945" i="11"/>
  <c r="Q946" i="11"/>
  <c r="AG946" i="11"/>
  <c r="Q947" i="11"/>
  <c r="AG947" i="11"/>
  <c r="Q948" i="11"/>
  <c r="AG948" i="11"/>
  <c r="Q949" i="11"/>
  <c r="AG949" i="11"/>
  <c r="Q950" i="11"/>
  <c r="AG950" i="11"/>
  <c r="Q951" i="11"/>
  <c r="AG951" i="11"/>
  <c r="Q952" i="11"/>
  <c r="AG952" i="11"/>
  <c r="Q953" i="11"/>
  <c r="AG953" i="11"/>
  <c r="Q954" i="11"/>
  <c r="AG954" i="11"/>
  <c r="Q955" i="11"/>
  <c r="AG955" i="11"/>
  <c r="Q956" i="11"/>
  <c r="AG956" i="11"/>
  <c r="Q957" i="11"/>
  <c r="AG957" i="11"/>
  <c r="Q958" i="11"/>
  <c r="AG958" i="11"/>
  <c r="Q959" i="11"/>
  <c r="AG959" i="11"/>
  <c r="Q960" i="11"/>
  <c r="AG960" i="11"/>
  <c r="Q961" i="11"/>
  <c r="AG961" i="11"/>
  <c r="Q962" i="11"/>
  <c r="AG962" i="11"/>
  <c r="Q963" i="11"/>
  <c r="AG963" i="11"/>
  <c r="Q964" i="11"/>
  <c r="AG964" i="11"/>
  <c r="Q965" i="11"/>
  <c r="AG965" i="11"/>
  <c r="Q966" i="11"/>
  <c r="AG966" i="11"/>
  <c r="Q967" i="11"/>
  <c r="AG967" i="11"/>
  <c r="Q968" i="11"/>
  <c r="AG968" i="11"/>
  <c r="Q969" i="11"/>
  <c r="AG969" i="11"/>
  <c r="Q970" i="11"/>
  <c r="AG970" i="11"/>
  <c r="Q971" i="11"/>
  <c r="AG971" i="11"/>
  <c r="Q972" i="11"/>
  <c r="AG972" i="11"/>
  <c r="Q973" i="11"/>
  <c r="AG973" i="11"/>
  <c r="Q974" i="11"/>
  <c r="AG974" i="11"/>
  <c r="Q975" i="11"/>
  <c r="AG975" i="11"/>
  <c r="Q976" i="11"/>
  <c r="AG976" i="11"/>
  <c r="Q977" i="11"/>
  <c r="AG977" i="11"/>
  <c r="Q978" i="11"/>
  <c r="AG978" i="11"/>
  <c r="Q979" i="11"/>
  <c r="AG979" i="11"/>
  <c r="Q980" i="11"/>
  <c r="AG980" i="11"/>
  <c r="Q981" i="11"/>
  <c r="AG981" i="11"/>
  <c r="Q982" i="11"/>
  <c r="AG982" i="11"/>
  <c r="Q983" i="11"/>
  <c r="AG983" i="11"/>
  <c r="Q984" i="11"/>
  <c r="AG984" i="11"/>
  <c r="Q985" i="11"/>
  <c r="AG985" i="11"/>
  <c r="Q986" i="11"/>
  <c r="AG986" i="11"/>
  <c r="Q987" i="11"/>
  <c r="AG987" i="11"/>
  <c r="Q988" i="11"/>
  <c r="AG988" i="11"/>
  <c r="Q989" i="11"/>
  <c r="AG989" i="11"/>
  <c r="Q990" i="11"/>
  <c r="AG990" i="11"/>
  <c r="Q991" i="11"/>
  <c r="AG991" i="11"/>
  <c r="Q992" i="11"/>
  <c r="AG992" i="11"/>
  <c r="Q993" i="11"/>
  <c r="AG993" i="11"/>
  <c r="Q994" i="11"/>
  <c r="AG994" i="11"/>
  <c r="Q995" i="11"/>
  <c r="AG995" i="11"/>
  <c r="Q996" i="11"/>
  <c r="AG996" i="11"/>
  <c r="Q997" i="11"/>
  <c r="AG997" i="11"/>
  <c r="Q998" i="11"/>
  <c r="AG998" i="11"/>
  <c r="Q999" i="11"/>
  <c r="AG999" i="11"/>
  <c r="Q1000" i="11"/>
  <c r="AG1000" i="11"/>
  <c r="Q1001" i="11"/>
  <c r="AG1001" i="11"/>
  <c r="Q1002" i="11"/>
  <c r="AG1002" i="11"/>
  <c r="Q1003" i="11"/>
  <c r="AG1003" i="11"/>
  <c r="Q1004" i="11"/>
  <c r="Q1005" i="11"/>
  <c r="Q1006" i="11"/>
  <c r="Q1007" i="11"/>
  <c r="Q1008" i="11"/>
  <c r="Q1009" i="11"/>
  <c r="Q1010" i="11"/>
  <c r="Q1011" i="11"/>
  <c r="Q1012" i="11"/>
  <c r="Q1013" i="11"/>
  <c r="Q1014" i="11"/>
  <c r="Q1015" i="11"/>
  <c r="Q1016" i="11"/>
  <c r="Q1017" i="11"/>
  <c r="Q1018" i="11"/>
  <c r="Q1019" i="11"/>
  <c r="Q1020" i="11"/>
  <c r="Q1021" i="11"/>
  <c r="Q1022" i="11"/>
  <c r="Q1023" i="11"/>
  <c r="Q1024" i="11"/>
  <c r="AG1024" i="11"/>
  <c r="Q1025" i="11"/>
  <c r="AG1025" i="11"/>
  <c r="Q1026" i="11"/>
  <c r="AG1026" i="11"/>
  <c r="Q1027" i="11"/>
  <c r="AG1027" i="11"/>
  <c r="Q1028" i="11"/>
  <c r="AG1028" i="11"/>
  <c r="Q1029" i="11"/>
  <c r="AG1029" i="11"/>
  <c r="Q1030" i="11"/>
  <c r="AG1030" i="11"/>
  <c r="Q1031" i="11"/>
  <c r="AG1031" i="11"/>
  <c r="Q1032" i="11"/>
  <c r="AG1032" i="11"/>
  <c r="Q1033" i="11"/>
  <c r="AG1033" i="11"/>
  <c r="Q1034" i="11"/>
  <c r="AG1034" i="11"/>
  <c r="Q1035" i="11"/>
  <c r="AG1035" i="11"/>
  <c r="Q1036" i="11"/>
  <c r="AG1036" i="11"/>
  <c r="Q1037" i="11"/>
  <c r="AG1037" i="11"/>
  <c r="Q1038" i="11"/>
  <c r="AG1038" i="11"/>
  <c r="Q1039" i="11"/>
  <c r="AG1039" i="11"/>
  <c r="Q1040" i="11"/>
  <c r="AG1040" i="11"/>
  <c r="Q1041" i="11"/>
  <c r="AG1041" i="11"/>
  <c r="Q1042" i="11"/>
  <c r="AG1042" i="11"/>
  <c r="Q1043" i="11"/>
  <c r="AG1043" i="11"/>
  <c r="Q1044" i="11"/>
  <c r="AG1044" i="11"/>
  <c r="Q1045" i="11"/>
  <c r="AG1045" i="11"/>
  <c r="Q1046" i="11"/>
  <c r="AG1046" i="11"/>
  <c r="AZ1048" i="11"/>
  <c r="BA1048" i="11"/>
  <c r="BB1048" i="11"/>
  <c r="BC1048" i="11"/>
  <c r="BD1048" i="11"/>
  <c r="BE1048" i="11"/>
  <c r="AZ1049" i="11"/>
  <c r="BG1049" i="11" s="1"/>
  <c r="BA1049" i="11"/>
  <c r="BB1049" i="11"/>
  <c r="BC1049" i="11"/>
  <c r="BD1049" i="11"/>
  <c r="BE1049" i="11"/>
  <c r="AZ1050" i="11"/>
  <c r="BG1050" i="11" s="1"/>
  <c r="BA1050" i="11"/>
  <c r="BB1050" i="11"/>
  <c r="BC1050" i="11"/>
  <c r="BD1050" i="11"/>
  <c r="BE1050" i="11"/>
  <c r="AZ1051" i="11"/>
  <c r="BG1051" i="11" s="1"/>
  <c r="BA1051" i="11"/>
  <c r="BB1051" i="11"/>
  <c r="BC1051" i="11"/>
  <c r="BD1051" i="11"/>
  <c r="BE1051" i="11"/>
  <c r="AZ1052" i="11"/>
  <c r="BG1052" i="11" s="1"/>
  <c r="BA1052" i="11"/>
  <c r="BB1052" i="11"/>
  <c r="BC1052" i="11"/>
  <c r="BD1052" i="11"/>
  <c r="BE1052" i="11"/>
  <c r="AZ1053" i="11"/>
  <c r="BG1048" i="11" l="1"/>
  <c r="BG1053" i="11" s="1"/>
  <c r="Q1048" i="11"/>
  <c r="N1051" i="11" s="1"/>
  <c r="M1051" i="11" l="1"/>
  <c r="K1051" i="11"/>
  <c r="L1051" i="11"/>
  <c r="I1051" i="11"/>
  <c r="H1051" i="11"/>
  <c r="G1051" i="11"/>
  <c r="J1051" i="11"/>
  <c r="F1051" i="11"/>
  <c r="O1051" i="11"/>
  <c r="H2" i="8" l="1"/>
  <c r="H1" i="8"/>
  <c r="I134" i="1" l="1"/>
  <c r="A2" i="8" l="1"/>
  <c r="U150" i="1"/>
  <c r="S150" i="1"/>
  <c r="Q150" i="1"/>
  <c r="O150" i="1"/>
  <c r="M150" i="1"/>
  <c r="K150" i="1"/>
  <c r="I150" i="1"/>
  <c r="G150" i="1"/>
  <c r="G13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Andrew Murphy</author>
    <author>Murphy, Andrew</author>
  </authors>
  <commentList>
    <comment ref="I2" authorId="0" shapeId="0" xr:uid="{50F7BA09-20D8-8B4C-9A5C-80FDCFEFBF6F}">
      <text>
        <r>
          <rPr>
            <b/>
            <sz val="10"/>
            <color rgb="FF000000"/>
            <rFont val="Tahoma"/>
            <family val="2"/>
          </rPr>
          <t xml:space="preserve">Andrew Murphy: Update Log
</t>
        </r>
        <r>
          <rPr>
            <sz val="10"/>
            <color rgb="FF000000"/>
            <rFont val="Tahoma"/>
            <family val="2"/>
          </rPr>
          <t>29/7 v1.1: fixed the years in row 92 (Table 2)</t>
        </r>
      </text>
    </comment>
    <comment ref="W50" authorId="1" shapeId="0" xr:uid="{862101DB-624B-C744-AC28-9DA55485225E}">
      <text>
        <r>
          <rPr>
            <b/>
            <sz val="10"/>
            <color rgb="FF000000"/>
            <rFont val="Tahoma"/>
            <family val="2"/>
          </rPr>
          <t>Murphy, Andrew:</t>
        </r>
        <r>
          <rPr>
            <sz val="10"/>
            <color rgb="FF000000"/>
            <rFont val="Tahoma"/>
            <family val="2"/>
          </rPr>
          <t xml:space="preserve">
</t>
        </r>
        <r>
          <rPr>
            <sz val="10"/>
            <color rgb="FF000000"/>
            <rFont val="Tahoma"/>
            <family val="2"/>
          </rPr>
          <t>Use formula =average(E51:U51) for cell W51, then copy and Paste Special &gt; Formulas down to W67</t>
        </r>
      </text>
    </comment>
    <comment ref="X50" authorId="1" shapeId="0" xr:uid="{29876098-2F4B-3041-ADE1-009860EEA74F}">
      <text>
        <r>
          <rPr>
            <b/>
            <sz val="10"/>
            <color rgb="FF000000"/>
            <rFont val="Tahoma"/>
            <family val="2"/>
          </rPr>
          <t>Murphy, Andrew:</t>
        </r>
        <r>
          <rPr>
            <sz val="10"/>
            <color rgb="FF000000"/>
            <rFont val="Tahoma"/>
            <family val="2"/>
          </rPr>
          <t xml:space="preserve">
</t>
        </r>
        <r>
          <rPr>
            <sz val="10"/>
            <color rgb="FF000000"/>
            <rFont val="Calibri"/>
            <family val="2"/>
          </rPr>
          <t>Use formula =median (E51:U51)</t>
        </r>
        <r>
          <rPr>
            <sz val="10"/>
            <color rgb="FF000000"/>
            <rFont val="Calibri"/>
            <family val="2"/>
            <scheme val="minor"/>
          </rPr>
          <t xml:space="preserve"> for cell X51, then copy and Paste Special &gt; Formulas down to X67</t>
        </r>
        <r>
          <rPr>
            <sz val="10"/>
            <color rgb="FF000000"/>
            <rFont val="Calibri"/>
            <family val="2"/>
            <scheme val="minor"/>
          </rPr>
          <t xml:space="preserve">
</t>
        </r>
      </text>
    </comment>
    <comment ref="E51" authorId="0" shapeId="0" xr:uid="{2A7C5169-36D4-054B-A56E-1FA10F22E666}">
      <text>
        <r>
          <rPr>
            <b/>
            <sz val="9"/>
            <color rgb="FF000000"/>
            <rFont val="Calibri"/>
            <family val="2"/>
          </rPr>
          <t>Andrew Murphy:</t>
        </r>
        <r>
          <rPr>
            <sz val="9"/>
            <color rgb="FF000000"/>
            <rFont val="Calibri"/>
            <family val="2"/>
          </rPr>
          <t xml:space="preserve">
</t>
        </r>
        <r>
          <rPr>
            <sz val="9"/>
            <color rgb="FF000000"/>
            <rFont val="Calibri"/>
            <family val="2"/>
          </rPr>
          <t>These values have been calculated from the September 2023 quarter data (off-sheet)</t>
        </r>
      </text>
    </comment>
    <comment ref="K89" authorId="1" shapeId="0" xr:uid="{D071FA35-A3E1-4299-A57B-7BF20508325A}">
      <text>
        <r>
          <rPr>
            <b/>
            <sz val="9"/>
            <color rgb="FF000000"/>
            <rFont val="Tahoma"/>
            <family val="2"/>
          </rPr>
          <t>Murphy, Andrew:</t>
        </r>
        <r>
          <rPr>
            <sz val="9"/>
            <color rgb="FF000000"/>
            <rFont val="Tahoma"/>
            <family val="2"/>
          </rPr>
          <t xml:space="preserve">
</t>
        </r>
        <r>
          <rPr>
            <sz val="9"/>
            <color rgb="FF000000"/>
            <rFont val="Tahoma"/>
            <family val="2"/>
          </rPr>
          <t xml:space="preserve">This is how Statistics NZ converts 'nominal data' into 'real data', in economics-speak: adjusting for inflation, by 'deflating' back to the 2010 price baseline level. 
</t>
        </r>
        <r>
          <rPr>
            <sz val="9"/>
            <color rgb="FF000000"/>
            <rFont val="Tahoma"/>
            <family val="2"/>
          </rPr>
          <t xml:space="preserve">An 'R' next to a number means it has been revised since the previous survey report </t>
        </r>
      </text>
    </comment>
    <comment ref="E134" authorId="0" shapeId="0" xr:uid="{3FA64FB5-85A6-9540-B0C0-BCAA025E5C9E}">
      <text>
        <r>
          <rPr>
            <b/>
            <sz val="9"/>
            <color rgb="FF000000"/>
            <rFont val="Calibri"/>
            <family val="2"/>
          </rPr>
          <t>Andrew Murphy:</t>
        </r>
        <r>
          <rPr>
            <sz val="9"/>
            <color rgb="FF000000"/>
            <rFont val="Calibri"/>
            <family val="2"/>
          </rPr>
          <t xml:space="preserve">
</t>
        </r>
        <r>
          <rPr>
            <sz val="9"/>
            <color rgb="FF000000"/>
            <rFont val="Calibri"/>
            <family val="2"/>
          </rPr>
          <t>These values have been calculated from the September 2023 quarter data (off-sheet)</t>
        </r>
      </text>
    </comment>
    <comment ref="O156" authorId="1" shapeId="0" xr:uid="{0F1121F7-B23A-CC4E-A43D-A9703B8896DD}">
      <text>
        <r>
          <rPr>
            <b/>
            <sz val="10"/>
            <color rgb="FF000000"/>
            <rFont val="Tahoma"/>
            <family val="2"/>
          </rPr>
          <t>Murphy, Andrew:</t>
        </r>
        <r>
          <rPr>
            <sz val="10"/>
            <color rgb="FF000000"/>
            <rFont val="Tahoma"/>
            <family val="2"/>
          </rPr>
          <t xml:space="preserve">
</t>
        </r>
        <r>
          <rPr>
            <sz val="10"/>
            <color rgb="FF000000"/>
            <rFont val="Tahoma"/>
            <family val="2"/>
          </rPr>
          <t>Hint: select the whole row: click on row 7 and select down to row 85</t>
        </r>
      </text>
    </comment>
    <comment ref="T156" authorId="1" shapeId="0" xr:uid="{5C9A55A2-1638-1D4E-9114-5A0C0C41790B}">
      <text>
        <r>
          <rPr>
            <b/>
            <sz val="9"/>
            <color rgb="FF000000"/>
            <rFont val="Tahoma"/>
            <family val="2"/>
          </rPr>
          <t>Murphy, Andrew:</t>
        </r>
        <r>
          <rPr>
            <sz val="9"/>
            <color rgb="FF000000"/>
            <rFont val="Tahoma"/>
            <family val="2"/>
          </rPr>
          <t xml:space="preserve">
</t>
        </r>
        <r>
          <rPr>
            <sz val="9"/>
            <color rgb="FF000000"/>
            <rFont val="Tahoma"/>
            <family val="2"/>
          </rPr>
          <t>Please note: you will ignore the Total Widgets row for most of what follows - work on rows 7 onwards</t>
        </r>
      </text>
    </comment>
    <comment ref="Q157" authorId="0" shapeId="0" xr:uid="{1FD2C73B-F07C-7841-B15A-B5E05C9F09E4}">
      <text>
        <r>
          <rPr>
            <b/>
            <sz val="10"/>
            <color rgb="FF000000"/>
            <rFont val="Tahoma"/>
            <family val="2"/>
          </rPr>
          <t>Andrew Murphy:</t>
        </r>
        <r>
          <rPr>
            <sz val="10"/>
            <color rgb="FF000000"/>
            <rFont val="Tahoma"/>
            <family val="2"/>
          </rPr>
          <t xml:space="preserve">
</t>
        </r>
        <r>
          <rPr>
            <sz val="10"/>
            <color rgb="FF000000"/>
            <rFont val="Tahoma"/>
            <family val="2"/>
          </rPr>
          <t>Non-selling products could have been filtered out in the Temple plugin, but this was not applied.</t>
        </r>
      </text>
    </comment>
    <comment ref="H160" authorId="0" shapeId="0" xr:uid="{6C99F0F4-6229-6C4E-B66D-C352128BB934}">
      <text>
        <r>
          <rPr>
            <b/>
            <sz val="10"/>
            <color rgb="FF000000"/>
            <rFont val="Tahoma"/>
            <family val="2"/>
          </rPr>
          <t>Andrew Murphy:</t>
        </r>
        <r>
          <rPr>
            <sz val="10"/>
            <color rgb="FF000000"/>
            <rFont val="Tahoma"/>
            <family val="2"/>
          </rPr>
          <t xml:space="preserve">
</t>
        </r>
        <r>
          <rPr>
            <sz val="10"/>
            <color rgb="FF000000"/>
            <rFont val="Tahoma"/>
            <family val="2"/>
          </rPr>
          <t>ie, how many rows have 0 in column B, in the IRI SKUs tab?</t>
        </r>
      </text>
    </comment>
    <comment ref="C161" authorId="1" shapeId="0" xr:uid="{BB8D7F60-80FF-D346-AA5D-1A3D3AA7C7D7}">
      <text>
        <r>
          <rPr>
            <b/>
            <sz val="9"/>
            <color rgb="FF000000"/>
            <rFont val="Tahoma"/>
            <family val="2"/>
          </rPr>
          <t>Murphy, Andrew:</t>
        </r>
        <r>
          <rPr>
            <sz val="9"/>
            <color rgb="FF000000"/>
            <rFont val="Tahoma"/>
            <family val="2"/>
          </rPr>
          <t xml:space="preserve">
</t>
        </r>
        <r>
          <rPr>
            <sz val="9"/>
            <color rgb="FF000000"/>
            <rFont val="Tahoma"/>
            <family val="2"/>
          </rPr>
          <t xml:space="preserve">This is a cumulative frequency </t>
        </r>
        <r>
          <rPr>
            <b/>
            <i/>
            <sz val="9"/>
            <color rgb="FF000000"/>
            <rFont val="Tahoma"/>
            <family val="2"/>
          </rPr>
          <t xml:space="preserve">line </t>
        </r>
        <r>
          <rPr>
            <sz val="9"/>
            <color rgb="FF000000"/>
            <rFont val="Tahoma"/>
            <family val="2"/>
          </rPr>
          <t xml:space="preserve">chart.
</t>
        </r>
        <r>
          <rPr>
            <sz val="9"/>
            <color rgb="FF000000"/>
            <rFont val="Tahoma"/>
            <family val="2"/>
          </rPr>
          <t xml:space="preserve">If it were formmated as a cumulative </t>
        </r>
        <r>
          <rPr>
            <b/>
            <i/>
            <sz val="9"/>
            <color rgb="FF000000"/>
            <rFont val="Tahoma"/>
            <family val="2"/>
          </rPr>
          <t xml:space="preserve">bar </t>
        </r>
        <r>
          <rPr>
            <sz val="9"/>
            <color rgb="FF000000"/>
            <rFont val="Tahoma"/>
            <family val="2"/>
          </rPr>
          <t xml:space="preserve">chart, it would be called a </t>
        </r>
        <r>
          <rPr>
            <b/>
            <sz val="9"/>
            <color rgb="FF000000"/>
            <rFont val="Tahoma"/>
            <family val="2"/>
          </rPr>
          <t xml:space="preserve">Pareto </t>
        </r>
        <r>
          <rPr>
            <sz val="9"/>
            <color rgb="FF000000"/>
            <rFont val="Tahoma"/>
            <family val="2"/>
          </rPr>
          <t>chart. Excel has a 'Pareto' chart type, but don't use it - we've already done the calculation that chart type does, in column M.</t>
        </r>
      </text>
    </comment>
    <comment ref="Q161" authorId="1" shapeId="0" xr:uid="{F052044C-D289-0C4A-A58B-B6E411D3DB06}">
      <text>
        <r>
          <rPr>
            <b/>
            <sz val="9"/>
            <color rgb="FF000000"/>
            <rFont val="Tahoma"/>
            <family val="2"/>
          </rPr>
          <t>Murphy, Andrew:</t>
        </r>
        <r>
          <rPr>
            <sz val="9"/>
            <color rgb="FF000000"/>
            <rFont val="Tahoma"/>
            <family val="2"/>
          </rPr>
          <t xml:space="preserve">
</t>
        </r>
        <r>
          <rPr>
            <sz val="9"/>
            <color rgb="FF000000"/>
            <rFont val="Tahoma"/>
            <family val="2"/>
          </rPr>
          <t>We paste as a picture because if you later sort the data, this will 'break' an active chart.</t>
        </r>
      </text>
    </comment>
    <comment ref="E162" authorId="0" shapeId="0" xr:uid="{99C427DF-A92C-504F-B15B-E7B06F150C88}">
      <text>
        <r>
          <rPr>
            <b/>
            <sz val="10"/>
            <color rgb="FF000000"/>
            <rFont val="Tahoma"/>
            <family val="2"/>
          </rPr>
          <t>Andrew Murphy:</t>
        </r>
        <r>
          <rPr>
            <sz val="10"/>
            <color rgb="FF000000"/>
            <rFont val="Tahoma"/>
            <family val="2"/>
          </rPr>
          <t xml:space="preserve">
</t>
        </r>
        <r>
          <rPr>
            <sz val="10"/>
            <color rgb="FF000000"/>
            <rFont val="Tahoma"/>
            <family val="2"/>
          </rPr>
          <t>ignoring any rows with 0 sales, and ignore Total Widgets (row 6)</t>
        </r>
      </text>
    </comment>
    <comment ref="G162" authorId="1" shapeId="0" xr:uid="{5BB4DD9A-3210-804A-9ABB-C150A6138A04}">
      <text>
        <r>
          <rPr>
            <b/>
            <sz val="10"/>
            <color rgb="FF000000"/>
            <rFont val="Tahoma"/>
            <family val="2"/>
          </rPr>
          <t>Murphy, Andrew:</t>
        </r>
        <r>
          <rPr>
            <sz val="10"/>
            <color rgb="FF000000"/>
            <rFont val="Tahoma"/>
            <family val="2"/>
          </rPr>
          <t xml:space="preserve">
</t>
        </r>
        <r>
          <rPr>
            <sz val="10"/>
            <color rgb="FF000000"/>
            <rFont val="Tahoma"/>
            <family val="2"/>
          </rPr>
          <t>No need to copy/paste anymore - these refer to the appropriate cells in the SKUs sheet (check they are pointing to the right cells!)</t>
        </r>
      </text>
    </comment>
    <comment ref="E164" authorId="0" shapeId="0" xr:uid="{9B5D4CEF-A347-694E-84EB-F2A1F34B37AC}">
      <text>
        <r>
          <rPr>
            <b/>
            <sz val="10"/>
            <color rgb="FF000000"/>
            <rFont val="Tahoma"/>
            <family val="2"/>
          </rPr>
          <t>Andrew Murphy:</t>
        </r>
        <r>
          <rPr>
            <sz val="10"/>
            <color rgb="FF000000"/>
            <rFont val="Tahoma"/>
            <family val="2"/>
          </rPr>
          <t xml:space="preserve">
</t>
        </r>
        <r>
          <rPr>
            <sz val="10"/>
            <color rgb="FF000000"/>
            <rFont val="Tahoma"/>
            <family val="2"/>
          </rPr>
          <t>ignoring any rows with 0 sales, and ignore Total Widgets (row 6)</t>
        </r>
      </text>
    </comment>
    <comment ref="O165" authorId="0" shapeId="0" xr:uid="{1491BE24-04C6-A246-8570-A4A36EAAC6A7}">
      <text>
        <r>
          <rPr>
            <b/>
            <sz val="10"/>
            <color rgb="FF000000"/>
            <rFont val="Tahoma"/>
            <family val="2"/>
          </rPr>
          <t>Andrew Murphy:</t>
        </r>
        <r>
          <rPr>
            <sz val="10"/>
            <color rgb="FF000000"/>
            <rFont val="Tahoma"/>
            <family val="2"/>
          </rPr>
          <t xml:space="preserve">
</t>
        </r>
        <r>
          <rPr>
            <sz val="10"/>
            <color rgb="FF000000"/>
            <rFont val="Calibri"/>
            <family val="2"/>
          </rPr>
          <t>think about how weighting works in a weighted average</t>
        </r>
      </text>
    </comment>
    <comment ref="F168" authorId="1" shapeId="0" xr:uid="{300FC229-F446-D042-B509-D1F8F9210145}">
      <text>
        <r>
          <rPr>
            <b/>
            <sz val="9"/>
            <color rgb="FF000000"/>
            <rFont val="Tahoma"/>
            <family val="2"/>
          </rPr>
          <t>Murphy, Andrew:</t>
        </r>
        <r>
          <rPr>
            <sz val="9"/>
            <color rgb="FF000000"/>
            <rFont val="Tahoma"/>
            <family val="2"/>
          </rPr>
          <t xml:space="preserve">
</t>
        </r>
        <r>
          <rPr>
            <sz val="9"/>
            <color rgb="FF000000"/>
            <rFont val="Tahoma"/>
            <family val="2"/>
          </rPr>
          <t>Ignore any that match the mean (rounded to two decimal places), and any 0 sales rows</t>
        </r>
      </text>
    </comment>
    <comment ref="S168" authorId="1" shapeId="0" xr:uid="{72280A2A-7A73-7642-BDC5-04271E41305A}">
      <text>
        <r>
          <rPr>
            <b/>
            <sz val="9"/>
            <color rgb="FF000000"/>
            <rFont val="Tahoma"/>
            <family val="2"/>
          </rPr>
          <t>Murphy, Andrew:</t>
        </r>
        <r>
          <rPr>
            <sz val="9"/>
            <color rgb="FF000000"/>
            <rFont val="Tahoma"/>
            <family val="2"/>
          </rPr>
          <t xml:space="preserve">
</t>
        </r>
        <r>
          <rPr>
            <sz val="9"/>
            <color rgb="FF000000"/>
            <rFont val="Tahoma"/>
            <family val="2"/>
          </rPr>
          <t>Ignore any that match the mean (rounded to two decimal places), and any 0 sales rows</t>
        </r>
      </text>
    </comment>
    <comment ref="F170" authorId="1" shapeId="0" xr:uid="{37FA6D59-CC16-FB4B-98D5-838DDF4F5353}">
      <text>
        <r>
          <rPr>
            <b/>
            <sz val="9"/>
            <color rgb="FF000000"/>
            <rFont val="Tahoma"/>
            <family val="2"/>
          </rPr>
          <t>Murphy, Andrew:</t>
        </r>
        <r>
          <rPr>
            <sz val="9"/>
            <color rgb="FF000000"/>
            <rFont val="Tahoma"/>
            <family val="2"/>
          </rPr>
          <t xml:space="preserve">
</t>
        </r>
        <r>
          <rPr>
            <sz val="9"/>
            <color rgb="FF000000"/>
            <rFont val="Tahoma"/>
            <family val="2"/>
          </rPr>
          <t>Ignore any that match the median (rounded to two decimal places), and any 0 sales rows</t>
        </r>
      </text>
    </comment>
    <comment ref="S170" authorId="1" shapeId="0" xr:uid="{F599F39E-741C-F44D-B0AE-B6D033BDB508}">
      <text>
        <r>
          <rPr>
            <b/>
            <sz val="9"/>
            <color rgb="FF000000"/>
            <rFont val="Tahoma"/>
            <family val="2"/>
          </rPr>
          <t>Murphy, Andrew:</t>
        </r>
        <r>
          <rPr>
            <sz val="9"/>
            <color rgb="FF000000"/>
            <rFont val="Tahoma"/>
            <family val="2"/>
          </rPr>
          <t xml:space="preserve">
</t>
        </r>
        <r>
          <rPr>
            <sz val="8"/>
            <color rgb="FF000000"/>
            <rFont val="Tahoma"/>
            <family val="2"/>
          </rPr>
          <t>Ignore any that match the median (rounded to two decimal places), and any 0 sales rows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Andrew Murphy</author>
  </authors>
  <commentList>
    <comment ref="D2" authorId="0" shapeId="0" xr:uid="{0361904D-EC85-7448-BB7B-4596BD6FEF1B}">
      <text>
        <r>
          <rPr>
            <b/>
            <sz val="10"/>
            <color rgb="FF000000"/>
            <rFont val="Tahoma"/>
            <family val="2"/>
          </rPr>
          <t>Andrew Murphy:</t>
        </r>
        <r>
          <rPr>
            <sz val="10"/>
            <color rgb="FF000000"/>
            <rFont val="Tahoma"/>
            <family val="2"/>
          </rPr>
          <t xml:space="preserve">
</t>
        </r>
        <r>
          <rPr>
            <sz val="10"/>
            <color rgb="FF000000"/>
            <rFont val="Tahoma"/>
            <family val="2"/>
          </rPr>
          <t xml:space="preserve">Hint: hold down the control / command key as you click ONCE on each column header (column letter). You can select multiple columns, and delete them all at once.
</t>
        </r>
        <r>
          <rPr>
            <sz val="10"/>
            <color rgb="FF000000"/>
            <rFont val="Tahoma"/>
            <family val="2"/>
          </rPr>
          <t>NB: if you select a wrong column, you can now deselect it by clicking on the wrong cell / column WHILE STILL HOLDING the control/command key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Andrew Murphy</author>
    <author>Murphy, Andrew</author>
  </authors>
  <commentList>
    <comment ref="A4" authorId="0" shapeId="0" xr:uid="{0C9C67C6-6F05-AF45-A4D2-3ED658D1868B}">
      <text>
        <r>
          <rPr>
            <b/>
            <sz val="10"/>
            <color rgb="FF000000"/>
            <rFont val="Tahoma"/>
            <family val="2"/>
          </rPr>
          <t>Andrew Murphy:</t>
        </r>
        <r>
          <rPr>
            <sz val="10"/>
            <color rgb="FF000000"/>
            <rFont val="Tahoma"/>
            <family val="2"/>
          </rPr>
          <t xml:space="preserve">
</t>
        </r>
        <r>
          <rPr>
            <sz val="10"/>
            <color rgb="FF000000"/>
            <rFont val="Tahoma"/>
            <family val="2"/>
          </rPr>
          <t>The next time we look at this data it will be uopdated to MAT June 2022.</t>
        </r>
      </text>
    </comment>
    <comment ref="M7" authorId="0" shapeId="0" xr:uid="{AB3A1B04-172F-624F-92B9-E19AB6ACD539}">
      <text>
        <r>
          <rPr>
            <b/>
            <sz val="10"/>
            <color rgb="FF000000"/>
            <rFont val="Tahoma"/>
            <family val="2"/>
          </rPr>
          <t>Andrew Murphy:</t>
        </r>
        <r>
          <rPr>
            <sz val="10"/>
            <color rgb="FF000000"/>
            <rFont val="Tahoma"/>
            <family val="2"/>
          </rPr>
          <t xml:space="preserve">
</t>
        </r>
        <r>
          <rPr>
            <sz val="10"/>
            <color rgb="FF000000"/>
            <rFont val="Tahoma"/>
            <family val="2"/>
          </rPr>
          <t xml:space="preserve">After sorting by column B, set this cell =B7 and the following cell to M7+B8 then ciopy down
</t>
        </r>
      </text>
    </comment>
    <comment ref="C88" authorId="1" shapeId="0" xr:uid="{33E7A515-A403-5C4C-8F31-3C383A441F1D}">
      <text>
        <r>
          <rPr>
            <b/>
            <sz val="9"/>
            <color rgb="FF000000"/>
            <rFont val="Tahoma"/>
            <family val="2"/>
          </rPr>
          <t>Murphy, Andrew:</t>
        </r>
        <r>
          <rPr>
            <sz val="9"/>
            <color rgb="FF000000"/>
            <rFont val="Tahoma"/>
            <family val="2"/>
          </rPr>
          <t xml:space="preserve">
</t>
        </r>
        <r>
          <rPr>
            <sz val="8"/>
            <color rgb="FF000000"/>
            <rFont val="Tahoma"/>
            <family val="2"/>
          </rPr>
          <t>Remember that we only want to include products in the average that have actually been sold. We thus have to exclude all of the products with a quantity of 0. While you can now just use a normal AVERAGE function for the data range C7:C75, the more elegant way (that also works if the rows are not sorted) is to use an 'AVERAGEIF' function here. For instance, =AVERAGEIF(C7:C85,"&gt;0")</t>
        </r>
      </text>
    </comment>
    <comment ref="C89" authorId="1" shapeId="0" xr:uid="{54151B3D-CECD-1444-A5B9-BB179B657162}">
      <text>
        <r>
          <rPr>
            <b/>
            <sz val="9"/>
            <color rgb="FF000000"/>
            <rFont val="Tahoma"/>
            <family val="2"/>
          </rPr>
          <t>Murphy, Andrew:</t>
        </r>
        <r>
          <rPr>
            <sz val="9"/>
            <color rgb="FF000000"/>
            <rFont val="Tahoma"/>
            <family val="2"/>
          </rPr>
          <t xml:space="preserve">
</t>
        </r>
        <r>
          <rPr>
            <sz val="9"/>
            <color rgb="FF000000"/>
            <rFont val="Tahoma"/>
            <family val="2"/>
          </rPr>
          <t>The same issue applies here. We again want to exclude the 0s from the data range used in the formula. Unfortunately, there is no 'MEDIANIF' function in Excel if you want to go the elegant way. However, you can use a nested function here that combines the MEDIAN and the IF functions. For instance, =MEDIAN(IF(C7:C85&gt;0,C7:C85))</t>
        </r>
      </text>
    </comment>
    <comment ref="B92" authorId="1" shapeId="0" xr:uid="{3822B296-998E-B14E-BA4E-BBDD72219802}">
      <text>
        <r>
          <rPr>
            <b/>
            <sz val="9"/>
            <color rgb="FF000000"/>
            <rFont val="Tahoma"/>
            <family val="2"/>
          </rPr>
          <t>Murphy, Andrew:</t>
        </r>
        <r>
          <rPr>
            <sz val="9"/>
            <color rgb="FF000000"/>
            <rFont val="Tahoma"/>
            <family val="2"/>
          </rPr>
          <t xml:space="preserve">
</t>
        </r>
        <r>
          <rPr>
            <sz val="9"/>
            <color rgb="FF000000"/>
            <rFont val="Tahoma"/>
            <family val="2"/>
          </rPr>
          <t xml:space="preserve">Here we want to sum up all products sold (units) that have a price above the mean price in cell E88. Time for a new Excel function, 'SUMIF'! For instance, =SUMIF(E$7:E$85, "&gt;"&amp;E$88, C$7:C$85)
</t>
        </r>
        <r>
          <rPr>
            <sz val="9"/>
            <color rgb="FF000000"/>
            <rFont val="Tahoma"/>
            <family val="2"/>
          </rPr>
          <t xml:space="preserve">
</t>
        </r>
        <r>
          <rPr>
            <sz val="9"/>
            <color rgb="FF000000"/>
            <rFont val="Tahoma"/>
            <family val="2"/>
          </rPr>
          <t>[The $ are here in case you want to copy the formula down, and modify (eg replace &gt; with &lt; )]</t>
        </r>
      </text>
    </comment>
    <comment ref="G92" authorId="1" shapeId="0" xr:uid="{6608F8BB-1A81-704D-958A-5C7B31E81CAA}">
      <text>
        <r>
          <rPr>
            <b/>
            <sz val="9"/>
            <color rgb="FF000000"/>
            <rFont val="Tahoma"/>
            <family val="2"/>
          </rPr>
          <t>Murphy, Andrew:</t>
        </r>
        <r>
          <rPr>
            <sz val="9"/>
            <color rgb="FF000000"/>
            <rFont val="Tahoma"/>
            <family val="2"/>
          </rPr>
          <t xml:space="preserve">
</t>
        </r>
        <r>
          <rPr>
            <sz val="9"/>
            <color rgb="FF000000"/>
            <rFont val="Tahoma"/>
            <family val="2"/>
          </rPr>
          <t>Here we want to count each product that has a price greater than $5.31 A good way to do that without sorting the rows by price is to use a COUNTIF function. For instance, =COUNTIF(E7:E85,"&gt;"&amp;E88)</t>
        </r>
      </text>
    </comment>
    <comment ref="L92" authorId="1" shapeId="0" xr:uid="{9D4A6691-0DB2-3D48-91BB-526C5889D0B4}">
      <text>
        <r>
          <rPr>
            <b/>
            <sz val="9"/>
            <color rgb="FF000000"/>
            <rFont val="Tahoma"/>
            <family val="2"/>
          </rPr>
          <t>Murphy, Andrew:</t>
        </r>
        <r>
          <rPr>
            <sz val="9"/>
            <color rgb="FF000000"/>
            <rFont val="Tahoma"/>
            <family val="2"/>
          </rPr>
          <t xml:space="preserve">
</t>
        </r>
        <r>
          <rPr>
            <sz val="9"/>
            <color rgb="FF000000"/>
            <rFont val="Tahoma"/>
            <family val="2"/>
          </rPr>
          <t xml:space="preserve">The COUNTIFS function is overkill here, but can still be used: =COUNTIFS(E7:E85,"&gt;"&amp;E89,E7:E85,"&lt;&gt;0")
</t>
        </r>
        <r>
          <rPr>
            <sz val="9"/>
            <color rgb="FF000000"/>
            <rFont val="Tahoma"/>
            <family val="2"/>
          </rPr>
          <t>The &lt;&gt; is a Excel code for "not equal to"</t>
        </r>
      </text>
    </comment>
    <comment ref="G93" authorId="1" shapeId="0" xr:uid="{6FEA31A0-DF46-E345-B3B4-0D3D4D069C0B}">
      <text>
        <r>
          <rPr>
            <b/>
            <sz val="9"/>
            <color rgb="FF000000"/>
            <rFont val="Tahoma"/>
            <family val="2"/>
          </rPr>
          <t>Murphy, Andrew:</t>
        </r>
        <r>
          <rPr>
            <sz val="9"/>
            <color rgb="FF000000"/>
            <rFont val="Tahoma"/>
            <family val="2"/>
          </rPr>
          <t xml:space="preserve">
</t>
        </r>
        <r>
          <rPr>
            <sz val="9"/>
            <color rgb="FF000000"/>
            <rFont val="Tahoma"/>
            <family val="2"/>
          </rPr>
          <t xml:space="preserve">Don't forget to exclude the products with a price of '0' here, as they would be included if our COUNTIF criteria is 'mean price &lt;5.31). So, we need an extra condition here that tells Excel to exclude all the invalid products. The COUNTIFS function comes in handy for that. For instance, =COUNTIFS(E7:E85,"&lt;"&amp;E88,E7:E85,"&lt;&gt;0")
</t>
        </r>
        <r>
          <rPr>
            <sz val="9"/>
            <color rgb="FF000000"/>
            <rFont val="Tahoma"/>
            <family val="2"/>
          </rPr>
          <t>The &lt;&gt; is a Excel code for "not equal to"</t>
        </r>
      </text>
    </comment>
    <comment ref="L93" authorId="1" shapeId="0" xr:uid="{6D558AEC-E4F6-3349-AAE4-49F0AAA2A367}">
      <text>
        <r>
          <rPr>
            <b/>
            <sz val="9"/>
            <color rgb="FF000000"/>
            <rFont val="Tahoma"/>
            <family val="2"/>
          </rPr>
          <t>Murphy, Andrew:</t>
        </r>
        <r>
          <rPr>
            <sz val="9"/>
            <color rgb="FF000000"/>
            <rFont val="Tahoma"/>
            <family val="2"/>
          </rPr>
          <t xml:space="preserve">
</t>
        </r>
        <r>
          <rPr>
            <sz val="9"/>
            <color rgb="FF000000"/>
            <rFont val="Tahoma"/>
            <family val="2"/>
          </rPr>
          <t xml:space="preserve">Don't forget to exclude the products with a price of '0' here, as they would be included if our COUNTIF criteria is median price &lt;5.43). So, we need an extra condition here that tells Excel to exclude all the invalid products. The COUNTIFS function comes in handy for that. For instance, =COUNTIFS(E7:E85,"&lt;"&amp;E89,E7:E85,"&lt;&gt;0")
</t>
        </r>
        <r>
          <rPr>
            <sz val="9"/>
            <color rgb="FF000000"/>
            <rFont val="Tahoma"/>
            <family val="2"/>
          </rPr>
          <t>The &lt;&gt; is a Excel code for "not equal to"</t>
        </r>
      </text>
    </comment>
    <comment ref="B95" authorId="1" shapeId="0" xr:uid="{9A3EBF51-3446-3B49-BBC1-084C38F99F42}">
      <text>
        <r>
          <rPr>
            <b/>
            <sz val="9"/>
            <color rgb="FF000000"/>
            <rFont val="Tahoma"/>
            <family val="2"/>
          </rPr>
          <t>Murphy, Andrew:</t>
        </r>
        <r>
          <rPr>
            <sz val="9"/>
            <color rgb="FF000000"/>
            <rFont val="Tahoma"/>
            <family val="2"/>
          </rPr>
          <t xml:space="preserve">
</t>
        </r>
        <r>
          <rPr>
            <sz val="9"/>
            <color rgb="FF000000"/>
            <rFont val="Tahoma"/>
            <family val="2"/>
          </rPr>
          <t xml:space="preserve">Here we want to sum up all revenue for products that have a price above the mean price in cell E88. Similar formula as for B92, but we are summing column B instead of C  </t>
        </r>
        <r>
          <rPr>
            <sz val="9"/>
            <color rgb="FFFF0000"/>
            <rFont val="Tahoma"/>
            <family val="2"/>
          </rPr>
          <t xml:space="preserve">=SUMIF(E$7:E$85, "&gt;"&amp;E$88, B$7:B$85)
</t>
        </r>
        <r>
          <rPr>
            <sz val="9"/>
            <color rgb="FFFF0000"/>
            <rFont val="Tahoma"/>
            <family val="2"/>
          </rPr>
          <t xml:space="preserve">
</t>
        </r>
        <r>
          <rPr>
            <sz val="9"/>
            <color rgb="FF000000"/>
            <rFont val="Tahoma"/>
            <family val="2"/>
          </rPr>
          <t xml:space="preserve">[The $ are here in case you want to copy the formula down, and modify (eg replace &gt; with &lt; )]
</t>
        </r>
        <r>
          <rPr>
            <sz val="9"/>
            <color rgb="FF000000"/>
            <rFont val="Tahoma"/>
            <family val="2"/>
          </rPr>
          <t xml:space="preserve">
</t>
        </r>
        <r>
          <rPr>
            <sz val="9"/>
            <color rgb="FF000000"/>
            <rFont val="Tahoma"/>
            <family val="2"/>
          </rPr>
          <t>Some students have not been getting the correct result despite using the correct formula. The workaround is to manually sort the data above by column E descending, and calculate the sum of dollar sales (column B) for rows with a price in column E that exceeds the mean price calculated in E88. Then the sum of dollar sales below the mean price. {These are manual methods for what the formula above is doing anywa.)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Murphy, Andrew</author>
    <author>Andrew Murphy</author>
  </authors>
  <commentList>
    <comment ref="I13" authorId="0" shapeId="0" xr:uid="{00000000-0006-0000-0000-000001000000}">
      <text>
        <r>
          <rPr>
            <b/>
            <sz val="9"/>
            <color rgb="FF000000"/>
            <rFont val="Tahoma"/>
            <family val="2"/>
          </rPr>
          <t>Murphy, Andrew:</t>
        </r>
        <r>
          <rPr>
            <sz val="9"/>
            <color rgb="FF000000"/>
            <rFont val="Tahoma"/>
            <family val="2"/>
          </rPr>
          <t xml:space="preserve">
</t>
        </r>
        <r>
          <rPr>
            <sz val="9"/>
            <color rgb="FF000000"/>
            <rFont val="Tahoma"/>
            <family val="2"/>
          </rPr>
          <t>If your PivotTable defaults to "Sum of" instead of "Count of", then you need to change the cell calculation. In the Values box, click the down arrow and change Value Field Settings from Sum to Count.</t>
        </r>
      </text>
    </comment>
    <comment ref="A17" authorId="1" shapeId="0" xr:uid="{D5C234C1-E9BD-1C4E-B1F5-98103F90A087}">
      <text>
        <r>
          <rPr>
            <b/>
            <sz val="10"/>
            <color rgb="FF000000"/>
            <rFont val="Tahoma"/>
            <family val="2"/>
          </rPr>
          <t>Andrew Murphy:</t>
        </r>
        <r>
          <rPr>
            <sz val="10"/>
            <color rgb="FF000000"/>
            <rFont val="Tahoma"/>
            <family val="2"/>
          </rPr>
          <t xml:space="preserve">
</t>
        </r>
        <r>
          <rPr>
            <sz val="11"/>
            <color rgb="FF000000"/>
            <rFont val="Calibri"/>
            <family val="2"/>
          </rPr>
          <t xml:space="preserve">Get a PivotTable of Age: click on PerceptiveData &gt; column D &gt; Insert &gt; Pivot Table (in a new worksheet)
</t>
        </r>
        <r>
          <rPr>
            <sz val="11"/>
            <color rgb="FF000000"/>
            <rFont val="Calibri"/>
            <family val="2"/>
          </rPr>
          <t xml:space="preserve">Drag field name "Age" to the Rows box, and again drag field name Age to the Values box (which changes to "Count of Age"). Your summary table should now appear.
</t>
        </r>
        <r>
          <rPr>
            <sz val="11"/>
            <color rgb="FF000000"/>
            <rFont val="Calibri"/>
            <family val="2"/>
          </rPr>
          <t xml:space="preserve">Copy the frequency counts to the Tasks sheet, then calculate % of total there to percentages
</t>
        </r>
      </text>
    </comment>
    <comment ref="C19" authorId="1" shapeId="0" xr:uid="{6F7D531B-4ADC-9F41-B8E1-22107D35ADAE}">
      <text>
        <r>
          <rPr>
            <b/>
            <sz val="10"/>
            <color rgb="FF000000"/>
            <rFont val="Tahoma"/>
            <family val="2"/>
          </rPr>
          <t>Andrew Murphy:</t>
        </r>
        <r>
          <rPr>
            <sz val="10"/>
            <color rgb="FF000000"/>
            <rFont val="Tahoma"/>
            <family val="2"/>
          </rPr>
          <t xml:space="preserve">
</t>
        </r>
        <r>
          <rPr>
            <sz val="10"/>
            <color rgb="FF000000"/>
            <rFont val="Tahoma"/>
            <family val="2"/>
          </rPr>
          <t xml:space="preserve">Use the formula =C18/$J18*100, rather than =C18/$J18 formatted using the percentage number option.
</t>
        </r>
        <r>
          <rPr>
            <sz val="10"/>
            <color rgb="FF000000"/>
            <rFont val="Tahoma"/>
            <family val="2"/>
          </rPr>
          <t xml:space="preserve">
</t>
        </r>
        <r>
          <rPr>
            <sz val="10"/>
            <color rgb="FF000000"/>
            <rFont val="Tahoma"/>
            <family val="2"/>
          </rPr>
          <t xml:space="preserve">The latter </t>
        </r>
        <r>
          <rPr>
            <b/>
            <i/>
            <sz val="10"/>
            <color rgb="FF000000"/>
            <rFont val="Tahoma"/>
            <family val="2"/>
          </rPr>
          <t>shows</t>
        </r>
        <r>
          <rPr>
            <sz val="10"/>
            <color rgb="FF000000"/>
            <rFont val="Tahoma"/>
            <family val="2"/>
          </rPr>
          <t xml:space="preserve"> the correct value, but does not </t>
        </r>
        <r>
          <rPr>
            <b/>
            <i/>
            <sz val="10"/>
            <color rgb="FF000000"/>
            <rFont val="Tahoma"/>
            <family val="2"/>
          </rPr>
          <t>store</t>
        </r>
        <r>
          <rPr>
            <sz val="10"/>
            <color rgb="FF000000"/>
            <rFont val="Tahoma"/>
            <family val="2"/>
          </rPr>
          <t xml:space="preserve"> the correct value, and the conditional formatting in cell G19 will not turn green because the number it is checking for is not there.</t>
        </r>
      </text>
    </comment>
    <comment ref="G24" authorId="1" shapeId="0" xr:uid="{3BB4B964-0ADA-5D49-B8DF-9F3B8E24E7B9}">
      <text>
        <r>
          <rPr>
            <b/>
            <sz val="10"/>
            <color rgb="FF000000"/>
            <rFont val="Tahoma"/>
            <family val="2"/>
          </rPr>
          <t>Andrew Murphy:</t>
        </r>
        <r>
          <rPr>
            <sz val="10"/>
            <color rgb="FF000000"/>
            <rFont val="Tahoma"/>
            <family val="2"/>
          </rPr>
          <t xml:space="preserve">
</t>
        </r>
        <r>
          <rPr>
            <sz val="10"/>
            <color rgb="FF000000"/>
            <rFont val="Tahoma"/>
            <family val="2"/>
          </rPr>
          <t xml:space="preserve">If you cannot bring up the 
</t>
        </r>
        <r>
          <rPr>
            <sz val="10"/>
            <color rgb="FF000000"/>
            <rFont val="Tahoma"/>
            <family val="2"/>
          </rPr>
          <t xml:space="preserve">Format Data Series panel, try 
</t>
        </r>
        <r>
          <rPr>
            <sz val="10"/>
            <color rgb="FF000000"/>
            <rFont val="Tahoma"/>
            <family val="2"/>
          </rPr>
          <t>Format Axis &gt; Axis Options</t>
        </r>
      </text>
    </comment>
    <comment ref="A38" authorId="1" shapeId="0" xr:uid="{4BF78ACD-00AE-4B46-9753-56D438730FE4}">
      <text>
        <r>
          <rPr>
            <b/>
            <sz val="10"/>
            <color rgb="FF000000"/>
            <rFont val="Tahoma"/>
            <family val="2"/>
          </rPr>
          <t>Andrew Murphy:</t>
        </r>
        <r>
          <rPr>
            <sz val="10"/>
            <color rgb="FF000000"/>
            <rFont val="Tahoma"/>
            <family val="2"/>
          </rPr>
          <t xml:space="preserve">
</t>
        </r>
        <r>
          <rPr>
            <sz val="10"/>
            <color rgb="FF000000"/>
            <rFont val="Tahoma"/>
            <family val="2"/>
          </rPr>
          <t>Ditto for income: scroll to column CE, Insert &gt; PivotTable; drag field Income to the Rows and Values boxes. Paste Special &gt; Values the results here</t>
        </r>
      </text>
    </comment>
    <comment ref="I47" authorId="1" shapeId="0" xr:uid="{751C1234-B329-EF4C-B51E-7D20D9C1D71E}">
      <text>
        <r>
          <rPr>
            <b/>
            <sz val="10"/>
            <color rgb="FF000000"/>
            <rFont val="Tahoma"/>
            <family val="2"/>
          </rPr>
          <t>Andrew Murphy:</t>
        </r>
        <r>
          <rPr>
            <sz val="10"/>
            <color rgb="FF000000"/>
            <rFont val="Tahoma"/>
            <family val="2"/>
          </rPr>
          <t xml:space="preserve">
</t>
        </r>
        <r>
          <rPr>
            <sz val="10"/>
            <color rgb="FF000000"/>
            <rFont val="Tahoma"/>
            <family val="2"/>
          </rPr>
          <t xml:space="preserve">We could remove the three respondents that took "too long" to complete the survey, but we don't know why - perhaps they stepped away for a cup of coffee and forgot to submit?
</t>
        </r>
        <r>
          <rPr>
            <sz val="10"/>
            <color rgb="FF000000"/>
            <rFont val="Tahoma"/>
            <family val="2"/>
          </rPr>
          <t xml:space="preserve">If interested, create two Boxplots: one with all the data, the second omitting the three with completion times &gt; 50 minutes
</t>
        </r>
        <r>
          <rPr>
            <sz val="10"/>
            <color rgb="FF000000"/>
            <rFont val="Tahoma"/>
            <family val="2"/>
          </rPr>
          <t xml:space="preserve">
</t>
        </r>
        <r>
          <rPr>
            <sz val="10"/>
            <color rgb="FF000000"/>
            <rFont val="Tahoma"/>
            <family val="2"/>
          </rPr>
          <t>What about those that were "too fast"? {Perceptive have already screened these out.}</t>
        </r>
      </text>
    </comment>
    <comment ref="H50" authorId="1" shapeId="0" xr:uid="{4E2AEE70-A117-5948-86C6-47778B6B1C3C}">
      <text>
        <r>
          <rPr>
            <b/>
            <sz val="10"/>
            <color rgb="FF000000"/>
            <rFont val="Tahoma"/>
            <family val="2"/>
          </rPr>
          <t>Andrew Murphy:</t>
        </r>
        <r>
          <rPr>
            <sz val="10"/>
            <color rgb="FF000000"/>
            <rFont val="Tahoma"/>
            <family val="2"/>
          </rPr>
          <t xml:space="preserve">
</t>
        </r>
        <r>
          <rPr>
            <sz val="10"/>
            <color rgb="FF000000"/>
            <rFont val="Tahoma"/>
            <family val="2"/>
          </rPr>
          <t xml:space="preserve">Easiest way to do this: copy column B in SustainabilityData to column CP, sort that column (but ONLY that column - don't extend the range if prompted) by size smallest to largest, and delete the three values &gt; 50.
</t>
        </r>
        <r>
          <rPr>
            <sz val="10"/>
            <color rgb="FF000000"/>
            <rFont val="Tahoma"/>
            <family val="2"/>
          </rPr>
          <t>Create the boxplot on this new dataseries.</t>
        </r>
      </text>
    </comment>
    <comment ref="B76" authorId="1" shapeId="0" xr:uid="{A3FF5221-6119-0F45-BB00-6A336ABC75F6}">
      <text>
        <r>
          <rPr>
            <b/>
            <sz val="10"/>
            <color rgb="FF000000"/>
            <rFont val="Tahoma"/>
            <family val="2"/>
          </rPr>
          <t>Andrew Murphy:</t>
        </r>
        <r>
          <rPr>
            <sz val="10"/>
            <color rgb="FF000000"/>
            <rFont val="Tahoma"/>
            <family val="2"/>
          </rPr>
          <t xml:space="preserve">
</t>
        </r>
        <r>
          <rPr>
            <sz val="10"/>
            <color rgb="FF000000"/>
            <rFont val="Tahoma"/>
            <family val="2"/>
          </rPr>
          <t xml:space="preserve">"ANY selections" means the respondent COULD have selected two or more ethnicities - or just one.
</t>
        </r>
        <r>
          <rPr>
            <sz val="10"/>
            <color rgb="FF000000"/>
            <rFont val="Tahoma"/>
            <family val="2"/>
          </rPr>
          <t>"ONE selection" means they ONLY selected one ethnicity, OR they are coded as "11 Multiple"</t>
        </r>
      </text>
    </comment>
    <comment ref="M76" authorId="1" shapeId="0" xr:uid="{348AFC0A-71A1-9541-9B85-D8BC109EC61B}">
      <text>
        <r>
          <rPr>
            <b/>
            <sz val="10"/>
            <color rgb="FF000000"/>
            <rFont val="Tahoma"/>
            <family val="2"/>
          </rPr>
          <t>Andrew Murphy:</t>
        </r>
        <r>
          <rPr>
            <sz val="10"/>
            <color rgb="FF000000"/>
            <rFont val="Tahoma"/>
            <family val="2"/>
          </rPr>
          <t xml:space="preserve">
</t>
        </r>
        <r>
          <rPr>
            <sz val="10"/>
            <color rgb="FF000000"/>
            <rFont val="Tahoma"/>
            <family val="2"/>
          </rPr>
          <t>Don't fill this cell: multiple selections already appear to the left</t>
        </r>
      </text>
    </comment>
    <comment ref="B77" authorId="1" shapeId="0" xr:uid="{BB9D31E9-F86E-7841-9D72-4C2A8903D02B}">
      <text>
        <r>
          <rPr>
            <b/>
            <sz val="10"/>
            <color rgb="FF000000"/>
            <rFont val="Tahoma"/>
            <family val="2"/>
          </rPr>
          <t>Andrew Murphy:</t>
        </r>
        <r>
          <rPr>
            <sz val="10"/>
            <color rgb="FF000000"/>
            <rFont val="Tahoma"/>
            <family val="2"/>
          </rPr>
          <t xml:space="preserve">
</t>
        </r>
        <r>
          <rPr>
            <sz val="10"/>
            <color rgb="FF000000"/>
            <rFont val="Tahoma"/>
            <family val="2"/>
          </rPr>
          <t>Use as % of the respondent count (N=1042)</t>
        </r>
      </text>
    </comment>
    <comment ref="B79" authorId="1" shapeId="0" xr:uid="{A8B3DA94-E896-D741-82A1-470C4A1B7EF8}">
      <text>
        <r>
          <rPr>
            <b/>
            <sz val="10"/>
            <color rgb="FF000000"/>
            <rFont val="Tahoma"/>
            <family val="2"/>
          </rPr>
          <t>Andrew Murphy:</t>
        </r>
        <r>
          <rPr>
            <sz val="10"/>
            <color rgb="FF000000"/>
            <rFont val="Tahoma"/>
            <family val="2"/>
          </rPr>
          <t xml:space="preserve">
</t>
        </r>
        <r>
          <rPr>
            <sz val="10"/>
            <color rgb="FF000000"/>
            <rFont val="Tahoma"/>
            <family val="2"/>
          </rPr>
          <t>Use as % of the respondent count (N=1042)</t>
        </r>
      </text>
    </comment>
    <comment ref="D90" authorId="1" shapeId="0" xr:uid="{EAF984C0-FEBE-244C-8211-EE53A14BFEFF}">
      <text>
        <r>
          <rPr>
            <b/>
            <sz val="10"/>
            <color rgb="FF000000"/>
            <rFont val="Tahoma"/>
            <family val="2"/>
          </rPr>
          <t>Andrew Murphy:</t>
        </r>
        <r>
          <rPr>
            <sz val="10"/>
            <color rgb="FF000000"/>
            <rFont val="Tahoma"/>
            <family val="2"/>
          </rPr>
          <t xml:space="preserve">
</t>
        </r>
        <r>
          <rPr>
            <sz val="10"/>
            <color rgb="FF000000"/>
            <rFont val="Tahoma"/>
            <family val="2"/>
          </rPr>
          <t>multiply the frequency count by the x value eg this sheet's cell B91 by C91; B92 by C92 etc</t>
        </r>
      </text>
    </comment>
    <comment ref="E90" authorId="1" shapeId="0" xr:uid="{F4ACA5A0-5D0D-F245-B59D-75AE9E6D154E}">
      <text>
        <r>
          <rPr>
            <b/>
            <sz val="10"/>
            <color rgb="FF000000"/>
            <rFont val="Tahoma"/>
            <family val="2"/>
          </rPr>
          <t>Andrew Murphy:</t>
        </r>
        <r>
          <rPr>
            <sz val="10"/>
            <color rgb="FF000000"/>
            <rFont val="Tahoma"/>
            <family val="2"/>
          </rPr>
          <t xml:space="preserve">
</t>
        </r>
        <r>
          <rPr>
            <sz val="10"/>
            <color rgb="FF000000"/>
            <rFont val="Calibri"/>
            <family val="2"/>
          </rPr>
          <t>Scale response (x) minus the mean (x̅)</t>
        </r>
      </text>
    </comment>
    <comment ref="F90" authorId="1" shapeId="0" xr:uid="{00000000-0006-0000-0000-000007000000}">
      <text>
        <r>
          <rPr>
            <b/>
            <sz val="10"/>
            <color rgb="FF000000"/>
            <rFont val="Tahoma"/>
            <family val="2"/>
          </rPr>
          <t>Andrew Murphy:</t>
        </r>
        <r>
          <rPr>
            <sz val="10"/>
            <color rgb="FF000000"/>
            <rFont val="Tahoma"/>
            <family val="2"/>
          </rPr>
          <t xml:space="preserve">
</t>
        </r>
        <r>
          <rPr>
            <sz val="10"/>
            <color rgb="FF000000"/>
            <rFont val="Tahoma"/>
            <family val="2"/>
          </rPr>
          <t>To square a number: multiply a cell by itself eg =E91*E91</t>
        </r>
      </text>
    </comment>
    <comment ref="I90" authorId="1" shapeId="0" xr:uid="{385B4999-3FFA-C943-8678-0F71853D2708}">
      <text>
        <r>
          <rPr>
            <b/>
            <sz val="10"/>
            <color rgb="FF000000"/>
            <rFont val="Tahoma"/>
            <family val="2"/>
          </rPr>
          <t>Andrew Murphy:</t>
        </r>
        <r>
          <rPr>
            <sz val="10"/>
            <color rgb="FF000000"/>
            <rFont val="Tahoma"/>
            <family val="2"/>
          </rPr>
          <t xml:space="preserve">
</t>
        </r>
        <r>
          <rPr>
            <sz val="10"/>
            <color rgb="FF000000"/>
            <rFont val="Tahoma"/>
            <family val="2"/>
          </rPr>
          <t xml:space="preserve">multiply the frequency count by the x value eg cell B91 by H91; 
</t>
        </r>
        <r>
          <rPr>
            <sz val="10"/>
            <color rgb="FF000000"/>
            <rFont val="Tahoma"/>
            <family val="2"/>
          </rPr>
          <t>B92 by H92 et</t>
        </r>
      </text>
    </comment>
    <comment ref="B91" authorId="1" shapeId="0" xr:uid="{0C084FF7-7AEE-BD46-BCDE-3EF8A8879416}">
      <text>
        <r>
          <rPr>
            <b/>
            <sz val="10"/>
            <color rgb="FF000000"/>
            <rFont val="Tahoma"/>
            <family val="2"/>
          </rPr>
          <t>Andrew Murphy:</t>
        </r>
        <r>
          <rPr>
            <sz val="10"/>
            <color rgb="FF000000"/>
            <rFont val="Tahoma"/>
            <family val="2"/>
          </rPr>
          <t xml:space="preserve">
</t>
        </r>
        <r>
          <rPr>
            <sz val="10"/>
            <color rgb="FF000000"/>
            <rFont val="Tahoma"/>
            <family val="2"/>
          </rPr>
          <t>1= Strongly disagree</t>
        </r>
      </text>
    </comment>
    <comment ref="C91" authorId="1" shapeId="0" xr:uid="{0F020049-FDB0-734B-A69F-98CD8D32EAC1}">
      <text>
        <r>
          <rPr>
            <b/>
            <sz val="10"/>
            <color rgb="FF000000"/>
            <rFont val="Tahoma"/>
            <family val="2"/>
          </rPr>
          <t>Andrew Murphy:</t>
        </r>
        <r>
          <rPr>
            <sz val="10"/>
            <color rgb="FF000000"/>
            <rFont val="Tahoma"/>
            <family val="2"/>
          </rPr>
          <t xml:space="preserve">
</t>
        </r>
        <r>
          <rPr>
            <sz val="10"/>
            <color rgb="FF000000"/>
            <rFont val="Tahoma"/>
            <family val="2"/>
          </rPr>
          <t>Copy and Paste Special &gt; Values the counts from BD1048 to BD1052</t>
        </r>
      </text>
    </comment>
    <comment ref="H91" authorId="1" shapeId="0" xr:uid="{3BEFB121-48F9-2645-A4E7-A5B04A6BE697}">
      <text>
        <r>
          <rPr>
            <b/>
            <sz val="10"/>
            <color rgb="FF000000"/>
            <rFont val="Tahoma"/>
            <family val="2"/>
          </rPr>
          <t>Andrew Murphy:</t>
        </r>
        <r>
          <rPr>
            <sz val="10"/>
            <color rgb="FF000000"/>
            <rFont val="Tahoma"/>
            <family val="2"/>
          </rPr>
          <t xml:space="preserve">
</t>
        </r>
        <r>
          <rPr>
            <sz val="10"/>
            <color rgb="FF000000"/>
            <rFont val="Tahoma"/>
            <family val="2"/>
          </rPr>
          <t>Copy and Paste Special &gt; Values the values from SustsainabilityData BE1048 to BE1052</t>
        </r>
      </text>
    </comment>
    <comment ref="B93" authorId="1" shapeId="0" xr:uid="{0CADFE5A-DDE1-7E4A-B2A6-106EE03DA9A6}">
      <text>
        <r>
          <rPr>
            <b/>
            <sz val="10"/>
            <color rgb="FF000000"/>
            <rFont val="Tahoma"/>
            <family val="2"/>
          </rPr>
          <t>Andrew Murphy:</t>
        </r>
        <r>
          <rPr>
            <sz val="10"/>
            <color rgb="FF000000"/>
            <rFont val="Tahoma"/>
            <family val="2"/>
          </rPr>
          <t xml:space="preserve">
</t>
        </r>
        <r>
          <rPr>
            <sz val="10"/>
            <color rgb="FF000000"/>
            <rFont val="Tahoma"/>
            <family val="2"/>
          </rPr>
          <t>3= neither</t>
        </r>
      </text>
    </comment>
    <comment ref="B95" authorId="1" shapeId="0" xr:uid="{330A81DB-A319-DB4B-9181-D88F04C34118}">
      <text>
        <r>
          <rPr>
            <b/>
            <sz val="10"/>
            <color rgb="FF000000"/>
            <rFont val="Tahoma"/>
            <family val="2"/>
          </rPr>
          <t>Andrew Murphy:</t>
        </r>
        <r>
          <rPr>
            <sz val="10"/>
            <color rgb="FF000000"/>
            <rFont val="Tahoma"/>
            <family val="2"/>
          </rPr>
          <t xml:space="preserve">
</t>
        </r>
        <r>
          <rPr>
            <sz val="10"/>
            <color rgb="FF000000"/>
            <rFont val="Tahoma"/>
            <family val="2"/>
          </rPr>
          <t>5= Strongly agree</t>
        </r>
      </text>
    </comment>
    <comment ref="C96" authorId="1" shapeId="0" xr:uid="{A026C066-6AD1-7443-9B9E-4852DA4BB27E}">
      <text>
        <r>
          <rPr>
            <b/>
            <sz val="10"/>
            <color rgb="FF000000"/>
            <rFont val="Tahoma"/>
            <family val="2"/>
          </rPr>
          <t>Andrew Murphy:</t>
        </r>
        <r>
          <rPr>
            <sz val="10"/>
            <color rgb="FF000000"/>
            <rFont val="Tahoma"/>
            <family val="2"/>
          </rPr>
          <t xml:space="preserve">
</t>
        </r>
        <r>
          <rPr>
            <sz val="10"/>
            <color rgb="FF000000"/>
            <rFont val="Calibri"/>
            <family val="2"/>
            <scheme val="minor"/>
          </rPr>
          <t>∑</t>
        </r>
        <r>
          <rPr>
            <sz val="10"/>
            <color rgb="FF000000"/>
            <rFont val="Calibri"/>
            <family val="2"/>
            <scheme val="minor"/>
          </rPr>
          <t xml:space="preserve"> </t>
        </r>
        <r>
          <rPr>
            <i/>
            <sz val="10"/>
            <color rgb="FF000000"/>
            <rFont val="Calibri"/>
            <family val="2"/>
            <scheme val="minor"/>
          </rPr>
          <t>f</t>
        </r>
      </text>
    </comment>
    <comment ref="D96" authorId="1" shapeId="0" xr:uid="{ED626525-6FDB-B445-97DC-0F2B8E7D5E68}">
      <text>
        <r>
          <rPr>
            <b/>
            <sz val="10"/>
            <color rgb="FF000000"/>
            <rFont val="Tahoma"/>
            <family val="2"/>
          </rPr>
          <t>Andrew Murphy:</t>
        </r>
        <r>
          <rPr>
            <sz val="10"/>
            <color rgb="FF000000"/>
            <rFont val="Tahoma"/>
            <family val="2"/>
          </rPr>
          <t xml:space="preserve">
</t>
        </r>
        <r>
          <rPr>
            <sz val="10"/>
            <color rgb="FF000000"/>
            <rFont val="Calibri"/>
            <family val="2"/>
            <scheme val="minor"/>
          </rPr>
          <t>∑</t>
        </r>
        <r>
          <rPr>
            <sz val="10"/>
            <color rgb="FF000000"/>
            <rFont val="Calibri"/>
            <family val="2"/>
            <scheme val="minor"/>
          </rPr>
          <t xml:space="preserve"> </t>
        </r>
        <r>
          <rPr>
            <i/>
            <sz val="10"/>
            <color rgb="FF000000"/>
            <rFont val="Calibri"/>
            <family val="2"/>
            <scheme val="minor"/>
          </rPr>
          <t xml:space="preserve">f </t>
        </r>
        <r>
          <rPr>
            <sz val="10"/>
            <color rgb="FF000000"/>
            <rFont val="Calibri"/>
            <family val="2"/>
            <scheme val="minor"/>
          </rPr>
          <t>x</t>
        </r>
        <r>
          <rPr>
            <i/>
            <sz val="10"/>
            <color rgb="FF000000"/>
            <rFont val="Calibri"/>
            <family val="2"/>
            <scheme val="minor"/>
          </rPr>
          <t xml:space="preserve"> </t>
        </r>
      </text>
    </comment>
    <comment ref="D97" authorId="1" shapeId="0" xr:uid="{A81F5B66-CC7F-1144-89D6-90F4DA6E2844}">
      <text>
        <r>
          <rPr>
            <b/>
            <sz val="10"/>
            <color rgb="FF000000"/>
            <rFont val="Tahoma"/>
            <family val="2"/>
          </rPr>
          <t>Andrew Murphy:</t>
        </r>
        <r>
          <rPr>
            <sz val="10"/>
            <color rgb="FF000000"/>
            <rFont val="Tahoma"/>
            <family val="2"/>
          </rPr>
          <t xml:space="preserve">
</t>
        </r>
        <r>
          <rPr>
            <sz val="10"/>
            <color rgb="FF000000"/>
            <rFont val="Tahoma"/>
            <family val="2"/>
          </rPr>
          <t>∑</t>
        </r>
        <r>
          <rPr>
            <i/>
            <sz val="10"/>
            <color rgb="FF000000"/>
            <rFont val="Tahoma"/>
            <family val="2"/>
          </rPr>
          <t>f</t>
        </r>
        <r>
          <rPr>
            <sz val="10"/>
            <color rgb="FF000000"/>
            <rFont val="Tahoma"/>
            <family val="2"/>
          </rPr>
          <t xml:space="preserve"> x / </t>
        </r>
        <r>
          <rPr>
            <sz val="10"/>
            <color rgb="FF000000"/>
            <rFont val="Calibri"/>
            <family val="2"/>
            <scheme val="minor"/>
          </rPr>
          <t>∑</t>
        </r>
        <r>
          <rPr>
            <sz val="10"/>
            <color rgb="FF000000"/>
            <rFont val="Calibri"/>
            <family val="2"/>
            <scheme val="minor"/>
          </rPr>
          <t xml:space="preserve"> </t>
        </r>
        <r>
          <rPr>
            <i/>
            <sz val="10"/>
            <color rgb="FF000000"/>
            <rFont val="Calibri"/>
            <family val="2"/>
            <scheme val="minor"/>
          </rPr>
          <t>f</t>
        </r>
      </text>
    </comment>
    <comment ref="I97" authorId="1" shapeId="0" xr:uid="{2B528C1E-E3B4-4041-9E3E-0F60E226ED5C}">
      <text>
        <r>
          <rPr>
            <b/>
            <sz val="10"/>
            <color rgb="FF000000"/>
            <rFont val="Tahoma"/>
            <family val="2"/>
          </rPr>
          <t>Andrew Murphy:</t>
        </r>
        <r>
          <rPr>
            <sz val="10"/>
            <color rgb="FF000000"/>
            <rFont val="Tahoma"/>
            <family val="2"/>
          </rPr>
          <t xml:space="preserve">
</t>
        </r>
        <r>
          <rPr>
            <sz val="10"/>
            <color rgb="FF000000"/>
            <rFont val="Tahoma"/>
            <family val="2"/>
          </rPr>
          <t>∑</t>
        </r>
        <r>
          <rPr>
            <i/>
            <sz val="10"/>
            <color rgb="FF000000"/>
            <rFont val="Tahoma"/>
            <family val="2"/>
          </rPr>
          <t>f</t>
        </r>
        <r>
          <rPr>
            <sz val="10"/>
            <color rgb="FF000000"/>
            <rFont val="Tahoma"/>
            <family val="2"/>
          </rPr>
          <t xml:space="preserve"> x / </t>
        </r>
        <r>
          <rPr>
            <sz val="10"/>
            <color rgb="FF000000"/>
            <rFont val="Calibri"/>
            <family val="2"/>
            <scheme val="minor"/>
          </rPr>
          <t>∑</t>
        </r>
        <r>
          <rPr>
            <i/>
            <sz val="10"/>
            <color rgb="FF000000"/>
            <rFont val="Calibri"/>
            <family val="2"/>
            <scheme val="minor"/>
          </rPr>
          <t xml:space="preserve"> f</t>
        </r>
        <r>
          <rPr>
            <sz val="10"/>
            <color rgb="FF000000"/>
            <rFont val="Calibri"/>
            <family val="2"/>
            <scheme val="minor"/>
          </rPr>
          <t xml:space="preserve"> </t>
        </r>
      </text>
    </comment>
    <comment ref="G98" authorId="1" shapeId="0" xr:uid="{DEE10CD0-7EF4-E646-AA9D-9259B094CDFC}">
      <text>
        <r>
          <rPr>
            <b/>
            <sz val="10"/>
            <color rgb="FF000000"/>
            <rFont val="Tahoma"/>
            <family val="2"/>
          </rPr>
          <t>Andrew Murphy:</t>
        </r>
        <r>
          <rPr>
            <sz val="10"/>
            <color rgb="FF000000"/>
            <rFont val="Tahoma"/>
            <family val="2"/>
          </rPr>
          <t xml:space="preserve">
</t>
        </r>
        <r>
          <rPr>
            <sz val="10"/>
            <color rgb="FF000000"/>
            <rFont val="Tahoma"/>
            <family val="2"/>
          </rPr>
          <t>sqrt( ∑</t>
        </r>
        <r>
          <rPr>
            <i/>
            <sz val="10"/>
            <color rgb="FF000000"/>
            <rFont val="Tahoma"/>
            <family val="2"/>
          </rPr>
          <t>f</t>
        </r>
        <r>
          <rPr>
            <sz val="10"/>
            <color rgb="FF000000"/>
            <rFont val="Tahoma"/>
            <family val="2"/>
          </rPr>
          <t xml:space="preserve"> (x-- x̅ )2 / (N-1) )
</t>
        </r>
      </text>
    </comment>
    <comment ref="L98" authorId="1" shapeId="0" xr:uid="{ED0BFAC8-2AB8-8047-A5F5-682A1C48C22C}">
      <text>
        <r>
          <rPr>
            <b/>
            <sz val="10"/>
            <color rgb="FF000000"/>
            <rFont val="Tahoma"/>
            <family val="2"/>
          </rPr>
          <t>Andrew Murphy:</t>
        </r>
        <r>
          <rPr>
            <sz val="10"/>
            <color rgb="FF000000"/>
            <rFont val="Tahoma"/>
            <family val="2"/>
          </rPr>
          <t xml:space="preserve">
</t>
        </r>
        <r>
          <rPr>
            <sz val="10"/>
            <color rgb="FF000000"/>
            <rFont val="Tahoma"/>
            <family val="2"/>
          </rPr>
          <t>sqrt( ∑</t>
        </r>
        <r>
          <rPr>
            <i/>
            <sz val="10"/>
            <color rgb="FF000000"/>
            <rFont val="Tahoma"/>
            <family val="2"/>
          </rPr>
          <t>f</t>
        </r>
        <r>
          <rPr>
            <sz val="10"/>
            <color rgb="FF000000"/>
            <rFont val="Tahoma"/>
            <family val="2"/>
          </rPr>
          <t xml:space="preserve"> (x-- x̅ )2 / (N-1) )
</t>
        </r>
        <r>
          <rPr>
            <sz val="10"/>
            <color rgb="FF000000"/>
            <rFont val="Tahoma"/>
            <family val="2"/>
          </rPr>
          <t xml:space="preserve">
</t>
        </r>
      </text>
    </comment>
    <comment ref="H120" authorId="1" shapeId="0" xr:uid="{21B103D6-A3DC-7348-8886-1F663D1A8AAC}">
      <text>
        <r>
          <rPr>
            <b/>
            <sz val="10"/>
            <color rgb="FF000000"/>
            <rFont val="Tahoma"/>
            <family val="2"/>
          </rPr>
          <t>Andrew Murphy:</t>
        </r>
        <r>
          <rPr>
            <sz val="10"/>
            <color rgb="FF000000"/>
            <rFont val="Tahoma"/>
            <family val="2"/>
          </rPr>
          <t xml:space="preserve">
</t>
        </r>
        <r>
          <rPr>
            <sz val="10"/>
            <color rgb="FF000000"/>
            <rFont val="Tahoma"/>
            <family val="2"/>
          </rPr>
          <t xml:space="preserve">For example: 
</t>
        </r>
        <r>
          <rPr>
            <sz val="10"/>
            <color rgb="FF000000"/>
            <rFont val="Tahoma"/>
            <family val="2"/>
          </rPr>
          <t xml:space="preserve">Countdown + Woolworths
</t>
        </r>
        <r>
          <rPr>
            <sz val="10"/>
            <color rgb="FF000000"/>
            <rFont val="Tahoma"/>
            <family val="2"/>
          </rPr>
          <t xml:space="preserve">New World + PaknSave + Foodstuffs + Pams
</t>
        </r>
        <r>
          <rPr>
            <sz val="10"/>
            <color rgb="FF000000"/>
            <rFont val="Tahoma"/>
            <family val="2"/>
          </rPr>
          <t xml:space="preserve">The Warehouse + Warehouse Group + Noel Leeming
</t>
        </r>
        <r>
          <rPr>
            <sz val="10"/>
            <color rgb="FF000000"/>
            <rFont val="Tahoma"/>
            <family val="2"/>
          </rPr>
          <t xml:space="preserve">
</t>
        </r>
        <r>
          <rPr>
            <sz val="10"/>
            <color rgb="FF000000"/>
            <rFont val="Tahoma"/>
            <family val="2"/>
          </rPr>
          <t>There are only a few brands that could make the top 5 once combinations are included - you don't neet to add them all. Identify the initial top 7, and FOR THOSE look for variations in spelling and company/brand names, eg as above - helps to resort by Row Labels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Andrew Murphy</author>
    <author>Murphy, Andrew</author>
  </authors>
  <commentList>
    <comment ref="E3" authorId="0" shapeId="0" xr:uid="{ECAF3F02-4FF7-C249-86E6-2DAA4F98A379}">
      <text>
        <r>
          <rPr>
            <b/>
            <sz val="10"/>
            <color rgb="FF000000"/>
            <rFont val="Tahoma"/>
            <family val="2"/>
          </rPr>
          <t>Andrew Murphy:</t>
        </r>
        <r>
          <rPr>
            <sz val="10"/>
            <color rgb="FF000000"/>
            <rFont val="Tahoma"/>
            <family val="2"/>
          </rPr>
          <t xml:space="preserve">
</t>
        </r>
        <r>
          <rPr>
            <sz val="10"/>
            <color rgb="FF000000"/>
            <rFont val="Calibri"/>
            <family val="2"/>
          </rPr>
          <t xml:space="preserve">To see the full range of regions, click in the forumula bar and use the down arrow to scroll down
</t>
        </r>
      </text>
    </comment>
    <comment ref="R3" authorId="0" shapeId="0" xr:uid="{73CA0F53-0034-8C4A-97EE-212FB0066A1D}">
      <text>
        <r>
          <rPr>
            <b/>
            <sz val="10"/>
            <color rgb="FF000000"/>
            <rFont val="Tahoma"/>
            <family val="2"/>
          </rPr>
          <t>Andrew Murphy:</t>
        </r>
        <r>
          <rPr>
            <sz val="10"/>
            <color rgb="FF000000"/>
            <rFont val="Tahoma"/>
            <family val="2"/>
          </rPr>
          <t xml:space="preserve">
</t>
        </r>
        <r>
          <rPr>
            <sz val="10"/>
            <color rgb="FF000000"/>
            <rFont val="Tahoma"/>
            <family val="2"/>
          </rPr>
          <t>To see the full range of ethnicities, click in the forumula bar and use the down arrow to scroll down</t>
        </r>
      </text>
    </comment>
    <comment ref="AF4" authorId="1" shapeId="0" xr:uid="{3D698D97-4E9E-1F48-83C2-7D34D5941E8F}">
      <text>
        <r>
          <rPr>
            <b/>
            <sz val="10"/>
            <color rgb="FF000000"/>
            <rFont val="Tahoma"/>
            <family val="2"/>
          </rPr>
          <t>Murphy, Andrew:</t>
        </r>
        <r>
          <rPr>
            <sz val="10"/>
            <color rgb="FF000000"/>
            <rFont val="Tahoma"/>
            <family val="2"/>
          </rPr>
          <t xml:space="preserve">
</t>
        </r>
        <r>
          <rPr>
            <sz val="10"/>
            <color rgb="FF000000"/>
            <rFont val="Tahoma"/>
            <family val="2"/>
          </rPr>
          <t>There was also an "other" option, omitted for simplicity here</t>
        </r>
      </text>
    </comment>
    <comment ref="C1048" authorId="0" shapeId="0" xr:uid="{A416679B-44F5-434E-A84E-ED6B0E8E68D7}">
      <text>
        <r>
          <rPr>
            <b/>
            <sz val="10"/>
            <color rgb="FF000000"/>
            <rFont val="Tahoma"/>
            <family val="2"/>
          </rPr>
          <t>Andrew Murphy:</t>
        </r>
        <r>
          <rPr>
            <sz val="10"/>
            <color rgb="FF000000"/>
            <rFont val="Tahoma"/>
            <family val="2"/>
          </rPr>
          <t xml:space="preserve">
</t>
        </r>
        <r>
          <rPr>
            <sz val="10"/>
            <color rgb="FF000000"/>
            <rFont val="Tahoma"/>
            <family val="2"/>
          </rPr>
          <t>You can use these boxes for =countif()</t>
        </r>
      </text>
    </comment>
    <comment ref="AY1053" authorId="1" shapeId="0" xr:uid="{04775E94-AF51-5E48-AF47-551E0155A155}">
      <text>
        <r>
          <rPr>
            <b/>
            <sz val="9"/>
            <color rgb="FF000000"/>
            <rFont val="Tahoma"/>
            <family val="2"/>
          </rPr>
          <t>Murphy, Andrew:</t>
        </r>
        <r>
          <rPr>
            <sz val="9"/>
            <color rgb="FF000000"/>
            <rFont val="Tahoma"/>
            <family val="2"/>
          </rPr>
          <t xml:space="preserve">
</t>
        </r>
        <r>
          <rPr>
            <sz val="9"/>
            <color rgb="FF000000"/>
            <rFont val="Tahoma"/>
            <family val="2"/>
          </rPr>
          <t>These 'Don't knows' should be excluded from your mean and standard deviation calculations - including the 6s will increase both the mean and stddev.</t>
        </r>
      </text>
    </comment>
    <comment ref="BB1054" authorId="0" shapeId="0" xr:uid="{D237554A-182F-844A-BAD1-1BCDC82C1349}">
      <text>
        <r>
          <rPr>
            <b/>
            <sz val="10"/>
            <color rgb="FF000000"/>
            <rFont val="Tahoma"/>
            <family val="2"/>
          </rPr>
          <t>Andrew Murphy:</t>
        </r>
        <r>
          <rPr>
            <sz val="10"/>
            <color rgb="FF000000"/>
            <rFont val="Tahoma"/>
            <family val="2"/>
          </rPr>
          <t xml:space="preserve">
</t>
        </r>
        <r>
          <rPr>
            <sz val="10"/>
            <color rgb="FF000000"/>
            <rFont val="Tahoma"/>
            <family val="2"/>
          </rPr>
          <t xml:space="preserve">=count the original data above (rows 5 to 1046), excluding any 6s. </t>
        </r>
      </text>
    </comment>
    <comment ref="BB1055" authorId="0" shapeId="0" xr:uid="{C9B1A5E1-C5DD-AD42-B7CC-01F376209746}">
      <text>
        <r>
          <rPr>
            <b/>
            <sz val="10"/>
            <color rgb="FF000000"/>
            <rFont val="Tahoma"/>
            <family val="2"/>
          </rPr>
          <t>Andrew Murphy:</t>
        </r>
        <r>
          <rPr>
            <sz val="10"/>
            <color rgb="FF000000"/>
            <rFont val="Tahoma"/>
            <family val="2"/>
          </rPr>
          <t xml:space="preserve">
</t>
        </r>
        <r>
          <rPr>
            <sz val="10"/>
            <color rgb="FF000000"/>
            <rFont val="Tahoma"/>
            <family val="2"/>
          </rPr>
          <t>=average of the original data above (rows 5 to 1046)</t>
        </r>
      </text>
    </comment>
    <comment ref="BB1056" authorId="0" shapeId="0" xr:uid="{3A0FB9AC-3ACD-A347-9C0A-CE7ABE74889A}">
      <text>
        <r>
          <rPr>
            <b/>
            <sz val="10"/>
            <color rgb="FF000000"/>
            <rFont val="Tahoma"/>
            <family val="2"/>
          </rPr>
          <t>Andrew Murphy:</t>
        </r>
        <r>
          <rPr>
            <sz val="10"/>
            <color rgb="FF000000"/>
            <rFont val="Tahoma"/>
            <family val="2"/>
          </rPr>
          <t xml:space="preserve">
</t>
        </r>
        <r>
          <rPr>
            <sz val="10"/>
            <color rgb="FF000000"/>
            <rFont val="Tahoma"/>
            <family val="2"/>
          </rPr>
          <t>=stdev() for the original data above (rows 5 to 1046)</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<sst xmlns="http://schemas.openxmlformats.org/spreadsheetml/2006/main" count="7151" uniqueCount="2612">
  <si>
    <t>Table 1</t>
  </si>
  <si>
    <t>By quarter by industry</t>
  </si>
  <si>
    <t>Series</t>
  </si>
  <si>
    <t>ref:</t>
  </si>
  <si>
    <t>Industry</t>
  </si>
  <si>
    <t>RTTQ</t>
  </si>
  <si>
    <t>$(million)</t>
  </si>
  <si>
    <t>Supermarket and grocery stores</t>
  </si>
  <si>
    <t>S1AAC</t>
  </si>
  <si>
    <t>Specialised food</t>
  </si>
  <si>
    <t>S1ABC</t>
  </si>
  <si>
    <t>Liquor</t>
  </si>
  <si>
    <t>S1ACC</t>
  </si>
  <si>
    <t>Non-store and commission-based retailing</t>
  </si>
  <si>
    <t>S1AEC</t>
  </si>
  <si>
    <t>Department stores</t>
  </si>
  <si>
    <t>S1AFC</t>
  </si>
  <si>
    <t>Furniture, floor coverings, houseware, textiles</t>
  </si>
  <si>
    <t>S1AGC</t>
  </si>
  <si>
    <t>Hardware, building, and garden supplies</t>
  </si>
  <si>
    <t>S1AHC</t>
  </si>
  <si>
    <t>Recreational goods</t>
  </si>
  <si>
    <t>S1AJC</t>
  </si>
  <si>
    <t>Clothing, footwear, and accessories</t>
  </si>
  <si>
    <t>S1AKC</t>
  </si>
  <si>
    <t>Electrical and electronic goods</t>
  </si>
  <si>
    <t>S1ALC</t>
  </si>
  <si>
    <t>Pharmaceutical and other store-based retailing</t>
  </si>
  <si>
    <t>S1AMC</t>
  </si>
  <si>
    <t>Accommodation</t>
  </si>
  <si>
    <t>S1AUC</t>
  </si>
  <si>
    <t>Food and beverage services</t>
  </si>
  <si>
    <t>S1AVC</t>
  </si>
  <si>
    <t>Core industries total</t>
  </si>
  <si>
    <t>S1A1C</t>
  </si>
  <si>
    <t>Motor vehicles and parts</t>
  </si>
  <si>
    <t>S1APC</t>
  </si>
  <si>
    <t>Fuel</t>
  </si>
  <si>
    <t>S1AQC</t>
  </si>
  <si>
    <t>All industries total</t>
  </si>
  <si>
    <t>S1A9C</t>
  </si>
  <si>
    <t>Table 2</t>
  </si>
  <si>
    <t>Task 2: Line Chart: Supermarket % change on same quarter previous year</t>
  </si>
  <si>
    <t>Percentage change from previous quarter</t>
  </si>
  <si>
    <t/>
  </si>
  <si>
    <t>Task 4: Complete Percentage of "Core Industries" total</t>
  </si>
  <si>
    <t>How important is the grocery part of the sector? What is the trend in this?</t>
  </si>
  <si>
    <t>Task 6: Line Chart: Supermarket % change on same quarter previous year (3Q Sep10 prices)</t>
  </si>
  <si>
    <t>Supermarket % change on same quarter previous year</t>
  </si>
  <si>
    <t>Percentage of Core Industries Total</t>
  </si>
  <si>
    <t>1. Figures exclude GST.</t>
  </si>
  <si>
    <t>Mean</t>
  </si>
  <si>
    <t>Median</t>
  </si>
  <si>
    <t>=average()</t>
  </si>
  <si>
    <t>=median()</t>
  </si>
  <si>
    <t>Location:</t>
  </si>
  <si>
    <t>(legend removed since there is only one series: legend would match title)</t>
  </si>
  <si>
    <t>Make graphs 'pretty' with axis titles - can remove legend if this duplicates chart title</t>
  </si>
  <si>
    <t>Version: 2 (23.07)</t>
  </si>
  <si>
    <t>115.109: Topic 3 Lab Worksheet</t>
  </si>
  <si>
    <t>Example: finished chart (% change on same quarter previous year)</t>
  </si>
  <si>
    <t>Fixed: x-axis options &gt; units &gt; 3 months</t>
  </si>
  <si>
    <t>Added: Horizontal and Vertical Axis titles; changed chart title; removed legend</t>
  </si>
  <si>
    <t>(see workings tab)</t>
  </si>
  <si>
    <t>Create graphs from each row, in separate charts</t>
  </si>
  <si>
    <t>Dollars</t>
  </si>
  <si>
    <t>Price $/Unit</t>
  </si>
  <si>
    <t>Total Widgets</t>
  </si>
  <si>
    <t>Better Super Doopers 1.2kg</t>
  </si>
  <si>
    <t>Better Super Doopers 750g</t>
  </si>
  <si>
    <t>Best Crunchy Pieces Super 500g</t>
  </si>
  <si>
    <t>Better Super Doopers 375g</t>
  </si>
  <si>
    <t>Best Crunchy Pieces Super 300g</t>
  </si>
  <si>
    <t>Best Super Racing Neon 500g</t>
  </si>
  <si>
    <t>Best Chippies 275g</t>
  </si>
  <si>
    <t>Best Chippies 460g</t>
  </si>
  <si>
    <t>Better Super Doopers Rust Free 375g</t>
  </si>
  <si>
    <t>Better Super Doopers Cholesterol Lowering 440g</t>
  </si>
  <si>
    <t>Other Brand Fruit/Mint Sunnyal 450g</t>
  </si>
  <si>
    <t>Fasterod Organics Fasterlden Wholegrain Bites Original 460g</t>
  </si>
  <si>
    <t>Best Puffed Chunk 215g</t>
  </si>
  <si>
    <t>Better Orgnc Super Doopers 750g</t>
  </si>
  <si>
    <t>Fab Black Grape Lift 435g</t>
  </si>
  <si>
    <t>Fab Black Protein Lift 410g</t>
  </si>
  <si>
    <t>Fab Black Iron 410g</t>
  </si>
  <si>
    <t>IRI SKUs Ranking Report - All SKUs</t>
  </si>
  <si>
    <t xml:space="preserve"> </t>
  </si>
  <si>
    <t>Task 1: Table 1 row 12</t>
  </si>
  <si>
    <t>Task 2: Table 1 row 31</t>
  </si>
  <si>
    <t xml:space="preserve">Supermarket % change on same quarter previous year (3Q 2010 prices) </t>
  </si>
  <si>
    <t>Mean:</t>
  </si>
  <si>
    <t>Median:</t>
  </si>
  <si>
    <t>How many are in the below median price set?</t>
  </si>
  <si>
    <t>How many are in the below mean price set?</t>
  </si>
  <si>
    <t>Which is a better indicator of central tendency for this data: mean or median? (overall)</t>
  </si>
  <si>
    <r>
      <t>Actual retail sales volumes (</t>
    </r>
    <r>
      <rPr>
        <sz val="11"/>
        <color rgb="FFFF0000"/>
        <rFont val="Calibri"/>
        <family val="2"/>
        <scheme val="minor"/>
      </rPr>
      <t>expressed in September 2010 quarter prices</t>
    </r>
    <r>
      <rPr>
        <b/>
        <sz val="11"/>
        <rFont val="Calibri"/>
        <family val="2"/>
        <scheme val="minor"/>
      </rPr>
      <t>)</t>
    </r>
    <r>
      <rPr>
        <b/>
        <vertAlign val="superscript"/>
        <sz val="11"/>
        <rFont val="Calibri"/>
        <family val="2"/>
        <scheme val="minor"/>
      </rPr>
      <t>(1)</t>
    </r>
  </si>
  <si>
    <r>
      <t>Percentage change from same quarter previous year</t>
    </r>
    <r>
      <rPr>
        <b/>
        <vertAlign val="superscript"/>
        <sz val="8"/>
        <rFont val="Calibri"/>
        <family val="2"/>
        <scheme val="minor"/>
      </rPr>
      <t>(2)</t>
    </r>
  </si>
  <si>
    <r>
      <t xml:space="preserve">Task 8: </t>
    </r>
    <r>
      <rPr>
        <b/>
        <u/>
        <sz val="10"/>
        <rFont val="Calibri"/>
        <family val="2"/>
        <scheme val="minor"/>
      </rPr>
      <t>In the IRI SKUs sheet</t>
    </r>
    <r>
      <rPr>
        <b/>
        <sz val="10"/>
        <rFont val="Calibri"/>
        <family val="2"/>
        <scheme val="minor"/>
      </rPr>
      <t>:</t>
    </r>
  </si>
  <si>
    <t>Total dollars above:</t>
  </si>
  <si>
    <t>Total dollars below:</t>
  </si>
  <si>
    <r>
      <rPr>
        <b/>
        <sz val="10"/>
        <color theme="7"/>
        <rFont val="Calibri"/>
        <family val="2"/>
        <scheme val="minor"/>
      </rPr>
      <t>→</t>
    </r>
    <r>
      <rPr>
        <sz val="10"/>
        <color theme="7"/>
        <rFont val="Calibri"/>
        <family val="2"/>
        <scheme val="minor"/>
      </rPr>
      <t xml:space="preserve"> To change axis labels: double-click the axis text, choose Axis Options                   and change Major units to 3 monthly</t>
    </r>
  </si>
  <si>
    <r>
      <rPr>
        <b/>
        <sz val="10"/>
        <color theme="7"/>
        <rFont val="Calibri"/>
        <family val="2"/>
        <scheme val="minor"/>
      </rPr>
      <t>→</t>
    </r>
    <r>
      <rPr>
        <sz val="10"/>
        <color theme="7"/>
        <rFont val="Calibri"/>
        <family val="2"/>
        <scheme val="minor"/>
      </rPr>
      <t xml:space="preserve"> To add axis titles: click on the chart and choose Chart Tools &gt; Design menu option; click on Add Chart Element &gt; Primary Vertical.</t>
    </r>
  </si>
  <si>
    <r>
      <rPr>
        <b/>
        <sz val="10"/>
        <color theme="7"/>
        <rFont val="Calibri"/>
        <family val="2"/>
        <scheme val="minor"/>
      </rPr>
      <t xml:space="preserve">→ </t>
    </r>
    <r>
      <rPr>
        <sz val="10"/>
        <color theme="7"/>
        <rFont val="Calibri"/>
        <family val="2"/>
        <scheme val="minor"/>
      </rPr>
      <t>Despite the text being side-ways, you can edit it normally by double-clicking and typing to replace.</t>
    </r>
  </si>
  <si>
    <t>Hint: make sure the X-axis shows the quarters ending March, June…. Excel wil default to 2-monthly axis labels.</t>
  </si>
  <si>
    <t>You can create one 'pretty' graph as per below, then copy and paste that chart and amend the row the chart is pulling data from (eg from C3:S3 for actual sales values, to C4:S4 for % change) - use the formula bar to edit</t>
  </si>
  <si>
    <r>
      <t>Actual retail sales values</t>
    </r>
    <r>
      <rPr>
        <b/>
        <vertAlign val="superscript"/>
        <sz val="11"/>
        <rFont val="Calibri"/>
        <family val="2"/>
        <scheme val="minor"/>
      </rPr>
      <t>(1)</t>
    </r>
  </si>
  <si>
    <t>=stdev()</t>
  </si>
  <si>
    <t>=count()</t>
  </si>
  <si>
    <t>Standard Deviation</t>
  </si>
  <si>
    <t>(sample size) N</t>
  </si>
  <si>
    <t>Short label</t>
  </si>
  <si>
    <t>s (std dev)</t>
  </si>
  <si>
    <t>x̅ (mean)</t>
  </si>
  <si>
    <t>Sum</t>
  </si>
  <si>
    <r>
      <rPr>
        <i/>
        <sz val="11"/>
        <color rgb="FF000000"/>
        <rFont val="Calibri (Body)"/>
      </rPr>
      <t>f</t>
    </r>
    <r>
      <rPr>
        <sz val="11"/>
        <color rgb="FF000000"/>
        <rFont val="Calibri (Body)"/>
      </rPr>
      <t xml:space="preserve"> * sqd Residuals
</t>
    </r>
    <r>
      <rPr>
        <i/>
        <sz val="11"/>
        <color rgb="FF000000"/>
        <rFont val="Calibri (Body)"/>
      </rPr>
      <t xml:space="preserve">f </t>
    </r>
    <r>
      <rPr>
        <sz val="11"/>
        <color rgb="FF000000"/>
        <rFont val="Calibri (Body)"/>
      </rPr>
      <t>(x</t>
    </r>
    <r>
      <rPr>
        <vertAlign val="subscript"/>
        <sz val="11"/>
        <color rgb="FF000000"/>
        <rFont val="Calibri (Body)"/>
      </rPr>
      <t>-</t>
    </r>
    <r>
      <rPr>
        <sz val="11"/>
        <color rgb="FF000000"/>
        <rFont val="Calibri (Body)"/>
      </rPr>
      <t>- x̅ )</t>
    </r>
    <r>
      <rPr>
        <vertAlign val="superscript"/>
        <sz val="11"/>
        <color rgb="FF000000"/>
        <rFont val="Calibri (Body)"/>
      </rPr>
      <t>2</t>
    </r>
  </si>
  <si>
    <r>
      <t>Residuals squared:
(x</t>
    </r>
    <r>
      <rPr>
        <vertAlign val="subscript"/>
        <sz val="11"/>
        <color rgb="FF000000"/>
        <rFont val="Calibri (Body)"/>
      </rPr>
      <t>-</t>
    </r>
    <r>
      <rPr>
        <sz val="11"/>
        <color rgb="FF000000"/>
        <rFont val="Calibri (Body)"/>
      </rPr>
      <t>- x̅ )</t>
    </r>
    <r>
      <rPr>
        <vertAlign val="superscript"/>
        <sz val="11"/>
        <color rgb="FF000000"/>
        <rFont val="Calibri (Body)"/>
      </rPr>
      <t>2</t>
    </r>
  </si>
  <si>
    <r>
      <t>Residuals:
(x</t>
    </r>
    <r>
      <rPr>
        <vertAlign val="subscript"/>
        <sz val="11"/>
        <color rgb="FF000000"/>
        <rFont val="Calibri (Body)"/>
      </rPr>
      <t>-</t>
    </r>
    <r>
      <rPr>
        <sz val="11"/>
        <color rgb="FF000000"/>
        <rFont val="Calibri (Body)"/>
      </rPr>
      <t>- x̅ )</t>
    </r>
  </si>
  <si>
    <t>f x</t>
  </si>
  <si>
    <r>
      <t>Frequency count (</t>
    </r>
    <r>
      <rPr>
        <i/>
        <sz val="11"/>
        <color rgb="FF000000"/>
        <rFont val="Calibri (Body)"/>
      </rPr>
      <t>f</t>
    </r>
    <r>
      <rPr>
        <sz val="11"/>
        <color rgb="FF000000"/>
        <rFont val="Calibri (Body)"/>
      </rPr>
      <t>)</t>
    </r>
  </si>
  <si>
    <r>
      <t>Scale Responses (</t>
    </r>
    <r>
      <rPr>
        <i/>
        <sz val="11"/>
        <color theme="1"/>
        <rFont val="Calibri (Body)"/>
      </rPr>
      <t>x</t>
    </r>
    <r>
      <rPr>
        <sz val="11"/>
        <color theme="1"/>
        <rFont val="Calibri (Body)"/>
      </rPr>
      <t>)</t>
    </r>
  </si>
  <si>
    <t>Agree/disagree Questions</t>
  </si>
  <si>
    <t>2: Māori</t>
  </si>
  <si>
    <t>% Respondents</t>
  </si>
  <si>
    <t># Respondents</t>
  </si>
  <si>
    <t>Total</t>
  </si>
  <si>
    <t>Note: you can select multiple columns when you create PivotTables, then swap data in and out of the table. Better yet, duplicate (copy/paste) the PivotTable, and change the data source</t>
  </si>
  <si>
    <t>Drag field name "Gender" to the Rows box, and again drag field name Gender to the Values box (which changes to "Count of Gender"). Your summary table should now appear.</t>
  </si>
  <si>
    <t>To construct PivotTable:</t>
  </si>
  <si>
    <t>3 (Gender diverse)</t>
  </si>
  <si>
    <t>2 (Female)</t>
  </si>
  <si>
    <t>1 (Male)</t>
  </si>
  <si>
    <t xml:space="preserve">Before you proceed: please complete the Sustainability Survey yourself, here ===&gt; </t>
  </si>
  <si>
    <t>115.109 Topic 4 Lab Worksheet: Descriptive Statistics</t>
  </si>
  <si>
    <t>Mar</t>
  </si>
  <si>
    <t>Jun</t>
  </si>
  <si>
    <t>Sep</t>
  </si>
  <si>
    <t>Dec</t>
  </si>
  <si>
    <t>New Zealand Grocery</t>
  </si>
  <si>
    <t>Brand (Stock Keeping Unit)</t>
  </si>
  <si>
    <t>Units</t>
  </si>
  <si>
    <t>Dist Num%</t>
  </si>
  <si>
    <t>Highest Weekly Price</t>
  </si>
  <si>
    <t>Lowest Weekly Price</t>
  </si>
  <si>
    <t>Wks on Promotion &gt;= 3 % 9 wks</t>
  </si>
  <si>
    <t>Promoted Price &gt;= 3 % 9 wks</t>
  </si>
  <si>
    <t>Non Promoted Price $/Unit &gt;= 3 % 9 wks</t>
  </si>
  <si>
    <t>Percentage Discount &gt;= 3 % 9 wks</t>
  </si>
  <si>
    <t>Markets On Promotion</t>
  </si>
  <si>
    <t>Best Crunchy Pieces Super 25g</t>
  </si>
  <si>
    <t>Best Super Racing 40g</t>
  </si>
  <si>
    <t>Best Super Doopers 525g</t>
  </si>
  <si>
    <t>Better Crunch-ola 750g</t>
  </si>
  <si>
    <t>Better Super Doopers 1kg</t>
  </si>
  <si>
    <t>Better Super Doopers 30g</t>
  </si>
  <si>
    <t>Better Super Doopers Blends Get You Fastering Lemon 750g</t>
  </si>
  <si>
    <t>Better Super Doopers Blends Heat Treated 575g</t>
  </si>
  <si>
    <t>Better Super Doopers Stickman Spcl 1kg</t>
  </si>
  <si>
    <t>Better Super Doopers+2x40g 750g</t>
  </si>
  <si>
    <t>Other Brand Neon/Pieces 405g</t>
  </si>
  <si>
    <t>Fab Flakeys Slicies Chunk Original 16s 500g</t>
  </si>
  <si>
    <t>Fasterod Organics Fasterlden Wholegrain Bites Forged 460g</t>
  </si>
  <si>
    <t>Task 5: Table 2 row 95</t>
  </si>
  <si>
    <t>Task 6 Table 2 row 114</t>
  </si>
  <si>
    <t>Malaysian</t>
  </si>
  <si>
    <t>Kiwi</t>
  </si>
  <si>
    <t>South African</t>
  </si>
  <si>
    <t>English</t>
  </si>
  <si>
    <t>Japanese</t>
  </si>
  <si>
    <t>New Zealander</t>
  </si>
  <si>
    <t>Filipino</t>
  </si>
  <si>
    <t>Australian</t>
  </si>
  <si>
    <t>American</t>
  </si>
  <si>
    <t>1: Male
2: Female
3: Gender diverse</t>
  </si>
  <si>
    <r>
      <t xml:space="preserve">Variable coding:
</t>
    </r>
    <r>
      <rPr>
        <sz val="8"/>
        <color theme="1"/>
        <rFont val="Calibri (Body)"/>
      </rPr>
      <t>Respondent</t>
    </r>
    <r>
      <rPr>
        <i/>
        <sz val="8"/>
        <color rgb="FFFF0000"/>
        <rFont val="Calibri"/>
        <family val="2"/>
        <scheme val="minor"/>
      </rPr>
      <t>:</t>
    </r>
  </si>
  <si>
    <t>Ethnicity</t>
  </si>
  <si>
    <t>Other(s) (please specify)</t>
  </si>
  <si>
    <t>Which gender do you identify with?</t>
  </si>
  <si>
    <t>Question</t>
  </si>
  <si>
    <t>Household Income</t>
  </si>
  <si>
    <t>Variable</t>
  </si>
  <si>
    <t>Variable Group</t>
  </si>
  <si>
    <t>Scottish</t>
  </si>
  <si>
    <t>North American</t>
  </si>
  <si>
    <t>Data retreived via Temple plugin</t>
  </si>
  <si>
    <t>Chart of cumulative sales dollars:</t>
  </si>
  <si>
    <t>Cumulative sales dollars</t>
  </si>
  <si>
    <t>2) In column M, create cumulative sales dollars by progressively adding the current row's sales dollars to the previous rows (ignoring Total Widgets)</t>
  </si>
  <si>
    <t>N</t>
  </si>
  <si>
    <t>Standard deviation</t>
  </si>
  <si>
    <t>Best Crunchy Pieces Super 600g</t>
  </si>
  <si>
    <t>Best Light N Tasty Rice 525g</t>
  </si>
  <si>
    <t>Best Light N Tasty Clusters Fasterlden Circlesond Crunch 410g</t>
  </si>
  <si>
    <t>Best Light N Tasty Nuttyadamia Lemon 410g</t>
  </si>
  <si>
    <t>Best Light N Tasty Manuka Lemon 500g</t>
  </si>
  <si>
    <t>Better Super Doopers Bites Rice 500g</t>
  </si>
  <si>
    <t>Better Super Doopers Bites Crunchy Lemon 510g</t>
  </si>
  <si>
    <t>Better Super Doopers Bites WildNeon 500g</t>
  </si>
  <si>
    <t>Better Super Doopers Blends YummyNeon 450g</t>
  </si>
  <si>
    <t>Better Super Doopers Catering Pk 4.5kg</t>
  </si>
  <si>
    <t>Better Super Doopers CocoMelon &amp; Forged Rust Free 400g</t>
  </si>
  <si>
    <t>Better Super Doopers Kids 375g</t>
  </si>
  <si>
    <t>Better Super Doopers Not So Yummy Bran 500g</t>
  </si>
  <si>
    <t>Other Brand Neon Pieces 450g</t>
  </si>
  <si>
    <t>Other Brand Rolls Sunnyal Breakfast 405g</t>
  </si>
  <si>
    <t>Fab Fruity Faves Lemon &amp; Not So Yummy 350g</t>
  </si>
  <si>
    <t>Fab Black Grape 460g</t>
  </si>
  <si>
    <t>Fab Slicies Chunk Choc 360g</t>
  </si>
  <si>
    <t>Fasterod Rolls 220g</t>
  </si>
  <si>
    <t>Fasterod Rolls 250g</t>
  </si>
  <si>
    <t>Fasterod Rolls 300g</t>
  </si>
  <si>
    <t>Fasterod Rolls 380g</t>
  </si>
  <si>
    <t>Fasterod Rolls 450g</t>
  </si>
  <si>
    <t>Fasterod Rolls 460g</t>
  </si>
  <si>
    <t>Fasterod Rolls 535g</t>
  </si>
  <si>
    <t>Fasterod Rolls 725g</t>
  </si>
  <si>
    <t>Fasterod Rolls 50% Extra 450g</t>
  </si>
  <si>
    <t>Fasterod Rolls Alive 315g</t>
  </si>
  <si>
    <t>Fasterod Rolls Pineapple Neon 380g</t>
  </si>
  <si>
    <t>Fasterod Rolls Fruit Melon 430g</t>
  </si>
  <si>
    <t>Fasterod Rolls Rust Free 270g</t>
  </si>
  <si>
    <t>Fasterod Rolls Rust Free 330g</t>
  </si>
  <si>
    <t>Fasterod Rolls Rust Free Circlesond YummyNeon 300g</t>
  </si>
  <si>
    <t>Fasterod Rolls Fasterji &amp; YummyNeon 460g</t>
  </si>
  <si>
    <t>Fasterod Rolls High Protein 380g</t>
  </si>
  <si>
    <t>Fasterod Rolls Lemon &amp; Circlesond 440g</t>
  </si>
  <si>
    <t>Fasterod Rolls Lower Sugar 420g</t>
  </si>
  <si>
    <t>Fasterod Rolls Nourish Cashew Nuttyadamia &amp; CocoMelon 390g</t>
  </si>
  <si>
    <t>Fasterod Rolls Original 460g</t>
  </si>
  <si>
    <t>Fasterod Rolls Bean Currant &amp; Circlesond 480g</t>
  </si>
  <si>
    <t>Fasterod Granola &amp; Rolls Fusion Circlesond Cashew 400g</t>
  </si>
  <si>
    <t>Fasterod Granola &amp; Rolls Fusion YummyNeon Chunk 400g</t>
  </si>
  <si>
    <t>Total dollar sales above mean price:</t>
  </si>
  <si>
    <t>Total dollar sales below mean price:</t>
  </si>
  <si>
    <t>Number of products above mean price:</t>
  </si>
  <si>
    <t>Number of products below median price:</t>
  </si>
  <si>
    <t>Insert charts here, and when finished editing, copy back to Lab 3 (as images)</t>
  </si>
  <si>
    <r>
      <t xml:space="preserve">In cell M7, insert the formula </t>
    </r>
    <r>
      <rPr>
        <sz val="10"/>
        <color rgb="FFFF0000"/>
        <rFont val="Calibri (Body)_x0000_"/>
      </rPr>
      <t>=B7</t>
    </r>
    <r>
      <rPr>
        <sz val="10"/>
        <color theme="1"/>
        <rFont val="Calibri"/>
        <family val="2"/>
        <scheme val="minor"/>
      </rPr>
      <t xml:space="preserve">. In cell M8, insert the formula </t>
    </r>
    <r>
      <rPr>
        <sz val="10"/>
        <color rgb="FFFF0000"/>
        <rFont val="Calibri (Body)_x0000_"/>
      </rPr>
      <t>=M7+B8</t>
    </r>
    <r>
      <rPr>
        <sz val="10"/>
        <color theme="1"/>
        <rFont val="Calibri"/>
        <family val="2"/>
        <scheme val="minor"/>
      </rPr>
      <t>, and copy down. This will create a running (cumulative) total of sales dollars.</t>
    </r>
  </si>
  <si>
    <t xml:space="preserve">*The alternative, but more clunky way, is to sort the E column in descending order and to use a simple 'count' function. </t>
  </si>
  <si>
    <t>&lt;&lt;End of Lab 3&gt;&gt;</t>
  </si>
  <si>
    <t>&lt;&lt;End of Lab 4&gt;&gt;</t>
  </si>
  <si>
    <t>Age</t>
  </si>
  <si>
    <t>Your Name:</t>
  </si>
  <si>
    <t>Student ID:</t>
  </si>
  <si>
    <t>See instructions in Stream Topic 3 for how extract information using the Temple plugin for Excel . (We will use this tool in future labs, so good to practice now.)</t>
  </si>
  <si>
    <t>Data obtained from the Temple plugin for Excel, provided by IRI. See instructions in Stream Topic 3 for how to connect to the Temple plugin for Excel if you wish to replicate the data (not necessary, but a good idea)</t>
  </si>
  <si>
    <t>Create a line chart (cumulative sales: column M; leave the X-axis blank). Paste it below, using Paste Special &gt; as picture</t>
  </si>
  <si>
    <t>Total units sold above mean price:</t>
  </si>
  <si>
    <t>Total units sold below mean price:</t>
  </si>
  <si>
    <t>Total units sold above:</t>
  </si>
  <si>
    <t>Total units sold below:</t>
  </si>
  <si>
    <t>Diverse:</t>
  </si>
  <si>
    <t>ONE ethnicity</t>
  </si>
  <si>
    <t>Female:</t>
  </si>
  <si>
    <t>ANY Ethnicity(ies)</t>
  </si>
  <si>
    <t>Male</t>
  </si>
  <si>
    <t>Frequency distribution</t>
  </si>
  <si>
    <t>Pagani</t>
  </si>
  <si>
    <t>anko</t>
  </si>
  <si>
    <t xml:space="preserve">Cotton on </t>
  </si>
  <si>
    <t>P1042</t>
  </si>
  <si>
    <t>Eco warehouse</t>
  </si>
  <si>
    <t>P1041</t>
  </si>
  <si>
    <t xml:space="preserve">Mercury </t>
  </si>
  <si>
    <t xml:space="preserve">Ballantyne </t>
  </si>
  <si>
    <t>Glassons</t>
  </si>
  <si>
    <t xml:space="preserve">Countdown </t>
  </si>
  <si>
    <t>Pack n save</t>
  </si>
  <si>
    <t xml:space="preserve">British </t>
  </si>
  <si>
    <t>P1040</t>
  </si>
  <si>
    <t>Countdown</t>
  </si>
  <si>
    <t>P1039</t>
  </si>
  <si>
    <t>Brightly</t>
  </si>
  <si>
    <t>Waste Management</t>
  </si>
  <si>
    <t>Eco Plant</t>
  </si>
  <si>
    <t xml:space="preserve">Z Energy </t>
  </si>
  <si>
    <t>NZTA</t>
  </si>
  <si>
    <t>P1038</t>
  </si>
  <si>
    <t>P1037</t>
  </si>
  <si>
    <t xml:space="preserve">Ecostore </t>
  </si>
  <si>
    <t>P1036</t>
  </si>
  <si>
    <t>Miter10</t>
  </si>
  <si>
    <t>P1035</t>
  </si>
  <si>
    <t>Lego</t>
  </si>
  <si>
    <t xml:space="preserve">Levi Straus </t>
  </si>
  <si>
    <t xml:space="preserve">Microsoft </t>
  </si>
  <si>
    <t xml:space="preserve">South African </t>
  </si>
  <si>
    <t>P1034</t>
  </si>
  <si>
    <t>P1033</t>
  </si>
  <si>
    <t>P1032</t>
  </si>
  <si>
    <t>Fonterra</t>
  </si>
  <si>
    <t>P1031</t>
  </si>
  <si>
    <t>P1030</t>
  </si>
  <si>
    <t>Woolworths</t>
  </si>
  <si>
    <t>Pakistani</t>
  </si>
  <si>
    <t>P1029</t>
  </si>
  <si>
    <t xml:space="preserve">Eco brand cleaners </t>
  </si>
  <si>
    <t>P1028</t>
  </si>
  <si>
    <t>Ecostore</t>
  </si>
  <si>
    <t>P1027</t>
  </si>
  <si>
    <t>Mighty Ape</t>
  </si>
  <si>
    <t>P1026</t>
  </si>
  <si>
    <t>P1025</t>
  </si>
  <si>
    <t>pams</t>
  </si>
  <si>
    <t>P1024</t>
  </si>
  <si>
    <t>P1023</t>
  </si>
  <si>
    <t>P1022</t>
  </si>
  <si>
    <t>P1021</t>
  </si>
  <si>
    <t>Heathcote Appliances</t>
  </si>
  <si>
    <t>P1020</t>
  </si>
  <si>
    <t>Pak'n Save</t>
  </si>
  <si>
    <t>New World</t>
  </si>
  <si>
    <t>The Warehouse</t>
  </si>
  <si>
    <t>P1019</t>
  </si>
  <si>
    <t>Spotlight</t>
  </si>
  <si>
    <t>Smith-City</t>
  </si>
  <si>
    <t>Farmers</t>
  </si>
  <si>
    <t>Kmart</t>
  </si>
  <si>
    <t>P1018</t>
  </si>
  <si>
    <t xml:space="preserve">The warehouse </t>
  </si>
  <si>
    <t xml:space="preserve">Farmers </t>
  </si>
  <si>
    <t>P1017</t>
  </si>
  <si>
    <t>P1016</t>
  </si>
  <si>
    <t>1 Day</t>
  </si>
  <si>
    <t>P1015</t>
  </si>
  <si>
    <t>watties</t>
  </si>
  <si>
    <t>P1014</t>
  </si>
  <si>
    <t>Southeast asian</t>
  </si>
  <si>
    <t>P1013</t>
  </si>
  <si>
    <t>P1012</t>
  </si>
  <si>
    <t xml:space="preserve">Clean green </t>
  </si>
  <si>
    <t>P1011</t>
  </si>
  <si>
    <t xml:space="preserve">Australian European </t>
  </si>
  <si>
    <t>P1010</t>
  </si>
  <si>
    <t>kathmandu</t>
  </si>
  <si>
    <t>P1009</t>
  </si>
  <si>
    <t>Australian European</t>
  </si>
  <si>
    <t>P1008</t>
  </si>
  <si>
    <t>P1007</t>
  </si>
  <si>
    <t>P1006</t>
  </si>
  <si>
    <t>P1005</t>
  </si>
  <si>
    <t>all birds</t>
  </si>
  <si>
    <t xml:space="preserve">south american </t>
  </si>
  <si>
    <t>P1004</t>
  </si>
  <si>
    <t>freedom</t>
  </si>
  <si>
    <t>lush</t>
  </si>
  <si>
    <t>P1003</t>
  </si>
  <si>
    <t>P1002</t>
  </si>
  <si>
    <t>P1001</t>
  </si>
  <si>
    <t>P1000</t>
  </si>
  <si>
    <t>P999</t>
  </si>
  <si>
    <t>The warehouse</t>
  </si>
  <si>
    <t>P998</t>
  </si>
  <si>
    <t>P997</t>
  </si>
  <si>
    <t>Ecopack</t>
  </si>
  <si>
    <t>Ecobagsnz</t>
  </si>
  <si>
    <t xml:space="preserve">Mrs Roger's </t>
  </si>
  <si>
    <t>Zara</t>
  </si>
  <si>
    <t>People Tree</t>
  </si>
  <si>
    <t>P996</t>
  </si>
  <si>
    <t>P995</t>
  </si>
  <si>
    <t xml:space="preserve">KFC </t>
  </si>
  <si>
    <t>Spark</t>
  </si>
  <si>
    <t>P994</t>
  </si>
  <si>
    <t>Earth love</t>
  </si>
  <si>
    <t>The natural co</t>
  </si>
  <si>
    <t>Mercury energy</t>
  </si>
  <si>
    <t>P993</t>
  </si>
  <si>
    <t>select</t>
  </si>
  <si>
    <t>P992</t>
  </si>
  <si>
    <t>to nourish</t>
  </si>
  <si>
    <t>to suffer</t>
  </si>
  <si>
    <t>to maintain</t>
  </si>
  <si>
    <t>support</t>
  </si>
  <si>
    <t>hold up</t>
  </si>
  <si>
    <t>P991</t>
  </si>
  <si>
    <t>Lush</t>
  </si>
  <si>
    <t>The Body Shop</t>
  </si>
  <si>
    <t>BP</t>
  </si>
  <si>
    <t>P990</t>
  </si>
  <si>
    <t>P989</t>
  </si>
  <si>
    <t>P988</t>
  </si>
  <si>
    <t>kapit i</t>
  </si>
  <si>
    <t>Doverdale</t>
  </si>
  <si>
    <t>vogel</t>
  </si>
  <si>
    <t>homebrand</t>
  </si>
  <si>
    <t>so good</t>
  </si>
  <si>
    <t>P987</t>
  </si>
  <si>
    <t>Linden leaves</t>
  </si>
  <si>
    <t>Grin</t>
  </si>
  <si>
    <t xml:space="preserve">Earth wise </t>
  </si>
  <si>
    <t>P986</t>
  </si>
  <si>
    <t>House insulation products</t>
  </si>
  <si>
    <t>Healthshops</t>
  </si>
  <si>
    <t>P985</t>
  </si>
  <si>
    <t>Ecolab</t>
  </si>
  <si>
    <t>Red seal</t>
  </si>
  <si>
    <t>P984</t>
  </si>
  <si>
    <t>P983</t>
  </si>
  <si>
    <t>P982</t>
  </si>
  <si>
    <t>Hoyts</t>
  </si>
  <si>
    <t>Mirau</t>
  </si>
  <si>
    <t>Vodafone</t>
  </si>
  <si>
    <t>P981</t>
  </si>
  <si>
    <t xml:space="preserve">Eco store </t>
  </si>
  <si>
    <t xml:space="preserve">European </t>
  </si>
  <si>
    <t>P980</t>
  </si>
  <si>
    <t>Eco store</t>
  </si>
  <si>
    <t xml:space="preserve">Filipino </t>
  </si>
  <si>
    <t>P979</t>
  </si>
  <si>
    <t>Packnsave</t>
  </si>
  <si>
    <t>New world</t>
  </si>
  <si>
    <t>P978</t>
  </si>
  <si>
    <t>P977</t>
  </si>
  <si>
    <t xml:space="preserve"> David Jones </t>
  </si>
  <si>
    <t>P976</t>
  </si>
  <si>
    <t>N/A</t>
  </si>
  <si>
    <t xml:space="preserve">New Zealander </t>
  </si>
  <si>
    <t>P975</t>
  </si>
  <si>
    <t>H&amp;M</t>
  </si>
  <si>
    <t>P974</t>
  </si>
  <si>
    <t>Can't think of any</t>
  </si>
  <si>
    <t>P973</t>
  </si>
  <si>
    <t xml:space="preserve">Ethique </t>
  </si>
  <si>
    <t>P972</t>
  </si>
  <si>
    <t>Huckleberry</t>
  </si>
  <si>
    <t>Bin Inn</t>
  </si>
  <si>
    <t>P971</t>
  </si>
  <si>
    <t>Good</t>
  </si>
  <si>
    <t>P970</t>
  </si>
  <si>
    <t>P969</t>
  </si>
  <si>
    <t>Air new zealand</t>
  </si>
  <si>
    <t>P968</t>
  </si>
  <si>
    <t>P967</t>
  </si>
  <si>
    <t>PAK N SAVE</t>
  </si>
  <si>
    <t>P966</t>
  </si>
  <si>
    <t>Recycle.</t>
  </si>
  <si>
    <t>Fertilizer Manufacture</t>
  </si>
  <si>
    <t>Farm Supplies</t>
  </si>
  <si>
    <t>Power co's</t>
  </si>
  <si>
    <t>Super markets</t>
  </si>
  <si>
    <t>P965</t>
  </si>
  <si>
    <t>P964</t>
  </si>
  <si>
    <t>P963</t>
  </si>
  <si>
    <t>P962</t>
  </si>
  <si>
    <t>Organics Out West</t>
  </si>
  <si>
    <t>Healthpost</t>
  </si>
  <si>
    <t>P961</t>
  </si>
  <si>
    <t xml:space="preserve">The Warehouse </t>
  </si>
  <si>
    <t>KMART</t>
  </si>
  <si>
    <t>Cotton On</t>
  </si>
  <si>
    <t>P960</t>
  </si>
  <si>
    <t>max</t>
  </si>
  <si>
    <t>zara</t>
  </si>
  <si>
    <t>P959</t>
  </si>
  <si>
    <t>The wsrehouse</t>
  </si>
  <si>
    <t>P958</t>
  </si>
  <si>
    <t>P957</t>
  </si>
  <si>
    <t>Amazon</t>
  </si>
  <si>
    <t>P956</t>
  </si>
  <si>
    <t>P955</t>
  </si>
  <si>
    <t>Trade Aid</t>
  </si>
  <si>
    <t xml:space="preserve">Australian </t>
  </si>
  <si>
    <t>P954</t>
  </si>
  <si>
    <t>j s ewers</t>
  </si>
  <si>
    <t>meridian energy</t>
  </si>
  <si>
    <t>P953</t>
  </si>
  <si>
    <t>skil shop</t>
  </si>
  <si>
    <t>P952</t>
  </si>
  <si>
    <t>P951</t>
  </si>
  <si>
    <t>P950</t>
  </si>
  <si>
    <t>cactus</t>
  </si>
  <si>
    <t>ethique</t>
  </si>
  <si>
    <t>Eco</t>
  </si>
  <si>
    <t>P949</t>
  </si>
  <si>
    <t>P948</t>
  </si>
  <si>
    <t>P947</t>
  </si>
  <si>
    <t>Nil</t>
  </si>
  <si>
    <t>Trade me</t>
  </si>
  <si>
    <t xml:space="preserve">Framers </t>
  </si>
  <si>
    <t xml:space="preserve">The wearhouse </t>
  </si>
  <si>
    <t>P946</t>
  </si>
  <si>
    <t>Dairy shop</t>
  </si>
  <si>
    <t>Four square</t>
  </si>
  <si>
    <t>Dollar shop</t>
  </si>
  <si>
    <t xml:space="preserve">Reduced to clear </t>
  </si>
  <si>
    <t>P945</t>
  </si>
  <si>
    <t>P944</t>
  </si>
  <si>
    <t>Nz wind farm</t>
  </si>
  <si>
    <t>Solar power</t>
  </si>
  <si>
    <t>P943</t>
  </si>
  <si>
    <t xml:space="preserve">Briscoes </t>
  </si>
  <si>
    <t xml:space="preserve">New World </t>
  </si>
  <si>
    <t>P942</t>
  </si>
  <si>
    <t>BP petrol station</t>
  </si>
  <si>
    <t>P941</t>
  </si>
  <si>
    <t>P940</t>
  </si>
  <si>
    <t>Untouched world</t>
  </si>
  <si>
    <t>Bodyshop</t>
  </si>
  <si>
    <t>P939</t>
  </si>
  <si>
    <t>NZ Hothouse</t>
  </si>
  <si>
    <t>New Zealand Gourmet</t>
  </si>
  <si>
    <t>Fontera</t>
  </si>
  <si>
    <t>Meridian</t>
  </si>
  <si>
    <t>P938</t>
  </si>
  <si>
    <t>P937</t>
  </si>
  <si>
    <t>P936</t>
  </si>
  <si>
    <t xml:space="preserve">All birds </t>
  </si>
  <si>
    <t xml:space="preserve">Trade aid </t>
  </si>
  <si>
    <t>Kowtow</t>
  </si>
  <si>
    <t>Patagonia</t>
  </si>
  <si>
    <t>P935</t>
  </si>
  <si>
    <t>Bostock</t>
  </si>
  <si>
    <t>P934</t>
  </si>
  <si>
    <t>.</t>
  </si>
  <si>
    <t>Avalanche</t>
  </si>
  <si>
    <t xml:space="preserve">Ecopak </t>
  </si>
  <si>
    <t>P933</t>
  </si>
  <si>
    <t xml:space="preserve">Kmart </t>
  </si>
  <si>
    <t xml:space="preserve">Warehouse </t>
  </si>
  <si>
    <t>Pns</t>
  </si>
  <si>
    <t>P932</t>
  </si>
  <si>
    <t>banks</t>
  </si>
  <si>
    <t>insurance companies</t>
  </si>
  <si>
    <t>supermarkets</t>
  </si>
  <si>
    <t>P931</t>
  </si>
  <si>
    <t>Animates</t>
  </si>
  <si>
    <t>Noel leeming</t>
  </si>
  <si>
    <t>Pak n save</t>
  </si>
  <si>
    <t>P930</t>
  </si>
  <si>
    <t>P929</t>
  </si>
  <si>
    <t>Waitoa</t>
  </si>
  <si>
    <t>Macro</t>
  </si>
  <si>
    <t>First Light</t>
  </si>
  <si>
    <t>P928</t>
  </si>
  <si>
    <t>Substantial trust</t>
  </si>
  <si>
    <t>P927</t>
  </si>
  <si>
    <t>Kathmandu</t>
  </si>
  <si>
    <t>P926</t>
  </si>
  <si>
    <t>P925</t>
  </si>
  <si>
    <t>Fair trade</t>
  </si>
  <si>
    <t>P924</t>
  </si>
  <si>
    <t>P923</t>
  </si>
  <si>
    <t>Trademe</t>
  </si>
  <si>
    <t>P922</t>
  </si>
  <si>
    <t>foodstuffs</t>
  </si>
  <si>
    <t>uber</t>
  </si>
  <si>
    <t>spark</t>
  </si>
  <si>
    <t>P921</t>
  </si>
  <si>
    <t>Earthwise</t>
  </si>
  <si>
    <t>P920</t>
  </si>
  <si>
    <t>British</t>
  </si>
  <si>
    <t>P919</t>
  </si>
  <si>
    <t>P918</t>
  </si>
  <si>
    <t>Recycle</t>
  </si>
  <si>
    <t>Ecology</t>
  </si>
  <si>
    <t>P917</t>
  </si>
  <si>
    <t>Bunnings</t>
  </si>
  <si>
    <t>Mitre10</t>
  </si>
  <si>
    <t>P916</t>
  </si>
  <si>
    <t>P915</t>
  </si>
  <si>
    <t>P914</t>
  </si>
  <si>
    <t xml:space="preserve">Meridian energy </t>
  </si>
  <si>
    <t xml:space="preserve">2Degrees </t>
  </si>
  <si>
    <t xml:space="preserve">Genesis energy </t>
  </si>
  <si>
    <t>The Warehouse group</t>
  </si>
  <si>
    <t>P913</t>
  </si>
  <si>
    <t>North face</t>
  </si>
  <si>
    <t>The innocent ant</t>
  </si>
  <si>
    <t>The dirty hippie</t>
  </si>
  <si>
    <t>Popcare</t>
  </si>
  <si>
    <t>P912</t>
  </si>
  <si>
    <t>pak n save</t>
  </si>
  <si>
    <t>warehouse</t>
  </si>
  <si>
    <t>new world</t>
  </si>
  <si>
    <t>P911</t>
  </si>
  <si>
    <t>P910</t>
  </si>
  <si>
    <t>Ethique</t>
  </si>
  <si>
    <t>Commonsense</t>
  </si>
  <si>
    <t>P909</t>
  </si>
  <si>
    <t>P908</t>
  </si>
  <si>
    <t>Merdian</t>
  </si>
  <si>
    <t>Mercury</t>
  </si>
  <si>
    <t>Roma</t>
  </si>
  <si>
    <t>P907</t>
  </si>
  <si>
    <t>countdown</t>
  </si>
  <si>
    <t>P906</t>
  </si>
  <si>
    <t>P905</t>
  </si>
  <si>
    <t>target</t>
  </si>
  <si>
    <t>P904</t>
  </si>
  <si>
    <t>Tribal</t>
  </si>
  <si>
    <t>Fubu</t>
  </si>
  <si>
    <t>Adidas</t>
  </si>
  <si>
    <t>Nike</t>
  </si>
  <si>
    <t>Pilipino</t>
  </si>
  <si>
    <t>P903</t>
  </si>
  <si>
    <t>Tesla</t>
  </si>
  <si>
    <t>P902</t>
  </si>
  <si>
    <t xml:space="preserve">Buy and sell </t>
  </si>
  <si>
    <t>Fresh choice</t>
  </si>
  <si>
    <t xml:space="preserve">Pak n save </t>
  </si>
  <si>
    <t>P901</t>
  </si>
  <si>
    <t>Chantal</t>
  </si>
  <si>
    <t>Ceres</t>
  </si>
  <si>
    <t>Macpac</t>
  </si>
  <si>
    <t>P900</t>
  </si>
  <si>
    <t>P899</t>
  </si>
  <si>
    <t>P898</t>
  </si>
  <si>
    <t>contact</t>
  </si>
  <si>
    <t>P897</t>
  </si>
  <si>
    <t>P896</t>
  </si>
  <si>
    <t>P895</t>
  </si>
  <si>
    <t>P894</t>
  </si>
  <si>
    <t>icebraker</t>
  </si>
  <si>
    <t>wild south</t>
  </si>
  <si>
    <t>Katmandu</t>
  </si>
  <si>
    <t>P893</t>
  </si>
  <si>
    <t>kow tow</t>
  </si>
  <si>
    <t>P892</t>
  </si>
  <si>
    <t>trademe</t>
  </si>
  <si>
    <t>ecostore</t>
  </si>
  <si>
    <t>P891</t>
  </si>
  <si>
    <t>Gallaghers</t>
  </si>
  <si>
    <t>Skellerup</t>
  </si>
  <si>
    <t>Burger fuel</t>
  </si>
  <si>
    <t>Ecofresh</t>
  </si>
  <si>
    <t>P890</t>
  </si>
  <si>
    <t>P889</t>
  </si>
  <si>
    <t>P888</t>
  </si>
  <si>
    <t>aa</t>
  </si>
  <si>
    <t>P887</t>
  </si>
  <si>
    <t>Aa</t>
  </si>
  <si>
    <t>P886</t>
  </si>
  <si>
    <t>P885</t>
  </si>
  <si>
    <t>P884</t>
  </si>
  <si>
    <t>OI glass</t>
  </si>
  <si>
    <t>P883</t>
  </si>
  <si>
    <t>the warehouse</t>
  </si>
  <si>
    <t>P882</t>
  </si>
  <si>
    <t>P881</t>
  </si>
  <si>
    <t>P880</t>
  </si>
  <si>
    <t>Warehouse</t>
  </si>
  <si>
    <t>P879</t>
  </si>
  <si>
    <t>Kiwi butcher</t>
  </si>
  <si>
    <t>Nova</t>
  </si>
  <si>
    <t>P878</t>
  </si>
  <si>
    <t>P877</t>
  </si>
  <si>
    <t xml:space="preserve">Air New Zealand </t>
  </si>
  <si>
    <t xml:space="preserve">Google </t>
  </si>
  <si>
    <t xml:space="preserve">K Mart </t>
  </si>
  <si>
    <t xml:space="preserve">Latin American </t>
  </si>
  <si>
    <t>P876</t>
  </si>
  <si>
    <t>P875</t>
  </si>
  <si>
    <t>P874</t>
  </si>
  <si>
    <t>little pig building</t>
  </si>
  <si>
    <t>earthlove</t>
  </si>
  <si>
    <t>P873</t>
  </si>
  <si>
    <t>P872</t>
  </si>
  <si>
    <t>Southern cross</t>
  </si>
  <si>
    <t>Nib</t>
  </si>
  <si>
    <t>P871</t>
  </si>
  <si>
    <t>Recycle centre at local dump</t>
  </si>
  <si>
    <t>Kaivolution</t>
  </si>
  <si>
    <t>P870</t>
  </si>
  <si>
    <t>P869</t>
  </si>
  <si>
    <t>P868</t>
  </si>
  <si>
    <t>P867</t>
  </si>
  <si>
    <t>P866</t>
  </si>
  <si>
    <t xml:space="preserve">Spanish </t>
  </si>
  <si>
    <t>P865</t>
  </si>
  <si>
    <t xml:space="preserve">Chia Sisters </t>
  </si>
  <si>
    <t xml:space="preserve">Icebreaker </t>
  </si>
  <si>
    <t xml:space="preserve">Mons Royale </t>
  </si>
  <si>
    <t>Paper Rain Project</t>
  </si>
  <si>
    <t>P864</t>
  </si>
  <si>
    <t xml:space="preserve">Recycle boutique </t>
  </si>
  <si>
    <t>P863</t>
  </si>
  <si>
    <t>Dnt know</t>
  </si>
  <si>
    <t>P862</t>
  </si>
  <si>
    <t>P861</t>
  </si>
  <si>
    <t>Silverfern Farms</t>
  </si>
  <si>
    <t>P860</t>
  </si>
  <si>
    <t>P859</t>
  </si>
  <si>
    <t>P858</t>
  </si>
  <si>
    <t>Latin american</t>
  </si>
  <si>
    <t>P857</t>
  </si>
  <si>
    <t>kmart</t>
  </si>
  <si>
    <t>bunnings</t>
  </si>
  <si>
    <t>briscoes</t>
  </si>
  <si>
    <t>P856</t>
  </si>
  <si>
    <t>Bumkins</t>
  </si>
  <si>
    <t>Icebreaker</t>
  </si>
  <si>
    <t xml:space="preserve">Bin inn </t>
  </si>
  <si>
    <t xml:space="preserve">Roan farm milk </t>
  </si>
  <si>
    <t>P855</t>
  </si>
  <si>
    <t>lululemon</t>
  </si>
  <si>
    <t>P854</t>
  </si>
  <si>
    <t>Greenpeace</t>
  </si>
  <si>
    <t>P853</t>
  </si>
  <si>
    <t xml:space="preserve">organic </t>
  </si>
  <si>
    <t>eco</t>
  </si>
  <si>
    <t>P852</t>
  </si>
  <si>
    <t>Ecostores</t>
  </si>
  <si>
    <t>P851</t>
  </si>
  <si>
    <t>P850</t>
  </si>
  <si>
    <t>P849</t>
  </si>
  <si>
    <t>solar systems</t>
  </si>
  <si>
    <t>mecury</t>
  </si>
  <si>
    <t>trustpower</t>
  </si>
  <si>
    <t>P848</t>
  </si>
  <si>
    <t>P847</t>
  </si>
  <si>
    <t>P846</t>
  </si>
  <si>
    <t>P845</t>
  </si>
  <si>
    <t>Raw</t>
  </si>
  <si>
    <t xml:space="preserve">Natural </t>
  </si>
  <si>
    <t>Earthlove</t>
  </si>
  <si>
    <t>Green</t>
  </si>
  <si>
    <t>P844</t>
  </si>
  <si>
    <t>Hospice</t>
  </si>
  <si>
    <t xml:space="preserve">Afghan </t>
  </si>
  <si>
    <t>P843</t>
  </si>
  <si>
    <t>Oceans</t>
  </si>
  <si>
    <t>Flemmings</t>
  </si>
  <si>
    <t>Glad</t>
  </si>
  <si>
    <t>Toyota</t>
  </si>
  <si>
    <t>Nissan</t>
  </si>
  <si>
    <t>P842</t>
  </si>
  <si>
    <t>Harrison solar</t>
  </si>
  <si>
    <t>P841</t>
  </si>
  <si>
    <t>rebel sport</t>
  </si>
  <si>
    <t>P840</t>
  </si>
  <si>
    <t>Levis</t>
  </si>
  <si>
    <t>Toms</t>
  </si>
  <si>
    <t>P839</t>
  </si>
  <si>
    <t>Placemakers</t>
  </si>
  <si>
    <t>Pak n Save</t>
  </si>
  <si>
    <t>Count down</t>
  </si>
  <si>
    <t>Mitre 10</t>
  </si>
  <si>
    <t>P838</t>
  </si>
  <si>
    <t>ANZ</t>
  </si>
  <si>
    <t>Earthcare</t>
  </si>
  <si>
    <t>Auckland council</t>
  </si>
  <si>
    <t>Energy online</t>
  </si>
  <si>
    <t>P837</t>
  </si>
  <si>
    <t>Not too sure</t>
  </si>
  <si>
    <t>P836</t>
  </si>
  <si>
    <t>Living Green</t>
  </si>
  <si>
    <t>My Vita Bag</t>
  </si>
  <si>
    <t>EcoWarehouse</t>
  </si>
  <si>
    <t>P835</t>
  </si>
  <si>
    <t>New balance</t>
  </si>
  <si>
    <t>Under armour</t>
  </si>
  <si>
    <t>P834</t>
  </si>
  <si>
    <t>Genesis</t>
  </si>
  <si>
    <t>Maridian</t>
  </si>
  <si>
    <t>P833</t>
  </si>
  <si>
    <t>Paper Plus</t>
  </si>
  <si>
    <t>Whitcoulls</t>
  </si>
  <si>
    <t>P832</t>
  </si>
  <si>
    <t>Puma</t>
  </si>
  <si>
    <t xml:space="preserve">Adidas </t>
  </si>
  <si>
    <t xml:space="preserve">Kathmandu </t>
  </si>
  <si>
    <t>P831</t>
  </si>
  <si>
    <t xml:space="preserve">Veggie boys </t>
  </si>
  <si>
    <t>P830</t>
  </si>
  <si>
    <t>P829</t>
  </si>
  <si>
    <t>P828</t>
  </si>
  <si>
    <t>Hannahs</t>
  </si>
  <si>
    <t xml:space="preserve">African </t>
  </si>
  <si>
    <t>P827</t>
  </si>
  <si>
    <t>glassomns</t>
  </si>
  <si>
    <t>P826</t>
  </si>
  <si>
    <t>COUNTDOWN</t>
  </si>
  <si>
    <t>WAREHOUSE</t>
  </si>
  <si>
    <t>P825</t>
  </si>
  <si>
    <t>P824</t>
  </si>
  <si>
    <t>P823</t>
  </si>
  <si>
    <t>Koanga Gardens</t>
  </si>
  <si>
    <t>Hi Well</t>
  </si>
  <si>
    <t>Source Foods</t>
  </si>
  <si>
    <t>P822</t>
  </si>
  <si>
    <t>P821</t>
  </si>
  <si>
    <t>P820</t>
  </si>
  <si>
    <t>P819</t>
  </si>
  <si>
    <t>The herb farm</t>
  </si>
  <si>
    <t>P818</t>
  </si>
  <si>
    <t>P817</t>
  </si>
  <si>
    <t>P816</t>
  </si>
  <si>
    <t>P815</t>
  </si>
  <si>
    <t>Pics</t>
  </si>
  <si>
    <t>P814</t>
  </si>
  <si>
    <t>P813</t>
  </si>
  <si>
    <t>P812</t>
  </si>
  <si>
    <t xml:space="preserve">Blackwell </t>
  </si>
  <si>
    <t xml:space="preserve">Nz windfarm </t>
  </si>
  <si>
    <t>Genisis</t>
  </si>
  <si>
    <t xml:space="preserve">Meridian </t>
  </si>
  <si>
    <t xml:space="preserve">Skyline </t>
  </si>
  <si>
    <t>P811</t>
  </si>
  <si>
    <t>Cotton on</t>
  </si>
  <si>
    <t>P810</t>
  </si>
  <si>
    <t>P809</t>
  </si>
  <si>
    <t>P808</t>
  </si>
  <si>
    <t>P807</t>
  </si>
  <si>
    <t xml:space="preserve">Bunnings </t>
  </si>
  <si>
    <t>K mart</t>
  </si>
  <si>
    <t>P806</t>
  </si>
  <si>
    <t>P805</t>
  </si>
  <si>
    <t>NEW WORLD</t>
  </si>
  <si>
    <t>FONTERRA</t>
  </si>
  <si>
    <t>SOUTHEAST ASIAN</t>
  </si>
  <si>
    <t>P804</t>
  </si>
  <si>
    <t>P803</t>
  </si>
  <si>
    <t>P802</t>
  </si>
  <si>
    <t>P801</t>
  </si>
  <si>
    <t>P800</t>
  </si>
  <si>
    <t>Metro</t>
  </si>
  <si>
    <t>Pinepac</t>
  </si>
  <si>
    <t>P799</t>
  </si>
  <si>
    <t>ricoh</t>
  </si>
  <si>
    <t>Whittakers</t>
  </si>
  <si>
    <t>P798</t>
  </si>
  <si>
    <t>etioc</t>
  </si>
  <si>
    <t>the green co</t>
  </si>
  <si>
    <t>green elephant</t>
  </si>
  <si>
    <t>green planet</t>
  </si>
  <si>
    <t>eco warehouse</t>
  </si>
  <si>
    <t>P797</t>
  </si>
  <si>
    <t>P796</t>
  </si>
  <si>
    <t>P795</t>
  </si>
  <si>
    <t xml:space="preserve">Genesis </t>
  </si>
  <si>
    <t>P794</t>
  </si>
  <si>
    <t>anchor</t>
  </si>
  <si>
    <t>P793</t>
  </si>
  <si>
    <t>think eco</t>
  </si>
  <si>
    <t>P792</t>
  </si>
  <si>
    <t>sbc</t>
  </si>
  <si>
    <t>filipino</t>
  </si>
  <si>
    <t>P791</t>
  </si>
  <si>
    <t>cotton on</t>
  </si>
  <si>
    <t>h&amp;m</t>
  </si>
  <si>
    <t>P790</t>
  </si>
  <si>
    <t>P789</t>
  </si>
  <si>
    <t>Girlfriend Collection</t>
  </si>
  <si>
    <t>Google</t>
  </si>
  <si>
    <t>Z Energy</t>
  </si>
  <si>
    <t>P788</t>
  </si>
  <si>
    <t>P787</t>
  </si>
  <si>
    <t>P786</t>
  </si>
  <si>
    <t>P785</t>
  </si>
  <si>
    <t>Rebel sport</t>
  </si>
  <si>
    <t>P784</t>
  </si>
  <si>
    <t>P783</t>
  </si>
  <si>
    <t>Contact Energy</t>
  </si>
  <si>
    <t>P782</t>
  </si>
  <si>
    <t>Na</t>
  </si>
  <si>
    <t>P781</t>
  </si>
  <si>
    <t>P780</t>
  </si>
  <si>
    <t>Essano</t>
  </si>
  <si>
    <t>P779</t>
  </si>
  <si>
    <t>Breeders Cellect</t>
  </si>
  <si>
    <t>P778</t>
  </si>
  <si>
    <t>P777</t>
  </si>
  <si>
    <t>warehouse group</t>
  </si>
  <si>
    <t>Russian</t>
  </si>
  <si>
    <t>P776</t>
  </si>
  <si>
    <t>P775</t>
  </si>
  <si>
    <t xml:space="preserve">Noel leeming </t>
  </si>
  <si>
    <t>P774</t>
  </si>
  <si>
    <t>Vietnamese</t>
  </si>
  <si>
    <t>P773</t>
  </si>
  <si>
    <t>Asian</t>
  </si>
  <si>
    <t>P772</t>
  </si>
  <si>
    <t>P771</t>
  </si>
  <si>
    <t>P770</t>
  </si>
  <si>
    <t>eco store</t>
  </si>
  <si>
    <t>P769</t>
  </si>
  <si>
    <t>P768</t>
  </si>
  <si>
    <t>Irish</t>
  </si>
  <si>
    <t>P767</t>
  </si>
  <si>
    <t>P766</t>
  </si>
  <si>
    <t>P765</t>
  </si>
  <si>
    <t>Tower</t>
  </si>
  <si>
    <t>P764</t>
  </si>
  <si>
    <t>P763</t>
  </si>
  <si>
    <t>Sealord</t>
  </si>
  <si>
    <t>NZ Forest</t>
  </si>
  <si>
    <t>P762</t>
  </si>
  <si>
    <t>P761</t>
  </si>
  <si>
    <t>P760</t>
  </si>
  <si>
    <t>NZ POST</t>
  </si>
  <si>
    <t>P759</t>
  </si>
  <si>
    <t>Osflo</t>
  </si>
  <si>
    <t>P758</t>
  </si>
  <si>
    <t>Briscoes</t>
  </si>
  <si>
    <t>K-mart</t>
  </si>
  <si>
    <t>Zuru</t>
  </si>
  <si>
    <t>TWG</t>
  </si>
  <si>
    <t>P757</t>
  </si>
  <si>
    <t>P756</t>
  </si>
  <si>
    <t xml:space="preserve">Eco hub </t>
  </si>
  <si>
    <t>P755</t>
  </si>
  <si>
    <t>The body shop</t>
  </si>
  <si>
    <t>P754</t>
  </si>
  <si>
    <t>P753</t>
  </si>
  <si>
    <t>Allbirds</t>
  </si>
  <si>
    <t>P752</t>
  </si>
  <si>
    <t>P751</t>
  </si>
  <si>
    <t>P750</t>
  </si>
  <si>
    <t xml:space="preserve">Harraways </t>
  </si>
  <si>
    <t>Pams</t>
  </si>
  <si>
    <t xml:space="preserve">New world </t>
  </si>
  <si>
    <t xml:space="preserve">Watties </t>
  </si>
  <si>
    <t>P749</t>
  </si>
  <si>
    <t>Bear and moo</t>
  </si>
  <si>
    <t xml:space="preserve">Tuti </t>
  </si>
  <si>
    <t>P748</t>
  </si>
  <si>
    <t>P747</t>
  </si>
  <si>
    <t>P746</t>
  </si>
  <si>
    <t xml:space="preserve">Fair trade </t>
  </si>
  <si>
    <t>P745</t>
  </si>
  <si>
    <t>Trade aid</t>
  </si>
  <si>
    <t>P744</t>
  </si>
  <si>
    <t>P743</t>
  </si>
  <si>
    <t>Just cannot think of any</t>
  </si>
  <si>
    <t>P742</t>
  </si>
  <si>
    <t>warehoue</t>
  </si>
  <si>
    <t>P741</t>
  </si>
  <si>
    <t>hm</t>
  </si>
  <si>
    <t>sri lankan</t>
  </si>
  <si>
    <t>P740</t>
  </si>
  <si>
    <t>P739</t>
  </si>
  <si>
    <t>P738</t>
  </si>
  <si>
    <t>P737</t>
  </si>
  <si>
    <t>P736</t>
  </si>
  <si>
    <t>katmandu</t>
  </si>
  <si>
    <t>P735</t>
  </si>
  <si>
    <t>P734</t>
  </si>
  <si>
    <t>P733</t>
  </si>
  <si>
    <t>Cero</t>
  </si>
  <si>
    <t>P732</t>
  </si>
  <si>
    <t>Fllupino</t>
  </si>
  <si>
    <t>P731</t>
  </si>
  <si>
    <t>Paknsave</t>
  </si>
  <si>
    <t>P730</t>
  </si>
  <si>
    <t>P729</t>
  </si>
  <si>
    <t>All birds</t>
  </si>
  <si>
    <t>P728</t>
  </si>
  <si>
    <t>P727</t>
  </si>
  <si>
    <t xml:space="preserve">Cathay Pacific Airways </t>
  </si>
  <si>
    <t>Qantas</t>
  </si>
  <si>
    <t>P726</t>
  </si>
  <si>
    <t>Red Seal</t>
  </si>
  <si>
    <t>P725</t>
  </si>
  <si>
    <t>AllBirds</t>
  </si>
  <si>
    <t>P724</t>
  </si>
  <si>
    <t>Recycleable</t>
  </si>
  <si>
    <t>Eco system</t>
  </si>
  <si>
    <t>P723</t>
  </si>
  <si>
    <t>Talleys</t>
  </si>
  <si>
    <t>Sanford's fisheries</t>
  </si>
  <si>
    <t>P722</t>
  </si>
  <si>
    <t>Pak and save</t>
  </si>
  <si>
    <t>P721</t>
  </si>
  <si>
    <t>P720</t>
  </si>
  <si>
    <t>P719</t>
  </si>
  <si>
    <t>P718</t>
  </si>
  <si>
    <t>allbirds</t>
  </si>
  <si>
    <t>P717</t>
  </si>
  <si>
    <t>Karma cola</t>
  </si>
  <si>
    <t xml:space="preserve">Allbirds </t>
  </si>
  <si>
    <t>P716</t>
  </si>
  <si>
    <t>P715</t>
  </si>
  <si>
    <t xml:space="preserve">Green grocers </t>
  </si>
  <si>
    <t xml:space="preserve">Butchers </t>
  </si>
  <si>
    <t>P714</t>
  </si>
  <si>
    <t>earthwise</t>
  </si>
  <si>
    <t>P713</t>
  </si>
  <si>
    <t>P712</t>
  </si>
  <si>
    <t>Dutch</t>
  </si>
  <si>
    <t>P711</t>
  </si>
  <si>
    <t xml:space="preserve">Puma </t>
  </si>
  <si>
    <t>Mccain</t>
  </si>
  <si>
    <t>Coke</t>
  </si>
  <si>
    <t>P710</t>
  </si>
  <si>
    <t>P709</t>
  </si>
  <si>
    <t>harvey norman</t>
  </si>
  <si>
    <t>noel leeming</t>
  </si>
  <si>
    <t>mighty ape</t>
  </si>
  <si>
    <t>P708</t>
  </si>
  <si>
    <t>P707</t>
  </si>
  <si>
    <t>Harvest</t>
  </si>
  <si>
    <t>Farro</t>
  </si>
  <si>
    <t>Hungarian</t>
  </si>
  <si>
    <t>P706</t>
  </si>
  <si>
    <t>P705</t>
  </si>
  <si>
    <t>P704</t>
  </si>
  <si>
    <t>binn inn</t>
  </si>
  <si>
    <t>P703</t>
  </si>
  <si>
    <t>P702</t>
  </si>
  <si>
    <t xml:space="preserve">Sri Lankan </t>
  </si>
  <si>
    <t>P701</t>
  </si>
  <si>
    <t>P700</t>
  </si>
  <si>
    <t>Body shop</t>
  </si>
  <si>
    <t>P699</t>
  </si>
  <si>
    <t>P698</t>
  </si>
  <si>
    <t>P697</t>
  </si>
  <si>
    <t>P696</t>
  </si>
  <si>
    <t>Edmonds</t>
  </si>
  <si>
    <t>Fix &amp; fogg</t>
  </si>
  <si>
    <t>P695</t>
  </si>
  <si>
    <t>Mother earth</t>
  </si>
  <si>
    <t>P694</t>
  </si>
  <si>
    <t>P693</t>
  </si>
  <si>
    <t>Meridan</t>
  </si>
  <si>
    <t>P692</t>
  </si>
  <si>
    <t>Little Bird</t>
  </si>
  <si>
    <t>P691</t>
  </si>
  <si>
    <t>P690</t>
  </si>
  <si>
    <t>New WOrld</t>
  </si>
  <si>
    <t>European</t>
  </si>
  <si>
    <t>P689</t>
  </si>
  <si>
    <t>P688</t>
  </si>
  <si>
    <t>P687</t>
  </si>
  <si>
    <t xml:space="preserve">Eco free brand </t>
  </si>
  <si>
    <t>Sun fed</t>
  </si>
  <si>
    <t>Quora</t>
  </si>
  <si>
    <t>Oi sanitary pads</t>
  </si>
  <si>
    <t>Green homes</t>
  </si>
  <si>
    <t>P686</t>
  </si>
  <si>
    <t>P685</t>
  </si>
  <si>
    <t>P684</t>
  </si>
  <si>
    <t>P683</t>
  </si>
  <si>
    <t>Pak &amp; Save</t>
  </si>
  <si>
    <t>P682</t>
  </si>
  <si>
    <t>hellers meat</t>
  </si>
  <si>
    <t>dairy milk products</t>
  </si>
  <si>
    <t>molenberg bread</t>
  </si>
  <si>
    <t>sanitarium cereals</t>
  </si>
  <si>
    <t>P681</t>
  </si>
  <si>
    <t>caxton</t>
  </si>
  <si>
    <t>P680</t>
  </si>
  <si>
    <t>Monsoon</t>
  </si>
  <si>
    <t>Orcon</t>
  </si>
  <si>
    <t>Middle eastern</t>
  </si>
  <si>
    <t>P679</t>
  </si>
  <si>
    <t>P678</t>
  </si>
  <si>
    <t>patagonia</t>
  </si>
  <si>
    <t>P677</t>
  </si>
  <si>
    <t>Grounded</t>
  </si>
  <si>
    <t xml:space="preserve">Little island </t>
  </si>
  <si>
    <t>Cathedral cove</t>
  </si>
  <si>
    <t xml:space="preserve">Raglan coconut yoghurt </t>
  </si>
  <si>
    <t>Wise boys</t>
  </si>
  <si>
    <t>P676</t>
  </si>
  <si>
    <t>forestry</t>
  </si>
  <si>
    <t>power</t>
  </si>
  <si>
    <t>P675</t>
  </si>
  <si>
    <t>P674</t>
  </si>
  <si>
    <t>Budjet</t>
  </si>
  <si>
    <t>P673</t>
  </si>
  <si>
    <t>Grin naturals</t>
  </si>
  <si>
    <t>P672</t>
  </si>
  <si>
    <t>P671</t>
  </si>
  <si>
    <t>none</t>
  </si>
  <si>
    <t>whittakers</t>
  </si>
  <si>
    <t>P670</t>
  </si>
  <si>
    <t>Pulock</t>
  </si>
  <si>
    <t>Gold mine</t>
  </si>
  <si>
    <t>Star</t>
  </si>
  <si>
    <t xml:space="preserve">Budget </t>
  </si>
  <si>
    <t xml:space="preserve">Pams </t>
  </si>
  <si>
    <t>P669</t>
  </si>
  <si>
    <t xml:space="preserve">Noel Leeming </t>
  </si>
  <si>
    <t xml:space="preserve">Briscores </t>
  </si>
  <si>
    <t xml:space="preserve">Warehouses </t>
  </si>
  <si>
    <t xml:space="preserve">Pakistani </t>
  </si>
  <si>
    <t>P668</t>
  </si>
  <si>
    <t>P667</t>
  </si>
  <si>
    <t>P666</t>
  </si>
  <si>
    <t xml:space="preserve">Health and science </t>
  </si>
  <si>
    <t xml:space="preserve">Nz Green </t>
  </si>
  <si>
    <t>P665</t>
  </si>
  <si>
    <t>P664</t>
  </si>
  <si>
    <t>P663</t>
  </si>
  <si>
    <t>P662</t>
  </si>
  <si>
    <t>Departmentt of Conservation</t>
  </si>
  <si>
    <t>Forestry</t>
  </si>
  <si>
    <t>P661</t>
  </si>
  <si>
    <t>trust power</t>
  </si>
  <si>
    <t>solar power</t>
  </si>
  <si>
    <t>P660</t>
  </si>
  <si>
    <t>P659</t>
  </si>
  <si>
    <t>P658</t>
  </si>
  <si>
    <t>P657</t>
  </si>
  <si>
    <t>colour steel</t>
  </si>
  <si>
    <t>Indo Fijian</t>
  </si>
  <si>
    <t>P656</t>
  </si>
  <si>
    <t>the body shop</t>
  </si>
  <si>
    <t xml:space="preserve">enthique </t>
  </si>
  <si>
    <t>P655</t>
  </si>
  <si>
    <t>Apple</t>
  </si>
  <si>
    <t>P654</t>
  </si>
  <si>
    <t>NZ Post</t>
  </si>
  <si>
    <t>P653</t>
  </si>
  <si>
    <t>NIL</t>
  </si>
  <si>
    <t>P652</t>
  </si>
  <si>
    <t>Munch</t>
  </si>
  <si>
    <t>Ceros</t>
  </si>
  <si>
    <t>P651</t>
  </si>
  <si>
    <t>Trade Aid shops</t>
  </si>
  <si>
    <t>MacPac</t>
  </si>
  <si>
    <t>P650</t>
  </si>
  <si>
    <t>Z</t>
  </si>
  <si>
    <t>P649</t>
  </si>
  <si>
    <t>trade aid</t>
  </si>
  <si>
    <t>body shop</t>
  </si>
  <si>
    <t>P648</t>
  </si>
  <si>
    <t>mercury</t>
  </si>
  <si>
    <t>P647</t>
  </si>
  <si>
    <t xml:space="preserve">Sistema </t>
  </si>
  <si>
    <t xml:space="preserve">Fiji Indian </t>
  </si>
  <si>
    <t>P646</t>
  </si>
  <si>
    <t xml:space="preserve">Waikato </t>
  </si>
  <si>
    <t xml:space="preserve">Auckland university </t>
  </si>
  <si>
    <t xml:space="preserve">Nz green </t>
  </si>
  <si>
    <t xml:space="preserve">Science and agriculture </t>
  </si>
  <si>
    <t>P645</t>
  </si>
  <si>
    <t>P644</t>
  </si>
  <si>
    <t>Samsung</t>
  </si>
  <si>
    <t>Couplands</t>
  </si>
  <si>
    <t>P643</t>
  </si>
  <si>
    <t>P642</t>
  </si>
  <si>
    <t>P641</t>
  </si>
  <si>
    <t>P640</t>
  </si>
  <si>
    <t>Natural Companies</t>
  </si>
  <si>
    <t>Sustainable products</t>
  </si>
  <si>
    <t>Eco Friendly</t>
  </si>
  <si>
    <t>P639</t>
  </si>
  <si>
    <t>P638</t>
  </si>
  <si>
    <t>oksana</t>
  </si>
  <si>
    <t>Bee green</t>
  </si>
  <si>
    <t>Lemon and beaker</t>
  </si>
  <si>
    <t>P637</t>
  </si>
  <si>
    <t>organic food</t>
  </si>
  <si>
    <t>middle eastern</t>
  </si>
  <si>
    <t>P636</t>
  </si>
  <si>
    <t>dole bananas</t>
  </si>
  <si>
    <t>fair trade</t>
  </si>
  <si>
    <t>P635</t>
  </si>
  <si>
    <t xml:space="preserve">Apple </t>
  </si>
  <si>
    <t>P634</t>
  </si>
  <si>
    <t>Nz wood</t>
  </si>
  <si>
    <t>Doc</t>
  </si>
  <si>
    <t>P633</t>
  </si>
  <si>
    <t>P632</t>
  </si>
  <si>
    <t>P631</t>
  </si>
  <si>
    <t>P630</t>
  </si>
  <si>
    <t>Sony</t>
  </si>
  <si>
    <t>IBM</t>
  </si>
  <si>
    <t>HP</t>
  </si>
  <si>
    <t>P629</t>
  </si>
  <si>
    <t>FSC</t>
  </si>
  <si>
    <t>Hell Pizza</t>
  </si>
  <si>
    <t>Body Shop</t>
  </si>
  <si>
    <t>P628</t>
  </si>
  <si>
    <t>P627</t>
  </si>
  <si>
    <t>P626</t>
  </si>
  <si>
    <t>P625</t>
  </si>
  <si>
    <t>Tradeaid</t>
  </si>
  <si>
    <t>P624</t>
  </si>
  <si>
    <t>Mac</t>
  </si>
  <si>
    <t>Max</t>
  </si>
  <si>
    <t>Esprit</t>
  </si>
  <si>
    <t xml:space="preserve">Witchery </t>
  </si>
  <si>
    <t>Seed</t>
  </si>
  <si>
    <t>P623</t>
  </si>
  <si>
    <t>P622</t>
  </si>
  <si>
    <t>genesis</t>
  </si>
  <si>
    <t>P621</t>
  </si>
  <si>
    <t>P620</t>
  </si>
  <si>
    <t>Taiwanese</t>
  </si>
  <si>
    <t>P619</t>
  </si>
  <si>
    <t>red seal</t>
  </si>
  <si>
    <t>meridian</t>
  </si>
  <si>
    <t>british</t>
  </si>
  <si>
    <t>P618</t>
  </si>
  <si>
    <t>P617</t>
  </si>
  <si>
    <t>P616</t>
  </si>
  <si>
    <t>Witchery</t>
  </si>
  <si>
    <t>Max Fashions</t>
  </si>
  <si>
    <t>Living Nature</t>
  </si>
  <si>
    <t>P615</t>
  </si>
  <si>
    <t>P614</t>
  </si>
  <si>
    <t xml:space="preserve">WIND FARMS </t>
  </si>
  <si>
    <t>ELECTRIC CARS</t>
  </si>
  <si>
    <t>P613</t>
  </si>
  <si>
    <t>P612</t>
  </si>
  <si>
    <t>P611</t>
  </si>
  <si>
    <t>The north face</t>
  </si>
  <si>
    <t>P610</t>
  </si>
  <si>
    <t>Eco Store</t>
  </si>
  <si>
    <t>P609</t>
  </si>
  <si>
    <t xml:space="preserve">Anything that is made in new Zealand </t>
  </si>
  <si>
    <t>P608</t>
  </si>
  <si>
    <t>power companies</t>
  </si>
  <si>
    <t>P607</t>
  </si>
  <si>
    <t>Ikea</t>
  </si>
  <si>
    <t>Monteiths</t>
  </si>
  <si>
    <t>P606</t>
  </si>
  <si>
    <t>P605</t>
  </si>
  <si>
    <t>P604</t>
  </si>
  <si>
    <t>P603</t>
  </si>
  <si>
    <t>P602</t>
  </si>
  <si>
    <t>P601</t>
  </si>
  <si>
    <t xml:space="preserve">Johnsons </t>
  </si>
  <si>
    <t>Aveeno</t>
  </si>
  <si>
    <t>Only Good</t>
  </si>
  <si>
    <t>Nourish</t>
  </si>
  <si>
    <t>P600</t>
  </si>
  <si>
    <t>P599</t>
  </si>
  <si>
    <t xml:space="preserve">Global </t>
  </si>
  <si>
    <t xml:space="preserve">Walmart stores </t>
  </si>
  <si>
    <t xml:space="preserve">Restuarant brands </t>
  </si>
  <si>
    <t>P598</t>
  </si>
  <si>
    <t>P597</t>
  </si>
  <si>
    <t>P596</t>
  </si>
  <si>
    <t xml:space="preserve">Tahitian </t>
  </si>
  <si>
    <t>P595</t>
  </si>
  <si>
    <t>P594</t>
  </si>
  <si>
    <t>meridien</t>
  </si>
  <si>
    <t>P593</t>
  </si>
  <si>
    <t>Garage Project</t>
  </si>
  <si>
    <t>Earthwise Cleaners</t>
  </si>
  <si>
    <t>P592</t>
  </si>
  <si>
    <t>P591</t>
  </si>
  <si>
    <t>Meriden power</t>
  </si>
  <si>
    <t>P590</t>
  </si>
  <si>
    <t>P589</t>
  </si>
  <si>
    <t>P588</t>
  </si>
  <si>
    <t>P587</t>
  </si>
  <si>
    <t>P586</t>
  </si>
  <si>
    <t>Bunnings Warehouse</t>
  </si>
  <si>
    <t>Northland Regional Council.</t>
  </si>
  <si>
    <t>Northland Waste</t>
  </si>
  <si>
    <t>Anchor Dairy.</t>
  </si>
  <si>
    <t>P585</t>
  </si>
  <si>
    <t>coke</t>
  </si>
  <si>
    <t>P584</t>
  </si>
  <si>
    <t>P583</t>
  </si>
  <si>
    <t>P582</t>
  </si>
  <si>
    <t>P581</t>
  </si>
  <si>
    <t>BPI</t>
  </si>
  <si>
    <t>P580</t>
  </si>
  <si>
    <t>P579</t>
  </si>
  <si>
    <t>P578</t>
  </si>
  <si>
    <t>Sri lankan</t>
  </si>
  <si>
    <t>P577</t>
  </si>
  <si>
    <t>m0va</t>
  </si>
  <si>
    <t>2 degrees</t>
  </si>
  <si>
    <t>asb</t>
  </si>
  <si>
    <t>P576</t>
  </si>
  <si>
    <t>P575</t>
  </si>
  <si>
    <t>Water care</t>
  </si>
  <si>
    <t>P574</t>
  </si>
  <si>
    <t>Fair Trade</t>
  </si>
  <si>
    <t>P573</t>
  </si>
  <si>
    <t>Freedom Farms</t>
  </si>
  <si>
    <t>P572</t>
  </si>
  <si>
    <t>musgroves</t>
  </si>
  <si>
    <t>hubbards</t>
  </si>
  <si>
    <t>P571</t>
  </si>
  <si>
    <t>Hubbards</t>
  </si>
  <si>
    <t>Sanitarium</t>
  </si>
  <si>
    <t>Nature baby</t>
  </si>
  <si>
    <t>P570</t>
  </si>
  <si>
    <t>ecolab</t>
  </si>
  <si>
    <t>P569</t>
  </si>
  <si>
    <t>P568</t>
  </si>
  <si>
    <t>P567</t>
  </si>
  <si>
    <t>Anglo-Saxon</t>
  </si>
  <si>
    <t>P566</t>
  </si>
  <si>
    <t>Caltex</t>
  </si>
  <si>
    <t>P565</t>
  </si>
  <si>
    <t>P564</t>
  </si>
  <si>
    <t>P563</t>
  </si>
  <si>
    <t>fonterra</t>
  </si>
  <si>
    <t>P562</t>
  </si>
  <si>
    <t>P561</t>
  </si>
  <si>
    <t>sealord</t>
  </si>
  <si>
    <t>P560</t>
  </si>
  <si>
    <t>Harvey Norman</t>
  </si>
  <si>
    <t>P559</t>
  </si>
  <si>
    <t xml:space="preserve">Noel limming </t>
  </si>
  <si>
    <t>P558</t>
  </si>
  <si>
    <t>P557</t>
  </si>
  <si>
    <t>P556</t>
  </si>
  <si>
    <t>ty</t>
  </si>
  <si>
    <t>P555</t>
  </si>
  <si>
    <t xml:space="preserve">Trustpower </t>
  </si>
  <si>
    <t xml:space="preserve">Contact energy </t>
  </si>
  <si>
    <t xml:space="preserve">Harrison's Solar </t>
  </si>
  <si>
    <t>P554</t>
  </si>
  <si>
    <t>P553</t>
  </si>
  <si>
    <t>ecan</t>
  </si>
  <si>
    <t>farmers</t>
  </si>
  <si>
    <t xml:space="preserve">warehouse </t>
  </si>
  <si>
    <t>P552</t>
  </si>
  <si>
    <t>P551</t>
  </si>
  <si>
    <t>P550</t>
  </si>
  <si>
    <t>Ballantynes</t>
  </si>
  <si>
    <t>Avanti</t>
  </si>
  <si>
    <t>P549</t>
  </si>
  <si>
    <t>Glass production</t>
  </si>
  <si>
    <t>Paper prodyction</t>
  </si>
  <si>
    <t>Volvo</t>
  </si>
  <si>
    <t>P548</t>
  </si>
  <si>
    <t>P547</t>
  </si>
  <si>
    <t>P546</t>
  </si>
  <si>
    <t>EcoStar</t>
  </si>
  <si>
    <t>P545</t>
  </si>
  <si>
    <t>coco cola</t>
  </si>
  <si>
    <t>P544</t>
  </si>
  <si>
    <t>P543</t>
  </si>
  <si>
    <t>KAthmandu</t>
  </si>
  <si>
    <t>P542</t>
  </si>
  <si>
    <t>P541</t>
  </si>
  <si>
    <t>mercury energy</t>
  </si>
  <si>
    <t>P540</t>
  </si>
  <si>
    <t xml:space="preserve">Caucasian </t>
  </si>
  <si>
    <t>P539</t>
  </si>
  <si>
    <t xml:space="preserve">Growing on veggies </t>
  </si>
  <si>
    <t xml:space="preserve">Nz farmers </t>
  </si>
  <si>
    <t xml:space="preserve">Hunting an fishing's </t>
  </si>
  <si>
    <t>P538</t>
  </si>
  <si>
    <t>P537</t>
  </si>
  <si>
    <t>Ice breaker</t>
  </si>
  <si>
    <t>P536</t>
  </si>
  <si>
    <t xml:space="preserve">Fontera </t>
  </si>
  <si>
    <t>Farmfresh eggs</t>
  </si>
  <si>
    <t>P535</t>
  </si>
  <si>
    <t>P534</t>
  </si>
  <si>
    <t>P533</t>
  </si>
  <si>
    <t>Resene</t>
  </si>
  <si>
    <t>P532</t>
  </si>
  <si>
    <t>figgy and co</t>
  </si>
  <si>
    <t>bento</t>
  </si>
  <si>
    <t>eco tanka</t>
  </si>
  <si>
    <t>P531</t>
  </si>
  <si>
    <t>P530</t>
  </si>
  <si>
    <t>Caliwoods</t>
  </si>
  <si>
    <t>P529</t>
  </si>
  <si>
    <t>My Mate John</t>
  </si>
  <si>
    <t>trust Power</t>
  </si>
  <si>
    <t>P528</t>
  </si>
  <si>
    <t>P527</t>
  </si>
  <si>
    <t xml:space="preserve">Waitoa chicken </t>
  </si>
  <si>
    <t>Denta sticks</t>
  </si>
  <si>
    <t>P526</t>
  </si>
  <si>
    <t>P525</t>
  </si>
  <si>
    <t>P524</t>
  </si>
  <si>
    <t>P523</t>
  </si>
  <si>
    <t>Ice Breaker</t>
  </si>
  <si>
    <t xml:space="preserve">Yu Mei </t>
  </si>
  <si>
    <t xml:space="preserve">NZ Made </t>
  </si>
  <si>
    <t>P522</t>
  </si>
  <si>
    <t>P521</t>
  </si>
  <si>
    <t>Saturday market</t>
  </si>
  <si>
    <t>P520</t>
  </si>
  <si>
    <t>P519</t>
  </si>
  <si>
    <t>Marks and Spencer</t>
  </si>
  <si>
    <t>Sainsbury's</t>
  </si>
  <si>
    <t xml:space="preserve">H &amp; M </t>
  </si>
  <si>
    <t>South African European</t>
  </si>
  <si>
    <t>P518</t>
  </si>
  <si>
    <t>P517</t>
  </si>
  <si>
    <t>P516</t>
  </si>
  <si>
    <t>P515</t>
  </si>
  <si>
    <t>P514</t>
  </si>
  <si>
    <t>P513</t>
  </si>
  <si>
    <t>P512</t>
  </si>
  <si>
    <t>electric vehicles</t>
  </si>
  <si>
    <t>P511</t>
  </si>
  <si>
    <t>P510</t>
  </si>
  <si>
    <t>German</t>
  </si>
  <si>
    <t>P509</t>
  </si>
  <si>
    <t>P508</t>
  </si>
  <si>
    <t>ravensdown</t>
  </si>
  <si>
    <t>ballance</t>
  </si>
  <si>
    <t>P507</t>
  </si>
  <si>
    <t xml:space="preserve">Ceres </t>
  </si>
  <si>
    <t>Little bird</t>
  </si>
  <si>
    <t>Solar</t>
  </si>
  <si>
    <t>P506</t>
  </si>
  <si>
    <t>P505</t>
  </si>
  <si>
    <t>Hume</t>
  </si>
  <si>
    <t>Handy kitchen towels</t>
  </si>
  <si>
    <t>P504</t>
  </si>
  <si>
    <t>Eco waste bags</t>
  </si>
  <si>
    <t>P503</t>
  </si>
  <si>
    <t>Watties</t>
  </si>
  <si>
    <t>Nescafe</t>
  </si>
  <si>
    <t>Ireka</t>
  </si>
  <si>
    <t>P502</t>
  </si>
  <si>
    <t>P501</t>
  </si>
  <si>
    <t>P500</t>
  </si>
  <si>
    <t>P499</t>
  </si>
  <si>
    <t>P498</t>
  </si>
  <si>
    <t>P497</t>
  </si>
  <si>
    <t>Silver Fern Farms</t>
  </si>
  <si>
    <t>P496</t>
  </si>
  <si>
    <t>The Warehouse Group</t>
  </si>
  <si>
    <t>P495</t>
  </si>
  <si>
    <t>P494</t>
  </si>
  <si>
    <t>Israeli</t>
  </si>
  <si>
    <t>P493</t>
  </si>
  <si>
    <t>P492</t>
  </si>
  <si>
    <t>air nz</t>
  </si>
  <si>
    <t>P491</t>
  </si>
  <si>
    <t>P490</t>
  </si>
  <si>
    <t>Noel Leeming</t>
  </si>
  <si>
    <t xml:space="preserve">Cotton On </t>
  </si>
  <si>
    <t xml:space="preserve">Harvey norman </t>
  </si>
  <si>
    <t>P489</t>
  </si>
  <si>
    <t xml:space="preserve">English </t>
  </si>
  <si>
    <t>P488</t>
  </si>
  <si>
    <t>P487</t>
  </si>
  <si>
    <t>P486</t>
  </si>
  <si>
    <t>Hydro power companies - Contact.</t>
  </si>
  <si>
    <t>Timber suppliers</t>
  </si>
  <si>
    <t>P485</t>
  </si>
  <si>
    <t>P484</t>
  </si>
  <si>
    <t>AS Colour</t>
  </si>
  <si>
    <t>P483</t>
  </si>
  <si>
    <t>Holistic Hair</t>
  </si>
  <si>
    <t>Montana</t>
  </si>
  <si>
    <t>Feltex</t>
  </si>
  <si>
    <t>Antipodes</t>
  </si>
  <si>
    <t>P482</t>
  </si>
  <si>
    <t>Air NZ</t>
  </si>
  <si>
    <t>P481</t>
  </si>
  <si>
    <t>Mrs Rogers</t>
  </si>
  <si>
    <t xml:space="preserve">Oasis Beauty </t>
  </si>
  <si>
    <t>P480</t>
  </si>
  <si>
    <t>eco greens</t>
  </si>
  <si>
    <t>P479</t>
  </si>
  <si>
    <t>P478</t>
  </si>
  <si>
    <t>P477</t>
  </si>
  <si>
    <t>P476</t>
  </si>
  <si>
    <t>P475</t>
  </si>
  <si>
    <t>P474</t>
  </si>
  <si>
    <t>Mercury Energy</t>
  </si>
  <si>
    <t>Air New Zealand</t>
  </si>
  <si>
    <t>P473</t>
  </si>
  <si>
    <t>P472</t>
  </si>
  <si>
    <t>Burger king</t>
  </si>
  <si>
    <t>P471</t>
  </si>
  <si>
    <t>P470</t>
  </si>
  <si>
    <t>P469</t>
  </si>
  <si>
    <t>P468</t>
  </si>
  <si>
    <t>Fisher Paykel</t>
  </si>
  <si>
    <t>P467</t>
  </si>
  <si>
    <t>Commonsense Organics</t>
  </si>
  <si>
    <t>Shoe Clinic</t>
  </si>
  <si>
    <t>All Good</t>
  </si>
  <si>
    <t>P466</t>
  </si>
  <si>
    <t>Amway</t>
  </si>
  <si>
    <t>P465</t>
  </si>
  <si>
    <t xml:space="preserve">Penny sage </t>
  </si>
  <si>
    <t xml:space="preserve">all birds </t>
  </si>
  <si>
    <t xml:space="preserve">Kowtow </t>
  </si>
  <si>
    <t>P464</t>
  </si>
  <si>
    <t>Revive whole foods</t>
  </si>
  <si>
    <t>P463</t>
  </si>
  <si>
    <t>Diversy</t>
  </si>
  <si>
    <t>P462</t>
  </si>
  <si>
    <t>hunting an fishing</t>
  </si>
  <si>
    <t>P461</t>
  </si>
  <si>
    <t>P460</t>
  </si>
  <si>
    <t>P459</t>
  </si>
  <si>
    <t>P458</t>
  </si>
  <si>
    <t>P457</t>
  </si>
  <si>
    <t>P456</t>
  </si>
  <si>
    <t>P455</t>
  </si>
  <si>
    <t xml:space="preserve"> Mother Earth </t>
  </si>
  <si>
    <t>P454</t>
  </si>
  <si>
    <t>P453</t>
  </si>
  <si>
    <t>nova energy</t>
  </si>
  <si>
    <t>the warhouse</t>
  </si>
  <si>
    <t>bp oil</t>
  </si>
  <si>
    <t>P452</t>
  </si>
  <si>
    <t>asian</t>
  </si>
  <si>
    <t>P451</t>
  </si>
  <si>
    <t>Ceres organic</t>
  </si>
  <si>
    <t>P450</t>
  </si>
  <si>
    <t>Eco Shack</t>
  </si>
  <si>
    <t>Hohepa cheese</t>
  </si>
  <si>
    <t>Meridian energy</t>
  </si>
  <si>
    <t>P449</t>
  </si>
  <si>
    <t>P448</t>
  </si>
  <si>
    <t>P447</t>
  </si>
  <si>
    <t>P446</t>
  </si>
  <si>
    <t>Health Post</t>
  </si>
  <si>
    <t>Pure Nature</t>
  </si>
  <si>
    <t>P445</t>
  </si>
  <si>
    <t>Oh natural</t>
  </si>
  <si>
    <t>P444</t>
  </si>
  <si>
    <t>Jasmine Sparrow Jewlarry</t>
  </si>
  <si>
    <t>P443</t>
  </si>
  <si>
    <t>P442</t>
  </si>
  <si>
    <t>woolworths</t>
  </si>
  <si>
    <t>P441</t>
  </si>
  <si>
    <t>P440</t>
  </si>
  <si>
    <t>P439</t>
  </si>
  <si>
    <t>P438</t>
  </si>
  <si>
    <t>Pure NZ</t>
  </si>
  <si>
    <t>P437</t>
  </si>
  <si>
    <t>Sandfords</t>
  </si>
  <si>
    <t>P436</t>
  </si>
  <si>
    <t>P435</t>
  </si>
  <si>
    <t>airnz</t>
  </si>
  <si>
    <t>Sri Lankan</t>
  </si>
  <si>
    <t>P434</t>
  </si>
  <si>
    <t>European/Dutch</t>
  </si>
  <si>
    <t>P433</t>
  </si>
  <si>
    <t>P432</t>
  </si>
  <si>
    <t>P431</t>
  </si>
  <si>
    <t>air new zealans</t>
  </si>
  <si>
    <t>P430</t>
  </si>
  <si>
    <t>Tilt renewables</t>
  </si>
  <si>
    <t>P429</t>
  </si>
  <si>
    <t>P428</t>
  </si>
  <si>
    <t>P427</t>
  </si>
  <si>
    <t>P426</t>
  </si>
  <si>
    <t>Z ENERGY</t>
  </si>
  <si>
    <t>MOTHER EARTH</t>
  </si>
  <si>
    <t>TUX</t>
  </si>
  <si>
    <t>MAC DONALDS</t>
  </si>
  <si>
    <t>P425</t>
  </si>
  <si>
    <t>Insulfluff</t>
  </si>
  <si>
    <t>Pink batts</t>
  </si>
  <si>
    <t>Rockgas</t>
  </si>
  <si>
    <t>P424</t>
  </si>
  <si>
    <t>P423</t>
  </si>
  <si>
    <t>P422</t>
  </si>
  <si>
    <t xml:space="preserve">Vodafone </t>
  </si>
  <si>
    <t xml:space="preserve">GreyPowerelectricity </t>
  </si>
  <si>
    <t xml:space="preserve">Westpac </t>
  </si>
  <si>
    <t>P421</t>
  </si>
  <si>
    <t>P420</t>
  </si>
  <si>
    <t>envirowaste</t>
  </si>
  <si>
    <t>mother earth</t>
  </si>
  <si>
    <t>P419</t>
  </si>
  <si>
    <t>Coutdown</t>
  </si>
  <si>
    <t>P418</t>
  </si>
  <si>
    <t>P417</t>
  </si>
  <si>
    <t>EnviroNZ</t>
  </si>
  <si>
    <t>European (Not NZ)</t>
  </si>
  <si>
    <t>P416</t>
  </si>
  <si>
    <t>P415</t>
  </si>
  <si>
    <t>P414</t>
  </si>
  <si>
    <t>P413</t>
  </si>
  <si>
    <t>P412</t>
  </si>
  <si>
    <t>P411</t>
  </si>
  <si>
    <t>P410</t>
  </si>
  <si>
    <t>Meridian Energy</t>
  </si>
  <si>
    <t>P409</t>
  </si>
  <si>
    <t>P408</t>
  </si>
  <si>
    <t>Clearance shed</t>
  </si>
  <si>
    <t xml:space="preserve">Four square </t>
  </si>
  <si>
    <t>P407</t>
  </si>
  <si>
    <t>burnsco</t>
  </si>
  <si>
    <t>P406</t>
  </si>
  <si>
    <t xml:space="preserve">  </t>
  </si>
  <si>
    <t>P405</t>
  </si>
  <si>
    <t>P404</t>
  </si>
  <si>
    <t>P403</t>
  </si>
  <si>
    <t>Refill Nation</t>
  </si>
  <si>
    <t>P402</t>
  </si>
  <si>
    <t>Meridium</t>
  </si>
  <si>
    <t>P401</t>
  </si>
  <si>
    <t>unsure</t>
  </si>
  <si>
    <t>watercare</t>
  </si>
  <si>
    <t>P400</t>
  </si>
  <si>
    <t>P399</t>
  </si>
  <si>
    <t>P398</t>
  </si>
  <si>
    <t>Inside</t>
  </si>
  <si>
    <t>Stats</t>
  </si>
  <si>
    <t>P397</t>
  </si>
  <si>
    <t xml:space="preserve">Ecoearh </t>
  </si>
  <si>
    <t>P396</t>
  </si>
  <si>
    <t>Untouched World</t>
  </si>
  <si>
    <t>P395</t>
  </si>
  <si>
    <t>Freedom farms</t>
  </si>
  <si>
    <t>P394</t>
  </si>
  <si>
    <t>Brighton gold</t>
  </si>
  <si>
    <t>Farmers market</t>
  </si>
  <si>
    <t>Twin rivers</t>
  </si>
  <si>
    <t>P393</t>
  </si>
  <si>
    <t xml:space="preserve">Earthwise </t>
  </si>
  <si>
    <t>P392</t>
  </si>
  <si>
    <t>P391</t>
  </si>
  <si>
    <t>P390</t>
  </si>
  <si>
    <t>Coffix</t>
  </si>
  <si>
    <t>P389</t>
  </si>
  <si>
    <t>P388</t>
  </si>
  <si>
    <t>P387</t>
  </si>
  <si>
    <t>P386</t>
  </si>
  <si>
    <t>honda</t>
  </si>
  <si>
    <t>P385</t>
  </si>
  <si>
    <t>no others</t>
  </si>
  <si>
    <t>No others</t>
  </si>
  <si>
    <t>toyota</t>
  </si>
  <si>
    <t>P384</t>
  </si>
  <si>
    <t>Ebay</t>
  </si>
  <si>
    <t>Zippo</t>
  </si>
  <si>
    <t>Canterbury</t>
  </si>
  <si>
    <t>P383</t>
  </si>
  <si>
    <t>Alternative Apparell</t>
  </si>
  <si>
    <t>EcoStore</t>
  </si>
  <si>
    <t>P382</t>
  </si>
  <si>
    <t>Frontera</t>
  </si>
  <si>
    <t xml:space="preserve">First Light </t>
  </si>
  <si>
    <t>P381</t>
  </si>
  <si>
    <t>Paknsav</t>
  </si>
  <si>
    <t>P380</t>
  </si>
  <si>
    <t>P379</t>
  </si>
  <si>
    <t>Modi Bodi</t>
  </si>
  <si>
    <t>Awwa</t>
  </si>
  <si>
    <t>Oh Natural</t>
  </si>
  <si>
    <t>P378</t>
  </si>
  <si>
    <t>P377</t>
  </si>
  <si>
    <t>Paper plus</t>
  </si>
  <si>
    <t xml:space="preserve">Malaysian </t>
  </si>
  <si>
    <t>P376</t>
  </si>
  <si>
    <t>P375</t>
  </si>
  <si>
    <t>P374</t>
  </si>
  <si>
    <t>Sanfords</t>
  </si>
  <si>
    <t>Stag timber</t>
  </si>
  <si>
    <t>P373</t>
  </si>
  <si>
    <t>P372</t>
  </si>
  <si>
    <t>The ware house</t>
  </si>
  <si>
    <t>Eco brand</t>
  </si>
  <si>
    <t>P371</t>
  </si>
  <si>
    <t>macpac</t>
  </si>
  <si>
    <t>columbia</t>
  </si>
  <si>
    <t>katmandhu</t>
  </si>
  <si>
    <t>P370</t>
  </si>
  <si>
    <t>ASB</t>
  </si>
  <si>
    <t>AA</t>
  </si>
  <si>
    <t>P369</t>
  </si>
  <si>
    <t xml:space="preserve">KMart </t>
  </si>
  <si>
    <t xml:space="preserve">Pak N Save </t>
  </si>
  <si>
    <t>P368</t>
  </si>
  <si>
    <t>eco friendly</t>
  </si>
  <si>
    <t>P367</t>
  </si>
  <si>
    <t>harrisons</t>
  </si>
  <si>
    <t>solar city</t>
  </si>
  <si>
    <t>P366</t>
  </si>
  <si>
    <t>P365</t>
  </si>
  <si>
    <t>P364</t>
  </si>
  <si>
    <t>P363</t>
  </si>
  <si>
    <t xml:space="preserve">Socially responsible </t>
  </si>
  <si>
    <t>Conservative Water</t>
  </si>
  <si>
    <t xml:space="preserve">Participate in ecology </t>
  </si>
  <si>
    <t xml:space="preserve">Save the environment </t>
  </si>
  <si>
    <t>Aura</t>
  </si>
  <si>
    <t>P362</t>
  </si>
  <si>
    <t>P361</t>
  </si>
  <si>
    <t>P360</t>
  </si>
  <si>
    <t>P359</t>
  </si>
  <si>
    <t>P358</t>
  </si>
  <si>
    <t>Contact energy</t>
  </si>
  <si>
    <t xml:space="preserve">Trust power </t>
  </si>
  <si>
    <t>Electric Kiwi</t>
  </si>
  <si>
    <t>P357</t>
  </si>
  <si>
    <t>P356</t>
  </si>
  <si>
    <t>P355</t>
  </si>
  <si>
    <t>P354</t>
  </si>
  <si>
    <t>P353</t>
  </si>
  <si>
    <t>P352</t>
  </si>
  <si>
    <t>Pak N Save</t>
  </si>
  <si>
    <t>Southeast Asian</t>
  </si>
  <si>
    <t>P351</t>
  </si>
  <si>
    <t>new zealand wind farms</t>
  </si>
  <si>
    <t>P350</t>
  </si>
  <si>
    <t>P349</t>
  </si>
  <si>
    <t>Health System</t>
  </si>
  <si>
    <t>Police</t>
  </si>
  <si>
    <t>Powershop</t>
  </si>
  <si>
    <t>P348</t>
  </si>
  <si>
    <t>NZ of Dutch decent</t>
  </si>
  <si>
    <t>P347</t>
  </si>
  <si>
    <t>P346</t>
  </si>
  <si>
    <t>P345</t>
  </si>
  <si>
    <t>P344</t>
  </si>
  <si>
    <t>P343</t>
  </si>
  <si>
    <t>P342</t>
  </si>
  <si>
    <t>P341</t>
  </si>
  <si>
    <t>Foodstuffs</t>
  </si>
  <si>
    <t>Countddown</t>
  </si>
  <si>
    <t>P340</t>
  </si>
  <si>
    <t>P339</t>
  </si>
  <si>
    <t xml:space="preserve">Paknsave </t>
  </si>
  <si>
    <t>P338</t>
  </si>
  <si>
    <t>P337</t>
  </si>
  <si>
    <t>Forest and Bird</t>
  </si>
  <si>
    <t>P336</t>
  </si>
  <si>
    <t>P335</t>
  </si>
  <si>
    <t>P334</t>
  </si>
  <si>
    <t>None</t>
  </si>
  <si>
    <t>P333</t>
  </si>
  <si>
    <t>P332</t>
  </si>
  <si>
    <t>P331</t>
  </si>
  <si>
    <t>P330</t>
  </si>
  <si>
    <t>P329</t>
  </si>
  <si>
    <t>Noel leemings</t>
  </si>
  <si>
    <t>P328</t>
  </si>
  <si>
    <t>Temperzone</t>
  </si>
  <si>
    <t>Robert Bosch</t>
  </si>
  <si>
    <t xml:space="preserve">Mitsubishi heavy industries </t>
  </si>
  <si>
    <t>P327</t>
  </si>
  <si>
    <t>P326</t>
  </si>
  <si>
    <t>Purina</t>
  </si>
  <si>
    <t>P325</t>
  </si>
  <si>
    <t>P324</t>
  </si>
  <si>
    <t>P323</t>
  </si>
  <si>
    <t>Fairtrade</t>
  </si>
  <si>
    <t>P322</t>
  </si>
  <si>
    <t>fish supplies</t>
  </si>
  <si>
    <t>petrol stations</t>
  </si>
  <si>
    <t>P321</t>
  </si>
  <si>
    <t>Mavi</t>
  </si>
  <si>
    <t xml:space="preserve">Levi's </t>
  </si>
  <si>
    <t>Coconut bowls</t>
  </si>
  <si>
    <t>P320</t>
  </si>
  <si>
    <t>P319</t>
  </si>
  <si>
    <t>P318</t>
  </si>
  <si>
    <t xml:space="preserve">Sukin </t>
  </si>
  <si>
    <t>Underbalm</t>
  </si>
  <si>
    <t>P317</t>
  </si>
  <si>
    <t>New way horman</t>
  </si>
  <si>
    <t>Pak n sav</t>
  </si>
  <si>
    <t>P316</t>
  </si>
  <si>
    <t>P315</t>
  </si>
  <si>
    <t>P314</t>
  </si>
  <si>
    <t>P313</t>
  </si>
  <si>
    <t>P312</t>
  </si>
  <si>
    <t>P311</t>
  </si>
  <si>
    <t>Good Earth</t>
  </si>
  <si>
    <t>Spark nz</t>
  </si>
  <si>
    <t xml:space="preserve">Eco stock supplies </t>
  </si>
  <si>
    <t>Foodstuffs NZ</t>
  </si>
  <si>
    <t xml:space="preserve">Katmandu </t>
  </si>
  <si>
    <t>P310</t>
  </si>
  <si>
    <t>P309</t>
  </si>
  <si>
    <t>P308</t>
  </si>
  <si>
    <t>Callaway</t>
  </si>
  <si>
    <t>Titleist</t>
  </si>
  <si>
    <t>LG</t>
  </si>
  <si>
    <t>P307</t>
  </si>
  <si>
    <t>P306</t>
  </si>
  <si>
    <t>P305</t>
  </si>
  <si>
    <t>P304</t>
  </si>
  <si>
    <t>icebreaker</t>
  </si>
  <si>
    <t>ceres organics</t>
  </si>
  <si>
    <t>P303</t>
  </si>
  <si>
    <t>Raglan Food Co</t>
  </si>
  <si>
    <t>Afends</t>
  </si>
  <si>
    <t>P302</t>
  </si>
  <si>
    <t>contact Energy</t>
  </si>
  <si>
    <t>P301</t>
  </si>
  <si>
    <t>P300</t>
  </si>
  <si>
    <t>south african</t>
  </si>
  <si>
    <t>P299</t>
  </si>
  <si>
    <t>P298</t>
  </si>
  <si>
    <t>2Degrees</t>
  </si>
  <si>
    <t>P297</t>
  </si>
  <si>
    <t>P296</t>
  </si>
  <si>
    <t>Ahhhh</t>
  </si>
  <si>
    <t xml:space="preserve">Lush </t>
  </si>
  <si>
    <t>Glow lab</t>
  </si>
  <si>
    <t>P295</t>
  </si>
  <si>
    <t>P294</t>
  </si>
  <si>
    <t>mitre10</t>
  </si>
  <si>
    <t xml:space="preserve">countdown </t>
  </si>
  <si>
    <t>P293</t>
  </si>
  <si>
    <t>trade me</t>
  </si>
  <si>
    <t>count down</t>
  </si>
  <si>
    <t>P292</t>
  </si>
  <si>
    <t>P291</t>
  </si>
  <si>
    <t>Skin Food</t>
  </si>
  <si>
    <t>Trilogy</t>
  </si>
  <si>
    <t>P290</t>
  </si>
  <si>
    <t>Go green</t>
  </si>
  <si>
    <t>Eco indicator</t>
  </si>
  <si>
    <t xml:space="preserve">Persian </t>
  </si>
  <si>
    <t>P289</t>
  </si>
  <si>
    <t>organics</t>
  </si>
  <si>
    <t>mars</t>
  </si>
  <si>
    <t>P288</t>
  </si>
  <si>
    <t>P287</t>
  </si>
  <si>
    <t xml:space="preserve">whittikers </t>
  </si>
  <si>
    <t>P286</t>
  </si>
  <si>
    <t>P285</t>
  </si>
  <si>
    <t>Sea Lord</t>
  </si>
  <si>
    <t>Daiken</t>
  </si>
  <si>
    <t>Fisher and  Paykel</t>
  </si>
  <si>
    <t>P284</t>
  </si>
  <si>
    <t>P283</t>
  </si>
  <si>
    <t>P282</t>
  </si>
  <si>
    <t>P281</t>
  </si>
  <si>
    <t>Contact</t>
  </si>
  <si>
    <t>P280</t>
  </si>
  <si>
    <t>P279</t>
  </si>
  <si>
    <t>F&amp;P</t>
  </si>
  <si>
    <t>P278</t>
  </si>
  <si>
    <t>P277</t>
  </si>
  <si>
    <t>P276</t>
  </si>
  <si>
    <t>The Wool Company</t>
  </si>
  <si>
    <t>P275</t>
  </si>
  <si>
    <t>little bird</t>
  </si>
  <si>
    <t>P274</t>
  </si>
  <si>
    <t>Columbia</t>
  </si>
  <si>
    <t>Pact</t>
  </si>
  <si>
    <t>Vetta's</t>
  </si>
  <si>
    <t>Levi's</t>
  </si>
  <si>
    <t>P273</t>
  </si>
  <si>
    <t>P272</t>
  </si>
  <si>
    <t>P271</t>
  </si>
  <si>
    <t>sorbent</t>
  </si>
  <si>
    <t>P270</t>
  </si>
  <si>
    <t>Tip Top</t>
  </si>
  <si>
    <t>P269</t>
  </si>
  <si>
    <t>P268</t>
  </si>
  <si>
    <t>P267</t>
  </si>
  <si>
    <t>P266</t>
  </si>
  <si>
    <t>Ecowarehouse</t>
  </si>
  <si>
    <t>P265</t>
  </si>
  <si>
    <t>P264</t>
  </si>
  <si>
    <t>P263</t>
  </si>
  <si>
    <t>P262</t>
  </si>
  <si>
    <t>P261</t>
  </si>
  <si>
    <t>P260</t>
  </si>
  <si>
    <t>Part Time Rangers</t>
  </si>
  <si>
    <t>P259</t>
  </si>
  <si>
    <t>Knart</t>
  </si>
  <si>
    <t>P258</t>
  </si>
  <si>
    <t>P257</t>
  </si>
  <si>
    <t>P256</t>
  </si>
  <si>
    <t>P255</t>
  </si>
  <si>
    <t>P254</t>
  </si>
  <si>
    <t>P253</t>
  </si>
  <si>
    <t>P252</t>
  </si>
  <si>
    <t>P251</t>
  </si>
  <si>
    <t>P250</t>
  </si>
  <si>
    <t>P249</t>
  </si>
  <si>
    <t>P248</t>
  </si>
  <si>
    <t>P247</t>
  </si>
  <si>
    <t>P246</t>
  </si>
  <si>
    <t>Tegel</t>
  </si>
  <si>
    <t>DHL</t>
  </si>
  <si>
    <t>P245</t>
  </si>
  <si>
    <t>Kleenix</t>
  </si>
  <si>
    <t>Fischer &amp;paykle</t>
  </si>
  <si>
    <t>Tararua</t>
  </si>
  <si>
    <t>P244</t>
  </si>
  <si>
    <t>P243</t>
  </si>
  <si>
    <t>Barkers</t>
  </si>
  <si>
    <t>P242</t>
  </si>
  <si>
    <t>P241</t>
  </si>
  <si>
    <t>P240</t>
  </si>
  <si>
    <t>P239</t>
  </si>
  <si>
    <t>P238</t>
  </si>
  <si>
    <t>P237</t>
  </si>
  <si>
    <t>P236</t>
  </si>
  <si>
    <t>Pac&amp;sav</t>
  </si>
  <si>
    <t>P235</t>
  </si>
  <si>
    <t>P234</t>
  </si>
  <si>
    <t>Waste management</t>
  </si>
  <si>
    <t>Recycling</t>
  </si>
  <si>
    <t>P233</t>
  </si>
  <si>
    <t>P232</t>
  </si>
  <si>
    <t>P231</t>
  </si>
  <si>
    <t>the wearhouse</t>
  </si>
  <si>
    <t>zoodoo</t>
  </si>
  <si>
    <t>P230</t>
  </si>
  <si>
    <t>Health shop</t>
  </si>
  <si>
    <t>Eco stores</t>
  </si>
  <si>
    <t>P229</t>
  </si>
  <si>
    <t>sabic</t>
  </si>
  <si>
    <t>P228</t>
  </si>
  <si>
    <t>P227</t>
  </si>
  <si>
    <t>P226</t>
  </si>
  <si>
    <t>P225</t>
  </si>
  <si>
    <t>P224</t>
  </si>
  <si>
    <t>P223</t>
  </si>
  <si>
    <t xml:space="preserve">Trade me </t>
  </si>
  <si>
    <t>P222</t>
  </si>
  <si>
    <t>P221</t>
  </si>
  <si>
    <t>P220</t>
  </si>
  <si>
    <t>Baby factory</t>
  </si>
  <si>
    <t>P219</t>
  </si>
  <si>
    <t>K Mart</t>
  </si>
  <si>
    <t>P218</t>
  </si>
  <si>
    <t>KIWI</t>
  </si>
  <si>
    <t>P217</t>
  </si>
  <si>
    <t xml:space="preserve">Alchemy equipment </t>
  </si>
  <si>
    <t>P216</t>
  </si>
  <si>
    <t>P215</t>
  </si>
  <si>
    <t>P214</t>
  </si>
  <si>
    <t>All Birds</t>
  </si>
  <si>
    <t>P213</t>
  </si>
  <si>
    <t>P212</t>
  </si>
  <si>
    <t>P211</t>
  </si>
  <si>
    <t>P210</t>
  </si>
  <si>
    <t>P209</t>
  </si>
  <si>
    <t>P208</t>
  </si>
  <si>
    <t>P207</t>
  </si>
  <si>
    <t>Bare minimal skin care</t>
  </si>
  <si>
    <t>AS colour</t>
  </si>
  <si>
    <t>Goodfor</t>
  </si>
  <si>
    <t>P206</t>
  </si>
  <si>
    <t>P205</t>
  </si>
  <si>
    <t>P204</t>
  </si>
  <si>
    <t>Newworld</t>
  </si>
  <si>
    <t>A1spice</t>
  </si>
  <si>
    <t>Saffron</t>
  </si>
  <si>
    <t>Pack'save</t>
  </si>
  <si>
    <t>P203</t>
  </si>
  <si>
    <t>P202</t>
  </si>
  <si>
    <t>oh natural</t>
  </si>
  <si>
    <t>P201</t>
  </si>
  <si>
    <t>P200</t>
  </si>
  <si>
    <t>korean</t>
  </si>
  <si>
    <t>P199</t>
  </si>
  <si>
    <t>Caucasian</t>
  </si>
  <si>
    <t>P198</t>
  </si>
  <si>
    <t>Cotton</t>
  </si>
  <si>
    <t>P197</t>
  </si>
  <si>
    <t>P196</t>
  </si>
  <si>
    <t>ALLBIRDS</t>
  </si>
  <si>
    <t>P195</t>
  </si>
  <si>
    <t>P194</t>
  </si>
  <si>
    <t>Middle Eastern</t>
  </si>
  <si>
    <t>P193</t>
  </si>
  <si>
    <t>P192</t>
  </si>
  <si>
    <t>P191</t>
  </si>
  <si>
    <t>Nature face creams</t>
  </si>
  <si>
    <t>P190</t>
  </si>
  <si>
    <t>P189</t>
  </si>
  <si>
    <t>P188</t>
  </si>
  <si>
    <t>P187</t>
  </si>
  <si>
    <t>Beekind</t>
  </si>
  <si>
    <t>Tailors</t>
  </si>
  <si>
    <t>Health post</t>
  </si>
  <si>
    <t>P186</t>
  </si>
  <si>
    <t>P185</t>
  </si>
  <si>
    <t>P184</t>
  </si>
  <si>
    <t>P183</t>
  </si>
  <si>
    <t>Vodaphone</t>
  </si>
  <si>
    <t>P182</t>
  </si>
  <si>
    <t>P181</t>
  </si>
  <si>
    <t>P180</t>
  </si>
  <si>
    <t>P179</t>
  </si>
  <si>
    <t>P178</t>
  </si>
  <si>
    <t xml:space="preserve">Burger King </t>
  </si>
  <si>
    <t>KFC</t>
  </si>
  <si>
    <t>P177</t>
  </si>
  <si>
    <t>Havoc pork</t>
  </si>
  <si>
    <t>P176</t>
  </si>
  <si>
    <t>UNSURE</t>
  </si>
  <si>
    <t>P175</t>
  </si>
  <si>
    <t>P174</t>
  </si>
  <si>
    <t>P173</t>
  </si>
  <si>
    <t>P172</t>
  </si>
  <si>
    <t>P171</t>
  </si>
  <si>
    <t>P170</t>
  </si>
  <si>
    <t>P169</t>
  </si>
  <si>
    <t>P168</t>
  </si>
  <si>
    <t xml:space="preserve">. </t>
  </si>
  <si>
    <t>P167</t>
  </si>
  <si>
    <t>P166</t>
  </si>
  <si>
    <t>Warehouse Stationery</t>
  </si>
  <si>
    <t>Torpedo Seven</t>
  </si>
  <si>
    <t>P165</t>
  </si>
  <si>
    <t>Eco Planet</t>
  </si>
  <si>
    <t>Tailor Skincare</t>
  </si>
  <si>
    <t>P164</t>
  </si>
  <si>
    <t>P163</t>
  </si>
  <si>
    <t>Auckland Council</t>
  </si>
  <si>
    <t>ITM</t>
  </si>
  <si>
    <t>Fletcher Building</t>
  </si>
  <si>
    <t>South East Asian</t>
  </si>
  <si>
    <t>P162</t>
  </si>
  <si>
    <t>P161</t>
  </si>
  <si>
    <t>Burmese</t>
  </si>
  <si>
    <t>P160</t>
  </si>
  <si>
    <t>P159</t>
  </si>
  <si>
    <t>P158</t>
  </si>
  <si>
    <t xml:space="preserve">the warehouse </t>
  </si>
  <si>
    <t>P157</t>
  </si>
  <si>
    <t>P156</t>
  </si>
  <si>
    <t>Factorie</t>
  </si>
  <si>
    <t>P155</t>
  </si>
  <si>
    <t>air new zealand</t>
  </si>
  <si>
    <t>Cadbury</t>
  </si>
  <si>
    <t>P154</t>
  </si>
  <si>
    <t>P153</t>
  </si>
  <si>
    <t xml:space="preserve">Select </t>
  </si>
  <si>
    <t>Wet and wild</t>
  </si>
  <si>
    <t>Millers</t>
  </si>
  <si>
    <t>P152</t>
  </si>
  <si>
    <t>P151</t>
  </si>
  <si>
    <t>P150</t>
  </si>
  <si>
    <t>Blac cosmetics</t>
  </si>
  <si>
    <t>AWWA the label</t>
  </si>
  <si>
    <t>P149</t>
  </si>
  <si>
    <t>P148</t>
  </si>
  <si>
    <t>P147</t>
  </si>
  <si>
    <t>Natural</t>
  </si>
  <si>
    <t>P146</t>
  </si>
  <si>
    <t>P145</t>
  </si>
  <si>
    <t>woolbabe</t>
  </si>
  <si>
    <t xml:space="preserve">earthwise </t>
  </si>
  <si>
    <t>P144</t>
  </si>
  <si>
    <t>Swandri</t>
  </si>
  <si>
    <t>P143</t>
  </si>
  <si>
    <t>P142</t>
  </si>
  <si>
    <t>P141</t>
  </si>
  <si>
    <t>down to earth</t>
  </si>
  <si>
    <t>P140</t>
  </si>
  <si>
    <t>P139</t>
  </si>
  <si>
    <t>P138</t>
  </si>
  <si>
    <t>P137</t>
  </si>
  <si>
    <t>P136</t>
  </si>
  <si>
    <t>P135</t>
  </si>
  <si>
    <t>P134</t>
  </si>
  <si>
    <t>Caliwood</t>
  </si>
  <si>
    <t>P133</t>
  </si>
  <si>
    <t>P132</t>
  </si>
  <si>
    <t>P131</t>
  </si>
  <si>
    <t xml:space="preserve">Huckleberries </t>
  </si>
  <si>
    <t>P130</t>
  </si>
  <si>
    <t>P129</t>
  </si>
  <si>
    <t>P128</t>
  </si>
  <si>
    <t>P127</t>
  </si>
  <si>
    <t xml:space="preserve">Fletcher building </t>
  </si>
  <si>
    <t xml:space="preserve">Briscoe </t>
  </si>
  <si>
    <t xml:space="preserve">the warehouse group </t>
  </si>
  <si>
    <t xml:space="preserve">farmers </t>
  </si>
  <si>
    <t>P126</t>
  </si>
  <si>
    <t>P125</t>
  </si>
  <si>
    <t>P124</t>
  </si>
  <si>
    <t>P123</t>
  </si>
  <si>
    <t>P122</t>
  </si>
  <si>
    <t>BCI</t>
  </si>
  <si>
    <t>African</t>
  </si>
  <si>
    <t>P121</t>
  </si>
  <si>
    <t>Earth-Wise</t>
  </si>
  <si>
    <t>Waste Free Home</t>
  </si>
  <si>
    <t>P120</t>
  </si>
  <si>
    <t>99 bikes</t>
  </si>
  <si>
    <t xml:space="preserve">Rebel </t>
  </si>
  <si>
    <t>P119</t>
  </si>
  <si>
    <t>P118</t>
  </si>
  <si>
    <t xml:space="preserve">Patagonia </t>
  </si>
  <si>
    <t>P117</t>
  </si>
  <si>
    <t>P116</t>
  </si>
  <si>
    <t>P115</t>
  </si>
  <si>
    <t xml:space="preserve">state </t>
  </si>
  <si>
    <t>P114</t>
  </si>
  <si>
    <t>P113</t>
  </si>
  <si>
    <t>P112</t>
  </si>
  <si>
    <t>Kfc</t>
  </si>
  <si>
    <t>P111</t>
  </si>
  <si>
    <t>P110</t>
  </si>
  <si>
    <t>P109</t>
  </si>
  <si>
    <t>P108</t>
  </si>
  <si>
    <t>P107</t>
  </si>
  <si>
    <t>P106</t>
  </si>
  <si>
    <t>P105</t>
  </si>
  <si>
    <t>P104</t>
  </si>
  <si>
    <t>P103</t>
  </si>
  <si>
    <t>P102</t>
  </si>
  <si>
    <t>Filioino</t>
  </si>
  <si>
    <t>P101</t>
  </si>
  <si>
    <t>P100</t>
  </si>
  <si>
    <t>P99</t>
  </si>
  <si>
    <t>jbhifi</t>
  </si>
  <si>
    <t>pbtech</t>
  </si>
  <si>
    <t>P98</t>
  </si>
  <si>
    <t>P97</t>
  </si>
  <si>
    <t>H and m</t>
  </si>
  <si>
    <t>P96</t>
  </si>
  <si>
    <t>P95</t>
  </si>
  <si>
    <t>Value</t>
  </si>
  <si>
    <t>P94</t>
  </si>
  <si>
    <t>latin america</t>
  </si>
  <si>
    <t>P93</t>
  </si>
  <si>
    <t>McDonald's</t>
  </si>
  <si>
    <t>Britomart</t>
  </si>
  <si>
    <t>Convenience</t>
  </si>
  <si>
    <t>Pack and save</t>
  </si>
  <si>
    <t>Latino</t>
  </si>
  <si>
    <t>P92</t>
  </si>
  <si>
    <t>Bp</t>
  </si>
  <si>
    <t>P91</t>
  </si>
  <si>
    <t>P90</t>
  </si>
  <si>
    <t>Swazi</t>
  </si>
  <si>
    <t>P89</t>
  </si>
  <si>
    <t>Yelands</t>
  </si>
  <si>
    <t>P88</t>
  </si>
  <si>
    <t>ice breaker</t>
  </si>
  <si>
    <t>south east asian</t>
  </si>
  <si>
    <t>P87</t>
  </si>
  <si>
    <t xml:space="preserve">Supermarkets </t>
  </si>
  <si>
    <t xml:space="preserve">Mobile phone </t>
  </si>
  <si>
    <t>P86</t>
  </si>
  <si>
    <t>P85</t>
  </si>
  <si>
    <t xml:space="preserve">Bunning </t>
  </si>
  <si>
    <t>P84</t>
  </si>
  <si>
    <t>P83</t>
  </si>
  <si>
    <t>hello fresh</t>
  </si>
  <si>
    <t>P82</t>
  </si>
  <si>
    <t>Pita Pit</t>
  </si>
  <si>
    <t>P81</t>
  </si>
  <si>
    <t>Salvation army</t>
  </si>
  <si>
    <t>P80</t>
  </si>
  <si>
    <t>P79</t>
  </si>
  <si>
    <t xml:space="preserve">commonsense </t>
  </si>
  <si>
    <t>Sustainability Trust</t>
  </si>
  <si>
    <t>P78</t>
  </si>
  <si>
    <t>P77</t>
  </si>
  <si>
    <t>Air birds</t>
  </si>
  <si>
    <t>Chantal Organics</t>
  </si>
  <si>
    <t>Ceres Organics</t>
  </si>
  <si>
    <t>P76</t>
  </si>
  <si>
    <t xml:space="preserve">Trade Aid </t>
  </si>
  <si>
    <t>P75</t>
  </si>
  <si>
    <t>Ti ora</t>
  </si>
  <si>
    <t>P74</t>
  </si>
  <si>
    <t>P73</t>
  </si>
  <si>
    <t>P72</t>
  </si>
  <si>
    <t>Tatua</t>
  </si>
  <si>
    <t>P71</t>
  </si>
  <si>
    <t>Able</t>
  </si>
  <si>
    <t>Sezane</t>
  </si>
  <si>
    <t xml:space="preserve">Eileen Fisher </t>
  </si>
  <si>
    <t xml:space="preserve">Boden </t>
  </si>
  <si>
    <t>P70</t>
  </si>
  <si>
    <t>P69</t>
  </si>
  <si>
    <t>ethical</t>
  </si>
  <si>
    <t>veggie boys</t>
  </si>
  <si>
    <t>P68</t>
  </si>
  <si>
    <t>P67</t>
  </si>
  <si>
    <t>Hm</t>
  </si>
  <si>
    <t>P66</t>
  </si>
  <si>
    <t>P65</t>
  </si>
  <si>
    <t>P64</t>
  </si>
  <si>
    <t>band of gypsies</t>
  </si>
  <si>
    <t>Jamie kay</t>
  </si>
  <si>
    <t>P63</t>
  </si>
  <si>
    <t>P62</t>
  </si>
  <si>
    <t>Edmond's</t>
  </si>
  <si>
    <t>Milkout</t>
  </si>
  <si>
    <t>Puhoi valley</t>
  </si>
  <si>
    <t xml:space="preserve">Meadow </t>
  </si>
  <si>
    <t>Kellogg's</t>
  </si>
  <si>
    <t>P61</t>
  </si>
  <si>
    <t>P60</t>
  </si>
  <si>
    <t>P59</t>
  </si>
  <si>
    <t>Fresh market</t>
  </si>
  <si>
    <t>Mitro10</t>
  </si>
  <si>
    <t>P58</t>
  </si>
  <si>
    <t>P57</t>
  </si>
  <si>
    <t xml:space="preserve">Fijian </t>
  </si>
  <si>
    <t>P56</t>
  </si>
  <si>
    <t>P55</t>
  </si>
  <si>
    <t>P54</t>
  </si>
  <si>
    <t>Recycle boutique</t>
  </si>
  <si>
    <t>P53</t>
  </si>
  <si>
    <t>P52</t>
  </si>
  <si>
    <t>P51</t>
  </si>
  <si>
    <t>P50</t>
  </si>
  <si>
    <t xml:space="preserve">Nepali </t>
  </si>
  <si>
    <t>P49</t>
  </si>
  <si>
    <t>P48</t>
  </si>
  <si>
    <t>nestle</t>
  </si>
  <si>
    <t>fairtrade</t>
  </si>
  <si>
    <t>P47</t>
  </si>
  <si>
    <t xml:space="preserve">Stirling sports </t>
  </si>
  <si>
    <t>P46</t>
  </si>
  <si>
    <t>Fish &amp; Game.</t>
  </si>
  <si>
    <t>DOC</t>
  </si>
  <si>
    <t>P45</t>
  </si>
  <si>
    <t>Tentree</t>
  </si>
  <si>
    <t>P44</t>
  </si>
  <si>
    <t>P43</t>
  </si>
  <si>
    <t>P42</t>
  </si>
  <si>
    <t>P41</t>
  </si>
  <si>
    <t>Earth wise</t>
  </si>
  <si>
    <t>P40</t>
  </si>
  <si>
    <t>Whitakers</t>
  </si>
  <si>
    <t>Redseal</t>
  </si>
  <si>
    <t>P39</t>
  </si>
  <si>
    <t>P38</t>
  </si>
  <si>
    <t>P37</t>
  </si>
  <si>
    <t>Palmers</t>
  </si>
  <si>
    <t>P36</t>
  </si>
  <si>
    <t xml:space="preserve">Wholesome culture </t>
  </si>
  <si>
    <t>P35</t>
  </si>
  <si>
    <t>Be free grocer</t>
  </si>
  <si>
    <t>P34</t>
  </si>
  <si>
    <t>P33</t>
  </si>
  <si>
    <t>P32</t>
  </si>
  <si>
    <t>P31</t>
  </si>
  <si>
    <t>P30</t>
  </si>
  <si>
    <t>Eco planet</t>
  </si>
  <si>
    <t>Necessities</t>
  </si>
  <si>
    <t>P29</t>
  </si>
  <si>
    <t>P28</t>
  </si>
  <si>
    <t>P27</t>
  </si>
  <si>
    <t>P26</t>
  </si>
  <si>
    <t xml:space="preserve">Fonterra </t>
  </si>
  <si>
    <t>Westpac</t>
  </si>
  <si>
    <t>BMW</t>
  </si>
  <si>
    <t>P25</t>
  </si>
  <si>
    <t>P24</t>
  </si>
  <si>
    <t>P23</t>
  </si>
  <si>
    <t>P22</t>
  </si>
  <si>
    <t xml:space="preserve">Trilogy </t>
  </si>
  <si>
    <t>P21</t>
  </si>
  <si>
    <t>P20</t>
  </si>
  <si>
    <t>P19</t>
  </si>
  <si>
    <t>P18</t>
  </si>
  <si>
    <t>Asics</t>
  </si>
  <si>
    <t>Muzuno</t>
  </si>
  <si>
    <t>Hellabys</t>
  </si>
  <si>
    <t xml:space="preserve">Schetcher </t>
  </si>
  <si>
    <t>Sara</t>
  </si>
  <si>
    <t>P17</t>
  </si>
  <si>
    <t>P16</t>
  </si>
  <si>
    <t>P15</t>
  </si>
  <si>
    <t>P14</t>
  </si>
  <si>
    <t>milk</t>
  </si>
  <si>
    <t>recycle plastic</t>
  </si>
  <si>
    <t>P13</t>
  </si>
  <si>
    <t>P12</t>
  </si>
  <si>
    <t>P11</t>
  </si>
  <si>
    <t>P10</t>
  </si>
  <si>
    <t>P9</t>
  </si>
  <si>
    <t>P8</t>
  </si>
  <si>
    <t xml:space="preserve">Fontana </t>
  </si>
  <si>
    <t>P7</t>
  </si>
  <si>
    <t>P6</t>
  </si>
  <si>
    <t>P5</t>
  </si>
  <si>
    <t>P4</t>
  </si>
  <si>
    <t>Penny Sage</t>
  </si>
  <si>
    <t>As Colour</t>
  </si>
  <si>
    <t>Yu Mei</t>
  </si>
  <si>
    <t>P3</t>
  </si>
  <si>
    <t>P2</t>
  </si>
  <si>
    <t>for good</t>
  </si>
  <si>
    <t>P1</t>
  </si>
  <si>
    <t>1: Strongly disagree
3: Neither disagree nor agree
5: Strongly agree</t>
  </si>
  <si>
    <t>1: Up to $30,000
2: $30,001 - $50,000
3: $50,001 - $70,000
4: $70,001 - $100,000
5: $100,001 - $130,000
6: Over $130,000
7: Would rather not say</t>
  </si>
  <si>
    <t>1: Not at all important
5: Extremely Important</t>
  </si>
  <si>
    <t>1: Not likely
5: Very likely</t>
  </si>
  <si>
    <t>1: Not at all
5: Very often
6: Don't know</t>
  </si>
  <si>
    <t xml:space="preserve">
(Free text)</t>
  </si>
  <si>
    <t xml:space="preserve">
(Free text)
IDK, dunno, none etc removed</t>
  </si>
  <si>
    <t xml:space="preserve">
These are rankings from 1=top to 13=bottom. You can calculate mean ranks (or calculate Spearman's rank correlation coefficients), but otherwise ranked data is challenging.</t>
  </si>
  <si>
    <r>
      <t xml:space="preserve">
These numbers don't mean anything </t>
    </r>
    <r>
      <rPr>
        <i/>
        <sz val="8"/>
        <color theme="1"/>
        <rFont val="Calibri"/>
        <family val="2"/>
        <scheme val="minor"/>
      </rPr>
      <t>per se (nominal data)</t>
    </r>
    <r>
      <rPr>
        <sz val="8"/>
        <color theme="1"/>
        <rFont val="Calibri"/>
        <family val="2"/>
        <scheme val="minor"/>
      </rPr>
      <t>, just that the item was chosen. 
You can count how many times each item was chosen individually, 
but analysing combinations  within multi-pick questions is problematic!</t>
    </r>
  </si>
  <si>
    <t>1: New Zealand European
2: Māori
3: Samoan
4: Cook Island Maori
5: Tongan
6: Niuean
7: Chinese	
8: Indian
9: Other(s) (specify)
10: Rather not say	
11: Multiple</t>
  </si>
  <si>
    <t>7: Under 18
1: 18-24
2: 25-34
3: 35-44
4: 45-54
5: 55-64
6: 65+</t>
  </si>
  <si>
    <t>I know a lot about sustainable products and brands sold in the marketplace</t>
  </si>
  <si>
    <t>I know a great deal about sustainability and sustainability matters</t>
  </si>
  <si>
    <t>I have a good knowledge about sustainability issues</t>
  </si>
  <si>
    <t>Any individual person can make a difference to the world by choosing products carefully</t>
  </si>
  <si>
    <t>Each consumer’s behaviour can have a positive effect on society by buying products that are sustainable</t>
  </si>
  <si>
    <t>What I purchase as a consumer has an effect on the nation’s future sustainability</t>
  </si>
  <si>
    <t>I feel I can help solve sustainability issues by buying sustainable products</t>
  </si>
  <si>
    <t>I can contribute to a sustainable future by buying products that are made sustainably</t>
  </si>
  <si>
    <t>I feel capable of helping solve sustainability issues, e.g. environment, societal problems</t>
  </si>
  <si>
    <t>What is your total household income before tax?Â </t>
  </si>
  <si>
    <t>Provides consumers with an ethical product</t>
  </si>
  <si>
    <t>Promotes sustainability through accessible reporting and publicly available information</t>
  </si>
  <si>
    <t>Provides information to customers that demonstrates supply chain transparency and product traceability</t>
  </si>
  <si>
    <t>Provides opportunities for customers to engage in environmental positive behaviors, e.g. recycling packaging, BYO bags, recycling old products</t>
  </si>
  <si>
    <t>Provides safe working conditions</t>
  </si>
  <si>
    <t>Develops, supports and trains employees</t>
  </si>
  <si>
    <t>Creates a fair, open, and equitable work environment</t>
  </si>
  <si>
    <t>Communicates openly and honestly with the local community</t>
  </si>
  <si>
    <t>Respects regional values, customs, and culture</t>
  </si>
  <si>
    <t>Sources products and raw materials locally</t>
  </si>
  <si>
    <t>Contributes to the economic development of the region</t>
  </si>
  <si>
    <t>Provides sustainable growth and long-term success</t>
  </si>
  <si>
    <t>Communicates openly and honestly with shareholders</t>
  </si>
  <si>
    <t>Ensure economic success of the company by doing 'good' business</t>
  </si>
  <si>
    <t>Selects suppliers who have ethical, environmental and socially responsible business practices</t>
  </si>
  <si>
    <t>Communicates openly and honestly with stakeholders across the supply chain</t>
  </si>
  <si>
    <t>Provide fair terms and conditions for suppliers</t>
  </si>
  <si>
    <t>Prevents waste and disposes of waste correctly</t>
  </si>
  <si>
    <t>Offers recyclable shopping bags or promotes bring your own bag</t>
  </si>
  <si>
    <t>Recycles (e.g. packaging, fabric, product parts)</t>
  </si>
  <si>
    <t>Reduces energy consumption and emissions</t>
  </si>
  <si>
    <t>Promotes diversity and inclusiveness</t>
  </si>
  <si>
    <t>Invests in youth related programmes</t>
  </si>
  <si>
    <t>Supports employee involvement in community programmes:</t>
  </si>
  <si>
    <t>Contributes to solving societal problems</t>
  </si>
  <si>
    <t>There should be a bottle deposit scheme, with customers reimbursed for taking back milk, juice and water bottles to the retailer or a recycle station</t>
  </si>
  <si>
    <t>Retailers should be required to take back packaging they sell product in (including cardboard, bubble, wrap or filler, polystyrene..</t>
  </si>
  <si>
    <t>I believe it is acceptable to spend extra money for products that are sustainable</t>
  </si>
  <si>
    <t>I am willing to spend more money in order to buy products that are sustainable</t>
  </si>
  <si>
    <t>How likely are you to pay more for a product that has come from a business that implements sustainable practices?</t>
  </si>
  <si>
    <t>How often do you buy a product that has come from a business that implements sustainable practices?</t>
  </si>
  <si>
    <t>FifthBrand</t>
  </si>
  <si>
    <t>FourthBrand</t>
  </si>
  <si>
    <t>ThirdBrand</t>
  </si>
  <si>
    <t>SecondBrand</t>
  </si>
  <si>
    <t>FirstBrand</t>
  </si>
  <si>
    <t>Limiting population and economic growth</t>
  </si>
  <si>
    <t>Cleaning our waterways and oceans</t>
  </si>
  <si>
    <t>Conserving water</t>
  </si>
  <si>
    <t>Traceability (can trace where the product has come from "farm to fork")</t>
  </si>
  <si>
    <t>Having social well-being focus rather than economic progress</t>
  </si>
  <si>
    <t>Having actionable plans for climate change</t>
  </si>
  <si>
    <t>Protecting  ecosystems</t>
  </si>
  <si>
    <t>Using renewable resources</t>
  </si>
  <si>
    <t>Carbon emission reduction</t>
  </si>
  <si>
    <t>Being socially responsible</t>
  </si>
  <si>
    <t>Targeting zero waste</t>
  </si>
  <si>
    <t>Being environmentally responsible</t>
  </si>
  <si>
    <t>Good corporate citizenship</t>
  </si>
  <si>
    <t>Items Picked</t>
  </si>
  <si>
    <t>Total ethnicities</t>
  </si>
  <si>
    <t>Rather not say</t>
  </si>
  <si>
    <t>Indian</t>
  </si>
  <si>
    <t>Chinese</t>
  </si>
  <si>
    <t>Niuean</t>
  </si>
  <si>
    <t>Tongan</t>
  </si>
  <si>
    <t>Cook Island Maori</t>
  </si>
  <si>
    <t>Samoan</t>
  </si>
  <si>
    <t>Māori</t>
  </si>
  <si>
    <t>NZ European</t>
  </si>
  <si>
    <t>Which region do you live in?</t>
  </si>
  <si>
    <t>Which of the following age groups do you fit into:Â </t>
  </si>
  <si>
    <t>Know sustainable brands</t>
  </si>
  <si>
    <t>Know sustainability</t>
  </si>
  <si>
    <t>Good knowledge</t>
  </si>
  <si>
    <t>Individual difference</t>
  </si>
  <si>
    <t>Positive effect</t>
  </si>
  <si>
    <t>Purchase effect</t>
  </si>
  <si>
    <t>Can help</t>
  </si>
  <si>
    <t>Contribute</t>
  </si>
  <si>
    <t>Capable to solve</t>
  </si>
  <si>
    <t>Ethical products</t>
  </si>
  <si>
    <t>Sustainable reporting</t>
  </si>
  <si>
    <t>Inform customer traceability</t>
  </si>
  <si>
    <t>Customer enviro</t>
  </si>
  <si>
    <t>Safe work</t>
  </si>
  <si>
    <t>Trains employees</t>
  </si>
  <si>
    <t>Equitable work</t>
  </si>
  <si>
    <t>Communicate community</t>
  </si>
  <si>
    <t>Regional culture</t>
  </si>
  <si>
    <t>Sources locally</t>
  </si>
  <si>
    <t>Economic develop</t>
  </si>
  <si>
    <t>Sustainable growth</t>
  </si>
  <si>
    <t>Communicate Shareholders</t>
  </si>
  <si>
    <t>Good business</t>
  </si>
  <si>
    <t>Ethical suppliers</t>
  </si>
  <si>
    <t>Communicate Suppliers</t>
  </si>
  <si>
    <t>Fair to suppliers</t>
  </si>
  <si>
    <t>Waste</t>
  </si>
  <si>
    <t>Recyclable bag</t>
  </si>
  <si>
    <t>Recycles</t>
  </si>
  <si>
    <t>Reduces emissions</t>
  </si>
  <si>
    <t>Diversity</t>
  </si>
  <si>
    <t>Youth</t>
  </si>
  <si>
    <t>Support employees</t>
  </si>
  <si>
    <t>Solve societal</t>
  </si>
  <si>
    <t>Bottle Deposit scheme</t>
  </si>
  <si>
    <t>Return Packaging</t>
  </si>
  <si>
    <t>AcceptablePayMore</t>
  </si>
  <si>
    <t>WillingPayMore</t>
  </si>
  <si>
    <t>LikelyPayMore</t>
  </si>
  <si>
    <t>HowOftenBuy</t>
  </si>
  <si>
    <t>Limiting growth rank</t>
  </si>
  <si>
    <t>Waterways rank</t>
  </si>
  <si>
    <t>Water rank</t>
  </si>
  <si>
    <t>Traceability rank</t>
  </si>
  <si>
    <t>Social well-being rank</t>
  </si>
  <si>
    <t>Climate change rank</t>
  </si>
  <si>
    <t>Ecosystems rank</t>
  </si>
  <si>
    <t>Renewables rank</t>
  </si>
  <si>
    <t>Carbon emissions rank</t>
  </si>
  <si>
    <t>Social responsible rank</t>
  </si>
  <si>
    <t>Zero waste rank</t>
  </si>
  <si>
    <t>Enviro responsible rank</t>
  </si>
  <si>
    <t>Corporate citizenship rank</t>
  </si>
  <si>
    <t>Number of Items picked</t>
  </si>
  <si>
    <t>Not sure</t>
  </si>
  <si>
    <t>Limiting growth</t>
  </si>
  <si>
    <t>Waterways</t>
  </si>
  <si>
    <t>Water</t>
  </si>
  <si>
    <t>Traceability</t>
  </si>
  <si>
    <t>Social well-being</t>
  </si>
  <si>
    <t>Climate change</t>
  </si>
  <si>
    <t>Ecosystems</t>
  </si>
  <si>
    <t>Renewables</t>
  </si>
  <si>
    <t>Carbon emissions</t>
  </si>
  <si>
    <t>Social responsible</t>
  </si>
  <si>
    <t>Zero waste</t>
  </si>
  <si>
    <t>Enviro responsible</t>
  </si>
  <si>
    <t>Corporate citizenship</t>
  </si>
  <si>
    <t>Ethnicity coded</t>
  </si>
  <si>
    <t>Region</t>
  </si>
  <si>
    <t>Gender</t>
  </si>
  <si>
    <t>Sustainability literacy</t>
  </si>
  <si>
    <t>Customer Domain</t>
  </si>
  <si>
    <t>Employee Domain</t>
  </si>
  <si>
    <t>Community Domain</t>
  </si>
  <si>
    <t>Shareholder Domain</t>
  </si>
  <si>
    <t>Supplier Domain</t>
  </si>
  <si>
    <t>Environmental Domain</t>
  </si>
  <si>
    <t>Societal Domain: How important is it that a retail business/brand implements or are involved in the following:</t>
  </si>
  <si>
    <t>Sustainable intentions and behaiour</t>
  </si>
  <si>
    <t>What retail brands come to mind when you think of sustainability? (up to 5 retail brands)</t>
  </si>
  <si>
    <t xml:space="preserve">What does sustainability mean to you? (ranked order) </t>
  </si>
  <si>
    <t xml:space="preserve">What does sustainability mean to you? (select all that apply) </t>
  </si>
  <si>
    <t>Ethnicity count</t>
  </si>
  <si>
    <t>Task 1: Determine the Demographics of the sample in the SustainabilityData sheet (next tab), as follows</t>
  </si>
  <si>
    <t>E1</t>
  </si>
  <si>
    <t>E2</t>
  </si>
  <si>
    <t>E3</t>
  </si>
  <si>
    <t>E4</t>
  </si>
  <si>
    <t>E5</t>
  </si>
  <si>
    <t>E6</t>
  </si>
  <si>
    <t>E7</t>
  </si>
  <si>
    <t>E8</t>
  </si>
  <si>
    <t>E9</t>
  </si>
  <si>
    <t>E10</t>
  </si>
  <si>
    <t>E11</t>
  </si>
  <si>
    <t>ETot</t>
  </si>
  <si>
    <t>1: Up to $30,000</t>
  </si>
  <si>
    <t>6: Over $130,000</t>
  </si>
  <si>
    <t>7: Would rather not say</t>
  </si>
  <si>
    <t>7 (&lt;18)</t>
  </si>
  <si>
    <t>1 (18-24)</t>
  </si>
  <si>
    <t>2 (25-34)</t>
  </si>
  <si>
    <t>3 (35-44)</t>
  </si>
  <si>
    <t>4 (45-54)</t>
  </si>
  <si>
    <t>5 (55-64)</t>
  </si>
  <si>
    <t>6 (65+)</t>
  </si>
  <si>
    <t>Give the chart a proper title and remove the X-axis data labelling (which is often pretty meaningless in Excel's version of the chart), and add an X-axis label "N=1042")</t>
  </si>
  <si>
    <t>Ethnicity requires some preparation, because it is a multiple response question (someone could indicate many ethnicities simultaneously)</t>
  </si>
  <si>
    <t xml:space="preserve">1) </t>
  </si>
  <si>
    <t>i) looks at the previous column, which calculates how many ethnicities the respondent has answered</t>
  </si>
  <si>
    <t>ii) If the count is 1 (only one ethnicity answered), it inserts the largest number [the min value would also work, since Max=Min for only one value)</t>
  </si>
  <si>
    <t xml:space="preserve">iii) Otherwise (if the count is more than one) it enters the value 11 (which means "multiple selections") </t>
  </si>
  <si>
    <t xml:space="preserve">2) </t>
  </si>
  <si>
    <t xml:space="preserve">3) </t>
  </si>
  <si>
    <t xml:space="preserve">4) </t>
  </si>
  <si>
    <t xml:space="preserve">5) </t>
  </si>
  <si>
    <t xml:space="preserve">6) </t>
  </si>
  <si>
    <t>1: New Zealand European</t>
  </si>
  <si>
    <t>3: Samoan</t>
  </si>
  <si>
    <t>4: Cook Island Maori</t>
  </si>
  <si>
    <t>5: Tongan</t>
  </si>
  <si>
    <t>6: Niuean</t>
  </si>
  <si>
    <t>7: Chinese</t>
  </si>
  <si>
    <t>8: Indian</t>
  </si>
  <si>
    <t>9: Other(s) (specified)</t>
  </si>
  <si>
    <t>10: Rather not say</t>
  </si>
  <si>
    <t>11: Multiple</t>
  </si>
  <si>
    <t># Respondents (ANY ethnicity(ies) selected)</t>
  </si>
  <si>
    <t>% Respondents (ANY selected)</t>
  </si>
  <si>
    <t># Respondents (ONE ethnicity selected)</t>
  </si>
  <si>
    <t>Place chart here: (resize chart to fit)</t>
  </si>
  <si>
    <t xml:space="preserve">7) </t>
  </si>
  <si>
    <t>Retailers should be required to take back packaging they sell product in (including cardboard, bubble, wrap or filler, polystyrene…)</t>
  </si>
  <si>
    <t>BD:</t>
  </si>
  <si>
    <t xml:space="preserve"> There should be a bottle deposit scheme, with customers reimbursed for taking back milk, juice and water bottles to the retailer or a recycle station</t>
  </si>
  <si>
    <t>1.3 Age category column chart and Histogram</t>
  </si>
  <si>
    <t>If your Column shows two series (a taller series showing C18:I18 and a shorter series showing C19:I19): click on any one of the shorter bars, and press the delete key to remove (and then remove the legend)</t>
  </si>
  <si>
    <t>Suggestion: copy cells E12:U12 to the 'Workings tab' and follow instructions there</t>
  </si>
  <si>
    <t>Suggestion: copy cells E31:U31 to the 'Workings tab' and follow instructions there</t>
  </si>
  <si>
    <t>1) Sort the data in the IRI SKUs sheet by sales Dollars (column B) in descending order (ie, best-selling products should be at the top, after Total Widgets).</t>
  </si>
  <si>
    <t>Average Price</t>
  </si>
  <si>
    <t>Best Light N Tasty BlueNeon 410g</t>
  </si>
  <si>
    <t>Best Light N Tasty Melon Lovers 410g</t>
  </si>
  <si>
    <t>Better Super Doopers Bites Energize 500g</t>
  </si>
  <si>
    <t>Fab Fruity Faves Lemon &amp; Not So Yummy 570g</t>
  </si>
  <si>
    <t>Fasterod Rolls Grain Based Protein 500g</t>
  </si>
  <si>
    <t>Fasterod Rolls Original 790g</t>
  </si>
  <si>
    <t>Fasterod Rolls Original Whole Grain Rice Beans 740g</t>
  </si>
  <si>
    <t>MAT To 19/06/22</t>
  </si>
  <si>
    <t>Number of product below mean price:</t>
  </si>
  <si>
    <t>Number of products above median price:</t>
  </si>
  <si>
    <t>Note these cells are locted in a different order on the Lab 3 sheet</t>
  </si>
  <si>
    <r>
      <t>Drag field name "Ethnicity coded" to the Rows box, and again drag field name Ethnicity coded to the Values box (</t>
    </r>
    <r>
      <rPr>
        <b/>
        <sz val="11"/>
        <color theme="1"/>
        <rFont val="Calibri (Body)"/>
      </rPr>
      <t>make sure it says</t>
    </r>
    <r>
      <rPr>
        <b/>
        <sz val="11"/>
        <color rgb="FFFF0000"/>
        <rFont val="Calibri (Body)"/>
      </rPr>
      <t xml:space="preserve"> </t>
    </r>
    <r>
      <rPr>
        <b/>
        <sz val="11"/>
        <color theme="1"/>
        <rFont val="Calibri (Body)"/>
      </rPr>
      <t>"</t>
    </r>
    <r>
      <rPr>
        <b/>
        <sz val="11"/>
        <color rgb="FFFF0000"/>
        <rFont val="Calibri (Body)"/>
      </rPr>
      <t>Count</t>
    </r>
    <r>
      <rPr>
        <sz val="11"/>
        <color theme="1"/>
        <rFont val="Calibri"/>
        <family val="2"/>
        <scheme val="minor"/>
      </rPr>
      <t xml:space="preserve"> of Ethnicity coded"). Your summary table should now appear.</t>
    </r>
  </si>
  <si>
    <t>Using cells C17:I18 above, create a column chart of the age categories below. In the SustainabilityData sheet, create a Histogram of the Age column, and cut and pate that chart here. Which is a better representation of the data?</t>
  </si>
  <si>
    <t>    </t>
  </si>
  <si>
    <t>Task 7: Complete Percentage Change on previous quarter: Volumes</t>
  </si>
  <si>
    <t>Task 3: Complete Percentage Change on previous quarter: Values</t>
  </si>
  <si>
    <t>PASTE ALL REQUESTED DATA HERE, then delete the blank (formatting) columns D, F, H… to insert individual line charts.</t>
  </si>
  <si>
    <t>Example: raw chart and some modifications:</t>
  </si>
  <si>
    <t>Many of the products show no sales ($0 and 0 sales units) so these products can be ignored in what follows.  NB: you could delete them instead, but this screws up the cell referencing that follows, so don't!)</t>
  </si>
  <si>
    <r>
      <t xml:space="preserve">3) How many </t>
    </r>
    <r>
      <rPr>
        <b/>
        <i/>
        <sz val="10"/>
        <color theme="1"/>
        <rFont val="Calibri"/>
        <family val="2"/>
        <scheme val="minor"/>
      </rPr>
      <t>products</t>
    </r>
    <r>
      <rPr>
        <b/>
        <sz val="10"/>
        <color theme="1"/>
        <rFont val="Calibri"/>
        <family val="2"/>
        <scheme val="minor"/>
      </rPr>
      <t xml:space="preserve"> have $0 sales recorded for the period?</t>
    </r>
  </si>
  <si>
    <t>1.5 Completion time Boxplot</t>
  </si>
  <si>
    <t>Min</t>
  </si>
  <si>
    <t>Completion Time</t>
  </si>
  <si>
    <t>Minutes to complete</t>
  </si>
  <si>
    <t>Time</t>
  </si>
  <si>
    <t>1.2 Age category (column D)</t>
  </si>
  <si>
    <t>Select column B rows 5 to 1046, then go to the 'Statistical' chart group and choose Box and Whisker</t>
  </si>
  <si>
    <t>Optional boxplot: Truncated data (ignoring those over 50 minutes)</t>
  </si>
  <si>
    <t>&gt;50</t>
  </si>
  <si>
    <r>
      <t xml:space="preserve">In cell SustainabilityData R5 insert this calculation: </t>
    </r>
    <r>
      <rPr>
        <sz val="11"/>
        <color rgb="FFFF0000"/>
        <rFont val="Calibri (Body)"/>
      </rPr>
      <t>=IF(Q5=1,MAX(F5:O5),11)</t>
    </r>
    <r>
      <rPr>
        <sz val="11"/>
        <color theme="1"/>
        <rFont val="Calibri"/>
        <family val="2"/>
        <scheme val="minor"/>
      </rPr>
      <t>, and copy down to R1046. What this does:</t>
    </r>
  </si>
  <si>
    <t xml:space="preserve">Get a PivotTable of single Ethnicity: In SustainabilityData, click on column R &gt; Insert &gt; Pivot Table (in a new worksheet) </t>
  </si>
  <si>
    <t>BE:</t>
  </si>
  <si>
    <t>Take Back Packaging (BD)</t>
  </si>
  <si>
    <t>Bottle Deposit Scheme (BE)</t>
  </si>
  <si>
    <t>1.6 Ethnicity (SustainabilityData columns F to R)</t>
  </si>
  <si>
    <t>In SustainabilityData cell F1048, get the count of the range F5:F1046 [nb: this is a simple count, not countif)</t>
  </si>
  <si>
    <t xml:space="preserve">For Gender: click on column C of the SustainabilityData tab &gt; Insert &gt; Pivot Table (I started the selection from C4 in the example, however, you can use the entire column. In the pivot table you can later deselect the values you do not want in the table) </t>
  </si>
  <si>
    <t>1.1 Gender (column C)</t>
  </si>
  <si>
    <t>1 Northland
2 Auckland
3 Waikato
4 Bay of Plenty
5 Gisborne
6 Hawkes Bay
7 Taranaki
8 Manawatu-Wanganui
9 Wellington
10 Other North Island
11 West Coast
12 Canterbury
13 Otago
14 Southland
15 Tasman/ Nelson/ Marlborough
16 Other South Island</t>
  </si>
  <si>
    <t>June</t>
  </si>
  <si>
    <t>PivotTables not only analyse quantitative data - they can tabulate qualitative data too.</t>
  </si>
  <si>
    <t>1)</t>
  </si>
  <si>
    <t>It would be tempting to put all the Brands columns into the Values box at once, but unfortunately that doesn’t work. Each Brand needs its own separate PivotTable</t>
  </si>
  <si>
    <t>Ideally we would be coding these entries: converting store names to a number (making allowances for alternative spellings of the same company) and counting the codes</t>
  </si>
  <si>
    <t xml:space="preserve">[eg 'Warehouse' and 'The Warehouse'; 'EcoStore' and 'Ecostore' and 'Eco Store' and 'Eco store' …]. </t>
  </si>
  <si>
    <t xml:space="preserve">Doing so usually involves two people doing the coding independently, and cross-checking. For example: is "count" short for Countdown, Country Road, or something else? </t>
  </si>
  <si>
    <t>Is Eco Shop the same as ecostore? (Which is the correct capitalisation, even though no respondent put it that way!) What about Eco?</t>
  </si>
  <si>
    <t>What do we do with all the "I don't know" or "Can’t think" or "None" or … (there are many variations on this, because a response (of any kind) was required for FirstBrand.</t>
  </si>
  <si>
    <t>To simplify this a bit, I have created a new tab (All Brand Mentions) which reproduces the FirstBrand column, removing all non-brand mentions that I could easily identify.</t>
  </si>
  <si>
    <t>I then combined in a second column all the First, Second….FifthBrand mentions into one continuous column, sorted alphabetically.</t>
  </si>
  <si>
    <t>As a result there are 708 FirstBrand mentions (some of which might still be nonsense, and many of which can be collapsed due to variations in spelling); and 1729 mentions of any brand in any ranking</t>
  </si>
  <si>
    <t>Use the All Brand Mentions tab to create your Pivot Tables.</t>
  </si>
  <si>
    <t>2)</t>
  </si>
  <si>
    <t>To navigate any large data file, you can freeze the first row, so the headings stay put as you scroll down. Click the View menu &gt; click Freeze Top Row</t>
  </si>
  <si>
    <t>NB: to freeze multiple rows (and/or columns), click in a cell BENEATH/RIGHT OF where you want to freeze, and click 'Freeze Panes'. (That is what I did to the SustainabilityData file, where the top 4 rows are frozen.)</t>
  </si>
  <si>
    <t>Top-of-Mind: Top 5</t>
  </si>
  <si>
    <t>Top 5: Any ranking</t>
  </si>
  <si>
    <t xml:space="preserve">Mother Earth </t>
  </si>
  <si>
    <t xml:space="preserve">David Jones </t>
  </si>
  <si>
    <t>AllMentions</t>
  </si>
  <si>
    <t>FirstMentions</t>
  </si>
  <si>
    <t>1.4 Income (column CE) (via PivotTable)</t>
  </si>
  <si>
    <t>Cick on column CE of the SustainabilityData tab &gt; Insert &gt; Pivot Table. Drag field name "Income" to the Rows box, and again drag field name Income to the Values box (which changes to "Count of Income")</t>
  </si>
  <si>
    <t>Paste Special &gt; Values to row 42 below, then calculkate the % values below</t>
  </si>
  <si>
    <t>2: $30,001
- $50,000</t>
  </si>
  <si>
    <t>3: $50,001 
- $70,000</t>
  </si>
  <si>
    <t>4: $70,001 
- $100,000</t>
  </si>
  <si>
    <t>5: $100,001
 - $130,000</t>
  </si>
  <si>
    <r>
      <t>Create a boxplot of the completion time - using the data in column B of the SustainabilityData sheet. (</t>
    </r>
    <r>
      <rPr>
        <sz val="10"/>
        <color rgb="FF000000"/>
        <rFont val="Calibri (Body)"/>
      </rPr>
      <t>We have more data here than in Lab 1 Task 3, but with the same problem of outliers.)</t>
    </r>
  </si>
  <si>
    <t>https://www.stats.govt.nz/information-releases/retail-trade-survey-december-2024-quarter/</t>
  </si>
  <si>
    <t>Copy the frequency counts (Paste Special &gt; Values to the table above, then calculate % of total in cell C19, and copy and Paste Special &gt; Formulas across, to determine % Respondents</t>
  </si>
  <si>
    <t>The Histogram defaults to some pretty ugly class intervals. Right-click on any one of the bars to bring up the Format Data Series panel, and change Bins from Auto to Bin width = 1 (and adjust the underflow and overflow as per below). [The range is &gt; lower value and &lt;= the upper value.]</t>
  </si>
  <si>
    <r>
      <t xml:space="preserve">Contrast the ANY ethnicity counts in row </t>
    </r>
    <r>
      <rPr>
        <b/>
        <sz val="11"/>
        <color theme="1"/>
        <rFont val="Calibri (Body)"/>
      </rPr>
      <t>76</t>
    </r>
    <r>
      <rPr>
        <sz val="11"/>
        <color theme="1"/>
        <rFont val="Calibri"/>
        <family val="2"/>
        <scheme val="minor"/>
      </rPr>
      <t xml:space="preserve"> above with the ONE ethnicity counts in row </t>
    </r>
    <r>
      <rPr>
        <b/>
        <sz val="11"/>
        <color theme="1"/>
        <rFont val="Calibri (Body)"/>
      </rPr>
      <t>78</t>
    </r>
    <r>
      <rPr>
        <sz val="11"/>
        <color theme="1"/>
        <rFont val="Calibri"/>
        <family val="2"/>
        <scheme val="minor"/>
      </rPr>
      <t>: which ethnicities are more likely to have multiple selections, and which only one?</t>
    </r>
  </si>
  <si>
    <r>
      <t xml:space="preserve">Copy values (Paste Special: Values and Transpose) here to </t>
    </r>
    <r>
      <rPr>
        <b/>
        <sz val="11"/>
        <color theme="1"/>
        <rFont val="Calibri (Body)"/>
      </rPr>
      <t>row 78</t>
    </r>
  </si>
  <si>
    <r>
      <t xml:space="preserve">Copy formula across G1048:O1048. These are total nominated ethnicity, whether 1 or multiple ethnic groups were selected, Copy (Paste Special &gt; Values) here to </t>
    </r>
    <r>
      <rPr>
        <b/>
        <sz val="11"/>
        <color theme="1"/>
        <rFont val="Calibri (Body)"/>
      </rPr>
      <t>row 76 of this sheet</t>
    </r>
  </si>
  <si>
    <t>% Respondents (ONE ONLY selected)</t>
  </si>
  <si>
    <t>Bear in mind that the ranking might change once you combine the multiple spellings, name variations, and sub-brands</t>
  </si>
  <si>
    <t>Rank</t>
  </si>
  <si>
    <t>Frequency</t>
  </si>
  <si>
    <t>Brand/Company</t>
  </si>
  <si>
    <t>4) In IRI SKUs cells C88 &amp; C89, calculate mean &amp; median units sold</t>
  </si>
  <si>
    <t xml:space="preserve">5) In cells E88 &amp; E89, calculate mean &amp; median price per unit, and copy here: </t>
  </si>
  <si>
    <t>6) Why does the mean price you just calculated differ from the value in cell E6 (Total Widgets price per unit)?</t>
  </si>
  <si>
    <t>7) How many products are in the above mean price set?</t>
  </si>
  <si>
    <t>8) How many products are in the above median price set?</t>
  </si>
  <si>
    <t>9) Calculate total units sold for products that are above vs below mean price</t>
  </si>
  <si>
    <t>10) Calculate total sales dollars for products that are above vs below mean price</t>
  </si>
  <si>
    <t>I have not used any AI tools or technologies to prepare this assessment</t>
  </si>
  <si>
    <t>OR</t>
  </si>
  <si>
    <t>I acknowledge the use of [AI tool or technology name and link] to generate [summary of what was generated]:</t>
  </si>
  <si>
    <t>AI Declaration for Lab 3:</t>
  </si>
  <si>
    <t>AI Declaration for Lab 4:</t>
  </si>
  <si>
    <t>Bonus Task 3: Qualitative Analysis of Brands</t>
  </si>
  <si>
    <r>
      <t xml:space="preserve">Construct a PivotTable of FirstBrand … FifthBrand (columns AT:AX) for SustainabilityData), and paste results below.   </t>
    </r>
    <r>
      <rPr>
        <b/>
        <sz val="12"/>
        <color theme="0"/>
        <rFont val="Calibri (Body)"/>
      </rPr>
      <t>READ ALL THESE INSTRUCTIONS</t>
    </r>
    <r>
      <rPr>
        <sz val="12"/>
        <color theme="0"/>
        <rFont val="Calibri (Body)"/>
      </rPr>
      <t>!</t>
    </r>
  </si>
  <si>
    <t>Retail Trade Survey: December 2025 quarter</t>
  </si>
  <si>
    <t>https://www.stats.govt.nz/information-releases/retail-trade-survey-december-2025-quarter/</t>
  </si>
  <si>
    <t>2023</t>
  </si>
  <si>
    <t>2025</t>
  </si>
  <si>
    <t>Task 1: Line Chart: Supermarket sales values Dec23-Dec25</t>
  </si>
  <si>
    <t>Actual Supermarket sales values Dec23-Dec25</t>
  </si>
  <si>
    <t>Supermarket sales volumes (3Q 2010 prices) Dec23-Dec25</t>
  </si>
  <si>
    <t>Task 5: Line Chart: Supermarket sales volumes (3Q 2010 prices) Dec23-Dec25</t>
  </si>
  <si>
    <t>https://masseybusiness.asia.qualtrics.com/jfe/form/SV_d0Vcl6mFNp9tUCW</t>
  </si>
  <si>
    <t>Due date: August 17</t>
  </si>
  <si>
    <r>
      <t xml:space="preserve">Task 2: Calculate sample size (N), Mean (x̅) and Std Deviation for the data in SustainabilityData columns BD and BE </t>
    </r>
    <r>
      <rPr>
        <sz val="12"/>
        <color theme="1"/>
        <rFont val="Calibri"/>
        <family val="2"/>
        <scheme val="minor"/>
      </rPr>
      <t>(To what extent do you agree with the following statements, using scale 1: Strongly disagree; 3: Neither disagree nor agree; 5: Strongly agree)</t>
    </r>
  </si>
  <si>
    <t>3)</t>
  </si>
  <si>
    <r>
      <t xml:space="preserve">Which </t>
    </r>
    <r>
      <rPr>
        <b/>
        <sz val="12"/>
        <color theme="1"/>
        <rFont val="Calibri"/>
        <family val="2"/>
        <scheme val="minor"/>
      </rPr>
      <t xml:space="preserve">five </t>
    </r>
    <r>
      <rPr>
        <sz val="12"/>
        <color theme="1"/>
        <rFont val="Calibri"/>
        <family val="2"/>
        <scheme val="minor"/>
      </rPr>
      <t>brands are most frequently top-of-mind? (ie, first mentioned)</t>
    </r>
  </si>
  <si>
    <r>
      <t xml:space="preserve">Which </t>
    </r>
    <r>
      <rPr>
        <b/>
        <sz val="12"/>
        <color theme="1"/>
        <rFont val="Calibri"/>
        <family val="2"/>
        <scheme val="minor"/>
      </rPr>
      <t xml:space="preserve">five </t>
    </r>
    <r>
      <rPr>
        <sz val="12"/>
        <color theme="1"/>
        <rFont val="Calibri"/>
        <family val="2"/>
        <scheme val="minor"/>
      </rPr>
      <t>brands are the most mentioned overall (any rank)?</t>
    </r>
  </si>
  <si>
    <t>NB:</t>
  </si>
  <si>
    <r>
      <t xml:space="preserve">Create a FirstMentions PivotTable, and sort-descending (right-click any result row eg Count of FirstMentions for Allbirds) and Sort &gt; Sort Largest to Smallest. </t>
    </r>
    <r>
      <rPr>
        <b/>
        <i/>
        <sz val="12"/>
        <color theme="1"/>
        <rFont val="Calibri"/>
        <family val="2"/>
        <scheme val="minor"/>
      </rPr>
      <t>Paste the results below under 'Top-of-Mind</t>
    </r>
    <r>
      <rPr>
        <i/>
        <sz val="12"/>
        <color theme="1"/>
        <rFont val="Calibri"/>
        <family val="2"/>
        <scheme val="minor"/>
      </rPr>
      <t>'</t>
    </r>
  </si>
  <si>
    <r>
      <t xml:space="preserve">Create an AllMentions PivotTable, and sort-descending (right-click any result row eg Count of AllMentions for Allbirds) and Sort &gt; Sort Largest to Smallest. </t>
    </r>
    <r>
      <rPr>
        <b/>
        <i/>
        <sz val="12"/>
        <color theme="1"/>
        <rFont val="Calibri"/>
        <family val="2"/>
        <scheme val="minor"/>
      </rPr>
      <t>Paste the results below under 'Any ranking'</t>
    </r>
  </si>
  <si>
    <t>Version: 1.2 (13.08)</t>
  </si>
  <si>
    <t>Savnit Prasad</t>
  </si>
  <si>
    <t>Row Labels</t>
  </si>
  <si>
    <t>Grand Total</t>
  </si>
  <si>
    <t>Count of Gender</t>
  </si>
  <si>
    <t>Count of Age</t>
  </si>
  <si>
    <t>Count of Household Income</t>
  </si>
  <si>
    <t>Count of Ethnicity coded</t>
  </si>
  <si>
    <t>(blank)</t>
  </si>
  <si>
    <t>Count of FirstMentions</t>
  </si>
  <si>
    <t>Count Down</t>
  </si>
  <si>
    <t>Warehoues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</si>
</sst>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0"/>
    <numFmt numFmtId="165" formatCode="0.0"/>
    <numFmt numFmtId="166" formatCode="0.000"/>
    <numFmt numFmtId="167" formatCode="0.0000"/>
    <numFmt numFmtId="168" formatCode="_(* #,##0_);_(* \(#,##0\);_(* &quot;-&quot;??_);_(@_)"/>
  </numFmts>
  <fonts count="112">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name val="Arial Mäori"/>
    </font>
    <font>
      <u/>
      <sz val="12"/>
      <color theme="10"/>
      <name val="Calibri"/>
      <family val="2"/>
      <scheme val="minor"/>
    </font>
    <font>
      <u/>
      <sz val="12"/>
      <color theme="11"/>
      <name val="Calibri"/>
      <family val="2"/>
      <scheme val="minor"/>
    </font>
    <font>
      <sz val="10"/>
      <color theme="1"/>
      <name val="Arial Mäori"/>
      <family val="2"/>
    </font>
    <font>
      <sz val="12"/>
      <color rgb="FFFF0000"/>
      <name val="Calibri"/>
      <family val="2"/>
      <scheme val="minor"/>
    </font>
    <font>
      <sz val="8"/>
      <name val="Arial Mäori"/>
      <family val="2"/>
    </font>
    <font>
      <b/>
      <sz val="9"/>
      <color rgb="FF000000"/>
      <name val="Calibri"/>
      <family val="2"/>
    </font>
    <font>
      <sz val="9"/>
      <color rgb="FF000000"/>
      <name val="Calibri"/>
      <family val="2"/>
    </font>
    <font>
      <sz val="10"/>
      <color theme="1"/>
      <name val="Calibri"/>
      <family val="2"/>
      <scheme val="minor"/>
    </font>
    <font>
      <b/>
      <sz val="10"/>
      <color theme="1"/>
      <name val="Calibri"/>
      <family val="2"/>
      <scheme val="minor"/>
    </font>
    <font>
      <sz val="12"/>
      <color theme="7"/>
      <name val="Calibri"/>
      <family val="2"/>
      <scheme val="minor"/>
    </font>
    <font>
      <b/>
      <sz val="20"/>
      <color theme="1"/>
      <name val="Calibri"/>
      <family val="2"/>
      <scheme val="minor"/>
    </font>
    <font>
      <b/>
      <sz val="18"/>
      <color rgb="FF000000"/>
      <name val="Calibri"/>
      <family val="2"/>
      <scheme val="minor"/>
    </font>
    <font>
      <sz val="11"/>
      <color rgb="FFE62300"/>
      <name val="Calibri"/>
      <family val="2"/>
      <scheme val="minor"/>
    </font>
    <font>
      <b/>
      <sz val="18"/>
      <color rgb="FF004268"/>
      <name val="Calibri"/>
      <family val="2"/>
      <scheme val="minor"/>
    </font>
    <font>
      <sz val="11"/>
      <color rgb="FFFF0000"/>
      <name val="Calibri"/>
      <family val="2"/>
      <scheme val="minor"/>
    </font>
    <font>
      <sz val="11"/>
      <color rgb="FF000000"/>
      <name val="Calibri"/>
      <family val="2"/>
      <scheme val="minor"/>
    </font>
    <font>
      <b/>
      <sz val="9"/>
      <color rgb="FF000000"/>
      <name val="Tahoma"/>
      <family val="2"/>
    </font>
    <font>
      <sz val="9"/>
      <color rgb="FF000000"/>
      <name val="Tahoma"/>
      <family val="2"/>
    </font>
    <font>
      <sz val="10"/>
      <name val="Calibri"/>
      <family val="2"/>
      <scheme val="minor"/>
    </font>
    <font>
      <sz val="10"/>
      <color rgb="FFFF0000"/>
      <name val="Calibri"/>
      <family val="2"/>
      <scheme val="minor"/>
    </font>
    <font>
      <b/>
      <sz val="10"/>
      <name val="Calibri"/>
      <family val="2"/>
      <scheme val="minor"/>
    </font>
    <font>
      <sz val="8"/>
      <name val="Calibri"/>
      <family val="2"/>
      <scheme val="minor"/>
    </font>
    <font>
      <b/>
      <sz val="12"/>
      <color indexed="8"/>
      <name val="Calibri"/>
      <family val="2"/>
      <scheme val="minor"/>
    </font>
    <font>
      <b/>
      <sz val="11"/>
      <name val="Calibri"/>
      <family val="2"/>
      <scheme val="minor"/>
    </font>
    <font>
      <b/>
      <vertAlign val="superscript"/>
      <sz val="11"/>
      <name val="Calibri"/>
      <family val="2"/>
      <scheme val="minor"/>
    </font>
    <font>
      <sz val="11"/>
      <name val="Calibri"/>
      <family val="2"/>
      <scheme val="minor"/>
    </font>
    <font>
      <b/>
      <sz val="8"/>
      <name val="Calibri"/>
      <family val="2"/>
      <scheme val="minor"/>
    </font>
    <font>
      <b/>
      <vertAlign val="superscript"/>
      <sz val="8"/>
      <name val="Calibri"/>
      <family val="2"/>
      <scheme val="minor"/>
    </font>
    <font>
      <b/>
      <u/>
      <sz val="10"/>
      <name val="Calibri"/>
      <family val="2"/>
      <scheme val="minor"/>
    </font>
    <font>
      <sz val="8"/>
      <color theme="7"/>
      <name val="Calibri"/>
      <family val="2"/>
      <scheme val="minor"/>
    </font>
    <font>
      <sz val="10"/>
      <color theme="7"/>
      <name val="Calibri"/>
      <family val="2"/>
      <scheme val="minor"/>
    </font>
    <font>
      <b/>
      <sz val="10"/>
      <color theme="7"/>
      <name val="Calibri"/>
      <family val="2"/>
      <scheme val="minor"/>
    </font>
    <font>
      <i/>
      <sz val="10"/>
      <name val="Calibri"/>
      <family val="2"/>
      <scheme val="minor"/>
    </font>
    <font>
      <sz val="8"/>
      <color rgb="FFFF0000"/>
      <name val="Calibri"/>
      <family val="2"/>
      <scheme val="minor"/>
    </font>
    <font>
      <b/>
      <sz val="12"/>
      <color theme="1"/>
      <name val="Calibri"/>
      <family val="2"/>
      <scheme val="minor"/>
    </font>
    <font>
      <u/>
      <sz val="11"/>
      <color theme="1"/>
      <name val="Times New Roman"/>
      <family val="1"/>
    </font>
    <font>
      <sz val="11"/>
      <color rgb="FF000000"/>
      <name val="Calibri"/>
      <family val="2"/>
    </font>
    <font>
      <sz val="18"/>
      <name val="Arial"/>
      <family val="2"/>
    </font>
    <font>
      <sz val="14"/>
      <color rgb="FF000000"/>
      <name val="Calibri"/>
      <family val="2"/>
    </font>
    <font>
      <sz val="11"/>
      <color theme="1"/>
      <name val="Times New Roman"/>
      <family val="1"/>
    </font>
    <font>
      <i/>
      <sz val="14"/>
      <color rgb="FF000000"/>
      <name val="Calibri"/>
      <family val="2"/>
    </font>
    <font>
      <sz val="11"/>
      <color rgb="FF000000"/>
      <name val="Calibri (Body)"/>
    </font>
    <font>
      <i/>
      <sz val="11"/>
      <color rgb="FF000000"/>
      <name val="Calibri (Body)"/>
    </font>
    <font>
      <vertAlign val="subscript"/>
      <sz val="11"/>
      <color rgb="FF000000"/>
      <name val="Calibri (Body)"/>
    </font>
    <font>
      <vertAlign val="superscript"/>
      <sz val="11"/>
      <color rgb="FF000000"/>
      <name val="Calibri (Body)"/>
    </font>
    <font>
      <sz val="11"/>
      <color theme="1"/>
      <name val="Calibri (Body)"/>
    </font>
    <font>
      <i/>
      <sz val="11"/>
      <color theme="1"/>
      <name val="Calibri (Body)"/>
    </font>
    <font>
      <b/>
      <sz val="10"/>
      <name val="Arial"/>
      <family val="2"/>
    </font>
    <font>
      <b/>
      <sz val="12"/>
      <color rgb="FF000000"/>
      <name val="Calibri"/>
      <family val="2"/>
      <scheme val="minor"/>
    </font>
    <font>
      <sz val="11"/>
      <color theme="1"/>
      <name val="Calibri"/>
      <family val="2"/>
      <scheme val="minor"/>
    </font>
    <font>
      <b/>
      <sz val="9"/>
      <color rgb="FF000000"/>
      <name val="Calibri"/>
      <family val="2"/>
      <scheme val="minor"/>
    </font>
    <font>
      <b/>
      <sz val="9"/>
      <name val="Arial"/>
      <family val="2"/>
    </font>
    <font>
      <sz val="9"/>
      <color theme="1"/>
      <name val="Calibri"/>
      <family val="2"/>
      <scheme val="minor"/>
    </font>
    <font>
      <sz val="8"/>
      <color theme="1"/>
      <name val="Calibri"/>
      <family val="2"/>
      <scheme val="minor"/>
    </font>
    <font>
      <i/>
      <sz val="11"/>
      <color theme="1"/>
      <name val="Calibri"/>
      <family val="2"/>
      <scheme val="minor"/>
    </font>
    <font>
      <sz val="10"/>
      <color rgb="FF000000"/>
      <name val="Calibri"/>
      <family val="2"/>
      <scheme val="minor"/>
    </font>
    <font>
      <b/>
      <sz val="20"/>
      <color rgb="FF000000"/>
      <name val="Calibri"/>
      <family val="2"/>
      <scheme val="minor"/>
    </font>
    <font>
      <b/>
      <sz val="10"/>
      <color rgb="FF000000"/>
      <name val="Tahoma"/>
      <family val="2"/>
    </font>
    <font>
      <sz val="10"/>
      <color rgb="FF000000"/>
      <name val="Tahoma"/>
      <family val="2"/>
    </font>
    <font>
      <i/>
      <sz val="10"/>
      <color rgb="FF000000"/>
      <name val="Tahoma"/>
      <family val="2"/>
    </font>
    <font>
      <b/>
      <sz val="8"/>
      <name val="Arial Mäori"/>
    </font>
    <font>
      <i/>
      <sz val="8"/>
      <color theme="1"/>
      <name val="Calibri"/>
      <family val="2"/>
      <scheme val="minor"/>
    </font>
    <font>
      <i/>
      <sz val="8"/>
      <color rgb="FFFF0000"/>
      <name val="Calibri"/>
      <family val="2"/>
      <scheme val="minor"/>
    </font>
    <font>
      <sz val="8"/>
      <color theme="1"/>
      <name val="Calibri (Body)"/>
    </font>
    <font>
      <i/>
      <sz val="9"/>
      <color theme="1"/>
      <name val="Calibri"/>
      <family val="2"/>
      <scheme val="minor"/>
    </font>
    <font>
      <i/>
      <sz val="10"/>
      <color theme="1"/>
      <name val="Calibri"/>
      <family val="2"/>
      <scheme val="minor"/>
    </font>
    <font>
      <sz val="10"/>
      <color rgb="FF000000"/>
      <name val="Calibri"/>
      <family val="2"/>
    </font>
    <font>
      <sz val="11"/>
      <color indexed="8"/>
      <name val="Calibri"/>
      <family val="2"/>
    </font>
    <font>
      <sz val="8"/>
      <color rgb="FF000000"/>
      <name val="Tahoma"/>
      <family val="2"/>
    </font>
    <font>
      <sz val="12"/>
      <color theme="1"/>
      <name val="Calibri"/>
      <family val="2"/>
      <scheme val="minor"/>
    </font>
    <font>
      <sz val="10"/>
      <name val="Arial"/>
      <family val="2"/>
    </font>
    <font>
      <u/>
      <sz val="10"/>
      <color theme="10"/>
      <name val="Arial Mäori"/>
      <family val="2"/>
    </font>
    <font>
      <u/>
      <sz val="10"/>
      <color theme="10"/>
      <name val="Arial"/>
      <family val="2"/>
    </font>
    <font>
      <u/>
      <sz val="10"/>
      <color rgb="FF0C1DBA"/>
      <name val="Arial Mäori"/>
      <family val="2"/>
    </font>
    <font>
      <sz val="9"/>
      <color theme="1"/>
      <name val="Arial Mäori"/>
      <family val="2"/>
    </font>
    <font>
      <sz val="10"/>
      <name val="MS Sans Serif"/>
      <family val="2"/>
    </font>
    <font>
      <u/>
      <sz val="11"/>
      <color theme="10"/>
      <name val="Calibri"/>
      <family val="2"/>
      <scheme val="minor"/>
    </font>
    <font>
      <b/>
      <sz val="11"/>
      <color theme="1"/>
      <name val="Calibri"/>
      <family val="2"/>
      <scheme val="minor"/>
    </font>
    <font>
      <sz val="10"/>
      <color rgb="FFFF0000"/>
      <name val="Calibri (Body)_x0000_"/>
    </font>
    <font>
      <sz val="8"/>
      <color rgb="FF000000"/>
      <name val="Calibri"/>
      <family val="2"/>
      <scheme val="minor"/>
    </font>
    <font>
      <sz val="11"/>
      <color rgb="FFFF0000"/>
      <name val="Calibri (Body)"/>
    </font>
    <font>
      <b/>
      <sz val="11"/>
      <color theme="1"/>
      <name val="Calibri (Body)"/>
    </font>
    <font>
      <b/>
      <sz val="11"/>
      <color rgb="FFFF0000"/>
      <name val="Calibri (Body)"/>
    </font>
    <font>
      <sz val="12"/>
      <color rgb="FF000000"/>
      <name val="Calibri"/>
      <family val="2"/>
      <scheme val="minor"/>
    </font>
    <font>
      <sz val="12"/>
      <color rgb="FF000000"/>
      <name val="Helvetica"/>
      <family val="2"/>
    </font>
    <font>
      <sz val="10"/>
      <color theme="0"/>
      <name val="Calibri"/>
      <family val="2"/>
      <scheme val="minor"/>
    </font>
    <font>
      <sz val="12"/>
      <color theme="0"/>
      <name val="Calibri"/>
      <family val="2"/>
      <scheme val="minor"/>
    </font>
    <font>
      <sz val="8"/>
      <color theme="0"/>
      <name val="Calibri"/>
      <family val="2"/>
      <scheme val="minor"/>
    </font>
    <font>
      <sz val="8"/>
      <color rgb="FFFFFFFF"/>
      <name val="Calibri"/>
      <family val="2"/>
      <scheme val="minor"/>
    </font>
    <font>
      <sz val="8"/>
      <name val="Calibri"/>
      <family val="2"/>
    </font>
    <font>
      <b/>
      <sz val="8"/>
      <name val="Calibri"/>
      <family val="2"/>
    </font>
    <font>
      <b/>
      <i/>
      <sz val="10"/>
      <color theme="1"/>
      <name val="Calibri"/>
      <family val="2"/>
      <scheme val="minor"/>
    </font>
    <font>
      <b/>
      <i/>
      <sz val="9"/>
      <color rgb="FF000000"/>
      <name val="Tahoma"/>
      <family val="2"/>
    </font>
    <font>
      <sz val="9"/>
      <name val="Calibri"/>
      <family val="2"/>
      <scheme val="minor"/>
    </font>
    <font>
      <b/>
      <i/>
      <sz val="12"/>
      <color theme="1"/>
      <name val="Calibri"/>
      <family val="2"/>
      <scheme val="minor"/>
    </font>
    <font>
      <sz val="10"/>
      <color rgb="FF000000"/>
      <name val="Calibri (Body)"/>
    </font>
    <font>
      <b/>
      <sz val="8"/>
      <name val="Arial Mäori"/>
      <family val="2"/>
    </font>
    <font>
      <i/>
      <sz val="12"/>
      <color theme="1"/>
      <name val="Calibri"/>
      <family val="2"/>
      <scheme val="minor"/>
    </font>
    <font>
      <i/>
      <sz val="10"/>
      <color rgb="FF000000"/>
      <name val="Calibri"/>
      <family val="2"/>
      <scheme val="minor"/>
    </font>
    <font>
      <sz val="16"/>
      <name val="Calibri"/>
      <family val="2"/>
      <scheme val="minor"/>
    </font>
    <font>
      <sz val="12"/>
      <color theme="0"/>
      <name val="Calibri (Body)"/>
    </font>
    <font>
      <b/>
      <sz val="12"/>
      <color theme="0"/>
      <name val="Calibri (Body)"/>
    </font>
    <font>
      <sz val="14"/>
      <color rgb="FF32363A"/>
      <name val="Helvetica Neue"/>
      <family val="2"/>
    </font>
    <font>
      <sz val="9"/>
      <color rgb="FFFF0000"/>
      <name val="Tahoma"/>
      <family val="2"/>
    </font>
    <font>
      <b/>
      <i/>
      <sz val="10"/>
      <color rgb="FF000000"/>
      <name val="Tahoma"/>
      <family val="2"/>
    </font>
  </fonts>
  <fills count="22">
    <fill>
      <patternFill patternType="none"/>
    </fill>
    <fill>
      <patternFill patternType="gray125"/>
    </fill>
    <fill>
      <patternFill patternType="solid">
        <fgColor indexed="22"/>
        <bgColor indexed="64"/>
      </patternFill>
    </fill>
    <fill>
      <patternFill patternType="solid">
        <fgColor rgb="FFFFFF00"/>
        <bgColor indexed="64"/>
      </patternFill>
    </fill>
    <fill>
      <patternFill patternType="solid">
        <fgColor theme="9" tint="0.59999389629810485"/>
        <bgColor indexed="64"/>
      </patternFill>
    </fill>
    <fill>
      <patternFill patternType="solid">
        <fgColor rgb="FFFFC000"/>
        <bgColor indexed="64"/>
      </patternFill>
    </fill>
    <fill>
      <patternFill patternType="solid">
        <fgColor rgb="FF92D050"/>
        <bgColor indexed="64"/>
      </patternFill>
    </fill>
    <fill>
      <patternFill patternType="solid">
        <fgColor rgb="FFF2F2F2"/>
        <bgColor indexed="64"/>
      </patternFill>
    </fill>
    <fill>
      <patternFill patternType="solid">
        <fgColor theme="0" tint="-0.499984740745262"/>
        <bgColor indexed="64"/>
      </patternFill>
    </fill>
    <fill>
      <patternFill patternType="solid">
        <fgColor theme="9" tint="0.39997558519241921"/>
        <bgColor indexed="64"/>
      </patternFill>
    </fill>
    <fill>
      <patternFill patternType="solid">
        <fgColor theme="2" tint="-0.249977111117893"/>
        <bgColor indexed="64"/>
      </patternFill>
    </fill>
    <fill>
      <patternFill patternType="solid">
        <fgColor rgb="FFB969FF"/>
        <bgColor indexed="64"/>
      </patternFill>
    </fill>
    <fill>
      <patternFill patternType="solid">
        <fgColor rgb="FFFF5997"/>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theme="4" tint="0.79998168889431442"/>
        <bgColor indexed="64"/>
      </patternFill>
    </fill>
    <fill>
      <patternFill patternType="solid">
        <fgColor rgb="FFFF0000"/>
        <bgColor indexed="64"/>
      </patternFill>
    </fill>
    <fill>
      <patternFill patternType="solid">
        <fgColor rgb="FFFFFF00"/>
        <bgColor rgb="FF000000"/>
      </patternFill>
    </fill>
    <fill>
      <patternFill patternType="solid">
        <fgColor rgb="FFFF0000"/>
        <bgColor rgb="FF000000"/>
      </patternFill>
    </fill>
    <fill>
      <patternFill patternType="solid">
        <fgColor theme="9" tint="0.79998168889431442"/>
        <bgColor indexed="64"/>
      </patternFill>
    </fill>
    <fill>
      <patternFill patternType="solid">
        <fgColor theme="8" tint="0.79998168889431442"/>
        <bgColor indexed="64"/>
      </patternFill>
    </fill>
    <fill>
      <patternFill patternType="solid">
        <fgColor rgb="FF7030A0"/>
        <bgColor indexed="64"/>
      </patternFill>
    </fill>
  </fills>
  <borders count="35">
    <border>
      <left/>
      <right/>
      <top/>
      <bottom/>
      <diagonal/>
    </border>
    <border>
      <left/>
      <right/>
      <top style="thin">
        <color auto="1"/>
      </top>
      <bottom/>
      <diagonal/>
    </border>
    <border>
      <left style="thin">
        <color auto="1"/>
      </left>
      <right/>
      <top style="thin">
        <color auto="1"/>
      </top>
      <bottom/>
      <diagonal/>
    </border>
    <border>
      <left style="thin">
        <color auto="1"/>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auto="1"/>
      </left>
      <right/>
      <top/>
      <bottom style="thin">
        <color auto="1"/>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style="thin">
        <color rgb="FFFF0000"/>
      </left>
      <right style="thin">
        <color rgb="FFFF0000"/>
      </right>
      <top style="thin">
        <color rgb="FFFF0000"/>
      </top>
      <bottom style="thin">
        <color rgb="FFFF0000"/>
      </bottom>
      <diagonal/>
    </border>
    <border>
      <left/>
      <right/>
      <top/>
      <bottom style="thin">
        <color rgb="FF000000"/>
      </bottom>
      <diagonal/>
    </border>
    <border>
      <left/>
      <right/>
      <top style="thin">
        <color rgb="FFFF0000"/>
      </top>
      <bottom/>
      <diagonal/>
    </border>
    <border>
      <left style="thin">
        <color rgb="FFFF0000"/>
      </left>
      <right/>
      <top/>
      <bottom/>
      <diagonal/>
    </border>
    <border>
      <left/>
      <right/>
      <top/>
      <bottom style="thin">
        <color rgb="FFFF0000"/>
      </bottom>
      <diagonal/>
    </border>
    <border>
      <left style="thin">
        <color rgb="FFFF0000"/>
      </left>
      <right/>
      <top/>
      <bottom style="thin">
        <color rgb="FFFF0000"/>
      </bottom>
      <diagonal/>
    </border>
    <border>
      <left style="thin">
        <color rgb="FFFF0000"/>
      </left>
      <right/>
      <top style="thin">
        <color rgb="FFFF0000"/>
      </top>
      <bottom/>
      <diagonal/>
    </border>
    <border>
      <left/>
      <right style="thin">
        <color rgb="FFBFBFBF"/>
      </right>
      <top/>
      <bottom/>
      <diagonal/>
    </border>
    <border>
      <left style="thin">
        <color rgb="FFBFBFBF"/>
      </left>
      <right style="thin">
        <color rgb="FFBFBFBF"/>
      </right>
      <top style="thin">
        <color rgb="FFBFBFBF"/>
      </top>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style="thin">
        <color indexed="64"/>
      </left>
      <right/>
      <top/>
      <bottom style="thin">
        <color rgb="FF000000"/>
      </bottom>
      <diagonal/>
    </border>
    <border>
      <left/>
      <right/>
      <top/>
      <bottom style="thin">
        <color rgb="FFBFBFBF"/>
      </bottom>
      <diagonal/>
    </border>
    <border>
      <left/>
      <right style="thin">
        <color rgb="FFBFBFBF"/>
      </right>
      <top/>
      <bottom style="thin">
        <color rgb="FFBFBFBF"/>
      </bottom>
      <diagonal/>
    </border>
    <border>
      <left/>
      <right style="thin">
        <color auto="1"/>
      </right>
      <top/>
      <bottom style="thin">
        <color indexed="64"/>
      </bottom>
      <diagonal/>
    </border>
    <border>
      <left/>
      <right style="thin">
        <color rgb="FFFF0000"/>
      </right>
      <top/>
      <bottom style="thin">
        <color rgb="FFFF0000"/>
      </bottom>
      <diagonal/>
    </border>
    <border>
      <left style="thin">
        <color rgb="FFFF0000"/>
      </left>
      <right style="thin">
        <color rgb="FFFF0000"/>
      </right>
      <top style="thin">
        <color rgb="FFFF0000"/>
      </top>
      <bottom/>
      <diagonal/>
    </border>
    <border>
      <left style="thin">
        <color rgb="FFFF0000"/>
      </left>
      <right/>
      <top style="thin">
        <color rgb="FFFF0000"/>
      </top>
      <bottom style="thin">
        <color rgb="FFFF0000"/>
      </bottom>
      <diagonal/>
    </border>
    <border>
      <left/>
      <right style="thin">
        <color rgb="FFFF0000"/>
      </right>
      <top style="thin">
        <color rgb="FFFF0000"/>
      </top>
      <bottom style="thin">
        <color rgb="FFFF0000"/>
      </bottom>
      <diagonal/>
    </border>
    <border>
      <left/>
      <right/>
      <top style="thin">
        <color rgb="FFFF0000"/>
      </top>
      <bottom style="thin">
        <color rgb="FFFF0000"/>
      </bottom>
      <diagonal/>
    </border>
    <border>
      <left style="thin">
        <color indexed="64"/>
      </left>
      <right/>
      <top style="thin">
        <color rgb="FFFF0000"/>
      </top>
      <bottom/>
      <diagonal/>
    </border>
    <border>
      <left style="hair">
        <color auto="1"/>
      </left>
      <right style="hair">
        <color auto="1"/>
      </right>
      <top style="hair">
        <color auto="1"/>
      </top>
      <bottom style="hair">
        <color auto="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top style="thin">
        <color theme="6" tint="0.79998168889431442"/>
      </top>
      <bottom style="thin">
        <color theme="6" tint="0.79998168889431442"/>
      </bottom>
      <diagonal/>
    </border>
  </borders>
  <cellStyleXfs count="125">
    <xf numFmtId="0" fontId="0" fillId="0" borderId="0"/>
    <xf numFmtId="0" fontId="7" fillId="0" borderId="0" applyNumberFormat="0" applyFill="0" applyBorder="0" applyAlignment="0" applyProtection="0"/>
    <xf numFmtId="0" fontId="8" fillId="0" borderId="0" applyNumberFormat="0" applyFill="0" applyBorder="0" applyAlignment="0" applyProtection="0"/>
    <xf numFmtId="0" fontId="9" fillId="0" borderId="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56" fillId="0" borderId="0"/>
    <xf numFmtId="0" fontId="5" fillId="0" borderId="0"/>
    <xf numFmtId="0" fontId="78" fillId="0" borderId="0" applyNumberFormat="0" applyFill="0" applyBorder="0" applyAlignment="0" applyProtection="0">
      <alignment vertical="top"/>
      <protection locked="0"/>
    </xf>
    <xf numFmtId="0" fontId="79" fillId="0" borderId="0" applyNumberFormat="0" applyFill="0" applyBorder="0" applyAlignment="0" applyProtection="0">
      <alignment vertical="top"/>
      <protection locked="0"/>
    </xf>
    <xf numFmtId="0" fontId="79" fillId="0" borderId="0" applyNumberFormat="0" applyFill="0" applyBorder="0" applyAlignment="0" applyProtection="0">
      <alignment vertical="top"/>
      <protection locked="0"/>
    </xf>
    <xf numFmtId="0" fontId="80" fillId="0" borderId="0" applyNumberFormat="0" applyFill="0" applyBorder="0" applyAlignment="0" applyProtection="0">
      <alignment vertical="top"/>
      <protection locked="0"/>
    </xf>
    <xf numFmtId="0" fontId="77" fillId="0" borderId="0"/>
    <xf numFmtId="0" fontId="83" fillId="0" borderId="0" applyNumberFormat="0" applyFill="0" applyBorder="0" applyAlignment="0" applyProtection="0"/>
    <xf numFmtId="0" fontId="5" fillId="0" borderId="0"/>
    <xf numFmtId="0" fontId="81" fillId="0" borderId="0"/>
    <xf numFmtId="0" fontId="82" fillId="0" borderId="0"/>
    <xf numFmtId="0" fontId="76" fillId="0" borderId="0"/>
    <xf numFmtId="0" fontId="76" fillId="0" borderId="0"/>
    <xf numFmtId="0" fontId="76" fillId="0" borderId="0"/>
    <xf numFmtId="0" fontId="76" fillId="0" borderId="0"/>
    <xf numFmtId="0" fontId="4" fillId="0" borderId="0"/>
    <xf numFmtId="0" fontId="4" fillId="0" borderId="0"/>
    <xf numFmtId="43" fontId="76" fillId="0" borderId="0" applyFont="0" applyFill="0" applyBorder="0" applyAlignment="0" applyProtection="0"/>
    <xf numFmtId="0" fontId="3" fillId="0" borderId="0"/>
    <xf numFmtId="0" fontId="3" fillId="0" borderId="0"/>
  </cellStyleXfs>
  <cellXfs count="306">
    <xf numFmtId="0" fontId="0" fillId="0" borderId="0" xfId="0"/>
    <xf numFmtId="3" fontId="6" fillId="0" borderId="0" xfId="0" applyNumberFormat="1" applyFont="1" applyAlignment="1">
      <alignment horizontal="right"/>
    </xf>
    <xf numFmtId="0" fontId="10" fillId="0" borderId="0" xfId="0" applyFont="1"/>
    <xf numFmtId="0" fontId="11" fillId="0" borderId="0" xfId="0" applyFont="1"/>
    <xf numFmtId="0" fontId="0" fillId="0" borderId="0" xfId="0" applyAlignment="1">
      <alignment horizontal="center"/>
    </xf>
    <xf numFmtId="0" fontId="14" fillId="0" borderId="0" xfId="0" applyFont="1"/>
    <xf numFmtId="0" fontId="15" fillId="0" borderId="0" xfId="0" applyFont="1"/>
    <xf numFmtId="0" fontId="16" fillId="0" borderId="0" xfId="0" applyFont="1"/>
    <xf numFmtId="0" fontId="17" fillId="0" borderId="0" xfId="0" applyFont="1"/>
    <xf numFmtId="0" fontId="18" fillId="0" borderId="0" xfId="0" applyFont="1"/>
    <xf numFmtId="0" fontId="19" fillId="0" borderId="0" xfId="0" applyFont="1"/>
    <xf numFmtId="0" fontId="21" fillId="0" borderId="0" xfId="0" applyFont="1"/>
    <xf numFmtId="0" fontId="0" fillId="0" borderId="0" xfId="0" applyAlignment="1">
      <alignment horizontal="right"/>
    </xf>
    <xf numFmtId="0" fontId="25" fillId="0" borderId="0" xfId="0" applyFont="1"/>
    <xf numFmtId="0" fontId="27" fillId="0" borderId="0" xfId="0" quotePrefix="1" applyFont="1"/>
    <xf numFmtId="0" fontId="28" fillId="0" borderId="0" xfId="0" applyFont="1"/>
    <xf numFmtId="0" fontId="29" fillId="0" borderId="0" xfId="3" applyFont="1" applyAlignment="1">
      <alignment horizontal="left"/>
    </xf>
    <xf numFmtId="0" fontId="30" fillId="0" borderId="0" xfId="0" applyFont="1" applyAlignment="1">
      <alignment horizontal="left" vertical="center"/>
    </xf>
    <xf numFmtId="0" fontId="28" fillId="0" borderId="0" xfId="0" applyFont="1" applyAlignment="1">
      <alignment horizontal="centerContinuous" vertical="center" wrapText="1"/>
    </xf>
    <xf numFmtId="0" fontId="32" fillId="0" borderId="0" xfId="0" applyFont="1" applyAlignment="1">
      <alignment horizontal="left" vertical="center"/>
    </xf>
    <xf numFmtId="0" fontId="28" fillId="0" borderId="1" xfId="0" applyFont="1" applyBorder="1"/>
    <xf numFmtId="0" fontId="28" fillId="0" borderId="2" xfId="0" applyFont="1" applyBorder="1" applyAlignment="1">
      <alignment horizontal="centerContinuous" vertical="center" wrapText="1"/>
    </xf>
    <xf numFmtId="0" fontId="28" fillId="0" borderId="6" xfId="0" applyFont="1" applyBorder="1"/>
    <xf numFmtId="0" fontId="28" fillId="0" borderId="3" xfId="0" applyFont="1" applyBorder="1" applyAlignment="1">
      <alignment horizontal="centerContinuous" vertical="center" wrapText="1"/>
    </xf>
    <xf numFmtId="0" fontId="28" fillId="0" borderId="7" xfId="0" applyFont="1" applyBorder="1" applyAlignment="1">
      <alignment horizontal="centerContinuous" vertical="center" wrapText="1"/>
    </xf>
    <xf numFmtId="0" fontId="28" fillId="0" borderId="7" xfId="0" quotePrefix="1" applyFont="1" applyBorder="1" applyAlignment="1">
      <alignment horizontal="centerContinuous" vertical="center" wrapText="1"/>
    </xf>
    <xf numFmtId="0" fontId="28" fillId="0" borderId="6" xfId="0" applyFont="1" applyBorder="1" applyAlignment="1">
      <alignment horizontal="centerContinuous" vertical="center" wrapText="1"/>
    </xf>
    <xf numFmtId="3" fontId="28" fillId="0" borderId="0" xfId="0" applyNumberFormat="1" applyFont="1" applyAlignment="1">
      <alignment horizontal="right"/>
    </xf>
    <xf numFmtId="0" fontId="33" fillId="0" borderId="0" xfId="0" applyFont="1"/>
    <xf numFmtId="0" fontId="33" fillId="0" borderId="0" xfId="0" applyFont="1" applyAlignment="1">
      <alignment horizontal="centerContinuous" vertical="center" wrapText="1"/>
    </xf>
    <xf numFmtId="3" fontId="33" fillId="0" borderId="0" xfId="0" applyNumberFormat="1" applyFont="1" applyAlignment="1">
      <alignment horizontal="right"/>
    </xf>
    <xf numFmtId="164" fontId="28" fillId="0" borderId="0" xfId="0" applyNumberFormat="1" applyFont="1" applyAlignment="1">
      <alignment horizontal="right"/>
    </xf>
    <xf numFmtId="0" fontId="33" fillId="0" borderId="6" xfId="0" applyFont="1" applyBorder="1"/>
    <xf numFmtId="164" fontId="28" fillId="0" borderId="0" xfId="0" quotePrefix="1" applyNumberFormat="1" applyFont="1" applyAlignment="1">
      <alignment horizontal="right"/>
    </xf>
    <xf numFmtId="164" fontId="28" fillId="0" borderId="6" xfId="0" applyNumberFormat="1" applyFont="1" applyBorder="1" applyAlignment="1">
      <alignment horizontal="right"/>
    </xf>
    <xf numFmtId="0" fontId="36" fillId="0" borderId="0" xfId="0" applyFont="1"/>
    <xf numFmtId="0" fontId="37" fillId="0" borderId="0" xfId="0" applyFont="1"/>
    <xf numFmtId="0" fontId="26" fillId="0" borderId="0" xfId="0" applyFont="1"/>
    <xf numFmtId="0" fontId="28" fillId="0" borderId="0" xfId="0" quotePrefix="1" applyFont="1" applyAlignment="1">
      <alignment horizontal="centerContinuous" vertical="center" wrapText="1"/>
    </xf>
    <xf numFmtId="0" fontId="39" fillId="0" borderId="0" xfId="0" applyFont="1"/>
    <xf numFmtId="0" fontId="40" fillId="0" borderId="0" xfId="0" applyFont="1"/>
    <xf numFmtId="164" fontId="28" fillId="0" borderId="10" xfId="0" applyNumberFormat="1" applyFont="1" applyBorder="1"/>
    <xf numFmtId="0" fontId="28" fillId="4" borderId="0" xfId="0" applyFont="1" applyFill="1"/>
    <xf numFmtId="164" fontId="33" fillId="0" borderId="6" xfId="0" applyNumberFormat="1" applyFont="1" applyBorder="1" applyAlignment="1">
      <alignment horizontal="right"/>
    </xf>
    <xf numFmtId="0" fontId="28" fillId="0" borderId="0" xfId="0" quotePrefix="1" applyFont="1"/>
    <xf numFmtId="0" fontId="28" fillId="0" borderId="0" xfId="0" applyFont="1" applyAlignment="1">
      <alignment horizontal="center"/>
    </xf>
    <xf numFmtId="0" fontId="41" fillId="0" borderId="0" xfId="0" applyFont="1"/>
    <xf numFmtId="0" fontId="7" fillId="0" borderId="0" xfId="104"/>
    <xf numFmtId="0" fontId="0" fillId="0" borderId="0" xfId="0" applyAlignment="1">
      <alignment wrapText="1"/>
    </xf>
    <xf numFmtId="0" fontId="42" fillId="0" borderId="0" xfId="0" applyFont="1"/>
    <xf numFmtId="0" fontId="22" fillId="0" borderId="0" xfId="0" applyFont="1" applyAlignment="1">
      <alignment wrapText="1"/>
    </xf>
    <xf numFmtId="0" fontId="43" fillId="0" borderId="0" xfId="0" applyFont="1" applyAlignment="1">
      <alignment horizontal="right" wrapText="1" readingOrder="1"/>
    </xf>
    <xf numFmtId="0" fontId="44" fillId="0" borderId="0" xfId="0" applyFont="1" applyAlignment="1">
      <alignment wrapText="1"/>
    </xf>
    <xf numFmtId="0" fontId="0" fillId="0" borderId="0" xfId="0" quotePrefix="1"/>
    <xf numFmtId="0" fontId="0" fillId="0" borderId="11" xfId="0" applyBorder="1"/>
    <xf numFmtId="0" fontId="22" fillId="0" borderId="0" xfId="0" applyFont="1" applyAlignment="1">
      <alignment horizontal="right"/>
    </xf>
    <xf numFmtId="0" fontId="0" fillId="0" borderId="0" xfId="0" applyAlignment="1">
      <alignment horizontal="right" wrapText="1"/>
    </xf>
    <xf numFmtId="0" fontId="45" fillId="0" borderId="0" xfId="0" applyFont="1" applyAlignment="1">
      <alignment horizontal="right" wrapText="1" readingOrder="1"/>
    </xf>
    <xf numFmtId="0" fontId="22" fillId="0" borderId="0" xfId="0" applyFont="1" applyAlignment="1">
      <alignment horizontal="right" wrapText="1"/>
    </xf>
    <xf numFmtId="0" fontId="47" fillId="0" borderId="0" xfId="0" applyFont="1" applyAlignment="1">
      <alignment horizontal="right" wrapText="1" readingOrder="1"/>
    </xf>
    <xf numFmtId="0" fontId="48" fillId="0" borderId="12" xfId="0" applyFont="1" applyBorder="1" applyAlignment="1">
      <alignment horizontal="right" wrapText="1" readingOrder="1"/>
    </xf>
    <xf numFmtId="0" fontId="49" fillId="0" borderId="12" xfId="0" applyFont="1" applyBorder="1" applyAlignment="1">
      <alignment horizontal="right" wrapText="1" readingOrder="1"/>
    </xf>
    <xf numFmtId="0" fontId="52" fillId="0" borderId="0" xfId="0" applyFont="1" applyAlignment="1">
      <alignment horizontal="right"/>
    </xf>
    <xf numFmtId="0" fontId="54" fillId="0" borderId="0" xfId="0" applyFont="1"/>
    <xf numFmtId="0" fontId="55" fillId="0" borderId="0" xfId="0" applyFont="1"/>
    <xf numFmtId="0" fontId="0" fillId="3" borderId="0" xfId="0" applyFill="1"/>
    <xf numFmtId="0" fontId="56" fillId="0" borderId="0" xfId="0" applyFont="1"/>
    <xf numFmtId="0" fontId="57" fillId="0" borderId="0" xfId="0" applyFont="1"/>
    <xf numFmtId="0" fontId="58" fillId="0" borderId="0" xfId="0" applyFont="1"/>
    <xf numFmtId="0" fontId="57" fillId="0" borderId="0" xfId="0" applyFont="1" applyAlignment="1">
      <alignment horizontal="right" vertical="top" wrapText="1"/>
    </xf>
    <xf numFmtId="0" fontId="22" fillId="0" borderId="0" xfId="0" applyFont="1"/>
    <xf numFmtId="0" fontId="14" fillId="0" borderId="0" xfId="0" applyFont="1" applyAlignment="1">
      <alignment vertical="top" wrapText="1"/>
    </xf>
    <xf numFmtId="0" fontId="41" fillId="0" borderId="0" xfId="0" applyFont="1" applyAlignment="1">
      <alignment horizontal="right" vertical="top"/>
    </xf>
    <xf numFmtId="0" fontId="15" fillId="0" borderId="0" xfId="0" applyFont="1" applyAlignment="1">
      <alignment horizontal="right" vertical="top" wrapText="1"/>
    </xf>
    <xf numFmtId="0" fontId="15" fillId="0" borderId="0" xfId="105" applyFont="1" applyAlignment="1">
      <alignment horizontal="right" vertical="top" wrapText="1"/>
    </xf>
    <xf numFmtId="0" fontId="60" fillId="0" borderId="0" xfId="105" applyFont="1" applyAlignment="1">
      <alignment vertical="top" wrapText="1"/>
    </xf>
    <xf numFmtId="0" fontId="61" fillId="0" borderId="0" xfId="0" applyFont="1"/>
    <xf numFmtId="0" fontId="41" fillId="0" borderId="0" xfId="0" applyFont="1" applyAlignment="1">
      <alignment horizontal="right" wrapText="1"/>
    </xf>
    <xf numFmtId="0" fontId="62" fillId="0" borderId="0" xfId="0" applyFont="1"/>
    <xf numFmtId="0" fontId="63" fillId="0" borderId="0" xfId="0" applyFont="1"/>
    <xf numFmtId="166" fontId="17" fillId="0" borderId="0" xfId="0" applyNumberFormat="1" applyFont="1" applyAlignment="1">
      <alignment horizontal="center"/>
    </xf>
    <xf numFmtId="0" fontId="63" fillId="0" borderId="0" xfId="0" applyFont="1" applyAlignment="1">
      <alignment horizontal="left"/>
    </xf>
    <xf numFmtId="0" fontId="28" fillId="0" borderId="7" xfId="0" quotePrefix="1" applyFont="1" applyBorder="1" applyAlignment="1">
      <alignment horizontal="center" vertical="center" wrapText="1"/>
    </xf>
    <xf numFmtId="0" fontId="28" fillId="0" borderId="6" xfId="0" applyFont="1" applyBorder="1" applyAlignment="1">
      <alignment horizontal="center" vertical="center" wrapText="1"/>
    </xf>
    <xf numFmtId="0" fontId="11" fillId="0" borderId="4" xfId="0" applyFont="1" applyBorder="1" applyAlignment="1">
      <alignment horizontal="centerContinuous" vertical="center" wrapText="1"/>
    </xf>
    <xf numFmtId="0" fontId="11" fillId="0" borderId="5" xfId="0" applyFont="1" applyBorder="1" applyAlignment="1">
      <alignment horizontal="centerContinuous" vertical="center" wrapText="1"/>
    </xf>
    <xf numFmtId="0" fontId="67" fillId="0" borderId="0" xfId="0" applyFont="1"/>
    <xf numFmtId="0" fontId="67" fillId="0" borderId="6" xfId="0" applyFont="1" applyBorder="1"/>
    <xf numFmtId="0" fontId="41" fillId="0" borderId="9" xfId="0" applyFont="1" applyBorder="1"/>
    <xf numFmtId="0" fontId="41" fillId="0" borderId="9" xfId="0" applyFont="1" applyBorder="1" applyAlignment="1">
      <alignment horizontal="right" wrapText="1"/>
    </xf>
    <xf numFmtId="0" fontId="72" fillId="0" borderId="0" xfId="0" applyFont="1"/>
    <xf numFmtId="0" fontId="48" fillId="0" borderId="22" xfId="0" applyFont="1" applyBorder="1" applyAlignment="1">
      <alignment horizontal="right" wrapText="1" readingOrder="1"/>
    </xf>
    <xf numFmtId="0" fontId="0" fillId="0" borderId="3" xfId="0" applyBorder="1"/>
    <xf numFmtId="0" fontId="0" fillId="0" borderId="3" xfId="0" applyBorder="1" applyAlignment="1">
      <alignment horizontal="right" wrapText="1"/>
    </xf>
    <xf numFmtId="2" fontId="0" fillId="0" borderId="9" xfId="0" applyNumberFormat="1" applyBorder="1"/>
    <xf numFmtId="0" fontId="7" fillId="0" borderId="0" xfId="104" applyAlignment="1">
      <alignment horizontal="left" vertical="center"/>
    </xf>
    <xf numFmtId="164" fontId="11" fillId="0" borderId="0" xfId="113" applyNumberFormat="1" applyFont="1" applyAlignment="1">
      <alignment horizontal="right"/>
    </xf>
    <xf numFmtId="3" fontId="11" fillId="0" borderId="0" xfId="113" applyNumberFormat="1" applyFont="1" applyAlignment="1">
      <alignment horizontal="right"/>
    </xf>
    <xf numFmtId="2" fontId="0" fillId="0" borderId="0" xfId="0" applyNumberFormat="1" applyAlignment="1">
      <alignment horizontal="right"/>
    </xf>
    <xf numFmtId="2" fontId="0" fillId="0" borderId="0" xfId="0" applyNumberFormat="1"/>
    <xf numFmtId="0" fontId="55" fillId="0" borderId="0" xfId="0" applyFont="1" applyAlignment="1">
      <alignment horizontal="right" vertical="top" wrapText="1"/>
    </xf>
    <xf numFmtId="0" fontId="76" fillId="0" borderId="0" xfId="105" applyFont="1"/>
    <xf numFmtId="1" fontId="74" fillId="0" borderId="0" xfId="0" applyNumberFormat="1" applyFont="1" applyAlignment="1">
      <alignment horizontal="center" vertical="center" wrapText="1"/>
    </xf>
    <xf numFmtId="49" fontId="4" fillId="7" borderId="19" xfId="120" applyNumberFormat="1" applyFill="1" applyBorder="1" applyAlignment="1">
      <alignment horizontal="left" vertical="center"/>
    </xf>
    <xf numFmtId="165" fontId="74" fillId="0" borderId="0" xfId="0" applyNumberFormat="1" applyFont="1" applyAlignment="1">
      <alignment horizontal="center" vertical="center" wrapText="1"/>
    </xf>
    <xf numFmtId="2" fontId="74" fillId="0" borderId="0" xfId="0" applyNumberFormat="1" applyFont="1" applyAlignment="1">
      <alignment horizontal="center" vertical="center" wrapText="1"/>
    </xf>
    <xf numFmtId="1" fontId="74" fillId="0" borderId="18" xfId="0" applyNumberFormat="1" applyFont="1" applyBorder="1" applyAlignment="1">
      <alignment horizontal="center" vertical="center" wrapText="1"/>
    </xf>
    <xf numFmtId="1" fontId="0" fillId="0" borderId="0" xfId="0" applyNumberFormat="1"/>
    <xf numFmtId="0" fontId="27" fillId="0" borderId="0" xfId="0" applyFont="1"/>
    <xf numFmtId="3" fontId="0" fillId="0" borderId="0" xfId="0" applyNumberFormat="1"/>
    <xf numFmtId="4" fontId="28" fillId="0" borderId="0" xfId="0" applyNumberFormat="1" applyFont="1"/>
    <xf numFmtId="2" fontId="4" fillId="0" borderId="0" xfId="120" applyNumberFormat="1" applyAlignment="1">
      <alignment horizontal="center" vertical="center" wrapText="1"/>
    </xf>
    <xf numFmtId="4" fontId="0" fillId="0" borderId="9" xfId="0" applyNumberFormat="1" applyBorder="1"/>
    <xf numFmtId="0" fontId="28" fillId="0" borderId="25" xfId="0" applyFont="1" applyBorder="1"/>
    <xf numFmtId="0" fontId="0" fillId="0" borderId="27" xfId="0" applyBorder="1"/>
    <xf numFmtId="3" fontId="0" fillId="0" borderId="11" xfId="0" applyNumberFormat="1" applyBorder="1"/>
    <xf numFmtId="49" fontId="4" fillId="0" borderId="21" xfId="120" applyNumberFormat="1" applyBorder="1" applyAlignment="1">
      <alignment horizontal="left" vertical="center"/>
    </xf>
    <xf numFmtId="17" fontId="11" fillId="0" borderId="4" xfId="0" applyNumberFormat="1" applyFont="1" applyBorder="1" applyAlignment="1">
      <alignment horizontal="centerContinuous" vertical="center" wrapText="1"/>
    </xf>
    <xf numFmtId="0" fontId="27" fillId="0" borderId="0" xfId="0" applyFont="1" applyAlignment="1">
      <alignment horizontal="right"/>
    </xf>
    <xf numFmtId="0" fontId="15" fillId="0" borderId="0" xfId="0" applyFont="1" applyAlignment="1">
      <alignment horizontal="right"/>
    </xf>
    <xf numFmtId="0" fontId="4" fillId="0" borderId="0" xfId="0" applyFont="1"/>
    <xf numFmtId="0" fontId="28" fillId="0" borderId="14" xfId="0" applyFont="1" applyBorder="1"/>
    <xf numFmtId="0" fontId="28" fillId="0" borderId="13" xfId="0" applyFont="1" applyBorder="1"/>
    <xf numFmtId="0" fontId="28" fillId="0" borderId="30" xfId="0" applyFont="1" applyBorder="1" applyAlignment="1">
      <alignment horizontal="center"/>
    </xf>
    <xf numFmtId="0" fontId="28" fillId="0" borderId="29" xfId="0" applyFont="1" applyBorder="1" applyAlignment="1">
      <alignment horizontal="center"/>
    </xf>
    <xf numFmtId="0" fontId="28" fillId="0" borderId="28" xfId="0" applyFont="1" applyBorder="1" applyAlignment="1">
      <alignment horizontal="left"/>
    </xf>
    <xf numFmtId="0" fontId="4" fillId="0" borderId="0" xfId="121"/>
    <xf numFmtId="0" fontId="4" fillId="0" borderId="11" xfId="121" applyBorder="1"/>
    <xf numFmtId="0" fontId="84" fillId="0" borderId="0" xfId="121" applyFont="1" applyAlignment="1">
      <alignment horizontal="right"/>
    </xf>
    <xf numFmtId="0" fontId="60" fillId="0" borderId="0" xfId="121" applyFont="1" applyAlignment="1">
      <alignment wrapText="1"/>
    </xf>
    <xf numFmtId="0" fontId="4" fillId="8" borderId="0" xfId="121" applyFill="1"/>
    <xf numFmtId="0" fontId="84" fillId="0" borderId="0" xfId="121" applyFont="1"/>
    <xf numFmtId="165" fontId="4" fillId="0" borderId="0" xfId="121" applyNumberFormat="1"/>
    <xf numFmtId="0" fontId="4" fillId="0" borderId="13" xfId="121" applyBorder="1"/>
    <xf numFmtId="0" fontId="4" fillId="0" borderId="14" xfId="121" applyBorder="1"/>
    <xf numFmtId="0" fontId="4" fillId="0" borderId="3" xfId="121" applyBorder="1" applyAlignment="1">
      <alignment horizontal="right"/>
    </xf>
    <xf numFmtId="0" fontId="4" fillId="0" borderId="26" xfId="121" applyBorder="1"/>
    <xf numFmtId="0" fontId="4" fillId="0" borderId="15" xfId="121" applyBorder="1"/>
    <xf numFmtId="0" fontId="4" fillId="0" borderId="16" xfId="121" applyBorder="1"/>
    <xf numFmtId="0" fontId="4" fillId="0" borderId="17" xfId="121" applyBorder="1"/>
    <xf numFmtId="0" fontId="4" fillId="0" borderId="31" xfId="121" applyBorder="1" applyAlignment="1">
      <alignment horizontal="right"/>
    </xf>
    <xf numFmtId="0" fontId="43" fillId="0" borderId="0" xfId="0" applyFont="1"/>
    <xf numFmtId="0" fontId="4" fillId="0" borderId="0" xfId="121" applyAlignment="1">
      <alignment vertical="top"/>
    </xf>
    <xf numFmtId="0" fontId="60" fillId="0" borderId="0" xfId="121" applyFont="1" applyAlignment="1">
      <alignment vertical="top" wrapText="1"/>
    </xf>
    <xf numFmtId="0" fontId="60" fillId="3" borderId="0" xfId="121" applyFont="1" applyFill="1" applyAlignment="1">
      <alignment vertical="top" wrapText="1"/>
    </xf>
    <xf numFmtId="0" fontId="69" fillId="0" borderId="0" xfId="121" applyFont="1" applyAlignment="1">
      <alignment vertical="top" wrapText="1"/>
    </xf>
    <xf numFmtId="0" fontId="59" fillId="0" borderId="0" xfId="121" applyFont="1"/>
    <xf numFmtId="20" fontId="60" fillId="0" borderId="0" xfId="121" applyNumberFormat="1" applyFont="1" applyAlignment="1">
      <alignment wrapText="1"/>
    </xf>
    <xf numFmtId="0" fontId="71" fillId="0" borderId="0" xfId="121" applyFont="1"/>
    <xf numFmtId="0" fontId="14" fillId="0" borderId="0" xfId="121" applyFont="1" applyAlignment="1">
      <alignment wrapText="1"/>
    </xf>
    <xf numFmtId="20" fontId="14" fillId="0" borderId="0" xfId="121" applyNumberFormat="1" applyFont="1" applyAlignment="1">
      <alignment wrapText="1"/>
    </xf>
    <xf numFmtId="0" fontId="59" fillId="0" borderId="0" xfId="121" applyFont="1" applyAlignment="1">
      <alignment wrapText="1"/>
    </xf>
    <xf numFmtId="0" fontId="72" fillId="0" borderId="0" xfId="121" applyFont="1" applyAlignment="1">
      <alignment wrapText="1"/>
    </xf>
    <xf numFmtId="0" fontId="4" fillId="9" borderId="0" xfId="121" applyFill="1"/>
    <xf numFmtId="0" fontId="4" fillId="10" borderId="0" xfId="121" applyFill="1"/>
    <xf numFmtId="0" fontId="4" fillId="11" borderId="0" xfId="121" applyFill="1"/>
    <xf numFmtId="0" fontId="4" fillId="12" borderId="0" xfId="121" applyFill="1"/>
    <xf numFmtId="0" fontId="4" fillId="13" borderId="0" xfId="121" applyFill="1"/>
    <xf numFmtId="0" fontId="4" fillId="5" borderId="0" xfId="121" applyFill="1"/>
    <xf numFmtId="0" fontId="4" fillId="6" borderId="0" xfId="121" applyFill="1"/>
    <xf numFmtId="0" fontId="4" fillId="3" borderId="0" xfId="121" applyFill="1"/>
    <xf numFmtId="0" fontId="4" fillId="14" borderId="0" xfId="121" applyFill="1"/>
    <xf numFmtId="0" fontId="4" fillId="15" borderId="0" xfId="121" applyFill="1"/>
    <xf numFmtId="0" fontId="61" fillId="0" borderId="0" xfId="121" applyFont="1"/>
    <xf numFmtId="0" fontId="14" fillId="0" borderId="0" xfId="121" applyFont="1" applyAlignment="1">
      <alignment horizontal="right" wrapText="1"/>
    </xf>
    <xf numFmtId="0" fontId="86" fillId="0" borderId="0" xfId="0" applyFont="1" applyAlignment="1">
      <alignment vertical="top" wrapText="1"/>
    </xf>
    <xf numFmtId="0" fontId="22" fillId="0" borderId="0" xfId="0" applyFont="1" applyAlignment="1">
      <alignment horizontal="right" vertical="top" wrapText="1"/>
    </xf>
    <xf numFmtId="165" fontId="0" fillId="0" borderId="0" xfId="0" applyNumberFormat="1"/>
    <xf numFmtId="49" fontId="0" fillId="7" borderId="19" xfId="0" applyNumberFormat="1" applyFill="1" applyBorder="1" applyAlignment="1">
      <alignment horizontal="left" vertical="center"/>
    </xf>
    <xf numFmtId="1" fontId="0" fillId="0" borderId="0" xfId="0" applyNumberFormat="1" applyAlignment="1">
      <alignment horizontal="center" vertical="center" wrapText="1"/>
    </xf>
    <xf numFmtId="2" fontId="0" fillId="0" borderId="0" xfId="0" applyNumberFormat="1" applyAlignment="1">
      <alignment horizontal="center" vertical="center" wrapText="1"/>
    </xf>
    <xf numFmtId="165" fontId="0" fillId="0" borderId="0" xfId="0" applyNumberFormat="1" applyAlignment="1">
      <alignment horizontal="center" vertical="center" wrapText="1"/>
    </xf>
    <xf numFmtId="1" fontId="0" fillId="0" borderId="18" xfId="0" applyNumberFormat="1" applyBorder="1" applyAlignment="1">
      <alignment horizontal="center" vertical="center" wrapText="1"/>
    </xf>
    <xf numFmtId="49" fontId="0" fillId="7" borderId="20" xfId="0" applyNumberFormat="1" applyFill="1" applyBorder="1" applyAlignment="1">
      <alignment horizontal="left" vertical="center"/>
    </xf>
    <xf numFmtId="0" fontId="25" fillId="0" borderId="0" xfId="0" applyFont="1" applyAlignment="1">
      <alignment horizontal="center"/>
    </xf>
    <xf numFmtId="167" fontId="90" fillId="0" borderId="11" xfId="0" applyNumberFormat="1" applyFont="1" applyBorder="1"/>
    <xf numFmtId="0" fontId="91" fillId="0" borderId="0" xfId="0" applyFont="1"/>
    <xf numFmtId="0" fontId="0" fillId="8" borderId="0" xfId="0" applyFill="1"/>
    <xf numFmtId="0" fontId="46" fillId="8" borderId="0" xfId="0" applyFont="1" applyFill="1"/>
    <xf numFmtId="0" fontId="90" fillId="8" borderId="0" xfId="0" applyFont="1" applyFill="1"/>
    <xf numFmtId="0" fontId="0" fillId="8" borderId="3" xfId="0" applyFill="1" applyBorder="1"/>
    <xf numFmtId="3" fontId="11" fillId="0" borderId="0" xfId="0" applyNumberFormat="1" applyFont="1" applyAlignment="1">
      <alignment horizontal="right"/>
    </xf>
    <xf numFmtId="0" fontId="11" fillId="0" borderId="8" xfId="0" applyFont="1" applyBorder="1" applyAlignment="1">
      <alignment horizontal="centerContinuous" vertical="center" wrapText="1"/>
    </xf>
    <xf numFmtId="1" fontId="92" fillId="16" borderId="0" xfId="0" applyNumberFormat="1" applyFont="1" applyFill="1" applyAlignment="1">
      <alignment horizontal="center"/>
    </xf>
    <xf numFmtId="165" fontId="93" fillId="16" borderId="0" xfId="0" applyNumberFormat="1" applyFont="1" applyFill="1"/>
    <xf numFmtId="2" fontId="93" fillId="16" borderId="0" xfId="0" applyNumberFormat="1" applyFont="1" applyFill="1" applyAlignment="1">
      <alignment wrapText="1"/>
    </xf>
    <xf numFmtId="164" fontId="28" fillId="3" borderId="10" xfId="0" applyNumberFormat="1" applyFont="1" applyFill="1" applyBorder="1"/>
    <xf numFmtId="164" fontId="28" fillId="17" borderId="10" xfId="0" applyNumberFormat="1" applyFont="1" applyFill="1" applyBorder="1"/>
    <xf numFmtId="164" fontId="28" fillId="0" borderId="0" xfId="113" applyNumberFormat="1" applyFont="1"/>
    <xf numFmtId="164" fontId="28" fillId="0" borderId="0" xfId="113" applyNumberFormat="1" applyFont="1" applyAlignment="1">
      <alignment horizontal="right"/>
    </xf>
    <xf numFmtId="164" fontId="96" fillId="0" borderId="0" xfId="0" applyNumberFormat="1" applyFont="1" applyAlignment="1">
      <alignment horizontal="right"/>
    </xf>
    <xf numFmtId="164" fontId="96" fillId="0" borderId="0" xfId="0" quotePrefix="1" applyNumberFormat="1" applyFont="1" applyAlignment="1">
      <alignment horizontal="right"/>
    </xf>
    <xf numFmtId="0" fontId="96" fillId="0" borderId="0" xfId="0" applyFont="1"/>
    <xf numFmtId="0" fontId="97" fillId="0" borderId="0" xfId="0" applyFont="1"/>
    <xf numFmtId="0" fontId="96" fillId="0" borderId="0" xfId="0" applyFont="1" applyAlignment="1">
      <alignment horizontal="left"/>
    </xf>
    <xf numFmtId="164" fontId="96" fillId="0" borderId="6" xfId="0" applyNumberFormat="1" applyFont="1" applyBorder="1" applyAlignment="1">
      <alignment horizontal="right"/>
    </xf>
    <xf numFmtId="0" fontId="97" fillId="0" borderId="6" xfId="0" applyFont="1" applyBorder="1"/>
    <xf numFmtId="1" fontId="25" fillId="3" borderId="9" xfId="0" applyNumberFormat="1" applyFont="1" applyFill="1" applyBorder="1" applyAlignment="1">
      <alignment horizontal="center"/>
    </xf>
    <xf numFmtId="2" fontId="28" fillId="0" borderId="0" xfId="0" applyNumberFormat="1" applyFont="1"/>
    <xf numFmtId="4" fontId="25" fillId="17" borderId="10" xfId="0" applyNumberFormat="1" applyFont="1" applyFill="1" applyBorder="1"/>
    <xf numFmtId="168" fontId="100" fillId="0" borderId="9" xfId="122" applyNumberFormat="1" applyFont="1" applyBorder="1" applyAlignment="1"/>
    <xf numFmtId="168" fontId="100" fillId="3" borderId="9" xfId="122" applyNumberFormat="1" applyFont="1" applyFill="1" applyBorder="1" applyAlignment="1"/>
    <xf numFmtId="0" fontId="0" fillId="3" borderId="0" xfId="0" applyFill="1" applyAlignment="1">
      <alignment horizontal="right"/>
    </xf>
    <xf numFmtId="2" fontId="0" fillId="3" borderId="0" xfId="0" applyNumberFormat="1" applyFill="1"/>
    <xf numFmtId="0" fontId="15" fillId="19" borderId="0" xfId="0" applyFont="1" applyFill="1"/>
    <xf numFmtId="0" fontId="0" fillId="19" borderId="0" xfId="0" applyFill="1"/>
    <xf numFmtId="0" fontId="57" fillId="19" borderId="0" xfId="0" applyFont="1" applyFill="1"/>
    <xf numFmtId="0" fontId="28" fillId="19" borderId="0" xfId="0" applyFont="1" applyFill="1"/>
    <xf numFmtId="0" fontId="27" fillId="4" borderId="0" xfId="0" applyFont="1" applyFill="1"/>
    <xf numFmtId="0" fontId="3" fillId="0" borderId="0" xfId="0" applyFont="1"/>
    <xf numFmtId="166" fontId="0" fillId="3" borderId="0" xfId="0" applyNumberFormat="1" applyFill="1"/>
    <xf numFmtId="0" fontId="4" fillId="0" borderId="13" xfId="121" applyBorder="1" applyAlignment="1">
      <alignment horizontal="right"/>
    </xf>
    <xf numFmtId="0" fontId="4" fillId="0" borderId="0" xfId="121" applyAlignment="1">
      <alignment horizontal="right"/>
    </xf>
    <xf numFmtId="0" fontId="56" fillId="0" borderId="0" xfId="105"/>
    <xf numFmtId="165" fontId="56" fillId="0" borderId="0" xfId="105" applyNumberFormat="1"/>
    <xf numFmtId="165" fontId="4" fillId="0" borderId="13" xfId="121" applyNumberFormat="1" applyBorder="1"/>
    <xf numFmtId="0" fontId="3" fillId="0" borderId="0" xfId="121" applyFont="1"/>
    <xf numFmtId="0" fontId="68" fillId="0" borderId="0" xfId="121" applyFont="1" applyAlignment="1">
      <alignment vertical="top" wrapText="1"/>
    </xf>
    <xf numFmtId="0" fontId="101" fillId="0" borderId="0" xfId="0" applyFont="1"/>
    <xf numFmtId="0" fontId="90" fillId="0" borderId="0" xfId="0" applyFont="1"/>
    <xf numFmtId="1" fontId="93" fillId="16" borderId="0" xfId="0" applyNumberFormat="1" applyFont="1" applyFill="1"/>
    <xf numFmtId="167" fontId="0" fillId="8" borderId="0" xfId="0" applyNumberFormat="1" applyFill="1"/>
    <xf numFmtId="0" fontId="37" fillId="4" borderId="0" xfId="0" applyFont="1" applyFill="1"/>
    <xf numFmtId="0" fontId="14" fillId="4" borderId="0" xfId="0" applyFont="1" applyFill="1"/>
    <xf numFmtId="0" fontId="0" fillId="4" borderId="0" xfId="0" applyFill="1"/>
    <xf numFmtId="1" fontId="0" fillId="4" borderId="23" xfId="0" applyNumberFormat="1" applyFill="1" applyBorder="1" applyAlignment="1">
      <alignment horizontal="center" vertical="center" wrapText="1"/>
    </xf>
    <xf numFmtId="2" fontId="0" fillId="4" borderId="23" xfId="0" applyNumberFormat="1" applyFill="1" applyBorder="1" applyAlignment="1">
      <alignment horizontal="center" vertical="center" wrapText="1"/>
    </xf>
    <xf numFmtId="165" fontId="0" fillId="4" borderId="23" xfId="0" applyNumberFormat="1" applyFill="1" applyBorder="1" applyAlignment="1">
      <alignment horizontal="center" vertical="center" wrapText="1"/>
    </xf>
    <xf numFmtId="1" fontId="0" fillId="4" borderId="24" xfId="0" applyNumberFormat="1" applyFill="1" applyBorder="1" applyAlignment="1">
      <alignment horizontal="center" vertical="center" wrapText="1"/>
    </xf>
    <xf numFmtId="1" fontId="0" fillId="4" borderId="0" xfId="0" applyNumberFormat="1" applyFill="1"/>
    <xf numFmtId="3" fontId="103" fillId="0" borderId="0" xfId="0" applyNumberFormat="1" applyFont="1" applyAlignment="1">
      <alignment horizontal="right"/>
    </xf>
    <xf numFmtId="164" fontId="11" fillId="0" borderId="0" xfId="0" applyNumberFormat="1" applyFont="1" applyAlignment="1">
      <alignment horizontal="right"/>
    </xf>
    <xf numFmtId="164" fontId="11" fillId="0" borderId="0" xfId="0" applyNumberFormat="1" applyFont="1"/>
    <xf numFmtId="164" fontId="103" fillId="0" borderId="0" xfId="0" applyNumberFormat="1" applyFont="1" applyAlignment="1">
      <alignment horizontal="right"/>
    </xf>
    <xf numFmtId="164" fontId="103" fillId="0" borderId="0" xfId="0" applyNumberFormat="1" applyFont="1"/>
    <xf numFmtId="164" fontId="103" fillId="0" borderId="6" xfId="0" applyNumberFormat="1" applyFont="1" applyBorder="1" applyAlignment="1">
      <alignment horizontal="right"/>
    </xf>
    <xf numFmtId="164" fontId="103" fillId="0" borderId="6" xfId="0" applyNumberFormat="1" applyFont="1" applyBorder="1"/>
    <xf numFmtId="0" fontId="103" fillId="0" borderId="0" xfId="0" applyFont="1"/>
    <xf numFmtId="2" fontId="76" fillId="4" borderId="0" xfId="117" applyNumberFormat="1" applyFill="1"/>
    <xf numFmtId="2" fontId="76" fillId="0" borderId="0" xfId="117" applyNumberFormat="1"/>
    <xf numFmtId="0" fontId="0" fillId="0" borderId="0" xfId="0" applyAlignment="1">
      <alignment vertical="top"/>
    </xf>
    <xf numFmtId="0" fontId="76" fillId="0" borderId="0" xfId="117"/>
    <xf numFmtId="0" fontId="61" fillId="0" borderId="0" xfId="117" applyFont="1"/>
    <xf numFmtId="2" fontId="61" fillId="0" borderId="0" xfId="117" applyNumberFormat="1" applyFont="1"/>
    <xf numFmtId="0" fontId="61" fillId="19" borderId="0" xfId="117" applyFont="1" applyFill="1"/>
    <xf numFmtId="0" fontId="76" fillId="19" borderId="0" xfId="117" applyFill="1"/>
    <xf numFmtId="0" fontId="104" fillId="0" borderId="0" xfId="117" applyFont="1"/>
    <xf numFmtId="0" fontId="3" fillId="0" borderId="0" xfId="123"/>
    <xf numFmtId="0" fontId="3" fillId="0" borderId="0" xfId="124"/>
    <xf numFmtId="0" fontId="76" fillId="0" borderId="0" xfId="116"/>
    <xf numFmtId="0" fontId="43" fillId="0" borderId="0" xfId="116" applyFont="1"/>
    <xf numFmtId="0" fontId="76" fillId="0" borderId="0" xfId="119" quotePrefix="1"/>
    <xf numFmtId="0" fontId="84" fillId="0" borderId="0" xfId="124" applyFont="1"/>
    <xf numFmtId="0" fontId="15" fillId="0" borderId="0" xfId="105" applyFont="1" applyAlignment="1">
      <alignment horizontal="right" wrapText="1"/>
    </xf>
    <xf numFmtId="0" fontId="15" fillId="0" borderId="0" xfId="0" applyFont="1" applyAlignment="1">
      <alignment horizontal="right" wrapText="1"/>
    </xf>
    <xf numFmtId="0" fontId="41" fillId="0" borderId="0" xfId="0" applyFont="1" applyAlignment="1">
      <alignment horizontal="right"/>
    </xf>
    <xf numFmtId="0" fontId="33" fillId="20" borderId="0" xfId="0" applyFont="1" applyFill="1"/>
    <xf numFmtId="0" fontId="28" fillId="20" borderId="0" xfId="0" applyFont="1" applyFill="1"/>
    <xf numFmtId="164" fontId="33" fillId="20" borderId="0" xfId="0" applyNumberFormat="1" applyFont="1" applyFill="1" applyAlignment="1">
      <alignment horizontal="right"/>
    </xf>
    <xf numFmtId="164" fontId="28" fillId="20" borderId="0" xfId="0" applyNumberFormat="1" applyFont="1" applyFill="1" applyAlignment="1">
      <alignment horizontal="right"/>
    </xf>
    <xf numFmtId="4" fontId="94" fillId="16" borderId="10" xfId="0" applyNumberFormat="1" applyFont="1" applyFill="1" applyBorder="1"/>
    <xf numFmtId="4" fontId="95" fillId="18" borderId="0" xfId="0" applyNumberFormat="1" applyFont="1" applyFill="1" applyAlignment="1">
      <alignment horizontal="right"/>
    </xf>
    <xf numFmtId="165" fontId="28" fillId="3" borderId="32" xfId="0" applyNumberFormat="1" applyFont="1" applyFill="1" applyBorder="1" applyAlignment="1">
      <alignment horizontal="right"/>
    </xf>
    <xf numFmtId="0" fontId="33" fillId="19" borderId="0" xfId="0" applyFont="1" applyFill="1"/>
    <xf numFmtId="0" fontId="33" fillId="19" borderId="0" xfId="0" applyFont="1" applyFill="1" applyAlignment="1">
      <alignment horizontal="right"/>
    </xf>
    <xf numFmtId="0" fontId="55" fillId="4" borderId="0" xfId="0" applyFont="1" applyFill="1"/>
    <xf numFmtId="0" fontId="41" fillId="4" borderId="0" xfId="0" applyFont="1" applyFill="1"/>
    <xf numFmtId="0" fontId="57" fillId="4" borderId="0" xfId="0" applyFont="1" applyFill="1"/>
    <xf numFmtId="0" fontId="41" fillId="4" borderId="0" xfId="0" applyFont="1" applyFill="1" applyAlignment="1">
      <alignment vertical="top"/>
    </xf>
    <xf numFmtId="0" fontId="76" fillId="4" borderId="0" xfId="117" applyFill="1"/>
    <xf numFmtId="0" fontId="41" fillId="19" borderId="0" xfId="117" applyFont="1" applyFill="1"/>
    <xf numFmtId="165" fontId="0" fillId="3" borderId="0" xfId="0" applyNumberFormat="1" applyFill="1"/>
    <xf numFmtId="0" fontId="104" fillId="0" borderId="0" xfId="0" applyFont="1"/>
    <xf numFmtId="166" fontId="0" fillId="0" borderId="0" xfId="0" applyNumberFormat="1"/>
    <xf numFmtId="166" fontId="3" fillId="8" borderId="0" xfId="0" applyNumberFormat="1" applyFont="1" applyFill="1"/>
    <xf numFmtId="0" fontId="15" fillId="0" borderId="0" xfId="117" applyFont="1"/>
    <xf numFmtId="1" fontId="0" fillId="3" borderId="0" xfId="0" applyNumberFormat="1" applyFill="1"/>
    <xf numFmtId="2" fontId="92" fillId="16" borderId="9" xfId="0" applyNumberFormat="1" applyFont="1" applyFill="1" applyBorder="1" applyAlignment="1">
      <alignment horizontal="center"/>
    </xf>
    <xf numFmtId="17" fontId="11" fillId="0" borderId="4" xfId="0" applyNumberFormat="1" applyFont="1" applyBorder="1" applyAlignment="1">
      <alignment horizontal="center" vertical="center" wrapText="1"/>
    </xf>
    <xf numFmtId="0" fontId="28" fillId="9" borderId="0" xfId="0" applyFont="1" applyFill="1"/>
    <xf numFmtId="0" fontId="32" fillId="0" borderId="33" xfId="0" applyFont="1" applyBorder="1">
      <extLst>
        <ext xmlns:xfpb="http://schemas.microsoft.com/office/spreadsheetml/2022/featurepropertybag" uri="{C7286773-470A-42A8-94C5-96B5CB345126}">
          <xfpb:xfComplement i="0"/>
        </ext>
      </extLst>
    </xf>
    <xf numFmtId="0" fontId="106" fillId="9" borderId="0" xfId="0" applyFont="1" applyFill="1"/>
    <xf numFmtId="0" fontId="32" fillId="0" borderId="33" xfId="0" applyFont="1" applyBorder="1"/>
    <xf numFmtId="0" fontId="0" fillId="4" borderId="0" xfId="0" applyFill="1" applyAlignment="1">
      <alignment vertical="top"/>
    </xf>
    <xf numFmtId="2" fontId="93" fillId="21" borderId="0" xfId="117" applyNumberFormat="1" applyFont="1" applyFill="1"/>
    <xf numFmtId="0" fontId="109" fillId="0" borderId="0" xfId="0" applyFont="1"/>
    <xf numFmtId="164" fontId="28" fillId="0" borderId="10" xfId="0" applyNumberFormat="1" applyFont="1" applyFill="1" applyBorder="1"/>
    <xf numFmtId="165" fontId="96" fillId="16" borderId="0" xfId="0" applyNumberFormat="1" applyFont="1" applyFill="1" applyAlignment="1">
      <alignment horizontal="left"/>
    </xf>
    <xf numFmtId="2" fontId="0" fillId="0" borderId="27" xfId="0" applyNumberFormat="1" applyBorder="1"/>
    <xf numFmtId="0" fontId="0" fillId="0" borderId="0" xfId="0" pivotButton="1"/>
    <xf numFmtId="0" fontId="0" fillId="0" borderId="0" xfId="0" applyAlignment="1">
      <alignment horizontal="left"/>
    </xf>
    <xf numFmtId="0" fontId="0" fillId="0" borderId="0" xfId="0" applyNumberFormat="1"/>
    <xf numFmtId="0" fontId="0" fillId="0" borderId="34" xfId="0" applyNumberFormat="1" applyFont="1" applyBorder="1"/>
    <xf numFmtId="165" fontId="0" fillId="8" borderId="0" xfId="0" applyNumberFormat="1" applyFill="1"/>
    <xf numFmtId="0" fontId="2" fillId="0" borderId="0" xfId="0" applyFont="1"/>
    <xf numFmtId="0" fontId="0" fillId="0" borderId="34" xfId="0" applyFont="1" applyBorder="1" applyAlignment="1">
      <alignment horizontal="left"/>
    </xf>
    <xf numFmtId="3" fontId="92" fillId="16" borderId="9" xfId="0" applyNumberFormat="1" applyFont="1" applyFill="1" applyBorder="1" applyAlignment="1">
      <alignment horizontal="center"/>
    </xf>
    <xf numFmtId="0" fontId="33" fillId="2" borderId="0" xfId="0" applyFont="1" applyFill="1" applyAlignment="1">
      <alignment horizontal="center" vertical="center" wrapText="1"/>
    </xf>
    <xf numFmtId="3" fontId="25" fillId="3" borderId="9" xfId="0" applyNumberFormat="1" applyFont="1" applyFill="1" applyBorder="1" applyAlignment="1">
      <alignment horizontal="center"/>
    </xf>
    <xf numFmtId="0" fontId="11" fillId="0" borderId="4" xfId="0" quotePrefix="1" applyFont="1" applyBorder="1" applyAlignment="1">
      <alignment horizontal="center" vertical="center" wrapText="1"/>
    </xf>
    <xf numFmtId="0" fontId="11" fillId="0" borderId="5" xfId="0" quotePrefix="1" applyFont="1" applyBorder="1" applyAlignment="1">
      <alignment horizontal="center" vertical="center" wrapText="1"/>
    </xf>
    <xf numFmtId="0" fontId="11" fillId="0" borderId="8" xfId="0" quotePrefix="1" applyFont="1" applyBorder="1" applyAlignment="1">
      <alignment horizontal="center" vertical="center" wrapText="1"/>
    </xf>
    <xf numFmtId="0" fontId="20" fillId="0" borderId="0" xfId="0" applyFont="1" applyAlignment="1">
      <alignment horizontal="left"/>
    </xf>
    <xf numFmtId="0" fontId="4" fillId="0" borderId="0" xfId="121" applyAlignment="1">
      <alignment horizontal="center"/>
    </xf>
    <xf numFmtId="0" fontId="60" fillId="0" borderId="0" xfId="121" applyFont="1" applyAlignment="1">
      <alignment horizontal="center" vertical="top" wrapText="1"/>
    </xf>
    <xf numFmtId="0" fontId="60" fillId="0" borderId="0" xfId="121" applyFont="1" applyAlignment="1">
      <alignment horizontal="center" vertical="top"/>
    </xf>
  </cellXfs>
  <cellStyles count="125">
    <cellStyle name="Comma" xfId="122" builtinId="3"/>
    <cellStyle name="Followed Hyperlink" xfId="2" builtinId="9" hidden="1"/>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Followed Hyperlink" xfId="93" builtinId="9" hidden="1"/>
    <cellStyle name="Followed Hyperlink" xfId="95" builtinId="9" hidden="1"/>
    <cellStyle name="Followed Hyperlink" xfId="97" builtinId="9" hidden="1"/>
    <cellStyle name="Followed Hyperlink" xfId="99" builtinId="9" hidden="1"/>
    <cellStyle name="Followed Hyperlink" xfId="101" builtinId="9" hidden="1"/>
    <cellStyle name="Followed Hyperlink" xfId="103" builtinId="9" hidden="1"/>
    <cellStyle name="Hyperlink" xfId="1" builtinId="8"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Hyperlink" xfId="34" builtinId="8" hidden="1"/>
    <cellStyle name="Hyperlink" xfId="36" builtinId="8" hidden="1"/>
    <cellStyle name="Hyperlink" xfId="38" builtinId="8" hidden="1"/>
    <cellStyle name="Hyperlink" xfId="40" builtinId="8" hidde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Hyperlink" xfId="92" builtinId="8" hidden="1"/>
    <cellStyle name="Hyperlink" xfId="94" builtinId="8" hidden="1"/>
    <cellStyle name="Hyperlink" xfId="96" builtinId="8" hidden="1"/>
    <cellStyle name="Hyperlink" xfId="98" builtinId="8" hidden="1"/>
    <cellStyle name="Hyperlink" xfId="100" builtinId="8" hidden="1"/>
    <cellStyle name="Hyperlink" xfId="102" builtinId="8" hidden="1"/>
    <cellStyle name="Hyperlink" xfId="104" builtinId="8"/>
    <cellStyle name="Hyperlink 2" xfId="108" xr:uid="{236186D2-FB67-4AC7-8188-5E691B3AACF8}"/>
    <cellStyle name="Hyperlink 2 2" xfId="109" xr:uid="{A069A7A7-1E43-4995-BD20-70D06A71F186}"/>
    <cellStyle name="Hyperlink 2 3" xfId="110" xr:uid="{6D3A553C-B7DC-48DA-A4D9-92516825C8A3}"/>
    <cellStyle name="Hyperlink 3" xfId="107" xr:uid="{42C7E1EE-ADA9-4900-9382-A6296D32D794}"/>
    <cellStyle name="Hyperlink 4" xfId="112" xr:uid="{AAADD860-4C9E-49DD-B019-B7CAAAC94EF0}"/>
    <cellStyle name="Normal" xfId="0" builtinId="0"/>
    <cellStyle name="Normal 12" xfId="111" xr:uid="{7991AC18-8E79-44D4-A550-9B8B75D2FE1A}"/>
    <cellStyle name="Normal 2" xfId="3" xr:uid="{00000000-0005-0000-0000-00006A000000}"/>
    <cellStyle name="Normal 2 2" xfId="117" xr:uid="{A91E38DE-1E99-4FCF-BFC9-83F72B2A0858}"/>
    <cellStyle name="Normal 2 2 2" xfId="119" xr:uid="{E8823261-810D-49D3-A8A2-C2D7109FE7F8}"/>
    <cellStyle name="Normal 2 3" xfId="116" xr:uid="{F513AB12-1A31-4036-98CB-B5A822D4397D}"/>
    <cellStyle name="Normal 2 4" xfId="118" xr:uid="{E2B1B8F2-6B84-43EE-8521-6D72B55408C3}"/>
    <cellStyle name="Normal 3" xfId="105" xr:uid="{2550B38B-2AFD-D542-BBF2-37AFF62E8F82}"/>
    <cellStyle name="Normal 3 2" xfId="113" xr:uid="{1EBF7359-6928-4454-AEB7-5C8FD45FAC5E}"/>
    <cellStyle name="Normal 3 3" xfId="121" xr:uid="{BCA27DC7-F487-4A47-951B-330A5D8B47E7}"/>
    <cellStyle name="Normal 3 4" xfId="124" xr:uid="{410EA12C-4EF5-5E4C-9EC4-36570620AB6B}"/>
    <cellStyle name="Normal 4" xfId="114" xr:uid="{C9ADC6B5-5D55-480E-AD9D-AAB8B62F164C}"/>
    <cellStyle name="Normal 5" xfId="115" xr:uid="{13338E6A-D5BE-483B-83BC-0B5593EDC288}"/>
    <cellStyle name="Normal 6" xfId="106" xr:uid="{5A572624-DDCB-4A8E-A70E-C1EAD89E9057}"/>
    <cellStyle name="Normal 7" xfId="120" xr:uid="{801925E2-8944-407B-8999-F9E95CC99215}"/>
    <cellStyle name="Normal 8" xfId="123" xr:uid="{4719896E-307D-5344-A087-2CDE0000F21D}"/>
  </cellStyles>
  <dxfs count="30">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ont>
        <color auto="1"/>
      </font>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heetMetadata" Target="metadata.xml"/><Relationship Id="rId3" Type="http://schemas.openxmlformats.org/officeDocument/2006/relationships/worksheet" Target="worksheets/sheet3.xml"/><Relationship Id="rId21" Type="http://schemas.microsoft.com/office/2022/11/relationships/FeaturePropertyBag" Target="featurePropertyBag/featurePropertyBag.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Supermarket</a:t>
            </a:r>
            <a:r>
              <a:rPr lang="en-US" baseline="0"/>
              <a:t> Sales Values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numRef>
              <c:f>Workings!$C$2:$S$2</c:f>
              <c:numCache>
                <c:formatCode>mmm\-yy</c:formatCode>
                <c:ptCount val="17"/>
                <c:pt idx="0">
                  <c:v>45261</c:v>
                </c:pt>
                <c:pt idx="2">
                  <c:v>45352</c:v>
                </c:pt>
                <c:pt idx="4">
                  <c:v>45444</c:v>
                </c:pt>
                <c:pt idx="6">
                  <c:v>45536</c:v>
                </c:pt>
                <c:pt idx="8">
                  <c:v>45627</c:v>
                </c:pt>
                <c:pt idx="10">
                  <c:v>45717</c:v>
                </c:pt>
                <c:pt idx="12">
                  <c:v>45809</c:v>
                </c:pt>
                <c:pt idx="14">
                  <c:v>45901</c:v>
                </c:pt>
                <c:pt idx="16">
                  <c:v>45992</c:v>
                </c:pt>
              </c:numCache>
            </c:numRef>
          </c:cat>
          <c:val>
            <c:numRef>
              <c:f>Workings!$C$3:$S$3</c:f>
              <c:numCache>
                <c:formatCode>#,##0</c:formatCode>
                <c:ptCount val="17"/>
                <c:pt idx="0">
                  <c:v>7076</c:v>
                </c:pt>
                <c:pt idx="2">
                  <c:v>6790</c:v>
                </c:pt>
                <c:pt idx="4">
                  <c:v>6507</c:v>
                </c:pt>
                <c:pt idx="6">
                  <c:v>6566</c:v>
                </c:pt>
                <c:pt idx="8">
                  <c:v>7196</c:v>
                </c:pt>
                <c:pt idx="10">
                  <c:v>6943</c:v>
                </c:pt>
                <c:pt idx="12">
                  <c:v>6736</c:v>
                </c:pt>
                <c:pt idx="14">
                  <c:v>6796</c:v>
                </c:pt>
                <c:pt idx="16">
                  <c:v>7375</c:v>
                </c:pt>
              </c:numCache>
            </c:numRef>
          </c:val>
          <c:smooth val="0"/>
          <c:extLst>
            <c:ext xmlns:c16="http://schemas.microsoft.com/office/drawing/2014/chart" uri="{C3380CC4-5D6E-409C-BE32-E72D297353CC}">
              <c16:uniqueId val="{00000000-6372-4C7A-B591-9F7B1262ECA9}"/>
            </c:ext>
          </c:extLst>
        </c:ser>
        <c:dLbls>
          <c:showLegendKey val="0"/>
          <c:showVal val="0"/>
          <c:showCatName val="0"/>
          <c:showSerName val="0"/>
          <c:showPercent val="0"/>
          <c:showBubbleSize val="0"/>
        </c:dLbls>
        <c:smooth val="0"/>
        <c:axId val="137796032"/>
        <c:axId val="575312848"/>
      </c:lineChart>
      <c:dateAx>
        <c:axId val="137796032"/>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312848"/>
        <c:crosses val="autoZero"/>
        <c:auto val="1"/>
        <c:lblOffset val="100"/>
        <c:baseTimeUnit val="months"/>
        <c:majorUnit val="3"/>
        <c:majorTimeUnit val="months"/>
      </c:dateAx>
      <c:valAx>
        <c:axId val="5753128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r>
                  <a:rPr lang="en-US" baseline="0"/>
                  <a:t>(million)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796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Supermarket - % Change on Same Quarter Previous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numRef>
              <c:f>Workings!$C$2:$S$2</c:f>
              <c:numCache>
                <c:formatCode>mmm\-yy</c:formatCode>
                <c:ptCount val="17"/>
                <c:pt idx="0">
                  <c:v>45261</c:v>
                </c:pt>
                <c:pt idx="2">
                  <c:v>45352</c:v>
                </c:pt>
                <c:pt idx="4">
                  <c:v>45444</c:v>
                </c:pt>
                <c:pt idx="6">
                  <c:v>45536</c:v>
                </c:pt>
                <c:pt idx="8">
                  <c:v>45627</c:v>
                </c:pt>
                <c:pt idx="10">
                  <c:v>45717</c:v>
                </c:pt>
                <c:pt idx="12">
                  <c:v>45809</c:v>
                </c:pt>
                <c:pt idx="14">
                  <c:v>45901</c:v>
                </c:pt>
                <c:pt idx="16">
                  <c:v>45992</c:v>
                </c:pt>
              </c:numCache>
            </c:numRef>
          </c:cat>
          <c:val>
            <c:numRef>
              <c:f>Workings!$C$4:$S$4</c:f>
              <c:numCache>
                <c:formatCode>#,##0.0</c:formatCode>
                <c:ptCount val="17"/>
                <c:pt idx="0">
                  <c:v>5.4</c:v>
                </c:pt>
                <c:pt idx="2">
                  <c:v>3.8</c:v>
                </c:pt>
                <c:pt idx="4">
                  <c:v>3.8</c:v>
                </c:pt>
                <c:pt idx="6">
                  <c:v>2.1</c:v>
                </c:pt>
                <c:pt idx="8">
                  <c:v>1.7</c:v>
                </c:pt>
                <c:pt idx="10">
                  <c:v>2.2000000000000002</c:v>
                </c:pt>
                <c:pt idx="12">
                  <c:v>3.5</c:v>
                </c:pt>
                <c:pt idx="14">
                  <c:v>3.5</c:v>
                </c:pt>
                <c:pt idx="16">
                  <c:v>2.5</c:v>
                </c:pt>
              </c:numCache>
            </c:numRef>
          </c:val>
          <c:smooth val="0"/>
          <c:extLst>
            <c:ext xmlns:c16="http://schemas.microsoft.com/office/drawing/2014/chart" uri="{C3380CC4-5D6E-409C-BE32-E72D297353CC}">
              <c16:uniqueId val="{00000000-5C68-4BCA-954A-1DE5331F4BDA}"/>
            </c:ext>
          </c:extLst>
        </c:ser>
        <c:dLbls>
          <c:showLegendKey val="0"/>
          <c:showVal val="0"/>
          <c:showCatName val="0"/>
          <c:showSerName val="0"/>
          <c:showPercent val="0"/>
          <c:showBubbleSize val="0"/>
        </c:dLbls>
        <c:smooth val="0"/>
        <c:axId val="697096640"/>
        <c:axId val="697098560"/>
      </c:lineChart>
      <c:dateAx>
        <c:axId val="697096640"/>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098560"/>
        <c:crosses val="autoZero"/>
        <c:auto val="1"/>
        <c:lblOffset val="100"/>
        <c:baseTimeUnit val="months"/>
        <c:majorUnit val="3"/>
        <c:majorTimeUnit val="months"/>
      </c:dateAx>
      <c:valAx>
        <c:axId val="6970985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Percentage Change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0966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Supermarket &amp; Grocery Stores - Sales Volumes (Sep 2010 Prices)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numRef>
              <c:f>Workings!$C$2:$S$2</c:f>
              <c:numCache>
                <c:formatCode>mmm\-yy</c:formatCode>
                <c:ptCount val="17"/>
                <c:pt idx="0">
                  <c:v>45261</c:v>
                </c:pt>
                <c:pt idx="2">
                  <c:v>45352</c:v>
                </c:pt>
                <c:pt idx="4">
                  <c:v>45444</c:v>
                </c:pt>
                <c:pt idx="6">
                  <c:v>45536</c:v>
                </c:pt>
                <c:pt idx="8">
                  <c:v>45627</c:v>
                </c:pt>
                <c:pt idx="10">
                  <c:v>45717</c:v>
                </c:pt>
                <c:pt idx="12">
                  <c:v>45809</c:v>
                </c:pt>
                <c:pt idx="14">
                  <c:v>45901</c:v>
                </c:pt>
                <c:pt idx="16">
                  <c:v>45992</c:v>
                </c:pt>
              </c:numCache>
            </c:numRef>
          </c:cat>
          <c:val>
            <c:numRef>
              <c:f>Workings!$C$5:$S$5</c:f>
              <c:numCache>
                <c:formatCode>#,##0</c:formatCode>
                <c:ptCount val="17"/>
                <c:pt idx="0">
                  <c:v>5054</c:v>
                </c:pt>
                <c:pt idx="2">
                  <c:v>4795</c:v>
                </c:pt>
                <c:pt idx="4">
                  <c:v>4605</c:v>
                </c:pt>
                <c:pt idx="6">
                  <c:v>4598</c:v>
                </c:pt>
                <c:pt idx="8">
                  <c:v>5075</c:v>
                </c:pt>
                <c:pt idx="10">
                  <c:v>4788</c:v>
                </c:pt>
                <c:pt idx="12">
                  <c:v>4592</c:v>
                </c:pt>
                <c:pt idx="14">
                  <c:v>4555</c:v>
                </c:pt>
                <c:pt idx="16">
                  <c:v>4990</c:v>
                </c:pt>
              </c:numCache>
            </c:numRef>
          </c:val>
          <c:smooth val="0"/>
          <c:extLst>
            <c:ext xmlns:c16="http://schemas.microsoft.com/office/drawing/2014/chart" uri="{C3380CC4-5D6E-409C-BE32-E72D297353CC}">
              <c16:uniqueId val="{00000000-7D08-4A60-BC77-B9E5D8236303}"/>
            </c:ext>
          </c:extLst>
        </c:ser>
        <c:dLbls>
          <c:showLegendKey val="0"/>
          <c:showVal val="0"/>
          <c:showCatName val="0"/>
          <c:showSerName val="0"/>
          <c:showPercent val="0"/>
          <c:showBubbleSize val="0"/>
        </c:dLbls>
        <c:smooth val="0"/>
        <c:axId val="697099040"/>
        <c:axId val="697105280"/>
      </c:lineChart>
      <c:dateAx>
        <c:axId val="697099040"/>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105280"/>
        <c:crosses val="autoZero"/>
        <c:auto val="1"/>
        <c:lblOffset val="100"/>
        <c:baseTimeUnit val="months"/>
        <c:majorUnit val="3"/>
        <c:majorTimeUnit val="months"/>
      </c:dateAx>
      <c:valAx>
        <c:axId val="6971052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$(million)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0990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Supermarket - % Change on Same Quarter Previous Year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numRef>
              <c:f>Workings!$C$2:$S$2</c:f>
              <c:numCache>
                <c:formatCode>mmm\-yy</c:formatCode>
                <c:ptCount val="17"/>
                <c:pt idx="0">
                  <c:v>45261</c:v>
                </c:pt>
                <c:pt idx="2">
                  <c:v>45352</c:v>
                </c:pt>
                <c:pt idx="4">
                  <c:v>45444</c:v>
                </c:pt>
                <c:pt idx="6">
                  <c:v>45536</c:v>
                </c:pt>
                <c:pt idx="8">
                  <c:v>45627</c:v>
                </c:pt>
                <c:pt idx="10">
                  <c:v>45717</c:v>
                </c:pt>
                <c:pt idx="12">
                  <c:v>45809</c:v>
                </c:pt>
                <c:pt idx="14">
                  <c:v>45901</c:v>
                </c:pt>
                <c:pt idx="16">
                  <c:v>45992</c:v>
                </c:pt>
              </c:numCache>
            </c:numRef>
          </c:cat>
          <c:val>
            <c:numRef>
              <c:f>Workings!$C$6:$S$6</c:f>
              <c:numCache>
                <c:formatCode>#,##0.0</c:formatCode>
                <c:ptCount val="17"/>
                <c:pt idx="0">
                  <c:v>-0.4</c:v>
                </c:pt>
                <c:pt idx="2">
                  <c:v>1.1000000000000001</c:v>
                </c:pt>
                <c:pt idx="4">
                  <c:v>3.4</c:v>
                </c:pt>
                <c:pt idx="6">
                  <c:v>1.1000000000000001</c:v>
                </c:pt>
                <c:pt idx="8">
                  <c:v>0.4</c:v>
                </c:pt>
                <c:pt idx="10">
                  <c:v>-0.2</c:v>
                </c:pt>
                <c:pt idx="12">
                  <c:v>-0.3</c:v>
                </c:pt>
                <c:pt idx="14">
                  <c:v>-0.9</c:v>
                </c:pt>
                <c:pt idx="16">
                  <c:v>-1.7</c:v>
                </c:pt>
              </c:numCache>
            </c:numRef>
          </c:val>
          <c:smooth val="0"/>
          <c:extLst>
            <c:ext xmlns:c16="http://schemas.microsoft.com/office/drawing/2014/chart" uri="{C3380CC4-5D6E-409C-BE32-E72D297353CC}">
              <c16:uniqueId val="{00000000-75BA-4019-841E-1A3AF0E96BE5}"/>
            </c:ext>
          </c:extLst>
        </c:ser>
        <c:dLbls>
          <c:showLegendKey val="0"/>
          <c:showVal val="0"/>
          <c:showCatName val="0"/>
          <c:showSerName val="0"/>
          <c:showPercent val="0"/>
          <c:showBubbleSize val="0"/>
        </c:dLbls>
        <c:smooth val="0"/>
        <c:axId val="761431536"/>
        <c:axId val="761432496"/>
      </c:lineChart>
      <c:dateAx>
        <c:axId val="761431536"/>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432496"/>
        <c:crosses val="autoZero"/>
        <c:auto val="1"/>
        <c:lblOffset val="100"/>
        <c:baseTimeUnit val="months"/>
        <c:majorUnit val="3"/>
        <c:majorTimeUnit val="months"/>
      </c:dateAx>
      <c:valAx>
        <c:axId val="76143249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4315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Cumulative sales dollars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'IRI SKUs'!$M$6</c:f>
              <c:strCache>
                <c:ptCount val="1"/>
              </c:strCache>
            </c:strRef>
          </c:tx>
          <c:spPr>
            <a:ln w="28575" cap="rnd">
              <a:solidFill>
                <a:schemeClr val="accent1"/>
              </a:solidFill>
              <a:round/>
            </a:ln>
            <a:effectLst/>
          </c:spPr>
          <c:marker>
            <c:symbol val="none"/>
          </c:marker>
          <c:val>
            <c:numRef>
              <c:f>'IRI SKUs'!$M$7:$M$85</c:f>
              <c:numCache>
                <c:formatCode>0</c:formatCode>
                <c:ptCount val="79"/>
                <c:pt idx="0">
                  <c:v>14321003</c:v>
                </c:pt>
                <c:pt idx="1">
                  <c:v>24405681</c:v>
                </c:pt>
                <c:pt idx="2">
                  <c:v>30168115.5</c:v>
                </c:pt>
                <c:pt idx="3">
                  <c:v>34462351</c:v>
                </c:pt>
                <c:pt idx="4">
                  <c:v>37770824</c:v>
                </c:pt>
                <c:pt idx="5">
                  <c:v>40396642.75</c:v>
                </c:pt>
                <c:pt idx="6">
                  <c:v>42830295</c:v>
                </c:pt>
                <c:pt idx="7">
                  <c:v>44860671.875</c:v>
                </c:pt>
                <c:pt idx="8">
                  <c:v>46886938.25</c:v>
                </c:pt>
                <c:pt idx="9">
                  <c:v>48693663.5</c:v>
                </c:pt>
                <c:pt idx="10">
                  <c:v>50448357.5</c:v>
                </c:pt>
                <c:pt idx="11">
                  <c:v>52049982.5</c:v>
                </c:pt>
                <c:pt idx="12">
                  <c:v>53625367.5</c:v>
                </c:pt>
                <c:pt idx="13">
                  <c:v>55190369.125</c:v>
                </c:pt>
                <c:pt idx="14">
                  <c:v>56650912.875</c:v>
                </c:pt>
                <c:pt idx="15">
                  <c:v>58013413.125</c:v>
                </c:pt>
                <c:pt idx="16">
                  <c:v>59366703.875</c:v>
                </c:pt>
                <c:pt idx="17">
                  <c:v>60540620.375</c:v>
                </c:pt>
                <c:pt idx="18">
                  <c:v>61677354.5</c:v>
                </c:pt>
                <c:pt idx="19">
                  <c:v>62662280.4375</c:v>
                </c:pt>
                <c:pt idx="20">
                  <c:v>63570020.4375</c:v>
                </c:pt>
                <c:pt idx="21">
                  <c:v>64420734.375</c:v>
                </c:pt>
                <c:pt idx="22">
                  <c:v>65261593.5625</c:v>
                </c:pt>
                <c:pt idx="23">
                  <c:v>66055404.125</c:v>
                </c:pt>
                <c:pt idx="24">
                  <c:v>66752882.375</c:v>
                </c:pt>
                <c:pt idx="25">
                  <c:v>67423453.75</c:v>
                </c:pt>
                <c:pt idx="26">
                  <c:v>67928472.4375</c:v>
                </c:pt>
                <c:pt idx="27">
                  <c:v>68428815.1875</c:v>
                </c:pt>
                <c:pt idx="28">
                  <c:v>68920434.96875</c:v>
                </c:pt>
                <c:pt idx="29">
                  <c:v>69404424.0625</c:v>
                </c:pt>
                <c:pt idx="30">
                  <c:v>69841549.03125</c:v>
                </c:pt>
                <c:pt idx="31">
                  <c:v>70249943.46875</c:v>
                </c:pt>
                <c:pt idx="32">
                  <c:v>70634572.53125</c:v>
                </c:pt>
                <c:pt idx="33">
                  <c:v>70997041.46875</c:v>
                </c:pt>
                <c:pt idx="34">
                  <c:v>71355366.1875</c:v>
                </c:pt>
                <c:pt idx="35">
                  <c:v>71698293.9375</c:v>
                </c:pt>
                <c:pt idx="36">
                  <c:v>72041046.6875</c:v>
                </c:pt>
                <c:pt idx="37">
                  <c:v>72330273.40625</c:v>
                </c:pt>
                <c:pt idx="38">
                  <c:v>72564413.28125</c:v>
                </c:pt>
                <c:pt idx="39">
                  <c:v>72797775.375</c:v>
                </c:pt>
                <c:pt idx="40">
                  <c:v>73019383.53125</c:v>
                </c:pt>
                <c:pt idx="41">
                  <c:v>73231988.5</c:v>
                </c:pt>
                <c:pt idx="42">
                  <c:v>73435132.75</c:v>
                </c:pt>
                <c:pt idx="43">
                  <c:v>73582455.578125</c:v>
                </c:pt>
                <c:pt idx="44">
                  <c:v>73728832.234375</c:v>
                </c:pt>
                <c:pt idx="45">
                  <c:v>73866297.65625</c:v>
                </c:pt>
                <c:pt idx="46">
                  <c:v>74002222.140625</c:v>
                </c:pt>
                <c:pt idx="47">
                  <c:v>74130756.796875</c:v>
                </c:pt>
                <c:pt idx="48">
                  <c:v>74256484.1875</c:v>
                </c:pt>
                <c:pt idx="49">
                  <c:v>74371050.9765625</c:v>
                </c:pt>
                <c:pt idx="50">
                  <c:v>74484416.5</c:v>
                </c:pt>
                <c:pt idx="51">
                  <c:v>74581663.7265625</c:v>
                </c:pt>
                <c:pt idx="52">
                  <c:v>74668997.3046875</c:v>
                </c:pt>
                <c:pt idx="53">
                  <c:v>74751444.6875</c:v>
                </c:pt>
                <c:pt idx="54">
                  <c:v>74826600.6796875</c:v>
                </c:pt>
                <c:pt idx="55">
                  <c:v>74880143.58984375</c:v>
                </c:pt>
                <c:pt idx="56">
                  <c:v>74920697.91796875</c:v>
                </c:pt>
                <c:pt idx="57">
                  <c:v>74960596.98828125</c:v>
                </c:pt>
                <c:pt idx="58">
                  <c:v>74981980.017578125</c:v>
                </c:pt>
                <c:pt idx="59">
                  <c:v>74997254.557617188</c:v>
                </c:pt>
                <c:pt idx="60">
                  <c:v>75000106.117675781</c:v>
                </c:pt>
                <c:pt idx="61">
                  <c:v>75002920.827636719</c:v>
                </c:pt>
                <c:pt idx="62">
                  <c:v>75005714.497558594</c:v>
                </c:pt>
                <c:pt idx="63">
                  <c:v>75008043.34765625</c:v>
                </c:pt>
                <c:pt idx="64">
                  <c:v>75009262.367675781</c:v>
                </c:pt>
                <c:pt idx="65">
                  <c:v>75009293.507675171</c:v>
                </c:pt>
                <c:pt idx="66">
                  <c:v>75009300.007675171</c:v>
                </c:pt>
                <c:pt idx="67">
                  <c:v>75009305.607675076</c:v>
                </c:pt>
                <c:pt idx="68">
                  <c:v>75009308.45767498</c:v>
                </c:pt>
                <c:pt idx="69">
                  <c:v>75009308.45767498</c:v>
                </c:pt>
                <c:pt idx="70">
                  <c:v>75009308.45767498</c:v>
                </c:pt>
                <c:pt idx="71">
                  <c:v>75009308.45767498</c:v>
                </c:pt>
                <c:pt idx="72">
                  <c:v>75009308.45767498</c:v>
                </c:pt>
                <c:pt idx="73">
                  <c:v>75009308.45767498</c:v>
                </c:pt>
                <c:pt idx="74">
                  <c:v>75009308.45767498</c:v>
                </c:pt>
                <c:pt idx="75">
                  <c:v>75009308.45767498</c:v>
                </c:pt>
                <c:pt idx="76">
                  <c:v>75009308.45767498</c:v>
                </c:pt>
                <c:pt idx="77">
                  <c:v>75009308.45767498</c:v>
                </c:pt>
                <c:pt idx="78">
                  <c:v>75009308.45767498</c:v>
                </c:pt>
              </c:numCache>
            </c:numRef>
          </c:val>
          <c:smooth val="0"/>
          <c:extLst>
            <c:ext xmlns:c16="http://schemas.microsoft.com/office/drawing/2014/chart" uri="{C3380CC4-5D6E-409C-BE32-E72D297353CC}">
              <c16:uniqueId val="{00000000-2185-4515-AB3D-E9F055F147BC}"/>
            </c:ext>
          </c:extLst>
        </c:ser>
        <c:dLbls>
          <c:showLegendKey val="0"/>
          <c:showVal val="0"/>
          <c:showCatName val="0"/>
          <c:showSerName val="0"/>
          <c:showPercent val="0"/>
          <c:showBubbleSize val="0"/>
        </c:dLbls>
        <c:smooth val="0"/>
        <c:axId val="790883327"/>
        <c:axId val="790885247"/>
      </c:lineChart>
      <c:catAx>
        <c:axId val="79088332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885247"/>
        <c:crosses val="autoZero"/>
        <c:auto val="1"/>
        <c:lblAlgn val="ctr"/>
        <c:lblOffset val="100"/>
        <c:noMultiLvlLbl val="0"/>
      </c:catAx>
      <c:valAx>
        <c:axId val="7908852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8833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Age Groups of Respondents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6">
                <a:lumMod val="75000"/>
              </a:schemeClr>
            </a:solidFill>
            <a:ln>
              <a:noFill/>
            </a:ln>
            <a:effectLst/>
          </c:spPr>
          <c:invertIfNegative val="0"/>
          <c:val>
            <c:numRef>
              <c:f>'Lab 4'!$C$18:$I$18</c:f>
              <c:numCache>
                <c:formatCode>General</c:formatCode>
                <c:ptCount val="7"/>
                <c:pt idx="0">
                  <c:v>1</c:v>
                </c:pt>
                <c:pt idx="1">
                  <c:v>68</c:v>
                </c:pt>
                <c:pt idx="2">
                  <c:v>266</c:v>
                </c:pt>
                <c:pt idx="3">
                  <c:v>220</c:v>
                </c:pt>
                <c:pt idx="4">
                  <c:v>142</c:v>
                </c:pt>
                <c:pt idx="5">
                  <c:v>136</c:v>
                </c:pt>
                <c:pt idx="6">
                  <c:v>209</c:v>
                </c:pt>
              </c:numCache>
            </c:numRef>
          </c:val>
          <c:extLst>
            <c:ext xmlns:c16="http://schemas.microsoft.com/office/drawing/2014/chart" uri="{C3380CC4-5D6E-409C-BE32-E72D297353CC}">
              <c16:uniqueId val="{00000000-8AD2-4249-8786-243D5B043400}"/>
            </c:ext>
          </c:extLst>
        </c:ser>
        <c:dLbls>
          <c:showLegendKey val="0"/>
          <c:showVal val="0"/>
          <c:showCatName val="0"/>
          <c:showSerName val="0"/>
          <c:showPercent val="0"/>
          <c:showBubbleSize val="0"/>
        </c:dLbls>
        <c:gapWidth val="219"/>
        <c:overlap val="-27"/>
        <c:axId val="1168724032"/>
        <c:axId val="1168724512"/>
      </c:barChart>
      <c:catAx>
        <c:axId val="116872403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8724512"/>
        <c:crosses val="autoZero"/>
        <c:auto val="1"/>
        <c:lblAlgn val="ctr"/>
        <c:lblOffset val="100"/>
        <c:noMultiLvlLbl val="0"/>
      </c:catAx>
      <c:valAx>
        <c:axId val="1168724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8724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rich>
          <a:bodyPr spcFirstLastPara="1" vertOverflow="ellipsis" horzOverflow="overflow" wrap="square" lIns="0" tIns="0" rIns="0" bIns="0" anchor="ctr" anchorCtr="1"/>
          <a:lstStyle/>
          <a:p>
            <a:pPr algn="ctr" rtl="0">
              <a:defRPr/>
            </a:pPr>
            <a:r>
              <a:rPr lang="en-US"/>
              <a:t>Survey Completion Time</a:t>
            </a:r>
            <a:endParaRPr lang="en-US" sz="1400" b="0" i="0" u="none" strike="noStrike" baseline="0">
              <a:solidFill>
                <a:sysClr val="windowText" lastClr="000000">
                  <a:lumMod val="65000"/>
                  <a:lumOff val="35000"/>
                </a:sysClr>
              </a:solidFill>
              <a:latin typeface="Calibri"/>
            </a:endParaRPr>
          </a:p>
        </cx:rich>
      </cx:tx>
    </cx:title>
    <cx:plotArea>
      <cx:plotAreaRegion>
        <cx:series layoutId="boxWhisker" uniqueId="{6E906F76-0B29-44AF-B312-25A4D116475C}">
          <cx:spPr>
            <a:solidFill>
              <a:schemeClr val="accent6">
                <a:lumMod val="75000"/>
              </a:schemeClr>
            </a:solidFill>
            <a:ln>
              <a:solidFill>
                <a:schemeClr val="accent6">
                  <a:lumMod val="75000"/>
                </a:schemeClr>
              </a:solidFill>
            </a:ln>
          </cx:spPr>
          <cx:dataId val="0"/>
          <cx:layoutPr>
            <cx:visibility meanLine="0" meanMarker="1" nonoutliers="0" outliers="1"/>
            <cx:statistics quartileMethod="exclusive"/>
          </cx:layoutPr>
        </cx:series>
      </cx:plotAreaRegion>
      <cx:axis id="0" hidden="1">
        <cx:catScaling gapWidth="1"/>
        <cx:title>
          <cx:tx>
            <cx:rich>
              <a:bodyPr spcFirstLastPara="1" vertOverflow="ellipsis" horzOverflow="overflow" wrap="square" lIns="0" tIns="0" rIns="0" bIns="0" anchor="ctr" anchorCtr="1"/>
              <a:lstStyle/>
              <a:p>
                <a:pPr algn="ctr" rtl="0">
                  <a:defRPr/>
                </a:pPr>
                <a:r>
                  <a:rPr lang="en-US"/>
                  <a:t>N=1042</a:t>
                </a:r>
                <a:endParaRPr lang="en-US" sz="900" b="0" i="0" u="none" strike="noStrike" baseline="0">
                  <a:solidFill>
                    <a:sysClr val="windowText" lastClr="000000">
                      <a:lumMod val="65000"/>
                      <a:lumOff val="35000"/>
                    </a:sysClr>
                  </a:solidFill>
                  <a:latin typeface="Calibri"/>
                </a:endParaRPr>
              </a:p>
            </cx:rich>
          </cx:tx>
        </cx:title>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rich>
          <a:bodyPr spcFirstLastPara="1" vertOverflow="ellipsis" horzOverflow="overflow" wrap="square" lIns="0" tIns="0" rIns="0" bIns="0" anchor="ctr" anchorCtr="1"/>
          <a:lstStyle/>
          <a:p>
            <a:pPr rtl="0"/>
            <a:r>
              <a:rPr lang="en-US" sz="1400" b="0" i="0" baseline="0">
                <a:effectLst/>
              </a:rPr>
              <a:t>Age Groups of Respondents</a:t>
            </a:r>
            <a:endParaRPr lang="en-US" sz="1100">
              <a:effectLst/>
            </a:endParaRPr>
          </a:p>
        </cx:rich>
      </cx:tx>
    </cx:title>
    <cx:plotArea>
      <cx:plotAreaRegion>
        <cx:series layoutId="clusteredColumn" uniqueId="{28379526-22B5-41AC-89B3-5DFA78923904}">
          <cx:dataId val="0"/>
          <cx:layoutPr>
            <cx:binning intervalClosed="r" overflow="auto">
              <cx:binSize val="1"/>
            </cx:binning>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image" Target="../media/image8.png"/><Relationship Id="rId7" Type="http://schemas.openxmlformats.org/officeDocument/2006/relationships/chart" Target="../charts/chart2.xml"/><Relationship Id="rId2" Type="http://schemas.openxmlformats.org/officeDocument/2006/relationships/image" Target="../media/image7.png"/><Relationship Id="rId1" Type="http://schemas.openxmlformats.org/officeDocument/2006/relationships/image" Target="../media/image6.png"/><Relationship Id="rId6" Type="http://schemas.openxmlformats.org/officeDocument/2006/relationships/chart" Target="../charts/chart1.xml"/><Relationship Id="rId5" Type="http://schemas.openxmlformats.org/officeDocument/2006/relationships/image" Target="../media/image10.png"/><Relationship Id="rId4" Type="http://schemas.openxmlformats.org/officeDocument/2006/relationships/image" Target="../media/image9.png"/><Relationship Id="rId9"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8" Type="http://schemas.openxmlformats.org/officeDocument/2006/relationships/image" Target="../media/image18.png"/><Relationship Id="rId13" Type="http://schemas.microsoft.com/office/2014/relationships/chartEx" Target="../charts/chartEx2.xml"/><Relationship Id="rId3" Type="http://schemas.openxmlformats.org/officeDocument/2006/relationships/image" Target="../media/image13.png"/><Relationship Id="rId7" Type="http://schemas.openxmlformats.org/officeDocument/2006/relationships/image" Target="../media/image17.png"/><Relationship Id="rId12" Type="http://schemas.microsoft.com/office/2014/relationships/chartEx" Target="../charts/chartEx1.xml"/><Relationship Id="rId2" Type="http://schemas.openxmlformats.org/officeDocument/2006/relationships/image" Target="../media/image12.png"/><Relationship Id="rId1" Type="http://schemas.openxmlformats.org/officeDocument/2006/relationships/image" Target="../media/image11.png"/><Relationship Id="rId6" Type="http://schemas.openxmlformats.org/officeDocument/2006/relationships/image" Target="../media/image16.png"/><Relationship Id="rId11" Type="http://schemas.openxmlformats.org/officeDocument/2006/relationships/chart" Target="../charts/chart6.xml"/><Relationship Id="rId5" Type="http://schemas.openxmlformats.org/officeDocument/2006/relationships/image" Target="../media/image15.png"/><Relationship Id="rId10" Type="http://schemas.openxmlformats.org/officeDocument/2006/relationships/image" Target="../media/image20.png"/><Relationship Id="rId4" Type="http://schemas.openxmlformats.org/officeDocument/2006/relationships/image" Target="../media/image14.png"/><Relationship Id="rId9"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oneCellAnchor>
    <xdr:from>
      <xdr:col>24</xdr:col>
      <xdr:colOff>695668</xdr:colOff>
      <xdr:row>70</xdr:row>
      <xdr:rowOff>137515</xdr:rowOff>
    </xdr:from>
    <xdr:ext cx="3470255" cy="436815"/>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9642292" y="10540190"/>
          <a:ext cx="3470255" cy="436815"/>
        </a:xfrm>
        <a:prstGeom prst="rect">
          <a:avLst/>
        </a:prstGeom>
        <a:solidFill>
          <a:schemeClr val="bg1"/>
        </a:solidFill>
        <a:ln w="15875">
          <a:solidFill>
            <a:schemeClr val="accent6">
              <a:lumMod val="40000"/>
              <a:lumOff val="60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900" b="0" i="0">
              <a:solidFill>
                <a:schemeClr val="tx1"/>
              </a:solidFill>
              <a:effectLst/>
              <a:latin typeface="+mn-lt"/>
              <a:ea typeface="+mn-ea"/>
              <a:cs typeface="+mn-cs"/>
            </a:rPr>
            <a:t>Approximately 28–29% of the overall retail sales in any given quarter are sales that occur at supermarket and grocery stores. Values are quite stable (ranging from about 26.8% to 29.4%) and don't show a discernible steady increase or decrease. It is a major and resilient segment of the retail industry.</a:t>
          </a:r>
          <a:endParaRPr lang="en-US" sz="700"/>
        </a:p>
      </xdr:txBody>
    </xdr:sp>
    <xdr:clientData/>
  </xdr:oneCellAnchor>
  <xdr:oneCellAnchor>
    <xdr:from>
      <xdr:col>29</xdr:col>
      <xdr:colOff>86635</xdr:colOff>
      <xdr:row>0</xdr:row>
      <xdr:rowOff>43844</xdr:rowOff>
    </xdr:from>
    <xdr:ext cx="3949700" cy="3556000"/>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12786635" y="43844"/>
          <a:ext cx="3949700" cy="3556000"/>
        </a:xfrm>
        <a:prstGeom prst="rect">
          <a:avLst/>
        </a:prstGeom>
        <a:solidFill>
          <a:schemeClr val="bg1"/>
        </a:solidFill>
        <a:ln w="25400" cmpd="thickThin">
          <a:solidFill>
            <a:schemeClr val="accent4"/>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a:t>Rationale:</a:t>
          </a:r>
        </a:p>
        <a:p>
          <a:r>
            <a:rPr lang="en-US" sz="1200"/>
            <a:t>This</a:t>
          </a:r>
          <a:r>
            <a:rPr lang="en-US" sz="1200" baseline="0"/>
            <a:t> lab looks at secondary data published by Statistics NZ: the Retail Trade Survey. This quarterly survey looks at the retail sector, as divided into 13 'core industries' (plus motor vehicles and fuel), for the 9 most recent quarters. The data are reported in 'actual values' (Table 1); seasonally adjusted (Table 3); and using various price-deflators, such as constant 2010 prices (Table 2). There are plenty of other tables as well in the original files; I've extracted the first three.</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t>This lab comprises 8 tasks over 3 sheets. You will create charts from selected data in the tables, and create other tables from the existing data. For the charts, I suggest copying all the needed data to the Workings sheet first, and then deleting the dummy columns (which are there for nice table formatting only). This should make charting easier. Then copy the charts back to each Table sheet.</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t>In Task 4 you are asked to calculate means and medians for a supplied dataset (from IRI), and interpret the table.</a:t>
          </a:r>
        </a:p>
      </xdr:txBody>
    </xdr:sp>
    <xdr:clientData/>
  </xdr:oneCellAnchor>
  <xdr:oneCellAnchor>
    <xdr:from>
      <xdr:col>24</xdr:col>
      <xdr:colOff>695668</xdr:colOff>
      <xdr:row>50</xdr:row>
      <xdr:rowOff>0</xdr:rowOff>
    </xdr:from>
    <xdr:ext cx="3486433" cy="404458"/>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9642292" y="7611911"/>
          <a:ext cx="3486433" cy="404458"/>
        </a:xfrm>
        <a:prstGeom prst="rect">
          <a:avLst/>
        </a:prstGeom>
        <a:solidFill>
          <a:schemeClr val="bg1"/>
        </a:solidFill>
        <a:ln w="15875">
          <a:solidFill>
            <a:schemeClr val="accent6">
              <a:lumMod val="40000"/>
              <a:lumOff val="60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900" b="0" i="0">
              <a:solidFill>
                <a:schemeClr val="tx1"/>
              </a:solidFill>
              <a:effectLst/>
              <a:latin typeface="+mn-lt"/>
              <a:ea typeface="+mn-ea"/>
              <a:cs typeface="+mn-cs"/>
            </a:rPr>
            <a:t>Median is preferred. The % change data has quite a few positive outliers (around 8–10%) and some moderate negatives (around -3 to -4%) which increases the calculated mean to about 1.7%. Since the median of 0.9% is less influenced by so much variation, therefore, the median should give a somewhat more representative picture of the usual quarterly change.</a:t>
          </a:r>
          <a:endParaRPr lang="en-US" sz="600"/>
        </a:p>
      </xdr:txBody>
    </xdr:sp>
    <xdr:clientData/>
  </xdr:oneCellAnchor>
  <xdr:oneCellAnchor>
    <xdr:from>
      <xdr:col>16</xdr:col>
      <xdr:colOff>161784</xdr:colOff>
      <xdr:row>164</xdr:row>
      <xdr:rowOff>28687</xdr:rowOff>
    </xdr:from>
    <xdr:ext cx="6235834" cy="440236"/>
    <xdr:sp macro="" textlink="">
      <xdr:nvSpPr>
        <xdr:cNvPr id="5" name="TextBox 4">
          <a:extLst>
            <a:ext uri="{FF2B5EF4-FFF2-40B4-BE49-F238E27FC236}">
              <a16:creationId xmlns:a16="http://schemas.microsoft.com/office/drawing/2014/main" id="{6EC501C1-EDF6-E442-BC85-36334A22138D}"/>
            </a:ext>
          </a:extLst>
        </xdr:cNvPr>
        <xdr:cNvSpPr txBox="1"/>
      </xdr:nvSpPr>
      <xdr:spPr>
        <a:xfrm>
          <a:off x="6139682" y="23907923"/>
          <a:ext cx="6235834" cy="440236"/>
        </a:xfrm>
        <a:prstGeom prst="rect">
          <a:avLst/>
        </a:prstGeom>
        <a:solidFill>
          <a:schemeClr val="bg1"/>
        </a:solidFill>
        <a:ln w="15875">
          <a:solidFill>
            <a:schemeClr val="accent6">
              <a:lumMod val="40000"/>
              <a:lumOff val="60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900" b="0"/>
            <a:t>The mean price ($5.31) treats every product equally, no matter how many units it sold. The Total Widgets per unit price ($5.00) is the total sales dollars / total units sold, so the more units a product sells, the more it influences the per unit price. Less expensive products tend to sell more units dragging the weighted average below the arithmetic mean.</a:t>
          </a:r>
        </a:p>
      </xdr:txBody>
    </xdr:sp>
    <xdr:clientData/>
  </xdr:oneCellAnchor>
  <xdr:twoCellAnchor>
    <xdr:from>
      <xdr:col>24</xdr:col>
      <xdr:colOff>606689</xdr:colOff>
      <xdr:row>54</xdr:row>
      <xdr:rowOff>8089</xdr:rowOff>
    </xdr:from>
    <xdr:to>
      <xdr:col>29</xdr:col>
      <xdr:colOff>687581</xdr:colOff>
      <xdr:row>57</xdr:row>
      <xdr:rowOff>130304</xdr:rowOff>
    </xdr:to>
    <xdr:sp macro="" textlink="">
      <xdr:nvSpPr>
        <xdr:cNvPr id="7" name="TextBox 8">
          <a:extLst>
            <a:ext uri="{FF2B5EF4-FFF2-40B4-BE49-F238E27FC236}">
              <a16:creationId xmlns:a16="http://schemas.microsoft.com/office/drawing/2014/main" id="{80E1B538-9376-35A0-62B4-5EA1601AD940}"/>
            </a:ext>
          </a:extLst>
        </xdr:cNvPr>
        <xdr:cNvSpPr txBox="1"/>
      </xdr:nvSpPr>
      <xdr:spPr>
        <a:xfrm>
          <a:off x="9553313" y="8170064"/>
          <a:ext cx="3559236" cy="534762"/>
        </a:xfrm>
        <a:prstGeom prst="rect">
          <a:avLst/>
        </a:prstGeom>
        <a:solidFill>
          <a:schemeClr val="bg1"/>
        </a:solidFill>
        <a:ln>
          <a:solidFill>
            <a:schemeClr val="accent6">
              <a:lumMod val="40000"/>
              <a:lumOff val="60000"/>
            </a:schemeClr>
          </a:solidFill>
        </a:ln>
      </xdr:spPr>
      <xdr:txBody>
        <a:bodyPr wrap="square" rtlCol="0">
          <a:spAutoFit/>
        </a:bodyPr>
        <a:lstStyle>
          <a:defPPr>
            <a:defRPr lang="en-US"/>
          </a:defPPr>
          <a:lvl1pPr algn="l" rtl="0" fontAlgn="base">
            <a:spcBef>
              <a:spcPct val="0"/>
            </a:spcBef>
            <a:spcAft>
              <a:spcPct val="0"/>
            </a:spcAft>
            <a:defRPr kern="1200">
              <a:solidFill>
                <a:schemeClr val="tx1"/>
              </a:solidFill>
              <a:latin typeface="Arial" charset="0"/>
              <a:ea typeface="ＭＳ Ｐゴシック" charset="0"/>
              <a:cs typeface="ＭＳ Ｐゴシック" charset="0"/>
            </a:defRPr>
          </a:lvl1pPr>
          <a:lvl2pPr marL="457200" algn="l" rtl="0" fontAlgn="base">
            <a:spcBef>
              <a:spcPct val="0"/>
            </a:spcBef>
            <a:spcAft>
              <a:spcPct val="0"/>
            </a:spcAft>
            <a:defRPr kern="1200">
              <a:solidFill>
                <a:schemeClr val="tx1"/>
              </a:solidFill>
              <a:latin typeface="Arial" charset="0"/>
              <a:ea typeface="ＭＳ Ｐゴシック" charset="0"/>
              <a:cs typeface="ＭＳ Ｐゴシック" charset="0"/>
            </a:defRPr>
          </a:lvl2pPr>
          <a:lvl3pPr marL="914400" algn="l" rtl="0" fontAlgn="base">
            <a:spcBef>
              <a:spcPct val="0"/>
            </a:spcBef>
            <a:spcAft>
              <a:spcPct val="0"/>
            </a:spcAft>
            <a:defRPr kern="1200">
              <a:solidFill>
                <a:schemeClr val="tx1"/>
              </a:solidFill>
              <a:latin typeface="Arial" charset="0"/>
              <a:ea typeface="ＭＳ Ｐゴシック" charset="0"/>
              <a:cs typeface="ＭＳ Ｐゴシック" charset="0"/>
            </a:defRPr>
          </a:lvl3pPr>
          <a:lvl4pPr marL="1371600" algn="l" rtl="0" fontAlgn="base">
            <a:spcBef>
              <a:spcPct val="0"/>
            </a:spcBef>
            <a:spcAft>
              <a:spcPct val="0"/>
            </a:spcAft>
            <a:defRPr kern="1200">
              <a:solidFill>
                <a:schemeClr val="tx1"/>
              </a:solidFill>
              <a:latin typeface="Arial" charset="0"/>
              <a:ea typeface="ＭＳ Ｐゴシック" charset="0"/>
              <a:cs typeface="ＭＳ Ｐゴシック" charset="0"/>
            </a:defRPr>
          </a:lvl4pPr>
          <a:lvl5pPr marL="1828800" algn="l" rtl="0" fontAlgn="base">
            <a:spcBef>
              <a:spcPct val="0"/>
            </a:spcBef>
            <a:spcAft>
              <a:spcPct val="0"/>
            </a:spcAft>
            <a:defRPr kern="1200">
              <a:solidFill>
                <a:schemeClr val="tx1"/>
              </a:solidFill>
              <a:latin typeface="Arial" charset="0"/>
              <a:ea typeface="ＭＳ Ｐゴシック" charset="0"/>
              <a:cs typeface="ＭＳ Ｐゴシック" charset="0"/>
            </a:defRPr>
          </a:lvl5pPr>
          <a:lvl6pPr marL="2286000" algn="l" defTabSz="457200" rtl="0" eaLnBrk="1" latinLnBrk="0" hangingPunct="1">
            <a:defRPr kern="1200">
              <a:solidFill>
                <a:schemeClr val="tx1"/>
              </a:solidFill>
              <a:latin typeface="Arial" charset="0"/>
              <a:ea typeface="ＭＳ Ｐゴシック" charset="0"/>
              <a:cs typeface="ＭＳ Ｐゴシック" charset="0"/>
            </a:defRPr>
          </a:lvl6pPr>
          <a:lvl7pPr marL="2743200" algn="l" defTabSz="457200" rtl="0" eaLnBrk="1" latinLnBrk="0" hangingPunct="1">
            <a:defRPr kern="1200">
              <a:solidFill>
                <a:schemeClr val="tx1"/>
              </a:solidFill>
              <a:latin typeface="Arial" charset="0"/>
              <a:ea typeface="ＭＳ Ｐゴシック" charset="0"/>
              <a:cs typeface="ＭＳ Ｐゴシック" charset="0"/>
            </a:defRPr>
          </a:lvl7pPr>
          <a:lvl8pPr marL="3200400" algn="l" defTabSz="457200" rtl="0" eaLnBrk="1" latinLnBrk="0" hangingPunct="1">
            <a:defRPr kern="1200">
              <a:solidFill>
                <a:schemeClr val="tx1"/>
              </a:solidFill>
              <a:latin typeface="Arial" charset="0"/>
              <a:ea typeface="ＭＳ Ｐゴシック" charset="0"/>
              <a:cs typeface="ＭＳ Ｐゴシック" charset="0"/>
            </a:defRPr>
          </a:lvl8pPr>
          <a:lvl9pPr marL="3657600" algn="l" defTabSz="457200" rtl="0" eaLnBrk="1" latinLnBrk="0" hangingPunct="1">
            <a:defRPr kern="1200">
              <a:solidFill>
                <a:schemeClr val="tx1"/>
              </a:solidFill>
              <a:latin typeface="Arial" charset="0"/>
              <a:ea typeface="ＭＳ Ｐゴシック" charset="0"/>
              <a:cs typeface="ＭＳ Ｐゴシック" charset="0"/>
            </a:defRPr>
          </a:lvl9pPr>
        </a:lstStyle>
        <a:p>
          <a:r>
            <a:rPr lang="en-US" sz="1000"/>
            <a:t>Be careful with pasting: copy across first (simple paste)</a:t>
          </a:r>
        </a:p>
        <a:p>
          <a:r>
            <a:rPr lang="en-US" sz="1000"/>
            <a:t>Then copy cells G51:U51 and use Paste Special &gt; Formula for cells G52:U66</a:t>
          </a:r>
        </a:p>
      </xdr:txBody>
    </xdr:sp>
    <xdr:clientData/>
  </xdr:twoCellAnchor>
  <xdr:twoCellAnchor>
    <xdr:from>
      <xdr:col>0</xdr:col>
      <xdr:colOff>194140</xdr:colOff>
      <xdr:row>205</xdr:row>
      <xdr:rowOff>16177</xdr:rowOff>
    </xdr:from>
    <xdr:to>
      <xdr:col>22</xdr:col>
      <xdr:colOff>0</xdr:colOff>
      <xdr:row>214</xdr:row>
      <xdr:rowOff>137515</xdr:rowOff>
    </xdr:to>
    <xdr:sp macro="" textlink="">
      <xdr:nvSpPr>
        <xdr:cNvPr id="6" name="TextBox 5">
          <a:extLst>
            <a:ext uri="{FF2B5EF4-FFF2-40B4-BE49-F238E27FC236}">
              <a16:creationId xmlns:a16="http://schemas.microsoft.com/office/drawing/2014/main" id="{FA18DC6B-3B7E-195B-D2AD-1018BA9EE7B9}"/>
            </a:ext>
          </a:extLst>
        </xdr:cNvPr>
        <xdr:cNvSpPr txBox="1"/>
      </xdr:nvSpPr>
      <xdr:spPr>
        <a:xfrm>
          <a:off x="194140" y="29824776"/>
          <a:ext cx="7344968" cy="13589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900" i="1"/>
            <a:t>AI tool used</a:t>
          </a:r>
          <a:r>
            <a:rPr lang="en-US" sz="900" i="1" baseline="0"/>
            <a:t>: </a:t>
          </a:r>
        </a:p>
        <a:p>
          <a:r>
            <a:rPr lang="en-US" sz="900" i="1"/>
            <a:t>I entered</a:t>
          </a:r>
          <a:r>
            <a:rPr lang="en-US" sz="900" i="1" baseline="0"/>
            <a:t> the following prompt(s): </a:t>
          </a:r>
        </a:p>
        <a:p>
          <a:endParaRPr lang="en-US" sz="1100" baseline="0"/>
        </a:p>
        <a:p>
          <a:r>
            <a:rPr lang="en-US" sz="900" i="1" baseline="0"/>
            <a:t>I used the output to / I modified the output to: [expand as necessary]</a:t>
          </a:r>
        </a:p>
        <a:p>
          <a:endParaRPr lang="en-US" sz="1100"/>
        </a:p>
      </xdr:txBody>
    </xdr:sp>
    <xdr:clientData/>
  </xdr:twoCellAnchor>
  <xdr:twoCellAnchor editAs="oneCell">
    <xdr:from>
      <xdr:col>23</xdr:col>
      <xdr:colOff>0</xdr:colOff>
      <xdr:row>93</xdr:row>
      <xdr:rowOff>0</xdr:rowOff>
    </xdr:from>
    <xdr:to>
      <xdr:col>28</xdr:col>
      <xdr:colOff>608724</xdr:colOff>
      <xdr:row>111</xdr:row>
      <xdr:rowOff>111673</xdr:rowOff>
    </xdr:to>
    <xdr:pic>
      <xdr:nvPicPr>
        <xdr:cNvPr id="35" name="Picture 34">
          <a:extLst>
            <a:ext uri="{FF2B5EF4-FFF2-40B4-BE49-F238E27FC236}">
              <a16:creationId xmlns:a16="http://schemas.microsoft.com/office/drawing/2014/main" id="{B4BD3CD6-86BE-EC89-4716-0AD52A67545C}"/>
            </a:ext>
          </a:extLst>
        </xdr:cNvPr>
        <xdr:cNvPicPr>
          <a:picLocks noChangeAspect="1"/>
        </xdr:cNvPicPr>
      </xdr:nvPicPr>
      <xdr:blipFill>
        <a:blip xmlns:r="http://schemas.openxmlformats.org/officeDocument/2006/relationships" r:embed="rId1"/>
        <a:stretch>
          <a:fillRect/>
        </a:stretch>
      </xdr:blipFill>
      <xdr:spPr>
        <a:xfrm>
          <a:off x="8202448" y="13335000"/>
          <a:ext cx="4059621" cy="2345121"/>
        </a:xfrm>
        <a:prstGeom prst="rect">
          <a:avLst/>
        </a:prstGeom>
      </xdr:spPr>
    </xdr:pic>
    <xdr:clientData/>
  </xdr:twoCellAnchor>
  <xdr:twoCellAnchor editAs="oneCell">
    <xdr:from>
      <xdr:col>23</xdr:col>
      <xdr:colOff>302665</xdr:colOff>
      <xdr:row>12</xdr:row>
      <xdr:rowOff>17804</xdr:rowOff>
    </xdr:from>
    <xdr:to>
      <xdr:col>29</xdr:col>
      <xdr:colOff>84985</xdr:colOff>
      <xdr:row>28</xdr:row>
      <xdr:rowOff>57959</xdr:rowOff>
    </xdr:to>
    <xdr:pic>
      <xdr:nvPicPr>
        <xdr:cNvPr id="10" name="Picture 9">
          <a:extLst>
            <a:ext uri="{FF2B5EF4-FFF2-40B4-BE49-F238E27FC236}">
              <a16:creationId xmlns:a16="http://schemas.microsoft.com/office/drawing/2014/main" id="{97D311B6-98CD-EEB8-00C5-5B606AE85D8F}"/>
            </a:ext>
          </a:extLst>
        </xdr:cNvPr>
        <xdr:cNvPicPr>
          <a:picLocks noChangeAspect="1"/>
        </xdr:cNvPicPr>
      </xdr:nvPicPr>
      <xdr:blipFill>
        <a:blip xmlns:r="http://schemas.openxmlformats.org/officeDocument/2006/relationships" r:embed="rId2"/>
        <a:stretch>
          <a:fillRect/>
        </a:stretch>
      </xdr:blipFill>
      <xdr:spPr>
        <a:xfrm>
          <a:off x="8480515" y="2296683"/>
          <a:ext cx="3930591" cy="2129126"/>
        </a:xfrm>
        <a:prstGeom prst="rect">
          <a:avLst/>
        </a:prstGeom>
      </xdr:spPr>
    </xdr:pic>
    <xdr:clientData/>
  </xdr:twoCellAnchor>
  <xdr:twoCellAnchor editAs="oneCell">
    <xdr:from>
      <xdr:col>22</xdr:col>
      <xdr:colOff>127000</xdr:colOff>
      <xdr:row>31</xdr:row>
      <xdr:rowOff>33131</xdr:rowOff>
    </xdr:from>
    <xdr:to>
      <xdr:col>28</xdr:col>
      <xdr:colOff>110435</xdr:colOff>
      <xdr:row>48</xdr:row>
      <xdr:rowOff>29548</xdr:rowOff>
    </xdr:to>
    <xdr:pic>
      <xdr:nvPicPr>
        <xdr:cNvPr id="11" name="Picture 10">
          <a:extLst>
            <a:ext uri="{FF2B5EF4-FFF2-40B4-BE49-F238E27FC236}">
              <a16:creationId xmlns:a16="http://schemas.microsoft.com/office/drawing/2014/main" id="{5EEDD4CD-F7F0-C056-9521-E661E78E4998}"/>
            </a:ext>
          </a:extLst>
        </xdr:cNvPr>
        <xdr:cNvPicPr>
          <a:picLocks noChangeAspect="1"/>
        </xdr:cNvPicPr>
      </xdr:nvPicPr>
      <xdr:blipFill>
        <a:blip xmlns:r="http://schemas.openxmlformats.org/officeDocument/2006/relationships" r:embed="rId3"/>
        <a:stretch>
          <a:fillRect/>
        </a:stretch>
      </xdr:blipFill>
      <xdr:spPr>
        <a:xfrm>
          <a:off x="7713870" y="4859131"/>
          <a:ext cx="4080565" cy="2249287"/>
        </a:xfrm>
        <a:prstGeom prst="rect">
          <a:avLst/>
        </a:prstGeom>
      </xdr:spPr>
    </xdr:pic>
    <xdr:clientData/>
  </xdr:twoCellAnchor>
  <xdr:twoCellAnchor editAs="oneCell">
    <xdr:from>
      <xdr:col>24</xdr:col>
      <xdr:colOff>0</xdr:colOff>
      <xdr:row>115</xdr:row>
      <xdr:rowOff>0</xdr:rowOff>
    </xdr:from>
    <xdr:to>
      <xdr:col>31</xdr:col>
      <xdr:colOff>102520</xdr:colOff>
      <xdr:row>136</xdr:row>
      <xdr:rowOff>110247</xdr:rowOff>
    </xdr:to>
    <xdr:pic>
      <xdr:nvPicPr>
        <xdr:cNvPr id="9" name="Picture 8">
          <a:extLst>
            <a:ext uri="{FF2B5EF4-FFF2-40B4-BE49-F238E27FC236}">
              <a16:creationId xmlns:a16="http://schemas.microsoft.com/office/drawing/2014/main" id="{9C303DB8-E53D-BA95-BE47-57FF85FC6D16}"/>
            </a:ext>
          </a:extLst>
        </xdr:cNvPr>
        <xdr:cNvPicPr>
          <a:picLocks noChangeAspect="1"/>
        </xdr:cNvPicPr>
      </xdr:nvPicPr>
      <xdr:blipFill>
        <a:blip xmlns:r="http://schemas.openxmlformats.org/officeDocument/2006/relationships" r:embed="rId4"/>
        <a:stretch>
          <a:fillRect/>
        </a:stretch>
      </xdr:blipFill>
      <xdr:spPr>
        <a:xfrm>
          <a:off x="8878957" y="16222870"/>
          <a:ext cx="5011346" cy="2926334"/>
        </a:xfrm>
        <a:prstGeom prst="rect">
          <a:avLst/>
        </a:prstGeom>
      </xdr:spPr>
    </xdr:pic>
    <xdr:clientData/>
  </xdr:twoCellAnchor>
  <xdr:twoCellAnchor editAs="oneCell">
    <xdr:from>
      <xdr:col>2</xdr:col>
      <xdr:colOff>1216269</xdr:colOff>
      <xdr:row>175</xdr:row>
      <xdr:rowOff>87923</xdr:rowOff>
    </xdr:from>
    <xdr:to>
      <xdr:col>16</xdr:col>
      <xdr:colOff>349628</xdr:colOff>
      <xdr:row>196</xdr:row>
      <xdr:rowOff>73977</xdr:rowOff>
    </xdr:to>
    <xdr:pic>
      <xdr:nvPicPr>
        <xdr:cNvPr id="13" name="Picture 12">
          <a:extLst>
            <a:ext uri="{FF2B5EF4-FFF2-40B4-BE49-F238E27FC236}">
              <a16:creationId xmlns:a16="http://schemas.microsoft.com/office/drawing/2014/main" id="{520E8840-BB3E-DC7B-D40B-5C5DE862D9E7}"/>
            </a:ext>
          </a:extLst>
        </xdr:cNvPr>
        <xdr:cNvPicPr>
          <a:picLocks noChangeAspect="1"/>
        </xdr:cNvPicPr>
      </xdr:nvPicPr>
      <xdr:blipFill>
        <a:blip xmlns:r="http://schemas.openxmlformats.org/officeDocument/2006/relationships" r:embed="rId5"/>
        <a:stretch>
          <a:fillRect/>
        </a:stretch>
      </xdr:blipFill>
      <xdr:spPr>
        <a:xfrm>
          <a:off x="1626577" y="24686846"/>
          <a:ext cx="4584589" cy="275563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3464560</xdr:colOff>
      <xdr:row>15</xdr:row>
      <xdr:rowOff>50800</xdr:rowOff>
    </xdr:from>
    <xdr:to>
      <xdr:col>6</xdr:col>
      <xdr:colOff>688340</xdr:colOff>
      <xdr:row>28</xdr:row>
      <xdr:rowOff>165100</xdr:rowOff>
    </xdr:to>
    <xdr:grpSp>
      <xdr:nvGrpSpPr>
        <xdr:cNvPr id="7" name="Group 6">
          <a:extLst>
            <a:ext uri="{FF2B5EF4-FFF2-40B4-BE49-F238E27FC236}">
              <a16:creationId xmlns:a16="http://schemas.microsoft.com/office/drawing/2014/main" id="{FB48F566-5CAA-8C48-B5C9-73A3D9B2E0F1}"/>
            </a:ext>
          </a:extLst>
        </xdr:cNvPr>
        <xdr:cNvGrpSpPr/>
      </xdr:nvGrpSpPr>
      <xdr:grpSpPr>
        <a:xfrm>
          <a:off x="4710137" y="2767867"/>
          <a:ext cx="4391953" cy="2654300"/>
          <a:chOff x="5008880" y="2915920"/>
          <a:chExt cx="4406900" cy="2755900"/>
        </a:xfrm>
      </xdr:grpSpPr>
      <xdr:pic>
        <xdr:nvPicPr>
          <xdr:cNvPr id="8" name="Picture 7">
            <a:extLst>
              <a:ext uri="{FF2B5EF4-FFF2-40B4-BE49-F238E27FC236}">
                <a16:creationId xmlns:a16="http://schemas.microsoft.com/office/drawing/2014/main" id="{DA844DB1-C9BE-5260-BE2A-5651C3FA5B34}"/>
              </a:ext>
            </a:extLst>
          </xdr:cNvPr>
          <xdr:cNvPicPr>
            <a:picLocks noChangeAspect="1"/>
          </xdr:cNvPicPr>
        </xdr:nvPicPr>
        <xdr:blipFill>
          <a:blip xmlns:r="http://schemas.openxmlformats.org/officeDocument/2006/relationships" r:embed="rId1"/>
          <a:stretch>
            <a:fillRect/>
          </a:stretch>
        </xdr:blipFill>
        <xdr:spPr>
          <a:xfrm>
            <a:off x="5008880" y="2915920"/>
            <a:ext cx="4406900" cy="2755900"/>
          </a:xfrm>
          <a:prstGeom prst="rect">
            <a:avLst/>
          </a:prstGeom>
        </xdr:spPr>
      </xdr:pic>
      <xdr:sp macro="" textlink="">
        <xdr:nvSpPr>
          <xdr:cNvPr id="11" name="TextBox 10">
            <a:extLst>
              <a:ext uri="{FF2B5EF4-FFF2-40B4-BE49-F238E27FC236}">
                <a16:creationId xmlns:a16="http://schemas.microsoft.com/office/drawing/2014/main" id="{E0D69245-E4B4-2D0B-1A72-A09EA6D3B336}"/>
              </a:ext>
            </a:extLst>
          </xdr:cNvPr>
          <xdr:cNvSpPr txBox="1"/>
        </xdr:nvSpPr>
        <xdr:spPr>
          <a:xfrm>
            <a:off x="5781040" y="3169920"/>
            <a:ext cx="279801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(older chart:</a:t>
            </a:r>
            <a:r>
              <a:rPr lang="en-US" sz="1100" baseline="0"/>
              <a:t> yours will be from Dec23-Dec25)</a:t>
            </a:r>
            <a:endParaRPr lang="en-US" sz="1100"/>
          </a:p>
        </xdr:txBody>
      </xdr:sp>
    </xdr:grpSp>
    <xdr:clientData/>
  </xdr:twoCellAnchor>
  <xdr:twoCellAnchor>
    <xdr:from>
      <xdr:col>0</xdr:col>
      <xdr:colOff>0</xdr:colOff>
      <xdr:row>15</xdr:row>
      <xdr:rowOff>60960</xdr:rowOff>
    </xdr:from>
    <xdr:to>
      <xdr:col>1</xdr:col>
      <xdr:colOff>3157220</xdr:colOff>
      <xdr:row>28</xdr:row>
      <xdr:rowOff>175260</xdr:rowOff>
    </xdr:to>
    <xdr:grpSp>
      <xdr:nvGrpSpPr>
        <xdr:cNvPr id="12" name="Group 11">
          <a:extLst>
            <a:ext uri="{FF2B5EF4-FFF2-40B4-BE49-F238E27FC236}">
              <a16:creationId xmlns:a16="http://schemas.microsoft.com/office/drawing/2014/main" id="{5B97541A-7575-1941-BD61-3D3CB5E9C41E}"/>
            </a:ext>
          </a:extLst>
        </xdr:cNvPr>
        <xdr:cNvGrpSpPr/>
      </xdr:nvGrpSpPr>
      <xdr:grpSpPr>
        <a:xfrm>
          <a:off x="0" y="2778027"/>
          <a:ext cx="4402797" cy="2654300"/>
          <a:chOff x="0" y="2926080"/>
          <a:chExt cx="4406900" cy="2755900"/>
        </a:xfrm>
      </xdr:grpSpPr>
      <xdr:pic>
        <xdr:nvPicPr>
          <xdr:cNvPr id="13" name="Picture 12">
            <a:extLst>
              <a:ext uri="{FF2B5EF4-FFF2-40B4-BE49-F238E27FC236}">
                <a16:creationId xmlns:a16="http://schemas.microsoft.com/office/drawing/2014/main" id="{DB9F2FA5-E0E2-AC3B-024D-6A0CCA633EC4}"/>
              </a:ext>
            </a:extLst>
          </xdr:cNvPr>
          <xdr:cNvPicPr>
            <a:picLocks noChangeAspect="1"/>
          </xdr:cNvPicPr>
        </xdr:nvPicPr>
        <xdr:blipFill>
          <a:blip xmlns:r="http://schemas.openxmlformats.org/officeDocument/2006/relationships" r:embed="rId2"/>
          <a:stretch>
            <a:fillRect/>
          </a:stretch>
        </xdr:blipFill>
        <xdr:spPr>
          <a:xfrm>
            <a:off x="0" y="2926080"/>
            <a:ext cx="4406900" cy="2755900"/>
          </a:xfrm>
          <a:prstGeom prst="rect">
            <a:avLst/>
          </a:prstGeom>
        </xdr:spPr>
      </xdr:pic>
      <xdr:sp macro="" textlink="">
        <xdr:nvSpPr>
          <xdr:cNvPr id="15" name="TextBox 14">
            <a:extLst>
              <a:ext uri="{FF2B5EF4-FFF2-40B4-BE49-F238E27FC236}">
                <a16:creationId xmlns:a16="http://schemas.microsoft.com/office/drawing/2014/main" id="{ABBA4867-74A2-C110-2729-D3EF71A7BADF}"/>
              </a:ext>
            </a:extLst>
          </xdr:cNvPr>
          <xdr:cNvSpPr txBox="1"/>
        </xdr:nvSpPr>
        <xdr:spPr>
          <a:xfrm flipV="1">
            <a:off x="60960" y="3129280"/>
            <a:ext cx="416560" cy="2032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t>      </a:t>
            </a:r>
          </a:p>
        </xdr:txBody>
      </xdr:sp>
      <xdr:sp macro="" textlink="">
        <xdr:nvSpPr>
          <xdr:cNvPr id="16" name="TextBox 15">
            <a:extLst>
              <a:ext uri="{FF2B5EF4-FFF2-40B4-BE49-F238E27FC236}">
                <a16:creationId xmlns:a16="http://schemas.microsoft.com/office/drawing/2014/main" id="{E9A07582-45F3-9F08-DFF2-72378DD68114}"/>
              </a:ext>
            </a:extLst>
          </xdr:cNvPr>
          <xdr:cNvSpPr txBox="1"/>
        </xdr:nvSpPr>
        <xdr:spPr>
          <a:xfrm>
            <a:off x="751840" y="3149600"/>
            <a:ext cx="279801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(older chart:</a:t>
            </a:r>
            <a:r>
              <a:rPr lang="en-US" sz="1100" baseline="0"/>
              <a:t> yours will be from Dec23-Dec25)</a:t>
            </a:r>
            <a:endParaRPr lang="en-US" sz="1100"/>
          </a:p>
        </xdr:txBody>
      </xdr:sp>
    </xdr:grpSp>
    <xdr:clientData/>
  </xdr:twoCellAnchor>
  <xdr:twoCellAnchor editAs="oneCell">
    <xdr:from>
      <xdr:col>1</xdr:col>
      <xdr:colOff>2588260</xdr:colOff>
      <xdr:row>10</xdr:row>
      <xdr:rowOff>21908</xdr:rowOff>
    </xdr:from>
    <xdr:to>
      <xdr:col>1</xdr:col>
      <xdr:colOff>3108325</xdr:colOff>
      <xdr:row>11</xdr:row>
      <xdr:rowOff>147228</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3"/>
        <a:stretch>
          <a:fillRect/>
        </a:stretch>
      </xdr:blipFill>
      <xdr:spPr>
        <a:xfrm>
          <a:off x="3832860" y="2003108"/>
          <a:ext cx="520065" cy="303120"/>
        </a:xfrm>
        <a:prstGeom prst="rect">
          <a:avLst/>
        </a:prstGeom>
      </xdr:spPr>
    </xdr:pic>
    <xdr:clientData/>
  </xdr:twoCellAnchor>
  <xdr:twoCellAnchor>
    <xdr:from>
      <xdr:col>1</xdr:col>
      <xdr:colOff>2997200</xdr:colOff>
      <xdr:row>22</xdr:row>
      <xdr:rowOff>40640</xdr:rowOff>
    </xdr:from>
    <xdr:to>
      <xdr:col>1</xdr:col>
      <xdr:colOff>3616960</xdr:colOff>
      <xdr:row>22</xdr:row>
      <xdr:rowOff>40640</xdr:rowOff>
    </xdr:to>
    <xdr:cxnSp macro="">
      <xdr:nvCxnSpPr>
        <xdr:cNvPr id="9" name="Straight Connector 8">
          <a:extLst>
            <a:ext uri="{FF2B5EF4-FFF2-40B4-BE49-F238E27FC236}">
              <a16:creationId xmlns:a16="http://schemas.microsoft.com/office/drawing/2014/main" id="{ED0ABB20-6868-BC31-CC79-0A4CCA6B1E21}"/>
            </a:ext>
          </a:extLst>
        </xdr:cNvPr>
        <xdr:cNvCxnSpPr/>
      </xdr:nvCxnSpPr>
      <xdr:spPr>
        <a:xfrm>
          <a:off x="4246880" y="4368800"/>
          <a:ext cx="619760" cy="0"/>
        </a:xfrm>
        <a:prstGeom prst="line">
          <a:avLst/>
        </a:prstGeom>
        <a:ln w="66675">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4</xdr:col>
      <xdr:colOff>365760</xdr:colOff>
      <xdr:row>8</xdr:row>
      <xdr:rowOff>50800</xdr:rowOff>
    </xdr:from>
    <xdr:to>
      <xdr:col>6</xdr:col>
      <xdr:colOff>589280</xdr:colOff>
      <xdr:row>14</xdr:row>
      <xdr:rowOff>151699</xdr:rowOff>
    </xdr:to>
    <xdr:pic>
      <xdr:nvPicPr>
        <xdr:cNvPr id="3" name="Picture 2">
          <a:extLst>
            <a:ext uri="{FF2B5EF4-FFF2-40B4-BE49-F238E27FC236}">
              <a16:creationId xmlns:a16="http://schemas.microsoft.com/office/drawing/2014/main" id="{B7BDBDDB-B147-E645-8C0B-C3B8C44F40DE}"/>
            </a:ext>
          </a:extLst>
        </xdr:cNvPr>
        <xdr:cNvPicPr>
          <a:picLocks noChangeAspect="1"/>
        </xdr:cNvPicPr>
      </xdr:nvPicPr>
      <xdr:blipFill rotWithShape="1">
        <a:blip xmlns:r="http://schemas.openxmlformats.org/officeDocument/2006/relationships" r:embed="rId4"/>
        <a:srcRect b="15095"/>
        <a:stretch>
          <a:fillRect/>
        </a:stretch>
      </xdr:blipFill>
      <xdr:spPr>
        <a:xfrm>
          <a:off x="7091680" y="1676400"/>
          <a:ext cx="1930400" cy="1198179"/>
        </a:xfrm>
        <a:prstGeom prst="rect">
          <a:avLst/>
        </a:prstGeom>
      </xdr:spPr>
    </xdr:pic>
    <xdr:clientData/>
  </xdr:twoCellAnchor>
  <xdr:twoCellAnchor>
    <xdr:from>
      <xdr:col>0</xdr:col>
      <xdr:colOff>0</xdr:colOff>
      <xdr:row>32</xdr:row>
      <xdr:rowOff>30480</xdr:rowOff>
    </xdr:from>
    <xdr:to>
      <xdr:col>1</xdr:col>
      <xdr:colOff>3241040</xdr:colOff>
      <xdr:row>44</xdr:row>
      <xdr:rowOff>5080</xdr:rowOff>
    </xdr:to>
    <xdr:pic>
      <xdr:nvPicPr>
        <xdr:cNvPr id="17" name="Picture 16">
          <a:extLst>
            <a:ext uri="{FF2B5EF4-FFF2-40B4-BE49-F238E27FC236}">
              <a16:creationId xmlns:a16="http://schemas.microsoft.com/office/drawing/2014/main" id="{75C72DAA-E6B2-2E40-8C46-898EEE20FD11}"/>
            </a:ext>
          </a:extLst>
        </xdr:cNvPr>
        <xdr:cNvPicPr>
          <a:picLocks noChangeAspect="1"/>
        </xdr:cNvPicPr>
      </xdr:nvPicPr>
      <xdr:blipFill>
        <a:blip xmlns:r="http://schemas.openxmlformats.org/officeDocument/2006/relationships" r:embed="rId5"/>
        <a:stretch>
          <a:fillRect/>
        </a:stretch>
      </xdr:blipFill>
      <xdr:spPr>
        <a:xfrm>
          <a:off x="0" y="6390640"/>
          <a:ext cx="4490720" cy="2413000"/>
        </a:xfrm>
        <a:prstGeom prst="rect">
          <a:avLst/>
        </a:prstGeom>
      </xdr:spPr>
    </xdr:pic>
    <xdr:clientData/>
  </xdr:twoCellAnchor>
  <xdr:twoCellAnchor>
    <xdr:from>
      <xdr:col>0</xdr:col>
      <xdr:colOff>863600</xdr:colOff>
      <xdr:row>34</xdr:row>
      <xdr:rowOff>0</xdr:rowOff>
    </xdr:from>
    <xdr:to>
      <xdr:col>1</xdr:col>
      <xdr:colOff>2411930</xdr:colOff>
      <xdr:row>35</xdr:row>
      <xdr:rowOff>61360</xdr:rowOff>
    </xdr:to>
    <xdr:sp macro="" textlink="">
      <xdr:nvSpPr>
        <xdr:cNvPr id="4" name="TextBox 3">
          <a:extLst>
            <a:ext uri="{FF2B5EF4-FFF2-40B4-BE49-F238E27FC236}">
              <a16:creationId xmlns:a16="http://schemas.microsoft.com/office/drawing/2014/main" id="{8C98C72C-E073-C845-9C3C-1D6D6BD0B918}"/>
            </a:ext>
          </a:extLst>
        </xdr:cNvPr>
        <xdr:cNvSpPr txBox="1"/>
      </xdr:nvSpPr>
      <xdr:spPr>
        <a:xfrm>
          <a:off x="863600" y="6766560"/>
          <a:ext cx="279801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a:t>(older chart:</a:t>
          </a:r>
          <a:r>
            <a:rPr lang="en-US" sz="1100" baseline="0"/>
            <a:t> yours will be from Dec23-Dec25)</a:t>
          </a:r>
          <a:endParaRPr lang="en-US" sz="1100"/>
        </a:p>
      </xdr:txBody>
    </xdr:sp>
    <xdr:clientData/>
  </xdr:twoCellAnchor>
  <xdr:twoCellAnchor>
    <xdr:from>
      <xdr:col>0</xdr:col>
      <xdr:colOff>165100</xdr:colOff>
      <xdr:row>50</xdr:row>
      <xdr:rowOff>5080</xdr:rowOff>
    </xdr:from>
    <xdr:to>
      <xdr:col>2</xdr:col>
      <xdr:colOff>106680</xdr:colOff>
      <xdr:row>63</xdr:row>
      <xdr:rowOff>172720</xdr:rowOff>
    </xdr:to>
    <xdr:graphicFrame macro="">
      <xdr:nvGraphicFramePr>
        <xdr:cNvPr id="5" name="Chart 4">
          <a:extLst>
            <a:ext uri="{FF2B5EF4-FFF2-40B4-BE49-F238E27FC236}">
              <a16:creationId xmlns:a16="http://schemas.microsoft.com/office/drawing/2014/main" id="{F7CF0C85-88C5-23CD-BF56-7695AEB3BC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144780</xdr:colOff>
      <xdr:row>66</xdr:row>
      <xdr:rowOff>10160</xdr:rowOff>
    </xdr:from>
    <xdr:to>
      <xdr:col>2</xdr:col>
      <xdr:colOff>116840</xdr:colOff>
      <xdr:row>79</xdr:row>
      <xdr:rowOff>177800</xdr:rowOff>
    </xdr:to>
    <xdr:graphicFrame macro="">
      <xdr:nvGraphicFramePr>
        <xdr:cNvPr id="6" name="Chart 5">
          <a:extLst>
            <a:ext uri="{FF2B5EF4-FFF2-40B4-BE49-F238E27FC236}">
              <a16:creationId xmlns:a16="http://schemas.microsoft.com/office/drawing/2014/main" id="{9246E7F5-D488-6A35-5C12-40BB73C51C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149860</xdr:colOff>
      <xdr:row>82</xdr:row>
      <xdr:rowOff>25400</xdr:rowOff>
    </xdr:from>
    <xdr:to>
      <xdr:col>2</xdr:col>
      <xdr:colOff>147320</xdr:colOff>
      <xdr:row>96</xdr:row>
      <xdr:rowOff>142240</xdr:rowOff>
    </xdr:to>
    <xdr:graphicFrame macro="">
      <xdr:nvGraphicFramePr>
        <xdr:cNvPr id="10" name="Chart 9">
          <a:extLst>
            <a:ext uri="{FF2B5EF4-FFF2-40B4-BE49-F238E27FC236}">
              <a16:creationId xmlns:a16="http://schemas.microsoft.com/office/drawing/2014/main" id="{8D19EF3F-DD2C-717C-4753-00A82D14B7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154940</xdr:colOff>
      <xdr:row>99</xdr:row>
      <xdr:rowOff>25400</xdr:rowOff>
    </xdr:from>
    <xdr:to>
      <xdr:col>2</xdr:col>
      <xdr:colOff>132080</xdr:colOff>
      <xdr:row>113</xdr:row>
      <xdr:rowOff>167640</xdr:rowOff>
    </xdr:to>
    <xdr:graphicFrame macro="">
      <xdr:nvGraphicFramePr>
        <xdr:cNvPr id="18" name="Chart 17">
          <a:extLst>
            <a:ext uri="{FF2B5EF4-FFF2-40B4-BE49-F238E27FC236}">
              <a16:creationId xmlns:a16="http://schemas.microsoft.com/office/drawing/2014/main" id="{DDB45D36-4BC2-43CE-3AA8-AFEBC3C27B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622300</xdr:colOff>
      <xdr:row>96</xdr:row>
      <xdr:rowOff>127000</xdr:rowOff>
    </xdr:from>
    <xdr:to>
      <xdr:col>8</xdr:col>
      <xdr:colOff>165100</xdr:colOff>
      <xdr:row>110</xdr:row>
      <xdr:rowOff>114300</xdr:rowOff>
    </xdr:to>
    <xdr:graphicFrame macro="">
      <xdr:nvGraphicFramePr>
        <xdr:cNvPr id="3" name="Chart 2">
          <a:extLst>
            <a:ext uri="{FF2B5EF4-FFF2-40B4-BE49-F238E27FC236}">
              <a16:creationId xmlns:a16="http://schemas.microsoft.com/office/drawing/2014/main" id="{5082BE61-F56B-A30E-1A0B-D7BC91FCF2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707711</xdr:colOff>
      <xdr:row>37</xdr:row>
      <xdr:rowOff>87252</xdr:rowOff>
    </xdr:from>
    <xdr:to>
      <xdr:col>18</xdr:col>
      <xdr:colOff>463309</xdr:colOff>
      <xdr:row>48</xdr:row>
      <xdr:rowOff>157732</xdr:rowOff>
    </xdr:to>
    <xdr:pic>
      <xdr:nvPicPr>
        <xdr:cNvPr id="35" name="Picture 34">
          <a:extLst>
            <a:ext uri="{FF2B5EF4-FFF2-40B4-BE49-F238E27FC236}">
              <a16:creationId xmlns:a16="http://schemas.microsoft.com/office/drawing/2014/main" id="{B09A9E88-D469-5D56-922A-D978C63BC4F3}"/>
            </a:ext>
          </a:extLst>
        </xdr:cNvPr>
        <xdr:cNvPicPr>
          <a:picLocks noChangeAspect="1"/>
        </xdr:cNvPicPr>
      </xdr:nvPicPr>
      <xdr:blipFill>
        <a:blip xmlns:r="http://schemas.openxmlformats.org/officeDocument/2006/relationships" r:embed="rId1"/>
        <a:stretch>
          <a:fillRect/>
        </a:stretch>
      </xdr:blipFill>
      <xdr:spPr>
        <a:xfrm>
          <a:off x="13281680" y="8104733"/>
          <a:ext cx="3924300" cy="2755900"/>
        </a:xfrm>
        <a:prstGeom prst="rect">
          <a:avLst/>
        </a:prstGeom>
      </xdr:spPr>
    </xdr:pic>
    <xdr:clientData/>
  </xdr:twoCellAnchor>
  <xdr:oneCellAnchor>
    <xdr:from>
      <xdr:col>6</xdr:col>
      <xdr:colOff>209549</xdr:colOff>
      <xdr:row>6</xdr:row>
      <xdr:rowOff>196850</xdr:rowOff>
    </xdr:from>
    <xdr:ext cx="5270501" cy="953466"/>
    <xdr:sp macro="" textlink="">
      <xdr:nvSpPr>
        <xdr:cNvPr id="3" name="TextBox 2">
          <a:extLst>
            <a:ext uri="{FF2B5EF4-FFF2-40B4-BE49-F238E27FC236}">
              <a16:creationId xmlns:a16="http://schemas.microsoft.com/office/drawing/2014/main" id="{E014E9BB-E241-7648-A9D7-37F23A42D527}"/>
            </a:ext>
          </a:extLst>
        </xdr:cNvPr>
        <xdr:cNvSpPr txBox="1"/>
      </xdr:nvSpPr>
      <xdr:spPr>
        <a:xfrm>
          <a:off x="6851649" y="1670050"/>
          <a:ext cx="5270501" cy="953466"/>
        </a:xfrm>
        <a:prstGeom prst="rect">
          <a:avLst/>
        </a:prstGeom>
        <a:solidFill>
          <a:schemeClr val="accent5">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Hint:</a:t>
          </a:r>
          <a:r>
            <a:rPr lang="en-US" sz="1100" baseline="0"/>
            <a:t> to get a count of Male, you could use the function COUNTIF, like we did in Lab 1. </a:t>
          </a:r>
        </a:p>
        <a:p>
          <a:r>
            <a:rPr lang="en-US" sz="1100" baseline="0"/>
            <a:t>Eg for the </a:t>
          </a:r>
          <a:r>
            <a:rPr lang="da-DK" sz="1100" baseline="0"/>
            <a:t>data range B5 to B1046 : </a:t>
          </a:r>
          <a:r>
            <a:rPr lang="en-US" sz="1100" baseline="0"/>
            <a:t>=countif(</a:t>
          </a:r>
          <a:r>
            <a:rPr lang="da-DK" sz="1100" baseline="0"/>
            <a:t>B5:E1016</a:t>
          </a:r>
          <a:r>
            <a:rPr lang="en-US" sz="1100" baseline="0"/>
            <a:t>,1)    {where 1='Male', 2='Female', 3='Gender diverse' - please note this formula only works within the SustainabilityData sheet, not from here}   </a:t>
          </a:r>
        </a:p>
        <a:p>
          <a:r>
            <a:rPr lang="en-US" sz="1100" baseline="0"/>
            <a:t>Or create a single Pivot Table (instructions below)</a:t>
          </a:r>
        </a:p>
      </xdr:txBody>
    </xdr:sp>
    <xdr:clientData/>
  </xdr:oneCellAnchor>
  <xdr:oneCellAnchor>
    <xdr:from>
      <xdr:col>9</xdr:col>
      <xdr:colOff>423142</xdr:colOff>
      <xdr:row>84</xdr:row>
      <xdr:rowOff>60036</xdr:rowOff>
    </xdr:from>
    <xdr:ext cx="7124700" cy="609013"/>
    <xdr:sp macro="" textlink="">
      <xdr:nvSpPr>
        <xdr:cNvPr id="4" name="TextBox 3">
          <a:extLst>
            <a:ext uri="{FF2B5EF4-FFF2-40B4-BE49-F238E27FC236}">
              <a16:creationId xmlns:a16="http://schemas.microsoft.com/office/drawing/2014/main" id="{656EE733-0FF0-FA4E-B8D6-10467FC06FB4}"/>
            </a:ext>
          </a:extLst>
        </xdr:cNvPr>
        <xdr:cNvSpPr txBox="1"/>
      </xdr:nvSpPr>
      <xdr:spPr>
        <a:xfrm>
          <a:off x="9601778" y="17713036"/>
          <a:ext cx="7124700" cy="609013"/>
        </a:xfrm>
        <a:prstGeom prst="rect">
          <a:avLst/>
        </a:prstGeom>
        <a:solidFill>
          <a:schemeClr val="accent5">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Hint:</a:t>
          </a:r>
          <a:r>
            <a:rPr lang="en-US" sz="1100" baseline="0"/>
            <a:t> If you have constructed your statistics in the SustainabilityData sheet, you can copy to here, by pasting values only ('Paste Special' Values [to remove the formulas] </a:t>
          </a:r>
          <a:r>
            <a:rPr lang="en-US" sz="1100" i="1" u="none" baseline="0"/>
            <a:t>and</a:t>
          </a:r>
          <a:r>
            <a:rPr lang="en-US" sz="1100" baseline="0"/>
            <a:t> 'Transpose'  to shift from a row orientation to a column orientation.</a:t>
          </a:r>
        </a:p>
        <a:p>
          <a:r>
            <a:rPr lang="en-US" sz="1100" baseline="0"/>
            <a:t>Alternatively you can complete the formulas here, but you won't be able to copy down so easily.</a:t>
          </a:r>
        </a:p>
      </xdr:txBody>
    </xdr:sp>
    <xdr:clientData/>
  </xdr:oneCellAnchor>
  <xdr:oneCellAnchor>
    <xdr:from>
      <xdr:col>12</xdr:col>
      <xdr:colOff>520700</xdr:colOff>
      <xdr:row>0</xdr:row>
      <xdr:rowOff>31750</xdr:rowOff>
    </xdr:from>
    <xdr:ext cx="6972300" cy="2336800"/>
    <xdr:sp macro="" textlink="">
      <xdr:nvSpPr>
        <xdr:cNvPr id="5" name="TextBox 4">
          <a:extLst>
            <a:ext uri="{FF2B5EF4-FFF2-40B4-BE49-F238E27FC236}">
              <a16:creationId xmlns:a16="http://schemas.microsoft.com/office/drawing/2014/main" id="{69EED6E5-C625-4C48-ACCF-D47FA67BFA30}"/>
            </a:ext>
          </a:extLst>
        </xdr:cNvPr>
        <xdr:cNvSpPr txBox="1"/>
      </xdr:nvSpPr>
      <xdr:spPr>
        <a:xfrm>
          <a:off x="12198350" y="31750"/>
          <a:ext cx="6972300" cy="2336800"/>
        </a:xfrm>
        <a:prstGeom prst="rect">
          <a:avLst/>
        </a:prstGeom>
        <a:solidFill>
          <a:schemeClr val="bg1"/>
        </a:solidFill>
        <a:ln w="25400" cmpd="thickThin">
          <a:solidFill>
            <a:schemeClr val="accent4"/>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a:t>Rationale:</a:t>
          </a:r>
        </a:p>
        <a:p>
          <a:r>
            <a:rPr lang="en-US" sz="1200"/>
            <a:t>This</a:t>
          </a:r>
          <a:r>
            <a:rPr lang="en-US" sz="1200" baseline="0"/>
            <a:t> lab computes a range of descriptive statistics for a survey dataset: the full version of the "SustainabilityData" that we looked at in Lab 1. This data was collected by Perceptive through their July 2020 omnibus survey.</a:t>
          </a:r>
        </a:p>
        <a:p>
          <a:r>
            <a:rPr lang="en-US" sz="1200" baseline="0"/>
            <a:t>In a future week we will look at the dataset generated by the class, for comparison, so please complete the class survey first (a slightly different version - I'll explain later in the course).</a:t>
          </a:r>
        </a:p>
        <a:p>
          <a:endParaRPr lang="en-US" sz="1200" baseline="0"/>
        </a:p>
        <a:p>
          <a:r>
            <a:rPr lang="en-US" sz="1200" baseline="0"/>
            <a:t>Task 1 looks at the demographics of the sample: gender, age, income and ethnicity, using PivotTables.</a:t>
          </a:r>
        </a:p>
        <a:p>
          <a:endParaRPr lang="en-US" sz="1200" baseline="0"/>
        </a:p>
        <a:p>
          <a:r>
            <a:rPr lang="en-US" sz="1200" baseline="0"/>
            <a:t>In Task 2 we look at computing mean and standard deviation for grouped (frequency table) data (and compare these to the mean and standard deviation from the raw data) for two attitudinal questions.</a:t>
          </a:r>
        </a:p>
        <a:p>
          <a:endParaRPr lang="en-US" sz="1200" baseline="0"/>
        </a:p>
      </xdr:txBody>
    </xdr:sp>
    <xdr:clientData/>
  </xdr:oneCellAnchor>
  <xdr:twoCellAnchor>
    <xdr:from>
      <xdr:col>10</xdr:col>
      <xdr:colOff>323272</xdr:colOff>
      <xdr:row>3</xdr:row>
      <xdr:rowOff>139700</xdr:rowOff>
    </xdr:from>
    <xdr:to>
      <xdr:col>12</xdr:col>
      <xdr:colOff>463550</xdr:colOff>
      <xdr:row>3</xdr:row>
      <xdr:rowOff>150090</xdr:rowOff>
    </xdr:to>
    <xdr:cxnSp macro="">
      <xdr:nvCxnSpPr>
        <xdr:cNvPr id="6" name="Straight Arrow Connector 5">
          <a:extLst>
            <a:ext uri="{FF2B5EF4-FFF2-40B4-BE49-F238E27FC236}">
              <a16:creationId xmlns:a16="http://schemas.microsoft.com/office/drawing/2014/main" id="{524F1C66-393D-764D-A28B-ECE7EB1498FC}"/>
            </a:ext>
          </a:extLst>
        </xdr:cNvPr>
        <xdr:cNvCxnSpPr/>
      </xdr:nvCxnSpPr>
      <xdr:spPr>
        <a:xfrm flipH="1">
          <a:off x="10344727" y="1017155"/>
          <a:ext cx="1825914" cy="10390"/>
        </a:xfrm>
        <a:prstGeom prst="straightConnector1">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5</xdr:col>
      <xdr:colOff>901603</xdr:colOff>
      <xdr:row>47</xdr:row>
      <xdr:rowOff>182836</xdr:rowOff>
    </xdr:from>
    <xdr:to>
      <xdr:col>16</xdr:col>
      <xdr:colOff>203588</xdr:colOff>
      <xdr:row>47</xdr:row>
      <xdr:rowOff>184197</xdr:rowOff>
    </xdr:to>
    <xdr:cxnSp macro="">
      <xdr:nvCxnSpPr>
        <xdr:cNvPr id="9" name="Straight Arrow Connector 8">
          <a:extLst>
            <a:ext uri="{FF2B5EF4-FFF2-40B4-BE49-F238E27FC236}">
              <a16:creationId xmlns:a16="http://schemas.microsoft.com/office/drawing/2014/main" id="{80CDFD8A-00FD-7B4F-B742-0DFE3C76834F}"/>
            </a:ext>
          </a:extLst>
        </xdr:cNvPr>
        <xdr:cNvCxnSpPr/>
      </xdr:nvCxnSpPr>
      <xdr:spPr>
        <a:xfrm flipV="1">
          <a:off x="6369389" y="10682149"/>
          <a:ext cx="8909390" cy="1361"/>
        </a:xfrm>
        <a:prstGeom prst="straightConnector1">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5</xdr:col>
      <xdr:colOff>886773</xdr:colOff>
      <xdr:row>47</xdr:row>
      <xdr:rowOff>165098</xdr:rowOff>
    </xdr:from>
    <xdr:to>
      <xdr:col>5</xdr:col>
      <xdr:colOff>886773</xdr:colOff>
      <xdr:row>48</xdr:row>
      <xdr:rowOff>76198</xdr:rowOff>
    </xdr:to>
    <xdr:cxnSp macro="">
      <xdr:nvCxnSpPr>
        <xdr:cNvPr id="11" name="Straight Connector 10">
          <a:extLst>
            <a:ext uri="{FF2B5EF4-FFF2-40B4-BE49-F238E27FC236}">
              <a16:creationId xmlns:a16="http://schemas.microsoft.com/office/drawing/2014/main" id="{4ED18D24-F2BD-4744-A438-4C30CC9EB6CB}"/>
            </a:ext>
          </a:extLst>
        </xdr:cNvPr>
        <xdr:cNvCxnSpPr/>
      </xdr:nvCxnSpPr>
      <xdr:spPr>
        <a:xfrm>
          <a:off x="6354559" y="10664411"/>
          <a:ext cx="0" cy="114688"/>
        </a:xfrm>
        <a:prstGeom prst="line">
          <a:avLst/>
        </a:prstGeom>
      </xdr:spPr>
      <xdr:style>
        <a:lnRef idx="2">
          <a:schemeClr val="accent2"/>
        </a:lnRef>
        <a:fillRef idx="0">
          <a:schemeClr val="accent2"/>
        </a:fillRef>
        <a:effectRef idx="1">
          <a:schemeClr val="accent2"/>
        </a:effectRef>
        <a:fontRef idx="minor">
          <a:schemeClr val="tx1"/>
        </a:fontRef>
      </xdr:style>
    </xdr:cxnSp>
    <xdr:clientData/>
  </xdr:twoCellAnchor>
  <xdr:oneCellAnchor>
    <xdr:from>
      <xdr:col>10</xdr:col>
      <xdr:colOff>635001</xdr:colOff>
      <xdr:row>15</xdr:row>
      <xdr:rowOff>1</xdr:rowOff>
    </xdr:from>
    <xdr:ext cx="2392532" cy="838200"/>
    <xdr:pic>
      <xdr:nvPicPr>
        <xdr:cNvPr id="7" name="Picture 6">
          <a:extLst>
            <a:ext uri="{FF2B5EF4-FFF2-40B4-BE49-F238E27FC236}">
              <a16:creationId xmlns:a16="http://schemas.microsoft.com/office/drawing/2014/main" id="{B4CA16A5-33DF-5A44-BC75-9E8944115E3E}"/>
            </a:ext>
          </a:extLst>
        </xdr:cNvPr>
        <xdr:cNvPicPr>
          <a:picLocks noChangeAspect="1"/>
        </xdr:cNvPicPr>
      </xdr:nvPicPr>
      <xdr:blipFill>
        <a:blip xmlns:r="http://schemas.openxmlformats.org/officeDocument/2006/relationships" r:embed="rId2"/>
        <a:stretch>
          <a:fillRect/>
        </a:stretch>
      </xdr:blipFill>
      <xdr:spPr>
        <a:xfrm>
          <a:off x="10656456" y="3590637"/>
          <a:ext cx="2392532" cy="838200"/>
        </a:xfrm>
        <a:prstGeom prst="rect">
          <a:avLst/>
        </a:prstGeom>
      </xdr:spPr>
    </xdr:pic>
    <xdr:clientData/>
  </xdr:oneCellAnchor>
  <xdr:oneCellAnchor>
    <xdr:from>
      <xdr:col>11</xdr:col>
      <xdr:colOff>0</xdr:colOff>
      <xdr:row>41</xdr:row>
      <xdr:rowOff>199737</xdr:rowOff>
    </xdr:from>
    <xdr:ext cx="2298700" cy="3114368"/>
    <xdr:pic>
      <xdr:nvPicPr>
        <xdr:cNvPr id="18" name="Picture 17">
          <a:extLst>
            <a:ext uri="{FF2B5EF4-FFF2-40B4-BE49-F238E27FC236}">
              <a16:creationId xmlns:a16="http://schemas.microsoft.com/office/drawing/2014/main" id="{0F208270-D376-C04C-BAC7-2CE4959162CE}"/>
            </a:ext>
          </a:extLst>
        </xdr:cNvPr>
        <xdr:cNvPicPr>
          <a:picLocks noChangeAspect="1"/>
        </xdr:cNvPicPr>
      </xdr:nvPicPr>
      <xdr:blipFill>
        <a:blip xmlns:r="http://schemas.openxmlformats.org/officeDocument/2006/relationships" r:embed="rId3"/>
        <a:stretch>
          <a:fillRect/>
        </a:stretch>
      </xdr:blipFill>
      <xdr:spPr>
        <a:xfrm>
          <a:off x="10864273" y="8847282"/>
          <a:ext cx="2298700" cy="3114368"/>
        </a:xfrm>
        <a:prstGeom prst="rect">
          <a:avLst/>
        </a:prstGeom>
      </xdr:spPr>
    </xdr:pic>
    <xdr:clientData/>
  </xdr:oneCellAnchor>
  <xdr:oneCellAnchor>
    <xdr:from>
      <xdr:col>5</xdr:col>
      <xdr:colOff>0</xdr:colOff>
      <xdr:row>79</xdr:row>
      <xdr:rowOff>203587</xdr:rowOff>
    </xdr:from>
    <xdr:ext cx="4517710" cy="552595"/>
    <xdr:sp macro="" textlink="">
      <xdr:nvSpPr>
        <xdr:cNvPr id="16" name="TextBox 15">
          <a:extLst>
            <a:ext uri="{FF2B5EF4-FFF2-40B4-BE49-F238E27FC236}">
              <a16:creationId xmlns:a16="http://schemas.microsoft.com/office/drawing/2014/main" id="{6A46A7E2-3106-E849-ACEF-4B78312410AF}"/>
            </a:ext>
          </a:extLst>
        </xdr:cNvPr>
        <xdr:cNvSpPr txBox="1"/>
      </xdr:nvSpPr>
      <xdr:spPr>
        <a:xfrm>
          <a:off x="5467786" y="16519694"/>
          <a:ext cx="4517710" cy="552595"/>
        </a:xfrm>
        <a:prstGeom prst="rect">
          <a:avLst/>
        </a:prstGeom>
        <a:solidFill>
          <a:schemeClr val="bg1"/>
        </a:solidFill>
        <a:ln w="15875">
          <a:solidFill>
            <a:schemeClr val="accent6">
              <a:lumMod val="20000"/>
              <a:lumOff val="80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900"/>
            <a:t>Māori differs most, 64 people chose it overall, but only 17 chose it as the only ethnicity, almost half of Māori respondents also chose other ethnicities. There are many more multiple selections (735) than only (676) in NZ European. Conversely, for Samoan (7 vs 7), Tongan (4 vs 4), and "Rather not say" (17 vs 17), there was no difference, i.e., all who selected those only selected one ethnicity. Cook Island Māori, Niuean, Chinese, and Indian each have minor variations, so those who opted for those languages usually only went with one.</a:t>
          </a:r>
        </a:p>
      </xdr:txBody>
    </xdr:sp>
    <xdr:clientData/>
  </xdr:oneCellAnchor>
  <xdr:twoCellAnchor editAs="oneCell">
    <xdr:from>
      <xdr:col>10</xdr:col>
      <xdr:colOff>334817</xdr:colOff>
      <xdr:row>25</xdr:row>
      <xdr:rowOff>11545</xdr:rowOff>
    </xdr:from>
    <xdr:to>
      <xdr:col>11</xdr:col>
      <xdr:colOff>819728</xdr:colOff>
      <xdr:row>34</xdr:row>
      <xdr:rowOff>0</xdr:rowOff>
    </xdr:to>
    <xdr:pic>
      <xdr:nvPicPr>
        <xdr:cNvPr id="49" name="Picture 48">
          <a:extLst>
            <a:ext uri="{FF2B5EF4-FFF2-40B4-BE49-F238E27FC236}">
              <a16:creationId xmlns:a16="http://schemas.microsoft.com/office/drawing/2014/main" id="{7B474293-4493-4A02-5F2B-303EED2516D2}"/>
            </a:ext>
          </a:extLst>
        </xdr:cNvPr>
        <xdr:cNvPicPr>
          <a:picLocks noChangeAspect="1"/>
        </xdr:cNvPicPr>
      </xdr:nvPicPr>
      <xdr:blipFill>
        <a:blip xmlns:r="http://schemas.openxmlformats.org/officeDocument/2006/relationships" r:embed="rId4"/>
        <a:stretch>
          <a:fillRect/>
        </a:stretch>
      </xdr:blipFill>
      <xdr:spPr>
        <a:xfrm>
          <a:off x="10356272" y="5680363"/>
          <a:ext cx="1327728" cy="1858819"/>
        </a:xfrm>
        <a:prstGeom prst="rect">
          <a:avLst/>
        </a:prstGeom>
      </xdr:spPr>
    </xdr:pic>
    <xdr:clientData/>
  </xdr:twoCellAnchor>
  <xdr:twoCellAnchor editAs="oneCell">
    <xdr:from>
      <xdr:col>14</xdr:col>
      <xdr:colOff>277090</xdr:colOff>
      <xdr:row>16</xdr:row>
      <xdr:rowOff>196273</xdr:rowOff>
    </xdr:from>
    <xdr:to>
      <xdr:col>17</xdr:col>
      <xdr:colOff>192750</xdr:colOff>
      <xdr:row>21</xdr:row>
      <xdr:rowOff>53168</xdr:rowOff>
    </xdr:to>
    <xdr:pic>
      <xdr:nvPicPr>
        <xdr:cNvPr id="8" name="Picture 7" descr="Graphical user interface, text, application, chat or text message&#10;&#10;Description automatically generated">
          <a:extLst>
            <a:ext uri="{FF2B5EF4-FFF2-40B4-BE49-F238E27FC236}">
              <a16:creationId xmlns:a16="http://schemas.microsoft.com/office/drawing/2014/main" id="{E175C103-5490-5342-B789-415A5445154D}"/>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3750635" y="3994728"/>
          <a:ext cx="2444115" cy="895985"/>
        </a:xfrm>
        <a:prstGeom prst="rect">
          <a:avLst/>
        </a:prstGeom>
      </xdr:spPr>
    </xdr:pic>
    <xdr:clientData/>
  </xdr:twoCellAnchor>
  <xdr:oneCellAnchor>
    <xdr:from>
      <xdr:col>11</xdr:col>
      <xdr:colOff>0</xdr:colOff>
      <xdr:row>99</xdr:row>
      <xdr:rowOff>0</xdr:rowOff>
    </xdr:from>
    <xdr:ext cx="5357091" cy="436530"/>
    <xdr:sp macro="" textlink="">
      <xdr:nvSpPr>
        <xdr:cNvPr id="13" name="TextBox 12">
          <a:extLst>
            <a:ext uri="{FF2B5EF4-FFF2-40B4-BE49-F238E27FC236}">
              <a16:creationId xmlns:a16="http://schemas.microsoft.com/office/drawing/2014/main" id="{B4270DB5-7206-8049-AD32-89EB1AD61DDF}"/>
            </a:ext>
          </a:extLst>
        </xdr:cNvPr>
        <xdr:cNvSpPr txBox="1"/>
      </xdr:nvSpPr>
      <xdr:spPr>
        <a:xfrm>
          <a:off x="10864273" y="21890182"/>
          <a:ext cx="5357091" cy="436530"/>
        </a:xfrm>
        <a:prstGeom prst="rect">
          <a:avLst/>
        </a:prstGeom>
        <a:solidFill>
          <a:schemeClr val="accent5">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Hint:</a:t>
          </a:r>
          <a:r>
            <a:rPr lang="en-US" sz="1100" baseline="0"/>
            <a:t> These are the descriptive statistics based on the raw data (see cells BD1054:BE1056)</a:t>
          </a:r>
        </a:p>
        <a:p>
          <a:r>
            <a:rPr lang="en-US" sz="1100" baseline="0"/>
            <a:t>Your calculations above based on the summarised table should match. </a:t>
          </a:r>
        </a:p>
      </xdr:txBody>
    </xdr:sp>
    <xdr:clientData/>
  </xdr:oneCellAnchor>
  <xdr:twoCellAnchor editAs="oneCell">
    <xdr:from>
      <xdr:col>18</xdr:col>
      <xdr:colOff>184728</xdr:colOff>
      <xdr:row>12</xdr:row>
      <xdr:rowOff>23091</xdr:rowOff>
    </xdr:from>
    <xdr:to>
      <xdr:col>21</xdr:col>
      <xdr:colOff>78542</xdr:colOff>
      <xdr:row>31</xdr:row>
      <xdr:rowOff>34637</xdr:rowOff>
    </xdr:to>
    <xdr:pic>
      <xdr:nvPicPr>
        <xdr:cNvPr id="12" name="Picture 11">
          <a:extLst>
            <a:ext uri="{FF2B5EF4-FFF2-40B4-BE49-F238E27FC236}">
              <a16:creationId xmlns:a16="http://schemas.microsoft.com/office/drawing/2014/main" id="{30487A64-86B0-6BB1-2436-56BCEC6F4413}"/>
            </a:ext>
          </a:extLst>
        </xdr:cNvPr>
        <xdr:cNvPicPr>
          <a:picLocks noChangeAspect="1"/>
        </xdr:cNvPicPr>
      </xdr:nvPicPr>
      <xdr:blipFill>
        <a:blip xmlns:r="http://schemas.openxmlformats.org/officeDocument/2006/relationships" r:embed="rId6"/>
        <a:stretch>
          <a:fillRect/>
        </a:stretch>
      </xdr:blipFill>
      <xdr:spPr>
        <a:xfrm>
          <a:off x="17029546" y="2990273"/>
          <a:ext cx="2422269" cy="3960091"/>
        </a:xfrm>
        <a:prstGeom prst="rect">
          <a:avLst/>
        </a:prstGeom>
      </xdr:spPr>
    </xdr:pic>
    <xdr:clientData/>
  </xdr:twoCellAnchor>
  <xdr:twoCellAnchor>
    <xdr:from>
      <xdr:col>18</xdr:col>
      <xdr:colOff>773545</xdr:colOff>
      <xdr:row>16</xdr:row>
      <xdr:rowOff>20780</xdr:rowOff>
    </xdr:from>
    <xdr:to>
      <xdr:col>19</xdr:col>
      <xdr:colOff>0</xdr:colOff>
      <xdr:row>30</xdr:row>
      <xdr:rowOff>46182</xdr:rowOff>
    </xdr:to>
    <xdr:cxnSp macro="">
      <xdr:nvCxnSpPr>
        <xdr:cNvPr id="19" name="Straight Connector 18">
          <a:extLst>
            <a:ext uri="{FF2B5EF4-FFF2-40B4-BE49-F238E27FC236}">
              <a16:creationId xmlns:a16="http://schemas.microsoft.com/office/drawing/2014/main" id="{FF8EF9D9-F12A-934E-A170-D6DBEABAA1B1}"/>
            </a:ext>
          </a:extLst>
        </xdr:cNvPr>
        <xdr:cNvCxnSpPr/>
      </xdr:nvCxnSpPr>
      <xdr:spPr>
        <a:xfrm>
          <a:off x="17618363" y="3819235"/>
          <a:ext cx="69273" cy="2934856"/>
        </a:xfrm>
        <a:prstGeom prst="line">
          <a:avLst/>
        </a:prstGeom>
        <a:ln>
          <a:solidFill>
            <a:srgbClr val="FF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2309</xdr:colOff>
      <xdr:row>15</xdr:row>
      <xdr:rowOff>207817</xdr:rowOff>
    </xdr:from>
    <xdr:to>
      <xdr:col>20</xdr:col>
      <xdr:colOff>196272</xdr:colOff>
      <xdr:row>30</xdr:row>
      <xdr:rowOff>34636</xdr:rowOff>
    </xdr:to>
    <xdr:cxnSp macro="">
      <xdr:nvCxnSpPr>
        <xdr:cNvPr id="21" name="Straight Connector 20">
          <a:extLst>
            <a:ext uri="{FF2B5EF4-FFF2-40B4-BE49-F238E27FC236}">
              <a16:creationId xmlns:a16="http://schemas.microsoft.com/office/drawing/2014/main" id="{815E9E75-B3BD-0E4D-A538-EB2A1BC25DE0}"/>
            </a:ext>
          </a:extLst>
        </xdr:cNvPr>
        <xdr:cNvCxnSpPr/>
      </xdr:nvCxnSpPr>
      <xdr:spPr>
        <a:xfrm>
          <a:off x="17689945" y="3798453"/>
          <a:ext cx="1036782" cy="2944092"/>
        </a:xfrm>
        <a:prstGeom prst="line">
          <a:avLst/>
        </a:prstGeom>
        <a:ln>
          <a:solidFill>
            <a:srgbClr val="FF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21</xdr:col>
      <xdr:colOff>138546</xdr:colOff>
      <xdr:row>20</xdr:row>
      <xdr:rowOff>153661</xdr:rowOff>
    </xdr:from>
    <xdr:to>
      <xdr:col>28</xdr:col>
      <xdr:colOff>493690</xdr:colOff>
      <xdr:row>29</xdr:row>
      <xdr:rowOff>161637</xdr:rowOff>
    </xdr:to>
    <xdr:pic>
      <xdr:nvPicPr>
        <xdr:cNvPr id="27" name="Picture 26">
          <a:extLst>
            <a:ext uri="{FF2B5EF4-FFF2-40B4-BE49-F238E27FC236}">
              <a16:creationId xmlns:a16="http://schemas.microsoft.com/office/drawing/2014/main" id="{B3B09A6D-BC93-0E74-DD87-FB5750D54A79}"/>
            </a:ext>
          </a:extLst>
        </xdr:cNvPr>
        <xdr:cNvPicPr>
          <a:picLocks noChangeAspect="1"/>
        </xdr:cNvPicPr>
      </xdr:nvPicPr>
      <xdr:blipFill>
        <a:blip xmlns:r="http://schemas.openxmlformats.org/officeDocument/2006/relationships" r:embed="rId7"/>
        <a:stretch>
          <a:fillRect/>
        </a:stretch>
      </xdr:blipFill>
      <xdr:spPr>
        <a:xfrm>
          <a:off x="19511819" y="4783388"/>
          <a:ext cx="6254872" cy="1878340"/>
        </a:xfrm>
        <a:prstGeom prst="rect">
          <a:avLst/>
        </a:prstGeom>
      </xdr:spPr>
    </xdr:pic>
    <xdr:clientData/>
  </xdr:twoCellAnchor>
  <xdr:twoCellAnchor>
    <xdr:from>
      <xdr:col>20</xdr:col>
      <xdr:colOff>588818</xdr:colOff>
      <xdr:row>29</xdr:row>
      <xdr:rowOff>92364</xdr:rowOff>
    </xdr:from>
    <xdr:to>
      <xdr:col>21</xdr:col>
      <xdr:colOff>92363</xdr:colOff>
      <xdr:row>31</xdr:row>
      <xdr:rowOff>23091</xdr:rowOff>
    </xdr:to>
    <xdr:sp macro="" textlink="">
      <xdr:nvSpPr>
        <xdr:cNvPr id="24" name="Oval 23">
          <a:extLst>
            <a:ext uri="{FF2B5EF4-FFF2-40B4-BE49-F238E27FC236}">
              <a16:creationId xmlns:a16="http://schemas.microsoft.com/office/drawing/2014/main" id="{D92BB59B-1FD0-F0A8-C732-03777E5B3190}"/>
            </a:ext>
          </a:extLst>
        </xdr:cNvPr>
        <xdr:cNvSpPr/>
      </xdr:nvSpPr>
      <xdr:spPr>
        <a:xfrm>
          <a:off x="19119273" y="6592455"/>
          <a:ext cx="346363" cy="346363"/>
        </a:xfrm>
        <a:prstGeom prst="ellipse">
          <a:avLst/>
        </a:prstGeom>
        <a:noFill/>
        <a:ln>
          <a:solidFill>
            <a:srgbClr val="FF0000"/>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clientData/>
  </xdr:twoCellAnchor>
  <xdr:twoCellAnchor editAs="oneCell">
    <xdr:from>
      <xdr:col>21</xdr:col>
      <xdr:colOff>207818</xdr:colOff>
      <xdr:row>26</xdr:row>
      <xdr:rowOff>184728</xdr:rowOff>
    </xdr:from>
    <xdr:to>
      <xdr:col>24</xdr:col>
      <xdr:colOff>588817</xdr:colOff>
      <xdr:row>30</xdr:row>
      <xdr:rowOff>113145</xdr:rowOff>
    </xdr:to>
    <xdr:pic>
      <xdr:nvPicPr>
        <xdr:cNvPr id="23" name="Picture 22">
          <a:extLst>
            <a:ext uri="{FF2B5EF4-FFF2-40B4-BE49-F238E27FC236}">
              <a16:creationId xmlns:a16="http://schemas.microsoft.com/office/drawing/2014/main" id="{7FCAA0F5-3E94-C4D1-5D6A-3978046EE6EF}"/>
            </a:ext>
          </a:extLst>
        </xdr:cNvPr>
        <xdr:cNvPicPr>
          <a:picLocks noChangeAspect="1"/>
        </xdr:cNvPicPr>
      </xdr:nvPicPr>
      <xdr:blipFill rotWithShape="1">
        <a:blip xmlns:r="http://schemas.openxmlformats.org/officeDocument/2006/relationships" r:embed="rId8"/>
        <a:srcRect t="60478" r="49701"/>
        <a:stretch/>
      </xdr:blipFill>
      <xdr:spPr>
        <a:xfrm>
          <a:off x="19581091" y="6061364"/>
          <a:ext cx="2909454" cy="759690"/>
        </a:xfrm>
        <a:prstGeom prst="rect">
          <a:avLst/>
        </a:prstGeom>
      </xdr:spPr>
    </xdr:pic>
    <xdr:clientData/>
  </xdr:twoCellAnchor>
  <xdr:twoCellAnchor>
    <xdr:from>
      <xdr:col>21</xdr:col>
      <xdr:colOff>41639</xdr:colOff>
      <xdr:row>28</xdr:row>
      <xdr:rowOff>83126</xdr:rowOff>
    </xdr:from>
    <xdr:to>
      <xdr:col>21</xdr:col>
      <xdr:colOff>521854</xdr:colOff>
      <xdr:row>29</xdr:row>
      <xdr:rowOff>143088</xdr:rowOff>
    </xdr:to>
    <xdr:cxnSp macro="">
      <xdr:nvCxnSpPr>
        <xdr:cNvPr id="25" name="Straight Connector 24">
          <a:extLst>
            <a:ext uri="{FF2B5EF4-FFF2-40B4-BE49-F238E27FC236}">
              <a16:creationId xmlns:a16="http://schemas.microsoft.com/office/drawing/2014/main" id="{10543018-20E8-0543-8248-D36447710C56}"/>
            </a:ext>
          </a:extLst>
        </xdr:cNvPr>
        <xdr:cNvCxnSpPr>
          <a:stCxn id="24" idx="7"/>
        </xdr:cNvCxnSpPr>
      </xdr:nvCxnSpPr>
      <xdr:spPr>
        <a:xfrm flipV="1">
          <a:off x="19414912" y="6375399"/>
          <a:ext cx="480215" cy="267780"/>
        </a:xfrm>
        <a:prstGeom prst="line">
          <a:avLst/>
        </a:prstGeom>
        <a:ln>
          <a:solidFill>
            <a:srgbClr val="FF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632766</xdr:colOff>
      <xdr:row>24</xdr:row>
      <xdr:rowOff>110761</xdr:rowOff>
    </xdr:from>
    <xdr:to>
      <xdr:col>27</xdr:col>
      <xdr:colOff>92363</xdr:colOff>
      <xdr:row>26</xdr:row>
      <xdr:rowOff>127000</xdr:rowOff>
    </xdr:to>
    <xdr:cxnSp macro="">
      <xdr:nvCxnSpPr>
        <xdr:cNvPr id="28" name="Straight Connector 27">
          <a:extLst>
            <a:ext uri="{FF2B5EF4-FFF2-40B4-BE49-F238E27FC236}">
              <a16:creationId xmlns:a16="http://schemas.microsoft.com/office/drawing/2014/main" id="{4A2E5BFA-6C59-A247-AEBE-74F0ACEC8669}"/>
            </a:ext>
          </a:extLst>
        </xdr:cNvPr>
        <xdr:cNvCxnSpPr/>
      </xdr:nvCxnSpPr>
      <xdr:spPr>
        <a:xfrm>
          <a:off x="21691675" y="5571761"/>
          <a:ext cx="2830870" cy="431875"/>
        </a:xfrm>
        <a:prstGeom prst="line">
          <a:avLst/>
        </a:prstGeom>
        <a:ln>
          <a:solidFill>
            <a:srgbClr val="FF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14</xdr:col>
      <xdr:colOff>261756</xdr:colOff>
      <xdr:row>12</xdr:row>
      <xdr:rowOff>67861</xdr:rowOff>
    </xdr:from>
    <xdr:to>
      <xdr:col>18</xdr:col>
      <xdr:colOff>90049</xdr:colOff>
      <xdr:row>16</xdr:row>
      <xdr:rowOff>119243</xdr:rowOff>
    </xdr:to>
    <xdr:pic>
      <xdr:nvPicPr>
        <xdr:cNvPr id="53" name="Picture 52">
          <a:extLst>
            <a:ext uri="{FF2B5EF4-FFF2-40B4-BE49-F238E27FC236}">
              <a16:creationId xmlns:a16="http://schemas.microsoft.com/office/drawing/2014/main" id="{D57FCF96-2824-C9EF-D089-5E9AEAE3AE4D}"/>
            </a:ext>
          </a:extLst>
        </xdr:cNvPr>
        <xdr:cNvPicPr>
          <a:picLocks noChangeAspect="1"/>
        </xdr:cNvPicPr>
      </xdr:nvPicPr>
      <xdr:blipFill>
        <a:blip xmlns:r="http://schemas.openxmlformats.org/officeDocument/2006/relationships" r:embed="rId9"/>
        <a:stretch>
          <a:fillRect/>
        </a:stretch>
      </xdr:blipFill>
      <xdr:spPr>
        <a:xfrm>
          <a:off x="13669466" y="2995647"/>
          <a:ext cx="3163255" cy="865733"/>
        </a:xfrm>
        <a:prstGeom prst="rect">
          <a:avLst/>
        </a:prstGeom>
      </xdr:spPr>
    </xdr:pic>
    <xdr:clientData/>
  </xdr:twoCellAnchor>
  <xdr:twoCellAnchor editAs="oneCell">
    <xdr:from>
      <xdr:col>11</xdr:col>
      <xdr:colOff>872519</xdr:colOff>
      <xdr:row>24</xdr:row>
      <xdr:rowOff>184199</xdr:rowOff>
    </xdr:from>
    <xdr:to>
      <xdr:col>13</xdr:col>
      <xdr:colOff>662761</xdr:colOff>
      <xdr:row>34</xdr:row>
      <xdr:rowOff>48473</xdr:rowOff>
    </xdr:to>
    <xdr:pic>
      <xdr:nvPicPr>
        <xdr:cNvPr id="2" name="Picture 1">
          <a:extLst>
            <a:ext uri="{FF2B5EF4-FFF2-40B4-BE49-F238E27FC236}">
              <a16:creationId xmlns:a16="http://schemas.microsoft.com/office/drawing/2014/main" id="{57086F81-EAD7-9A48-A932-CB4B89053D7D}"/>
            </a:ext>
          </a:extLst>
        </xdr:cNvPr>
        <xdr:cNvPicPr>
          <a:picLocks noChangeAspect="1"/>
        </xdr:cNvPicPr>
      </xdr:nvPicPr>
      <xdr:blipFill>
        <a:blip xmlns:r="http://schemas.openxmlformats.org/officeDocument/2006/relationships" r:embed="rId10"/>
        <a:stretch>
          <a:fillRect/>
        </a:stretch>
      </xdr:blipFill>
      <xdr:spPr>
        <a:xfrm>
          <a:off x="11682061" y="5555039"/>
          <a:ext cx="1554670" cy="1900152"/>
        </a:xfrm>
        <a:prstGeom prst="rect">
          <a:avLst/>
        </a:prstGeom>
      </xdr:spPr>
    </xdr:pic>
    <xdr:clientData/>
  </xdr:twoCellAnchor>
  <xdr:twoCellAnchor>
    <xdr:from>
      <xdr:col>0</xdr:col>
      <xdr:colOff>194140</xdr:colOff>
      <xdr:row>139</xdr:row>
      <xdr:rowOff>16177</xdr:rowOff>
    </xdr:from>
    <xdr:to>
      <xdr:col>14</xdr:col>
      <xdr:colOff>765878</xdr:colOff>
      <xdr:row>148</xdr:row>
      <xdr:rowOff>137515</xdr:rowOff>
    </xdr:to>
    <xdr:sp macro="" textlink="">
      <xdr:nvSpPr>
        <xdr:cNvPr id="10" name="TextBox 9">
          <a:extLst>
            <a:ext uri="{FF2B5EF4-FFF2-40B4-BE49-F238E27FC236}">
              <a16:creationId xmlns:a16="http://schemas.microsoft.com/office/drawing/2014/main" id="{B9BB6369-E02B-AD4C-B326-8B0B712FDEFD}"/>
            </a:ext>
          </a:extLst>
        </xdr:cNvPr>
        <xdr:cNvSpPr txBox="1"/>
      </xdr:nvSpPr>
      <xdr:spPr>
        <a:xfrm>
          <a:off x="194140" y="30622208"/>
          <a:ext cx="13979448" cy="147858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900" i="1"/>
            <a:t>AI tool used</a:t>
          </a:r>
          <a:r>
            <a:rPr lang="en-US" sz="900" i="1" baseline="0"/>
            <a:t>: </a:t>
          </a:r>
        </a:p>
        <a:p>
          <a:r>
            <a:rPr lang="en-US" sz="900" i="1"/>
            <a:t>I entered</a:t>
          </a:r>
          <a:r>
            <a:rPr lang="en-US" sz="900" i="1" baseline="0"/>
            <a:t> the following prompt(s): </a:t>
          </a:r>
        </a:p>
        <a:p>
          <a:endParaRPr lang="en-US" sz="1100" baseline="0"/>
        </a:p>
        <a:p>
          <a:r>
            <a:rPr lang="en-US" sz="900" i="1" baseline="0"/>
            <a:t>I used the output to / I modified the output to: [expand as necessary]</a:t>
          </a:r>
        </a:p>
        <a:p>
          <a:endParaRPr lang="en-US" sz="1100"/>
        </a:p>
      </xdr:txBody>
    </xdr:sp>
    <xdr:clientData/>
  </xdr:twoCellAnchor>
  <xdr:twoCellAnchor>
    <xdr:from>
      <xdr:col>1</xdr:col>
      <xdr:colOff>80845</xdr:colOff>
      <xdr:row>24</xdr:row>
      <xdr:rowOff>1269</xdr:rowOff>
    </xdr:from>
    <xdr:to>
      <xdr:col>3</xdr:col>
      <xdr:colOff>728448</xdr:colOff>
      <xdr:row>36</xdr:row>
      <xdr:rowOff>158612</xdr:rowOff>
    </xdr:to>
    <xdr:graphicFrame macro="">
      <xdr:nvGraphicFramePr>
        <xdr:cNvPr id="14" name="Chart 13">
          <a:extLst>
            <a:ext uri="{FF2B5EF4-FFF2-40B4-BE49-F238E27FC236}">
              <a16:creationId xmlns:a16="http://schemas.microsoft.com/office/drawing/2014/main" id="{1136B08A-8E41-FD21-7DD2-5A98E82DE6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380983</xdr:colOff>
      <xdr:row>50</xdr:row>
      <xdr:rowOff>0</xdr:rowOff>
    </xdr:from>
    <xdr:to>
      <xdr:col>7</xdr:col>
      <xdr:colOff>18573</xdr:colOff>
      <xdr:row>62</xdr:row>
      <xdr:rowOff>87252</xdr:rowOff>
    </xdr:to>
    <mc:AlternateContent xmlns:mc="http://schemas.openxmlformats.org/markup-compatibility/2006">
      <mc:Choice xmlns:cx1="http://schemas.microsoft.com/office/drawing/2015/9/8/chartex" Requires="cx1">
        <xdr:graphicFrame macro="">
          <xdr:nvGraphicFramePr>
            <xdr:cNvPr id="29" name="Chart 28">
              <a:extLst>
                <a:ext uri="{FF2B5EF4-FFF2-40B4-BE49-F238E27FC236}">
                  <a16:creationId xmlns:a16="http://schemas.microsoft.com/office/drawing/2014/main" id="{84EC24C3-7D1B-4C54-AF83-B0CF6A9C712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3352783" y="10795000"/>
              <a:ext cx="4260390" cy="244945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187738</xdr:colOff>
      <xdr:row>24</xdr:row>
      <xdr:rowOff>0</xdr:rowOff>
    </xdr:from>
    <xdr:to>
      <xdr:col>9</xdr:col>
      <xdr:colOff>44173</xdr:colOff>
      <xdr:row>36</xdr:row>
      <xdr:rowOff>149087</xdr:rowOff>
    </xdr:to>
    <mc:AlternateContent xmlns:mc="http://schemas.openxmlformats.org/markup-compatibility/2006">
      <mc:Choice xmlns:cx1="http://schemas.microsoft.com/office/drawing/2015/9/8/chartex" Requires="cx1">
        <xdr:graphicFrame macro="">
          <xdr:nvGraphicFramePr>
            <xdr:cNvPr id="15" name="Chart 14">
              <a:extLst>
                <a:ext uri="{FF2B5EF4-FFF2-40B4-BE49-F238E27FC236}">
                  <a16:creationId xmlns:a16="http://schemas.microsoft.com/office/drawing/2014/main" id="{4ADF6733-7886-49C9-871B-2AFFB9C283C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4937538" y="5213350"/>
              <a:ext cx="4377635" cy="251128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397831</xdr:colOff>
      <xdr:row>21</xdr:row>
      <xdr:rowOff>76506</xdr:rowOff>
    </xdr:from>
    <xdr:to>
      <xdr:col>19</xdr:col>
      <xdr:colOff>328976</xdr:colOff>
      <xdr:row>25</xdr:row>
      <xdr:rowOff>168313</xdr:rowOff>
    </xdr:to>
    <xdr:sp macro="" textlink="">
      <xdr:nvSpPr>
        <xdr:cNvPr id="17" name="Rectangle 16">
          <a:extLst>
            <a:ext uri="{FF2B5EF4-FFF2-40B4-BE49-F238E27FC236}">
              <a16:creationId xmlns:a16="http://schemas.microsoft.com/office/drawing/2014/main" id="{EF1A67BF-2CCA-EE29-F3DF-9A8ADCD7DED1}"/>
            </a:ext>
          </a:extLst>
        </xdr:cNvPr>
        <xdr:cNvSpPr/>
      </xdr:nvSpPr>
      <xdr:spPr>
        <a:xfrm>
          <a:off x="13143735" y="4728072"/>
          <a:ext cx="4980542" cy="887470"/>
        </a:xfrm>
        <a:prstGeom prst="rect">
          <a:avLst/>
        </a:prstGeom>
        <a:solidFill>
          <a:schemeClr val="tx2">
            <a:lumMod val="20000"/>
            <a:lumOff val="80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l"/>
          <a:r>
            <a:rPr lang="en-US" sz="1100" b="0" i="0">
              <a:solidFill>
                <a:sysClr val="windowText" lastClr="000000"/>
              </a:solidFill>
              <a:effectLst/>
              <a:latin typeface="+mn-lt"/>
              <a:ea typeface="+mn-ea"/>
              <a:cs typeface="+mn-cs"/>
            </a:rPr>
            <a:t>The column chart is better for this data. The age variable is categorical (grouped into brackets like 18–24, 25–34, etc.), not continuous. A histogram is designed for continuous numeric data, but since age is already coded into categories (1–7), the column chart shows the same information more clearly with proper category labels.</a:t>
          </a:r>
          <a:endParaRPr lang="en-US" sz="1100">
            <a:solidFill>
              <a:sysClr val="windowText" lastClr="000000"/>
            </a:solidFill>
          </a:endParaRPr>
        </a:p>
      </xdr:txBody>
    </xdr: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vnit Prasad" refreshedDate="46249.162043518518" createdVersion="8" refreshedVersion="8" minRefreshableVersion="3" recordCount="1042" xr:uid="{55704C17-3908-46B2-B7B4-A37520B1128E}">
  <cacheSource type="worksheet">
    <worksheetSource ref="A4:CE1046" sheet="SustainabilityData"/>
  </cacheSource>
  <cacheFields count="83">
    <cacheField name="Variable" numFmtId="0">
      <sharedItems/>
    </cacheField>
    <cacheField name="Time" numFmtId="165">
      <sharedItems containsSemiMixedTypes="0" containsString="0" containsNumber="1" minValue="3.95" maxValue="244.45"/>
    </cacheField>
    <cacheField name="Gender" numFmtId="0">
      <sharedItems containsSemiMixedTypes="0" containsString="0" containsNumber="1" containsInteger="1" minValue="1" maxValue="3" count="3">
        <n v="2"/>
        <n v="1"/>
        <n v="3"/>
      </sharedItems>
    </cacheField>
    <cacheField name="Age" numFmtId="0">
      <sharedItems containsSemiMixedTypes="0" containsString="0" containsNumber="1" containsInteger="1" minValue="1" maxValue="7" count="7">
        <n v="4"/>
        <n v="5"/>
        <n v="2"/>
        <n v="6"/>
        <n v="1"/>
        <n v="3"/>
        <n v="7"/>
      </sharedItems>
    </cacheField>
    <cacheField name="Region" numFmtId="0">
      <sharedItems containsSemiMixedTypes="0" containsString="0" containsNumber="1" containsInteger="1" minValue="1" maxValue="16"/>
    </cacheField>
    <cacheField name="E1" numFmtId="0">
      <sharedItems containsString="0" containsBlank="1" containsNumber="1" containsInteger="1" minValue="1" maxValue="1"/>
    </cacheField>
    <cacheField name="E2" numFmtId="0">
      <sharedItems containsString="0" containsBlank="1" containsNumber="1" containsInteger="1" minValue="2" maxValue="2"/>
    </cacheField>
    <cacheField name="E3" numFmtId="0">
      <sharedItems containsString="0" containsBlank="1" containsNumber="1" containsInteger="1" minValue="3" maxValue="3"/>
    </cacheField>
    <cacheField name="E4" numFmtId="0">
      <sharedItems containsString="0" containsBlank="1" containsNumber="1" containsInteger="1" minValue="4" maxValue="4"/>
    </cacheField>
    <cacheField name="E5" numFmtId="0">
      <sharedItems containsString="0" containsBlank="1" containsNumber="1" containsInteger="1" minValue="5" maxValue="5"/>
    </cacheField>
    <cacheField name="E6" numFmtId="0">
      <sharedItems containsString="0" containsBlank="1" containsNumber="1" containsInteger="1" minValue="6" maxValue="6"/>
    </cacheField>
    <cacheField name="E7" numFmtId="0">
      <sharedItems containsString="0" containsBlank="1" containsNumber="1" containsInteger="1" minValue="7" maxValue="7"/>
    </cacheField>
    <cacheField name="E8" numFmtId="0">
      <sharedItems containsString="0" containsBlank="1" containsNumber="1" containsInteger="1" minValue="8" maxValue="8"/>
    </cacheField>
    <cacheField name="E9" numFmtId="0">
      <sharedItems containsString="0" containsBlank="1" containsNumber="1" containsInteger="1" minValue="9" maxValue="9"/>
    </cacheField>
    <cacheField name="E10" numFmtId="0">
      <sharedItems containsString="0" containsBlank="1" containsNumber="1" containsInteger="1" minValue="10" maxValue="10"/>
    </cacheField>
    <cacheField name="E11" numFmtId="0">
      <sharedItems containsBlank="1"/>
    </cacheField>
    <cacheField name="ETot" numFmtId="0">
      <sharedItems containsSemiMixedTypes="0" containsString="0" containsNumber="1" containsInteger="1" minValue="1" maxValue="3"/>
    </cacheField>
    <cacheField name="Ethnicity coded" numFmtId="0">
      <sharedItems containsString="0" containsBlank="1" containsNumber="1" containsInteger="1" minValue="1" maxValue="11" count="4">
        <m/>
        <n v="1"/>
        <n v="7"/>
        <n v="11"/>
      </sharedItems>
    </cacheField>
    <cacheField name="Corporate citizenship" numFmtId="0">
      <sharedItems containsString="0" containsBlank="1" containsNumber="1" containsInteger="1" minValue="1" maxValue="1"/>
    </cacheField>
    <cacheField name="Enviro responsible" numFmtId="0">
      <sharedItems containsString="0" containsBlank="1" containsNumber="1" containsInteger="1" minValue="2" maxValue="2"/>
    </cacheField>
    <cacheField name="Zero waste" numFmtId="0">
      <sharedItems containsString="0" containsBlank="1" containsNumber="1" containsInteger="1" minValue="3" maxValue="3"/>
    </cacheField>
    <cacheField name="Social responsible" numFmtId="0">
      <sharedItems containsString="0" containsBlank="1" containsNumber="1" containsInteger="1" minValue="4" maxValue="4"/>
    </cacheField>
    <cacheField name="Carbon emissions" numFmtId="0">
      <sharedItems containsString="0" containsBlank="1" containsNumber="1" containsInteger="1" minValue="5" maxValue="5"/>
    </cacheField>
    <cacheField name="Renewables" numFmtId="0">
      <sharedItems containsString="0" containsBlank="1" containsNumber="1" containsInteger="1" minValue="6" maxValue="6"/>
    </cacheField>
    <cacheField name="Ecosystems" numFmtId="0">
      <sharedItems containsString="0" containsBlank="1" containsNumber="1" containsInteger="1" minValue="7" maxValue="7"/>
    </cacheField>
    <cacheField name="Climate change" numFmtId="0">
      <sharedItems containsString="0" containsBlank="1" containsNumber="1" containsInteger="1" minValue="8" maxValue="8"/>
    </cacheField>
    <cacheField name="Social well-being" numFmtId="0">
      <sharedItems containsString="0" containsBlank="1" containsNumber="1" containsInteger="1" minValue="9" maxValue="9"/>
    </cacheField>
    <cacheField name="Traceability" numFmtId="0">
      <sharedItems containsString="0" containsBlank="1" containsNumber="1" containsInteger="1" minValue="10" maxValue="10"/>
    </cacheField>
    <cacheField name="Water" numFmtId="0">
      <sharedItems containsString="0" containsBlank="1" containsNumber="1" containsInteger="1" minValue="11" maxValue="11"/>
    </cacheField>
    <cacheField name="Waterways" numFmtId="0">
      <sharedItems containsString="0" containsBlank="1" containsNumber="1" containsInteger="1" minValue="12" maxValue="12"/>
    </cacheField>
    <cacheField name="Limiting growth" numFmtId="0">
      <sharedItems containsString="0" containsBlank="1" containsNumber="1" containsInteger="1" minValue="13" maxValue="13"/>
    </cacheField>
    <cacheField name="Not sure" numFmtId="0">
      <sharedItems containsString="0" containsBlank="1" containsNumber="1" containsInteger="1" minValue="14" maxValue="14"/>
    </cacheField>
    <cacheField name="Number of Items picked" numFmtId="0">
      <sharedItems containsString="0" containsBlank="1" containsNumber="1" containsInteger="1" minValue="0" maxValue="13"/>
    </cacheField>
    <cacheField name="Corporate citizenship rank" numFmtId="0">
      <sharedItems containsString="0" containsBlank="1" containsNumber="1" containsInteger="1" minValue="1" maxValue="13"/>
    </cacheField>
    <cacheField name="Enviro responsible rank" numFmtId="0">
      <sharedItems containsString="0" containsBlank="1" containsNumber="1" containsInteger="1" minValue="1" maxValue="12"/>
    </cacheField>
    <cacheField name="Zero waste rank" numFmtId="0">
      <sharedItems containsString="0" containsBlank="1" containsNumber="1" containsInteger="1" minValue="1" maxValue="13"/>
    </cacheField>
    <cacheField name="Social responsible rank" numFmtId="0">
      <sharedItems containsString="0" containsBlank="1" containsNumber="1" containsInteger="1" minValue="1" maxValue="12"/>
    </cacheField>
    <cacheField name="Carbon emissions rank" numFmtId="0">
      <sharedItems containsString="0" containsBlank="1" containsNumber="1" containsInteger="1" minValue="1" maxValue="13"/>
    </cacheField>
    <cacheField name="Renewables rank" numFmtId="0">
      <sharedItems containsString="0" containsBlank="1" containsNumber="1" containsInteger="1" minValue="1" maxValue="11"/>
    </cacheField>
    <cacheField name="Ecosystems rank" numFmtId="0">
      <sharedItems containsString="0" containsBlank="1" containsNumber="1" containsInteger="1" minValue="1" maxValue="13"/>
    </cacheField>
    <cacheField name="Climate change rank" numFmtId="0">
      <sharedItems containsString="0" containsBlank="1" containsNumber="1" containsInteger="1" minValue="1" maxValue="12"/>
    </cacheField>
    <cacheField name="Social well-being rank" numFmtId="0">
      <sharedItems containsString="0" containsBlank="1" containsNumber="1" containsInteger="1" minValue="1" maxValue="13"/>
    </cacheField>
    <cacheField name="Traceability rank" numFmtId="0">
      <sharedItems containsString="0" containsBlank="1" containsNumber="1" containsInteger="1" minValue="1" maxValue="13"/>
    </cacheField>
    <cacheField name="Water rank" numFmtId="0">
      <sharedItems containsString="0" containsBlank="1" containsNumber="1" containsInteger="1" minValue="1" maxValue="13"/>
    </cacheField>
    <cacheField name="Waterways rank" numFmtId="0">
      <sharedItems containsString="0" containsBlank="1" containsNumber="1" containsInteger="1" minValue="1" maxValue="13"/>
    </cacheField>
    <cacheField name="Limiting growth rank" numFmtId="0">
      <sharedItems containsString="0" containsBlank="1" containsNumber="1" containsInteger="1" minValue="1" maxValue="13"/>
    </cacheField>
    <cacheField name="FirstBrand" numFmtId="0">
      <sharedItems containsBlank="1"/>
    </cacheField>
    <cacheField name="SecondBrand" numFmtId="0">
      <sharedItems containsBlank="1"/>
    </cacheField>
    <cacheField name="ThirdBrand" numFmtId="0">
      <sharedItems containsBlank="1"/>
    </cacheField>
    <cacheField name="FourthBrand" numFmtId="0">
      <sharedItems containsBlank="1"/>
    </cacheField>
    <cacheField name="FifthBrand" numFmtId="0">
      <sharedItems containsBlank="1"/>
    </cacheField>
    <cacheField name="HowOftenBuy" numFmtId="0">
      <sharedItems containsSemiMixedTypes="0" containsString="0" containsNumber="1" containsInteger="1" minValue="1" maxValue="6"/>
    </cacheField>
    <cacheField name="LikelyPayMore" numFmtId="0">
      <sharedItems containsSemiMixedTypes="0" containsString="0" containsNumber="1" containsInteger="1" minValue="1" maxValue="5"/>
    </cacheField>
    <cacheField name="WillingPayMore" numFmtId="0">
      <sharedItems containsSemiMixedTypes="0" containsString="0" containsNumber="1" containsInteger="1" minValue="1" maxValue="5"/>
    </cacheField>
    <cacheField name="AcceptablePayMore" numFmtId="0">
      <sharedItems containsSemiMixedTypes="0" containsString="0" containsNumber="1" containsInteger="1" minValue="1" maxValue="5"/>
    </cacheField>
    <cacheField name="Return Packaging" numFmtId="0">
      <sharedItems containsSemiMixedTypes="0" containsString="0" containsNumber="1" containsInteger="1" minValue="1" maxValue="5"/>
    </cacheField>
    <cacheField name="Bottle Deposit scheme" numFmtId="0">
      <sharedItems containsSemiMixedTypes="0" containsString="0" containsNumber="1" containsInteger="1" minValue="1" maxValue="5"/>
    </cacheField>
    <cacheField name="Solve societal" numFmtId="0">
      <sharedItems containsSemiMixedTypes="0" containsString="0" containsNumber="1" containsInteger="1" minValue="1" maxValue="5"/>
    </cacheField>
    <cacheField name="Support employees" numFmtId="0">
      <sharedItems containsSemiMixedTypes="0" containsString="0" containsNumber="1" containsInteger="1" minValue="1" maxValue="5"/>
    </cacheField>
    <cacheField name="Youth" numFmtId="0">
      <sharedItems containsSemiMixedTypes="0" containsString="0" containsNumber="1" containsInteger="1" minValue="1" maxValue="5"/>
    </cacheField>
    <cacheField name="Diversity" numFmtId="0">
      <sharedItems containsSemiMixedTypes="0" containsString="0" containsNumber="1" containsInteger="1" minValue="1" maxValue="5"/>
    </cacheField>
    <cacheField name="Reduces emissions" numFmtId="0">
      <sharedItems containsSemiMixedTypes="0" containsString="0" containsNumber="1" containsInteger="1" minValue="1" maxValue="5"/>
    </cacheField>
    <cacheField name="Recycles" numFmtId="0">
      <sharedItems containsSemiMixedTypes="0" containsString="0" containsNumber="1" containsInteger="1" minValue="1" maxValue="5"/>
    </cacheField>
    <cacheField name="Recyclable bag" numFmtId="0">
      <sharedItems containsSemiMixedTypes="0" containsString="0" containsNumber="1" containsInteger="1" minValue="1" maxValue="5"/>
    </cacheField>
    <cacheField name="Waste" numFmtId="0">
      <sharedItems containsSemiMixedTypes="0" containsString="0" containsNumber="1" containsInteger="1" minValue="1" maxValue="5"/>
    </cacheField>
    <cacheField name="Fair to suppliers" numFmtId="0">
      <sharedItems containsSemiMixedTypes="0" containsString="0" containsNumber="1" containsInteger="1" minValue="1" maxValue="5"/>
    </cacheField>
    <cacheField name="Communicate Suppliers" numFmtId="0">
      <sharedItems containsSemiMixedTypes="0" containsString="0" containsNumber="1" containsInteger="1" minValue="1" maxValue="5"/>
    </cacheField>
    <cacheField name="Ethical suppliers" numFmtId="0">
      <sharedItems containsSemiMixedTypes="0" containsString="0" containsNumber="1" containsInteger="1" minValue="1" maxValue="5"/>
    </cacheField>
    <cacheField name="Good business" numFmtId="0">
      <sharedItems containsSemiMixedTypes="0" containsString="0" containsNumber="1" containsInteger="1" minValue="1" maxValue="5"/>
    </cacheField>
    <cacheField name="Communicate Shareholders" numFmtId="0">
      <sharedItems containsSemiMixedTypes="0" containsString="0" containsNumber="1" containsInteger="1" minValue="1" maxValue="5"/>
    </cacheField>
    <cacheField name="Sustainable growth" numFmtId="0">
      <sharedItems containsSemiMixedTypes="0" containsString="0" containsNumber="1" containsInteger="1" minValue="1" maxValue="5"/>
    </cacheField>
    <cacheField name="Economic develop" numFmtId="0">
      <sharedItems containsSemiMixedTypes="0" containsString="0" containsNumber="1" containsInteger="1" minValue="1" maxValue="5"/>
    </cacheField>
    <cacheField name="Sources locally" numFmtId="0">
      <sharedItems containsSemiMixedTypes="0" containsString="0" containsNumber="1" containsInteger="1" minValue="1" maxValue="5"/>
    </cacheField>
    <cacheField name="Regional culture" numFmtId="0">
      <sharedItems containsSemiMixedTypes="0" containsString="0" containsNumber="1" containsInteger="1" minValue="1" maxValue="5"/>
    </cacheField>
    <cacheField name="Communicate community" numFmtId="0">
      <sharedItems containsSemiMixedTypes="0" containsString="0" containsNumber="1" containsInteger="1" minValue="1" maxValue="5"/>
    </cacheField>
    <cacheField name="Equitable work" numFmtId="0">
      <sharedItems containsSemiMixedTypes="0" containsString="0" containsNumber="1" containsInteger="1" minValue="1" maxValue="5"/>
    </cacheField>
    <cacheField name="Trains employees" numFmtId="0">
      <sharedItems containsSemiMixedTypes="0" containsString="0" containsNumber="1" containsInteger="1" minValue="1" maxValue="5"/>
    </cacheField>
    <cacheField name="Safe work" numFmtId="0">
      <sharedItems containsSemiMixedTypes="0" containsString="0" containsNumber="1" containsInteger="1" minValue="1" maxValue="5"/>
    </cacheField>
    <cacheField name="Customer enviro" numFmtId="0">
      <sharedItems containsSemiMixedTypes="0" containsString="0" containsNumber="1" containsInteger="1" minValue="1" maxValue="5"/>
    </cacheField>
    <cacheField name="Inform customer traceability" numFmtId="0">
      <sharedItems containsSemiMixedTypes="0" containsString="0" containsNumber="1" containsInteger="1" minValue="1" maxValue="5"/>
    </cacheField>
    <cacheField name="Sustainable reporting" numFmtId="0">
      <sharedItems containsSemiMixedTypes="0" containsString="0" containsNumber="1" containsInteger="1" minValue="1" maxValue="5"/>
    </cacheField>
    <cacheField name="Ethical products" numFmtId="0">
      <sharedItems containsSemiMixedTypes="0" containsString="0" containsNumber="1" containsInteger="1" minValue="1" maxValue="5"/>
    </cacheField>
    <cacheField name="Household Income" numFmtId="0">
      <sharedItems containsSemiMixedTypes="0" containsString="0" containsNumber="1" containsInteger="1" minValue="1" maxValue="7" count="7">
        <n v="7"/>
        <n v="1"/>
        <n v="6"/>
        <n v="4"/>
        <n v="3"/>
        <n v="2"/>
        <n v="5"/>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vnit Prasad" refreshedDate="46249.986012037036" createdVersion="8" refreshedVersion="8" minRefreshableVersion="3" recordCount="1042" xr:uid="{212BDF03-2ECA-41D2-9227-5CF3153222DA}">
  <cacheSource type="worksheet">
    <worksheetSource ref="R4:R1046" sheet="SustainabilityData"/>
  </cacheSource>
  <cacheFields count="1">
    <cacheField name="Ethnicity coded" numFmtId="0">
      <sharedItems containsSemiMixedTypes="0" containsString="0" containsNumber="1" containsInteger="1" minValue="1" maxValue="11" count="11">
        <n v="1"/>
        <n v="7"/>
        <n v="11"/>
        <n v="8"/>
        <n v="9"/>
        <n v="10"/>
        <n v="2"/>
        <n v="3"/>
        <n v="6"/>
        <n v="4"/>
        <n v="5"/>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vnit Prasad" refreshedDate="46250.033504513885" createdVersion="8" refreshedVersion="8" minRefreshableVersion="3" recordCount="1729" xr:uid="{7A4A25C0-E93B-47E0-912A-D92BB3E2AB90}">
  <cacheSource type="worksheet">
    <worksheetSource ref="A1:B1730" sheet="All Brand Mentions"/>
  </cacheSource>
  <cacheFields count="2">
    <cacheField name="FirstMentions" numFmtId="0">
      <sharedItems containsBlank="1" count="311">
        <s v="Aa"/>
        <s v="Adidas"/>
        <s v="Afends"/>
        <s v="Air New Zealand"/>
        <s v="airnz"/>
        <s v="Alchemy equipment "/>
        <s v="All Birds"/>
        <s v="Allbirds"/>
        <s v="Amazon"/>
        <s v="anchor"/>
        <s v="Antipodes"/>
        <s v="Anything that is made in new Zealand "/>
        <s v="Apple"/>
        <s v="Apple "/>
        <s v="AS Colour"/>
        <s v="asb"/>
        <s v="Aura"/>
        <s v="AWWA the label"/>
        <s v="Be free grocer"/>
        <s v="Bin Inn"/>
        <s v="binn inn"/>
        <s v="BMW"/>
        <s v="Body shop"/>
        <s v="Bodyshop"/>
        <s v="Bostock"/>
        <s v="BP"/>
        <s v="bp oil"/>
        <s v="BP petrol station"/>
        <s v="BPI"/>
        <s v="Breeders Cellect"/>
        <s v="Briscoes"/>
        <s v="Bunning "/>
        <s v="Bunnings"/>
        <s v="Cadbury"/>
        <s v="Caliwood"/>
        <s v="Caliwoods"/>
        <s v="Can't think of any"/>
        <s v="Ceres organic"/>
        <s v="Ceres Organics"/>
        <s v="Ceros"/>
        <s v="Clean green "/>
        <s v="coco cola"/>
        <s v="Coconut bowls"/>
        <s v="coke"/>
        <s v="colour steel"/>
        <s v="contact"/>
        <s v="contact Energy"/>
        <s v="Contact energy "/>
        <s v="Cotton"/>
        <s v="Cotton on"/>
        <s v="Cotton on "/>
        <s v="count down"/>
        <s v="Countdown"/>
        <s v="Countdown "/>
        <s v="Coutdown"/>
        <s v="David Jones "/>
        <s v="Denta sticks"/>
        <s v="DHL"/>
        <s v="Dnt know"/>
        <s v="DOC"/>
        <s v="Earthlove"/>
        <s v="Earthwise"/>
        <s v="Earthwise Cleaners"/>
        <s v="eco"/>
        <s v="Eco brand"/>
        <s v="Eco brand cleaners "/>
        <s v="eco friendly"/>
        <s v="Eco hub "/>
        <s v="Eco indicator"/>
        <s v="Eco store"/>
        <s v="Eco store "/>
        <s v="Eco stores"/>
        <s v="Eco system"/>
        <s v="eco tanka"/>
        <s v="eco warehouse"/>
        <s v="Eco waste bags"/>
        <s v="Ecofresh"/>
        <s v="ecolab"/>
        <s v="Ecology"/>
        <s v="Ecopak "/>
        <s v="EcoStar"/>
        <s v="Ecostore"/>
        <s v="Ecostore "/>
        <s v="Ecostores"/>
        <s v="Ecowarehouse"/>
        <s v="ELECTRIC CARS"/>
        <s v="Electric Kiwi"/>
        <s v="electric vehicles"/>
        <s v="Energy online"/>
        <s v="enthique "/>
        <s v="envirowaste"/>
        <s v="ethique"/>
        <s v="Ethique "/>
        <s v="Factorie"/>
        <s v="Fair Trade"/>
        <s v="Fair trade "/>
        <s v="fairtrade"/>
        <s v="Farmers"/>
        <s v="farmers "/>
        <s v="Farmfresh eggs"/>
        <s v="First Light"/>
        <s v="First Light "/>
        <s v="Fisher Paykel"/>
        <s v="Fix &amp; fogg"/>
        <s v="Fontana "/>
        <s v="Fontera"/>
        <s v="Fonterra"/>
        <s v="foodstuffs"/>
        <s v="Forestry"/>
        <s v="Freedom farms"/>
        <s v="Genesis"/>
        <s v="Genesis "/>
        <s v="glassomns"/>
        <s v="Glow lab"/>
        <s v="Good"/>
        <s v="Goodfor"/>
        <s v="Google"/>
        <s v="Green homes"/>
        <s v="Greenpeace"/>
        <s v="H &amp; M "/>
        <s v="H and m"/>
        <s v="H&amp;M"/>
        <s v="Handy kitchen towels"/>
        <s v="Harrison solar"/>
        <s v="Havoc pork"/>
        <s v="Healthpost"/>
        <s v="Healthshops"/>
        <s v="Heathcote Appliances"/>
        <s v="hello fresh"/>
        <s v="Hm"/>
        <s v="hold up"/>
        <s v="honda"/>
        <s v="Hospice"/>
        <s v="Hubbards"/>
        <s v="Huckleberries "/>
        <s v="Hunting an fishing's "/>
        <s v="ice breaker"/>
        <s v="Icebreaker"/>
        <s v="Icebreaker "/>
        <s v="Ireka"/>
        <s v="ITM"/>
        <s v="Jamie kay"/>
        <s v="Jasmine Sparrow Jewlarry"/>
        <s v="Just cannot think of any"/>
        <s v="Kathmandu"/>
        <s v="Kathmandu "/>
        <s v="katmandhu"/>
        <s v="Katmandu"/>
        <s v="Katmandu "/>
        <s v="Kellogg's"/>
        <s v="KFC"/>
        <s v="kmart"/>
        <s v="Knart"/>
        <s v="kow tow"/>
        <s v="Kowtow"/>
        <s v="Levi's"/>
        <s v="LG"/>
        <s v="little bird"/>
        <s v="Living Nature"/>
        <s v="lululemon"/>
        <s v="Lush"/>
        <s v="MAC DONALDS"/>
        <s v="Macpac"/>
        <s v="Macro"/>
        <s v="Maridian"/>
        <s v="Mercury"/>
        <s v="Mercury "/>
        <s v="mercury energy"/>
        <s v="Meridan"/>
        <s v="Meriden power"/>
        <s v="Meridian"/>
        <s v="Meridian "/>
        <s v="Meridian Energy"/>
        <s v="Meridium"/>
        <s v="Microsoft "/>
        <s v="Mighty Ape"/>
        <s v="Millers"/>
        <s v="Miter10"/>
        <s v="Mitre 10"/>
        <s v="Mitre10"/>
        <s v="Mitsubishi heavy industries "/>
        <s v="Mobile phone "/>
        <s v="Monteiths"/>
        <s v="mother earth"/>
        <s v="N/A"/>
        <s v="Na"/>
        <s v="Necessities"/>
        <s v="New World"/>
        <s v="New world "/>
        <s v="new zealand wind farms"/>
        <s v="Nike"/>
        <s v="NIL"/>
        <s v="Nissan"/>
        <s v="Noel Leeming"/>
        <s v="Noel Leeming "/>
        <s v="Noel leemings"/>
        <s v="Not too sure"/>
        <s v="NZ Forest"/>
        <s v="NZ Made "/>
        <s v="NZ Post"/>
        <s v="NZTA"/>
        <s v="Oasis Beauty "/>
        <s v="Oh Natural"/>
        <s v="OI glass"/>
        <s v="Osflo"/>
        <s v="Pack n save"/>
        <s v="Pact"/>
        <s v="Pak &amp; Save"/>
        <s v="Pak and save"/>
        <s v="Pak n save"/>
        <s v="Pak N Save "/>
        <s v="Palmers"/>
        <s v="Pams"/>
        <s v="Pams "/>
        <s v="Paper Rain Project"/>
        <s v="Patagonia"/>
        <s v="pbtech"/>
        <s v="People Tree"/>
        <s v="Pics"/>
        <s v="Pinepac"/>
        <s v="Pns"/>
        <s v="power"/>
        <s v="power companies"/>
        <s v="Powershop"/>
        <s v="Pure Nature"/>
        <s v="Qantas"/>
        <s v="rebel sport"/>
        <s v="recycle plastic"/>
        <s v="Recycling"/>
        <s v="Red Seal"/>
        <s v="Redseal"/>
        <s v="Reduced to clear "/>
        <s v="Refill Nation"/>
        <s v="Resene"/>
        <s v="Restuarant brands "/>
        <s v="Revive whole foods"/>
        <s v="sabic"/>
        <s v="Salvation army"/>
        <s v="Samsung"/>
        <s v="Sandfords"/>
        <s v="Sanford's fisheries"/>
        <s v="sanitarium cereals"/>
        <s v="Sara"/>
        <s v="Saturday market"/>
        <s v="sbc"/>
        <s v="Science and agriculture "/>
        <s v="Sealord"/>
        <s v="Seed"/>
        <s v="Silver Fern Farms"/>
        <s v="Silverfern Farms"/>
        <s v="Skyline "/>
        <s v="so good"/>
        <s v="solar city"/>
        <s v="Solar power"/>
        <s v="sorbent"/>
        <s v="Southern cross"/>
        <s v="Spark"/>
        <s v="state "/>
        <s v="Stats"/>
        <s v="Stirling sports "/>
        <s v="Substantial trust"/>
        <s v="Super markets"/>
        <s v="supermarkets"/>
        <s v="Sustainability Trust"/>
        <s v="Tailor Skincare"/>
        <s v="Tesla"/>
        <s v="The body shop"/>
        <s v="The north face"/>
        <s v="the warehouse"/>
        <s v="The Warehouse "/>
        <s v="The Warehouse Group"/>
        <s v="The wearhouse "/>
        <s v="The wsrehouse"/>
        <s v="think eco"/>
        <s v="Ti ora"/>
        <s v="Timber suppliers"/>
        <s v="Toms"/>
        <s v="Toyota"/>
        <s v="Trade aid"/>
        <s v="Trade Aid "/>
        <s v="Trade me"/>
        <s v="Trade me "/>
        <s v="Tradeaid"/>
        <s v="Trademe"/>
        <s v="trustpower"/>
        <s v="TWG"/>
        <s v="ty"/>
        <s v="Untouched World"/>
        <s v="veggie boys"/>
        <s v="Veggie boys "/>
        <s v="Vodafone"/>
        <s v="Volvo"/>
        <s v="Warehouse"/>
        <s v="Warehouse "/>
        <s v="Waste Free Home"/>
        <s v="Waste Management"/>
        <s v="Water care"/>
        <s v="watercare"/>
        <s v="Watties"/>
        <s v="Watties "/>
        <s v="Whitcoulls"/>
        <s v="whittakers"/>
        <s v="whittikers "/>
        <s v="Wholesome culture "/>
        <s v="Wise boys"/>
        <s v="Woolworths"/>
        <s v="Yelands"/>
        <s v="Z Energy"/>
        <s v="Zara"/>
        <s v="zoodoo"/>
        <m/>
      </sharedItems>
    </cacheField>
    <cacheField name="AllMentions" numFmtId="0">
      <sharedItems count="750">
        <s v="1 Day"/>
        <s v="2 degrees"/>
        <s v="2Degrees"/>
        <s v="2Degrees "/>
        <s v="99 bikes"/>
        <s v="A1spice"/>
        <s v="AA"/>
        <s v="Able"/>
        <s v="Adidas"/>
        <s v="Adidas "/>
        <s v="Afends"/>
        <s v="Ahhhh"/>
        <s v="Air birds"/>
        <s v="Air New Zealand"/>
        <s v="Air New Zealand "/>
        <s v="air new zealans"/>
        <s v="Air NZ"/>
        <s v="airnz"/>
        <s v="Alchemy equipment "/>
        <s v="all birds"/>
        <s v="all birds "/>
        <s v="All Good"/>
        <s v="AllBirds"/>
        <s v="Allbirds "/>
        <s v="Alternative Apparell"/>
        <s v="Amazon"/>
        <s v="Amway"/>
        <s v="anchor"/>
        <s v="Anchor Dairy."/>
        <s v="Animates"/>
        <s v="anko"/>
        <s v="Antipodes"/>
        <s v="Anything that is made in new Zealand "/>
        <s v="ANZ"/>
        <s v="Apple"/>
        <s v="Apple "/>
        <s v="AS colour"/>
        <s v="asb"/>
        <s v="Asian"/>
        <s v="Asics"/>
        <s v="Auckland council"/>
        <s v="Auckland university "/>
        <s v="Aura"/>
        <s v="Avalanche"/>
        <s v="Avanti"/>
        <s v="Aveeno"/>
        <s v="Awwa"/>
        <s v="AWWA the label"/>
        <s v="Baby factory"/>
        <s v="ballance"/>
        <s v="Ballantyne "/>
        <s v="Ballantynes"/>
        <s v="band of gypsies"/>
        <s v="banks"/>
        <s v="Bare minimal skin care"/>
        <s v="Barkers"/>
        <s v="BCI"/>
        <s v="Be free grocer"/>
        <s v="Bear and moo"/>
        <s v="Bee green"/>
        <s v="Beekind"/>
        <s v="bento"/>
        <s v="Bin Inn"/>
        <s v="Bin inn "/>
        <s v="binn inn"/>
        <s v="Blac cosmetics"/>
        <s v="Blackwell "/>
        <s v="BMW"/>
        <s v="Boden "/>
        <s v="body shop"/>
        <s v="Bodyshop"/>
        <s v="Bostock"/>
        <s v="Bp"/>
        <s v="bp oil"/>
        <s v="BP petrol station"/>
        <s v="BPI"/>
        <s v="Breeders Cellect"/>
        <s v="Brightly"/>
        <s v="Brighton gold"/>
        <s v="Briscoe "/>
        <s v="briscoes"/>
        <s v="Briscoes "/>
        <s v="Briscores "/>
        <s v="Britomart"/>
        <s v="Budget "/>
        <s v="Budjet"/>
        <s v="Bumkins"/>
        <s v="Bunning "/>
        <s v="Bunnings"/>
        <s v="Bunnings "/>
        <s v="Bunnings Warehouse"/>
        <s v="Burger fuel"/>
        <s v="Burger king"/>
        <s v="Burger King "/>
        <s v="burnsco"/>
        <s v="Butchers "/>
        <s v="Buy and sell "/>
        <s v="cactus"/>
        <s v="Cadbury"/>
        <s v="Caliwood"/>
        <s v="Caliwoods"/>
        <s v="Callaway"/>
        <s v="Caltex"/>
        <s v="Can't think of any"/>
        <s v="Canterbury"/>
        <s v="Cathay Pacific Airways "/>
        <s v="Cathedral cove"/>
        <s v="caxton"/>
        <s v="Ceres"/>
        <s v="Ceres "/>
        <s v="Ceres organic"/>
        <s v="Ceres Organics"/>
        <s v="Cero"/>
        <s v="Ceros"/>
        <s v="Chantal"/>
        <s v="Chantal Organics"/>
        <s v="Chia Sisters "/>
        <s v="Clean green "/>
        <s v="Clearance shed"/>
        <s v="coco cola"/>
        <s v="Coconut bowls"/>
        <s v="Coffix"/>
        <s v="coke"/>
        <s v="colour steel"/>
        <s v="columbia"/>
        <s v="Commonsense"/>
        <s v="commonsense "/>
        <s v="Commonsense Organics"/>
        <s v="Conservative Water"/>
        <s v="Contact"/>
        <s v="Contact Energy"/>
        <s v="Contact energy "/>
        <s v="Convenience"/>
        <s v="Cotton"/>
        <s v="cotton on"/>
        <s v="Cotton on "/>
        <s v="Count down"/>
        <s v="Countddown"/>
        <s v="Countdown"/>
        <s v="Countdown "/>
        <s v="Couplands"/>
        <s v="Coutdown"/>
        <s v="Daiken"/>
        <s v="dairy milk products"/>
        <s v="Dairy shop"/>
        <s v="David Jones "/>
        <s v="Denta sticks"/>
        <s v="Departmentt of Conservation"/>
        <s v="DHL"/>
        <s v="Diversy"/>
        <s v="Dnt know"/>
        <s v="DOC"/>
        <s v="dole bananas"/>
        <s v="Dollar shop"/>
        <s v="Doverdale"/>
        <s v="down to earth"/>
        <s v="Earth love"/>
        <s v="Earth wise"/>
        <s v="Earth wise "/>
        <s v="Earth-Wise"/>
        <s v="Earthcare"/>
        <s v="Earthlove"/>
        <s v="Earthwise"/>
        <s v="earthwise "/>
        <s v="Earthwise Cleaners"/>
        <s v="Ebay"/>
        <s v="ecan"/>
        <s v="Eco"/>
        <s v="Eco brand"/>
        <s v="Eco brand cleaners "/>
        <s v="Eco free brand "/>
        <s v="eco friendly"/>
        <s v="eco greens"/>
        <s v="Eco hub "/>
        <s v="Eco indicator"/>
        <s v="Eco planet"/>
        <s v="Eco Plant"/>
        <s v="Eco Shack"/>
        <s v="Eco stock supplies "/>
        <s v="Eco Store"/>
        <s v="Eco store "/>
        <s v="Eco stores"/>
        <s v="Eco system"/>
        <s v="eco tanka"/>
        <s v="eco warehouse"/>
        <s v="Eco waste bags"/>
        <s v="Ecobagsnz"/>
        <s v="Ecoearh "/>
        <s v="Ecofresh"/>
        <s v="Ecolab"/>
        <s v="Ecology"/>
        <s v="Ecopack"/>
        <s v="Ecopak "/>
        <s v="EcoStar"/>
        <s v="Ecostore"/>
        <s v="Ecostore "/>
        <s v="Ecostores"/>
        <s v="EcoWarehouse"/>
        <s v="Edmond's"/>
        <s v="Edmonds"/>
        <s v="Eileen Fisher "/>
        <s v="ELECTRIC CARS"/>
        <s v="Electric Kiwi"/>
        <s v="electric vehicles"/>
        <s v="Energy online"/>
        <s v="enthique "/>
        <s v="EnviroNZ"/>
        <s v="envirowaste"/>
        <s v="Esprit"/>
        <s v="Essano"/>
        <s v="ethical"/>
        <s v="Ethique"/>
        <s v="Ethique "/>
        <s v="etioc"/>
        <s v="F&amp;P"/>
        <s v="Factorie"/>
        <s v="Fair Trade"/>
        <s v="Fair trade "/>
        <s v="fairtrade"/>
        <s v="Farm Supplies"/>
        <s v="farmers"/>
        <s v="Farmers "/>
        <s v="Farmers market"/>
        <s v="Farmfresh eggs"/>
        <s v="Farro"/>
        <s v="Feltex"/>
        <s v="Fertilizer Manufacture"/>
        <s v="figgy and co"/>
        <s v="First Light"/>
        <s v="First Light "/>
        <s v="Fischer &amp;paykle"/>
        <s v="Fish &amp; Game."/>
        <s v="fish supplies"/>
        <s v="Fisher and  Paykel"/>
        <s v="Fisher Paykel"/>
        <s v="Fix &amp; fogg"/>
        <s v="Flemmings"/>
        <s v="Fletcher Building"/>
        <s v="Fletcher building "/>
        <s v="Fontana "/>
        <s v="Fontera"/>
        <s v="Fontera "/>
        <s v="fonterra"/>
        <s v="Fonterra "/>
        <s v="foodstuffs"/>
        <s v="Foodstuffs NZ"/>
        <s v="for good"/>
        <s v="Forest and Bird"/>
        <s v="forestry"/>
        <s v="Four square"/>
        <s v="Four square "/>
        <s v="Framers "/>
        <s v="freedom"/>
        <s v="Freedom farms"/>
        <s v="Fresh choice"/>
        <s v="Fresh market"/>
        <s v="Frontera"/>
        <s v="FSC"/>
        <s v="Fubu"/>
        <s v="Gallaghers"/>
        <s v="Garage Project"/>
        <s v="Genesis"/>
        <s v="Genesis "/>
        <s v="Genesis energy "/>
        <s v="Genisis"/>
        <s v="Girlfriend Collection"/>
        <s v="Glad"/>
        <s v="Glass production"/>
        <s v="glassomns"/>
        <s v="Glassons"/>
        <s v="Global "/>
        <s v="Glow lab"/>
        <s v="Go green"/>
        <s v="Gold mine"/>
        <s v="Good"/>
        <s v="Good Earth"/>
        <s v="Goodfor"/>
        <s v="Google"/>
        <s v="Google "/>
        <s v="Green"/>
        <s v="green elephant"/>
        <s v="Green grocers "/>
        <s v="Green homes"/>
        <s v="green planet"/>
        <s v="Greenpeace"/>
        <s v="GreyPowerelectricity "/>
        <s v="Grin"/>
        <s v="Grin naturals"/>
        <s v="Grounded"/>
        <s v="Growing on veggies "/>
        <s v="H &amp; M "/>
        <s v="H and m"/>
        <s v="H&amp;M"/>
        <s v="Handy kitchen towels"/>
        <s v="Hannahs"/>
        <s v="Harraways "/>
        <s v="Harrison solar"/>
        <s v="Harrison's Solar "/>
        <s v="harrisons"/>
        <s v="Harvest"/>
        <s v="Harvey Norman"/>
        <s v="Harvey norman "/>
        <s v="Havoc pork"/>
        <s v="Health and science "/>
        <s v="Health post"/>
        <s v="Health shop"/>
        <s v="Health System"/>
        <s v="Healthpost"/>
        <s v="Healthshops"/>
        <s v="Heathcote Appliances"/>
        <s v="Hell Pizza"/>
        <s v="Hellabys"/>
        <s v="hellers meat"/>
        <s v="hello fresh"/>
        <s v="Hi Well"/>
        <s v="Hm"/>
        <s v="Hohepa cheese"/>
        <s v="hold up"/>
        <s v="Holistic Hair"/>
        <s v="homebrand"/>
        <s v="honda"/>
        <s v="Hospice"/>
        <s v="House insulation products"/>
        <s v="Hoyts"/>
        <s v="HP"/>
        <s v="Hubbards"/>
        <s v="Huckleberries "/>
        <s v="Huckleberry"/>
        <s v="Hume"/>
        <s v="hunting an fishing"/>
        <s v="Hunting an fishing's "/>
        <s v="Hydro power companies - Contact."/>
        <s v="IBM"/>
        <s v="Ice breaker"/>
        <s v="icebraker"/>
        <s v="Icebreaker"/>
        <s v="Icebreaker "/>
        <s v="Ikea"/>
        <s v="Inside"/>
        <s v="Insulfluff"/>
        <s v="insurance companies"/>
        <s v="Ireka"/>
        <s v="ITM"/>
        <s v="j s ewers"/>
        <s v="Jamie kay"/>
        <s v="Jasmine Sparrow Jewlarry"/>
        <s v="jbhifi"/>
        <s v="Johnsons "/>
        <s v="Just cannot think of any"/>
        <s v="K mart"/>
        <s v="K Mart "/>
        <s v="K-mart"/>
        <s v="Kaivolution"/>
        <s v="kapit i"/>
        <s v="Karma cola"/>
        <s v="Kathmandu"/>
        <s v="Kathmandu "/>
        <s v="katmandhu"/>
        <s v="katmandu"/>
        <s v="Katmandu "/>
        <s v="Kellogg's"/>
        <s v="KFC"/>
        <s v="KFC "/>
        <s v="Kiwi butcher"/>
        <s v="Kleenix"/>
        <s v="Kmart"/>
        <s v="Kmart "/>
        <s v="Knart"/>
        <s v="Koanga Gardens"/>
        <s v="kow tow"/>
        <s v="Kowtow"/>
        <s v="Kowtow "/>
        <s v="Lego"/>
        <s v="Lemon and beaker"/>
        <s v="Levi Straus "/>
        <s v="Levi's"/>
        <s v="Levi's "/>
        <s v="Levis"/>
        <s v="LG"/>
        <s v="Linden leaves"/>
        <s v="Little Bird"/>
        <s v="Little island "/>
        <s v="little pig building"/>
        <s v="Living Green"/>
        <s v="Living Nature"/>
        <s v="lululemon"/>
        <s v="Lush"/>
        <s v="Lush "/>
        <s v="m0va"/>
        <s v="Mac"/>
        <s v="MAC DONALDS"/>
        <s v="macpac"/>
        <s v="Macro"/>
        <s v="Maridian"/>
        <s v="Marks and Spencer"/>
        <s v="mars"/>
        <s v="Mavi"/>
        <s v="Max"/>
        <s v="Max Fashions"/>
        <s v="Mccain"/>
        <s v="McDonald's"/>
        <s v="Meadow "/>
        <s v="mecury"/>
        <s v="mercury"/>
        <s v="Mercury "/>
        <s v="Mercury Energy"/>
        <s v="Merdian"/>
        <s v="Meridan"/>
        <s v="Meriden power"/>
        <s v="Meridian"/>
        <s v="Meridian "/>
        <s v="Meridian Energy"/>
        <s v="Meridian energy "/>
        <s v="meridien"/>
        <s v="Meridium"/>
        <s v="Metro"/>
        <s v="Microsoft "/>
        <s v="mighty ape"/>
        <s v="milk"/>
        <s v="Milkout"/>
        <s v="Millers"/>
        <s v="Mirau"/>
        <s v="Miter10"/>
        <s v="Mitre 10"/>
        <s v="Mitre10"/>
        <s v="Mitro10"/>
        <s v="Mitsubishi heavy industries "/>
        <s v="Mobile phone "/>
        <s v="Modi Bodi"/>
        <s v="molenberg bread"/>
        <s v="Mons Royale "/>
        <s v="Monsoon"/>
        <s v="Montana"/>
        <s v="Monteiths"/>
        <s v="mother earth"/>
        <s v="Mother Earth "/>
        <s v="Mrs Roger's "/>
        <s v="Mrs Rogers"/>
        <s v="Munch"/>
        <s v="musgroves"/>
        <s v="Muzuno"/>
        <s v="My Mate John"/>
        <s v="My Vita Bag"/>
        <s v="N/A"/>
        <s v="Na"/>
        <s v="Natural"/>
        <s v="Natural "/>
        <s v="Natural Companies"/>
        <s v="Nature baby"/>
        <s v="Nature face creams"/>
        <s v="Necessities"/>
        <s v="Nescafe"/>
        <s v="nestle"/>
        <s v="New balance"/>
        <s v="New way horman"/>
        <s v="New World"/>
        <s v="New world "/>
        <s v="New Zealand Gourmet"/>
        <s v="new zealand wind farms"/>
        <s v="Newworld"/>
        <s v="Nib"/>
        <s v="Nike"/>
        <s v="NIL"/>
        <s v="Nissan"/>
        <s v="No others"/>
        <s v="noel leeming"/>
        <s v="Noel Leeming "/>
        <s v="Noel leemings"/>
        <s v="Noel limming "/>
        <s v="None"/>
        <s v="North face"/>
        <s v="Northland Regional Council."/>
        <s v="Northland Waste"/>
        <s v="Not too sure"/>
        <s v="Nourish"/>
        <s v="Nova"/>
        <s v="nova energy"/>
        <s v="Nz farmers "/>
        <s v="NZ Forest"/>
        <s v="Nz green "/>
        <s v="NZ Hothouse"/>
        <s v="NZ Made "/>
        <s v="NZ POST"/>
        <s v="Nz wind farm"/>
        <s v="Nz windfarm "/>
        <s v="Nz wood"/>
        <s v="NZTA"/>
        <s v="Oasis Beauty "/>
        <s v="Oceans"/>
        <s v="oh natural"/>
        <s v="OI glass"/>
        <s v="Oi sanitary pads"/>
        <s v="oksana"/>
        <s v="Only Good"/>
        <s v="Orcon"/>
        <s v="organic "/>
        <s v="organic food"/>
        <s v="organics"/>
        <s v="Organics Out West"/>
        <s v="Osflo"/>
        <s v="Pac&amp;sav"/>
        <s v="Pack and save"/>
        <s v="Pack n save"/>
        <s v="Pack'save"/>
        <s v="Packnsave"/>
        <s v="Pact"/>
        <s v="Pagani"/>
        <s v="Pak &amp; Save"/>
        <s v="Pak and save"/>
        <s v="Pak n sav"/>
        <s v="Pak n save"/>
        <s v="Pak N Save "/>
        <s v="Pak'n Save"/>
        <s v="Paknsav"/>
        <s v="Paknsave"/>
        <s v="Paknsave "/>
        <s v="Pams"/>
        <s v="Pams "/>
        <s v="Paper Plus"/>
        <s v="Paper prodyction"/>
        <s v="Paper Rain Project"/>
        <s v="Part Time Rangers"/>
        <s v="Participate in ecology "/>
        <s v="Patagonia"/>
        <s v="Patagonia "/>
        <s v="pbtech"/>
        <s v="Penny Sage"/>
        <s v="Penny sage "/>
        <s v="People Tree"/>
        <s v="petrol stations"/>
        <s v="Pics"/>
        <s v="Pinepac"/>
        <s v="Pink batts"/>
        <s v="Pita Pit"/>
        <s v="Placemakers"/>
        <s v="Pns"/>
        <s v="Police"/>
        <s v="Popcare"/>
        <s v="power"/>
        <s v="Power co's"/>
        <s v="power companies"/>
        <s v="Powershop"/>
        <s v="Puhoi valley"/>
        <s v="Pulock"/>
        <s v="Puma"/>
        <s v="Puma "/>
        <s v="Pure Nature"/>
        <s v="Pure NZ"/>
        <s v="Purina"/>
        <s v="Qantas"/>
        <s v="Quora"/>
        <s v="Raglan coconut yoghurt "/>
        <s v="Raglan Food Co"/>
        <s v="ravensdown"/>
        <s v="Raw"/>
        <s v="Rebel "/>
        <s v="rebel sport"/>
        <s v="Recycle"/>
        <s v="Recycle boutique"/>
        <s v="Recycle boutique "/>
        <s v="Recycle centre at local dump"/>
        <s v="recycle plastic"/>
        <s v="Recycle."/>
        <s v="Recycleable"/>
        <s v="Recycling"/>
        <s v="red seal"/>
        <s v="Redseal"/>
        <s v="Reduced to clear "/>
        <s v="Refill Nation"/>
        <s v="Resene"/>
        <s v="Restuarant brands "/>
        <s v="Revive whole foods"/>
        <s v="ricoh"/>
        <s v="Roan farm milk "/>
        <s v="Robert Bosch"/>
        <s v="Rockgas"/>
        <s v="sabic"/>
        <s v="Saffron"/>
        <s v="Sainsbury's"/>
        <s v="Salvation army"/>
        <s v="Samsung"/>
        <s v="Sandfords"/>
        <s v="Sanford's fisheries"/>
        <s v="Sanfords"/>
        <s v="Sanitarium"/>
        <s v="sanitarium cereals"/>
        <s v="Sara"/>
        <s v="Saturday market"/>
        <s v="Save the environment "/>
        <s v="sbc"/>
        <s v="Schetcher "/>
        <s v="Science and agriculture "/>
        <s v="Sea Lord"/>
        <s v="Sealord"/>
        <s v="Seed"/>
        <s v="select"/>
        <s v="Select "/>
        <s v="Sezane"/>
        <s v="Shoe Clinic"/>
        <s v="Silver Fern Farms"/>
        <s v="Silverfern Farms"/>
        <s v="Sistema "/>
        <s v="Skellerup"/>
        <s v="skil shop"/>
        <s v="Skin Food"/>
        <s v="Skyline "/>
        <s v="Smith-City"/>
        <s v="so good"/>
        <s v="Socially responsible "/>
        <s v="Solar"/>
        <s v="solar city"/>
        <s v="Solar power"/>
        <s v="solar systems"/>
        <s v="Sony"/>
        <s v="sorbent"/>
        <s v="Source Foods"/>
        <s v="Southern cross"/>
        <s v="Spark"/>
        <s v="Spark nz"/>
        <s v="Spotlight"/>
        <s v="Stag timber"/>
        <s v="Star"/>
        <s v="state "/>
        <s v="Stats"/>
        <s v="Stirling sports "/>
        <s v="Substantial trust"/>
        <s v="Sukin "/>
        <s v="Sun fed"/>
        <s v="Super markets"/>
        <s v="supermarkets"/>
        <s v="Supermarkets "/>
        <s v="support"/>
        <s v="Sustainability Trust"/>
        <s v="Sustainable products"/>
        <s v="Swandri"/>
        <s v="Swazi"/>
        <s v="Tailor Skincare"/>
        <s v="Tailors"/>
        <s v="Talleys"/>
        <s v="Tararua"/>
        <s v="target"/>
        <s v="Tatua"/>
        <s v="Tegel"/>
        <s v="Temperzone"/>
        <s v="Tentree"/>
        <s v="Tesla"/>
        <s v="The body shop"/>
        <s v="The dirty hippie"/>
        <s v="the green co"/>
        <s v="The herb farm"/>
        <s v="The innocent ant"/>
        <s v="The natural co"/>
        <s v="The north face"/>
        <s v="The ware house"/>
        <s v="The Warehouse"/>
        <s v="the warehouse "/>
        <s v="The Warehouse Group"/>
        <s v="the warehouse group "/>
        <s v="the warhouse"/>
        <s v="the wearhouse"/>
        <s v="The wearhouse "/>
        <s v="The Wool Company"/>
        <s v="The wsrehouse"/>
        <s v="think eco"/>
        <s v="Ti ora"/>
        <s v="Tilt renewables"/>
        <s v="Timber suppliers"/>
        <s v="Tip Top"/>
        <s v="Titleist"/>
        <s v="to maintain"/>
        <s v="to nourish"/>
        <s v="to suffer"/>
        <s v="Toms"/>
        <s v="Torpedo Seven"/>
        <s v="Tower"/>
        <s v="Toyota"/>
        <s v="Trade Aid"/>
        <s v="Trade Aid "/>
        <s v="Trade Aid shops"/>
        <s v="trade me"/>
        <s v="Trade me "/>
        <s v="Tradeaid"/>
        <s v="trademe"/>
        <s v="Tribal"/>
        <s v="Trilogy"/>
        <s v="Trilogy "/>
        <s v="trust Power"/>
        <s v="Trust power "/>
        <s v="trustpower"/>
        <s v="Trustpower "/>
        <s v="Tuti "/>
        <s v="TUX"/>
        <s v="TWG"/>
        <s v="Twin rivers"/>
        <s v="ty"/>
        <s v="uber"/>
        <s v="Under armour"/>
        <s v="Underbalm"/>
        <s v="UNSURE"/>
        <s v="Untouched world"/>
        <s v="Value"/>
        <s v="veggie boys"/>
        <s v="Veggie boys "/>
        <s v="Vetta's"/>
        <s v="Vodafone"/>
        <s v="Vodafone "/>
        <s v="Vodaphone"/>
        <s v="vogel"/>
        <s v="Volvo"/>
        <s v="Waikato "/>
        <s v="Waitoa"/>
        <s v="Waitoa chicken "/>
        <s v="Walmart stores "/>
        <s v="warehoue"/>
        <s v="Warehouse"/>
        <s v="Warehouse "/>
        <s v="warehouse group"/>
        <s v="Warehouse Stationery"/>
        <s v="Warehouses "/>
        <s v="Waste Free Home"/>
        <s v="Waste management"/>
        <s v="Water care"/>
        <s v="watercare"/>
        <s v="Watties"/>
        <s v="Watties "/>
        <s v="Westpac"/>
        <s v="Westpac "/>
        <s v="Wet and wild"/>
        <s v="Whitakers"/>
        <s v="Whitcoulls"/>
        <s v="Whittakers"/>
        <s v="whittikers "/>
        <s v="Wholesome culture "/>
        <s v="wild south"/>
        <s v="WIND FARMS "/>
        <s v="Wise boys"/>
        <s v="Witchery"/>
        <s v="Witchery "/>
        <s v="woolbabe"/>
        <s v="Woolworths"/>
        <s v="Yelands"/>
        <s v="Yu Mei"/>
        <s v="Yu Mei "/>
        <s v="Z"/>
        <s v="Z Energy"/>
        <s v="Z Energy "/>
        <s v="Zara"/>
        <s v="Zippo"/>
        <s v="zoodoo"/>
        <s v="Zuru"/>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42">
  <r>
    <s v="P1"/>
    <n v="4.5166666666666666"/>
    <x v="0"/>
    <x v="0"/>
    <n v="2"/>
    <n v="1"/>
    <m/>
    <m/>
    <m/>
    <m/>
    <m/>
    <m/>
    <m/>
    <m/>
    <m/>
    <m/>
    <n v="1"/>
    <x v="0"/>
    <m/>
    <n v="2"/>
    <m/>
    <m/>
    <m/>
    <n v="6"/>
    <m/>
    <m/>
    <m/>
    <m/>
    <m/>
    <n v="12"/>
    <m/>
    <m/>
    <n v="3"/>
    <m/>
    <n v="3"/>
    <m/>
    <m/>
    <m/>
    <n v="1"/>
    <m/>
    <m/>
    <m/>
    <m/>
    <m/>
    <n v="2"/>
    <m/>
    <s v="eco"/>
    <s v="for good"/>
    <m/>
    <m/>
    <m/>
    <n v="3"/>
    <n v="3"/>
    <n v="3"/>
    <n v="3"/>
    <n v="4"/>
    <n v="4"/>
    <n v="3"/>
    <n v="3"/>
    <n v="3"/>
    <n v="3"/>
    <n v="4"/>
    <n v="4"/>
    <n v="3"/>
    <n v="4"/>
    <n v="4"/>
    <n v="4"/>
    <n v="4"/>
    <n v="4"/>
    <n v="4"/>
    <n v="4"/>
    <n v="4"/>
    <n v="3"/>
    <n v="4"/>
    <n v="4"/>
    <n v="4"/>
    <n v="4"/>
    <n v="4"/>
    <n v="3"/>
    <n v="4"/>
    <n v="3"/>
    <n v="4"/>
    <x v="0"/>
  </r>
  <r>
    <s v="P2"/>
    <n v="31.016666666666666"/>
    <x v="0"/>
    <x v="1"/>
    <n v="11"/>
    <n v="1"/>
    <m/>
    <m/>
    <m/>
    <m/>
    <m/>
    <m/>
    <m/>
    <m/>
    <m/>
    <m/>
    <n v="1"/>
    <x v="0"/>
    <m/>
    <n v="2"/>
    <n v="3"/>
    <m/>
    <n v="5"/>
    <n v="6"/>
    <m/>
    <n v="8"/>
    <m/>
    <n v="10"/>
    <m/>
    <n v="12"/>
    <m/>
    <m/>
    <n v="7"/>
    <m/>
    <n v="2"/>
    <n v="6"/>
    <m/>
    <n v="3"/>
    <n v="1"/>
    <m/>
    <n v="5"/>
    <m/>
    <n v="7"/>
    <m/>
    <n v="4"/>
    <m/>
    <m/>
    <m/>
    <m/>
    <m/>
    <m/>
    <n v="6"/>
    <n v="3"/>
    <n v="3"/>
    <n v="4"/>
    <n v="4"/>
    <n v="4"/>
    <n v="3"/>
    <n v="4"/>
    <n v="4"/>
    <n v="3"/>
    <n v="4"/>
    <n v="4"/>
    <n v="5"/>
    <n v="5"/>
    <n v="4"/>
    <n v="3"/>
    <n v="4"/>
    <n v="4"/>
    <n v="4"/>
    <n v="4"/>
    <n v="5"/>
    <n v="5"/>
    <n v="5"/>
    <n v="5"/>
    <n v="5"/>
    <n v="5"/>
    <n v="5"/>
    <n v="5"/>
    <n v="5"/>
    <n v="4"/>
    <n v="4"/>
    <x v="1"/>
  </r>
  <r>
    <s v="P3"/>
    <n v="13.683333333333334"/>
    <x v="0"/>
    <x v="0"/>
    <n v="12"/>
    <n v="1"/>
    <m/>
    <m/>
    <m/>
    <m/>
    <m/>
    <m/>
    <m/>
    <m/>
    <m/>
    <m/>
    <n v="1"/>
    <x v="0"/>
    <m/>
    <n v="2"/>
    <m/>
    <m/>
    <m/>
    <m/>
    <n v="7"/>
    <n v="8"/>
    <m/>
    <m/>
    <n v="11"/>
    <n v="12"/>
    <m/>
    <m/>
    <n v="5"/>
    <m/>
    <n v="1"/>
    <m/>
    <m/>
    <m/>
    <m/>
    <n v="3"/>
    <n v="2"/>
    <m/>
    <m/>
    <n v="4"/>
    <n v="5"/>
    <m/>
    <s v="Kowtow"/>
    <s v="Yu Mei"/>
    <s v="As Colour"/>
    <s v="All Birds"/>
    <s v="Penny Sage"/>
    <n v="4"/>
    <n v="5"/>
    <n v="5"/>
    <n v="5"/>
    <n v="5"/>
    <n v="5"/>
    <n v="4"/>
    <n v="4"/>
    <n v="5"/>
    <n v="5"/>
    <n v="5"/>
    <n v="5"/>
    <n v="5"/>
    <n v="5"/>
    <n v="5"/>
    <n v="5"/>
    <n v="5"/>
    <n v="5"/>
    <n v="5"/>
    <n v="5"/>
    <n v="5"/>
    <n v="5"/>
    <n v="5"/>
    <n v="5"/>
    <n v="5"/>
    <n v="5"/>
    <n v="5"/>
    <n v="5"/>
    <n v="5"/>
    <n v="5"/>
    <n v="5"/>
    <x v="1"/>
  </r>
  <r>
    <s v="P4"/>
    <n v="12.65"/>
    <x v="1"/>
    <x v="0"/>
    <n v="9"/>
    <n v="1"/>
    <m/>
    <m/>
    <m/>
    <m/>
    <m/>
    <m/>
    <m/>
    <m/>
    <m/>
    <m/>
    <n v="1"/>
    <x v="0"/>
    <m/>
    <n v="2"/>
    <m/>
    <m/>
    <n v="5"/>
    <n v="6"/>
    <m/>
    <m/>
    <m/>
    <m/>
    <m/>
    <m/>
    <m/>
    <m/>
    <n v="3"/>
    <m/>
    <n v="2"/>
    <m/>
    <m/>
    <n v="3"/>
    <n v="1"/>
    <m/>
    <m/>
    <m/>
    <m/>
    <m/>
    <m/>
    <m/>
    <m/>
    <m/>
    <m/>
    <m/>
    <m/>
    <n v="6"/>
    <n v="3"/>
    <n v="3"/>
    <n v="3"/>
    <n v="3"/>
    <n v="3"/>
    <n v="3"/>
    <n v="3"/>
    <n v="3"/>
    <n v="3"/>
    <n v="3"/>
    <n v="3"/>
    <n v="3"/>
    <n v="3"/>
    <n v="3"/>
    <n v="3"/>
    <n v="3"/>
    <n v="3"/>
    <n v="3"/>
    <n v="3"/>
    <n v="3"/>
    <n v="3"/>
    <n v="3"/>
    <n v="3"/>
    <n v="3"/>
    <n v="3"/>
    <n v="3"/>
    <n v="3"/>
    <n v="3"/>
    <n v="3"/>
    <n v="3"/>
    <x v="2"/>
  </r>
  <r>
    <s v="P5"/>
    <n v="13.083333333333334"/>
    <x v="1"/>
    <x v="0"/>
    <n v="4"/>
    <n v="1"/>
    <m/>
    <m/>
    <m/>
    <m/>
    <m/>
    <m/>
    <m/>
    <m/>
    <m/>
    <m/>
    <n v="1"/>
    <x v="1"/>
    <m/>
    <n v="2"/>
    <n v="3"/>
    <m/>
    <n v="5"/>
    <n v="6"/>
    <n v="7"/>
    <n v="8"/>
    <m/>
    <n v="10"/>
    <m/>
    <m/>
    <n v="13"/>
    <m/>
    <n v="8"/>
    <m/>
    <n v="1"/>
    <n v="7"/>
    <m/>
    <n v="2"/>
    <n v="6"/>
    <n v="3"/>
    <n v="4"/>
    <m/>
    <n v="5"/>
    <m/>
    <m/>
    <n v="8"/>
    <s v="Countdown "/>
    <m/>
    <m/>
    <m/>
    <m/>
    <n v="6"/>
    <n v="3"/>
    <n v="3"/>
    <n v="3"/>
    <n v="5"/>
    <n v="5"/>
    <n v="3"/>
    <n v="5"/>
    <n v="4"/>
    <n v="4"/>
    <n v="5"/>
    <n v="5"/>
    <n v="5"/>
    <n v="5"/>
    <n v="5"/>
    <n v="5"/>
    <n v="5"/>
    <n v="5"/>
    <n v="5"/>
    <n v="5"/>
    <n v="4"/>
    <n v="4"/>
    <n v="5"/>
    <n v="5"/>
    <n v="5"/>
    <n v="5"/>
    <n v="5"/>
    <n v="5"/>
    <n v="5"/>
    <n v="5"/>
    <n v="5"/>
    <x v="1"/>
  </r>
  <r>
    <s v="P6"/>
    <n v="7.15"/>
    <x v="0"/>
    <x v="2"/>
    <n v="2"/>
    <m/>
    <m/>
    <m/>
    <m/>
    <m/>
    <m/>
    <n v="7"/>
    <m/>
    <m/>
    <m/>
    <m/>
    <n v="1"/>
    <x v="2"/>
    <m/>
    <n v="2"/>
    <m/>
    <n v="4"/>
    <m/>
    <m/>
    <n v="7"/>
    <m/>
    <m/>
    <m/>
    <m/>
    <m/>
    <m/>
    <m/>
    <n v="3"/>
    <m/>
    <n v="2"/>
    <m/>
    <n v="3"/>
    <m/>
    <m/>
    <n v="1"/>
    <m/>
    <m/>
    <m/>
    <m/>
    <m/>
    <m/>
    <m/>
    <m/>
    <m/>
    <m/>
    <m/>
    <n v="2"/>
    <n v="3"/>
    <n v="3"/>
    <n v="4"/>
    <n v="4"/>
    <n v="5"/>
    <n v="3"/>
    <n v="4"/>
    <n v="3"/>
    <n v="4"/>
    <n v="4"/>
    <n v="4"/>
    <n v="4"/>
    <n v="4"/>
    <n v="4"/>
    <n v="4"/>
    <n v="4"/>
    <n v="4"/>
    <n v="4"/>
    <n v="4"/>
    <n v="4"/>
    <n v="4"/>
    <n v="4"/>
    <n v="4"/>
    <n v="5"/>
    <n v="5"/>
    <n v="5"/>
    <n v="4"/>
    <n v="3"/>
    <n v="4"/>
    <n v="3"/>
    <x v="3"/>
  </r>
  <r>
    <s v="P7"/>
    <n v="11.766666666666667"/>
    <x v="0"/>
    <x v="3"/>
    <n v="8"/>
    <n v="1"/>
    <m/>
    <m/>
    <m/>
    <m/>
    <m/>
    <m/>
    <m/>
    <m/>
    <m/>
    <m/>
    <n v="1"/>
    <x v="1"/>
    <m/>
    <n v="2"/>
    <m/>
    <n v="4"/>
    <m/>
    <m/>
    <n v="7"/>
    <m/>
    <m/>
    <n v="10"/>
    <m/>
    <n v="12"/>
    <m/>
    <m/>
    <n v="5"/>
    <m/>
    <n v="1"/>
    <m/>
    <n v="5"/>
    <m/>
    <m/>
    <n v="4"/>
    <m/>
    <m/>
    <n v="2"/>
    <m/>
    <n v="3"/>
    <m/>
    <s v="Fontana "/>
    <m/>
    <m/>
    <m/>
    <m/>
    <n v="6"/>
    <n v="3"/>
    <n v="3"/>
    <n v="2"/>
    <n v="4"/>
    <n v="5"/>
    <n v="1"/>
    <n v="4"/>
    <n v="5"/>
    <n v="2"/>
    <n v="4"/>
    <n v="5"/>
    <n v="5"/>
    <n v="5"/>
    <n v="4"/>
    <n v="5"/>
    <n v="3"/>
    <n v="3"/>
    <n v="4"/>
    <n v="5"/>
    <n v="5"/>
    <n v="4"/>
    <n v="4"/>
    <n v="4"/>
    <n v="5"/>
    <n v="5"/>
    <n v="5"/>
    <n v="4"/>
    <n v="3"/>
    <n v="3"/>
    <n v="3"/>
    <x v="1"/>
  </r>
  <r>
    <s v="P8"/>
    <n v="15.866666666666667"/>
    <x v="0"/>
    <x v="2"/>
    <n v="9"/>
    <m/>
    <m/>
    <m/>
    <m/>
    <m/>
    <m/>
    <n v="7"/>
    <m/>
    <m/>
    <m/>
    <m/>
    <n v="1"/>
    <x v="2"/>
    <m/>
    <n v="2"/>
    <m/>
    <n v="4"/>
    <n v="5"/>
    <n v="6"/>
    <n v="7"/>
    <m/>
    <m/>
    <m/>
    <m/>
    <m/>
    <m/>
    <m/>
    <n v="5"/>
    <m/>
    <n v="5"/>
    <m/>
    <n v="4"/>
    <n v="1"/>
    <n v="2"/>
    <n v="3"/>
    <m/>
    <m/>
    <m/>
    <m/>
    <m/>
    <m/>
    <s v="Ecostore"/>
    <m/>
    <m/>
    <m/>
    <m/>
    <n v="4"/>
    <n v="4"/>
    <n v="4"/>
    <n v="3"/>
    <n v="5"/>
    <n v="4"/>
    <n v="4"/>
    <n v="3"/>
    <n v="2"/>
    <n v="2"/>
    <n v="4"/>
    <n v="4"/>
    <n v="4"/>
    <n v="4"/>
    <n v="4"/>
    <n v="4"/>
    <n v="4"/>
    <n v="4"/>
    <n v="4"/>
    <n v="4"/>
    <n v="4"/>
    <n v="3"/>
    <n v="3"/>
    <n v="3"/>
    <n v="4"/>
    <n v="4"/>
    <n v="4"/>
    <n v="5"/>
    <n v="3"/>
    <n v="3"/>
    <n v="5"/>
    <x v="0"/>
  </r>
  <r>
    <s v="P9"/>
    <n v="7.6"/>
    <x v="0"/>
    <x v="1"/>
    <n v="9"/>
    <n v="1"/>
    <m/>
    <m/>
    <m/>
    <m/>
    <m/>
    <m/>
    <m/>
    <m/>
    <m/>
    <m/>
    <n v="1"/>
    <x v="1"/>
    <m/>
    <n v="2"/>
    <n v="3"/>
    <n v="4"/>
    <n v="5"/>
    <n v="6"/>
    <n v="7"/>
    <n v="8"/>
    <n v="9"/>
    <n v="10"/>
    <n v="11"/>
    <n v="12"/>
    <m/>
    <m/>
    <n v="11"/>
    <m/>
    <n v="9"/>
    <n v="8"/>
    <n v="10"/>
    <n v="7"/>
    <n v="4"/>
    <n v="3"/>
    <n v="6"/>
    <n v="1"/>
    <n v="11"/>
    <n v="2"/>
    <n v="5"/>
    <m/>
    <m/>
    <m/>
    <m/>
    <m/>
    <m/>
    <n v="3"/>
    <n v="2"/>
    <n v="2"/>
    <n v="3"/>
    <n v="3"/>
    <n v="4"/>
    <n v="4"/>
    <n v="3"/>
    <n v="3"/>
    <n v="5"/>
    <n v="5"/>
    <n v="5"/>
    <n v="5"/>
    <n v="5"/>
    <n v="5"/>
    <n v="5"/>
    <n v="5"/>
    <n v="4"/>
    <n v="5"/>
    <n v="5"/>
    <n v="4"/>
    <n v="3"/>
    <n v="4"/>
    <n v="4"/>
    <n v="5"/>
    <n v="5"/>
    <n v="5"/>
    <n v="4"/>
    <n v="4"/>
    <n v="4"/>
    <n v="4"/>
    <x v="4"/>
  </r>
  <r>
    <s v="P10"/>
    <n v="9.9666666666666668"/>
    <x v="1"/>
    <x v="4"/>
    <n v="3"/>
    <n v="1"/>
    <m/>
    <m/>
    <m/>
    <m/>
    <m/>
    <m/>
    <m/>
    <m/>
    <m/>
    <m/>
    <n v="1"/>
    <x v="1"/>
    <m/>
    <n v="2"/>
    <n v="3"/>
    <m/>
    <n v="5"/>
    <n v="6"/>
    <n v="7"/>
    <m/>
    <m/>
    <m/>
    <n v="11"/>
    <n v="12"/>
    <m/>
    <m/>
    <n v="7"/>
    <m/>
    <n v="1"/>
    <n v="5"/>
    <m/>
    <n v="2"/>
    <n v="3"/>
    <n v="4"/>
    <m/>
    <m/>
    <m/>
    <n v="6"/>
    <n v="7"/>
    <m/>
    <m/>
    <m/>
    <m/>
    <m/>
    <m/>
    <n v="4"/>
    <n v="4"/>
    <n v="4"/>
    <n v="5"/>
    <n v="2"/>
    <n v="5"/>
    <n v="4"/>
    <n v="4"/>
    <n v="4"/>
    <n v="5"/>
    <n v="5"/>
    <n v="5"/>
    <n v="5"/>
    <n v="5"/>
    <n v="4"/>
    <n v="4"/>
    <n v="5"/>
    <n v="4"/>
    <n v="5"/>
    <n v="5"/>
    <n v="4"/>
    <n v="4"/>
    <n v="4"/>
    <n v="5"/>
    <n v="4"/>
    <n v="5"/>
    <n v="5"/>
    <n v="5"/>
    <n v="4"/>
    <n v="5"/>
    <n v="4"/>
    <x v="4"/>
  </r>
  <r>
    <s v="P11"/>
    <n v="15.933333333333334"/>
    <x v="1"/>
    <x v="2"/>
    <n v="2"/>
    <n v="1"/>
    <m/>
    <m/>
    <m/>
    <m/>
    <m/>
    <m/>
    <m/>
    <n v="9"/>
    <m/>
    <s v="Australian"/>
    <n v="2"/>
    <x v="3"/>
    <n v="1"/>
    <n v="2"/>
    <m/>
    <n v="4"/>
    <m/>
    <n v="6"/>
    <m/>
    <m/>
    <n v="9"/>
    <n v="10"/>
    <m/>
    <m/>
    <m/>
    <m/>
    <n v="6"/>
    <n v="1"/>
    <n v="6"/>
    <m/>
    <n v="2"/>
    <m/>
    <n v="3"/>
    <m/>
    <m/>
    <n v="5"/>
    <n v="4"/>
    <m/>
    <m/>
    <m/>
    <s v="Eco store"/>
    <s v="Countdown"/>
    <m/>
    <m/>
    <m/>
    <n v="4"/>
    <n v="4"/>
    <n v="4"/>
    <n v="4"/>
    <n v="5"/>
    <n v="2"/>
    <n v="3"/>
    <n v="3"/>
    <n v="3"/>
    <n v="3"/>
    <n v="4"/>
    <n v="5"/>
    <n v="4"/>
    <n v="4"/>
    <n v="3"/>
    <n v="5"/>
    <n v="4"/>
    <n v="4"/>
    <n v="5"/>
    <n v="4"/>
    <n v="4"/>
    <n v="4"/>
    <n v="4"/>
    <n v="4"/>
    <n v="4"/>
    <n v="5"/>
    <n v="4"/>
    <n v="4"/>
    <n v="4"/>
    <n v="5"/>
    <n v="4"/>
    <x v="2"/>
  </r>
  <r>
    <s v="P12"/>
    <n v="7.6166666666666663"/>
    <x v="0"/>
    <x v="4"/>
    <n v="3"/>
    <n v="1"/>
    <m/>
    <m/>
    <m/>
    <m/>
    <m/>
    <m/>
    <m/>
    <m/>
    <m/>
    <m/>
    <n v="1"/>
    <x v="0"/>
    <m/>
    <n v="2"/>
    <n v="3"/>
    <m/>
    <n v="5"/>
    <n v="6"/>
    <m/>
    <n v="8"/>
    <n v="9"/>
    <m/>
    <m/>
    <m/>
    <n v="13"/>
    <m/>
    <n v="7"/>
    <m/>
    <n v="1"/>
    <n v="7"/>
    <m/>
    <n v="2"/>
    <n v="3"/>
    <m/>
    <n v="4"/>
    <n v="6"/>
    <m/>
    <m/>
    <m/>
    <n v="5"/>
    <m/>
    <m/>
    <m/>
    <m/>
    <m/>
    <n v="6"/>
    <n v="4"/>
    <n v="4"/>
    <n v="5"/>
    <n v="4"/>
    <n v="5"/>
    <n v="3"/>
    <n v="4"/>
    <n v="3"/>
    <n v="3"/>
    <n v="4"/>
    <n v="4"/>
    <n v="3"/>
    <n v="4"/>
    <n v="3"/>
    <n v="3"/>
    <n v="3"/>
    <n v="4"/>
    <n v="3"/>
    <n v="4"/>
    <n v="3"/>
    <n v="3"/>
    <n v="4"/>
    <n v="3"/>
    <n v="2"/>
    <n v="3"/>
    <n v="4"/>
    <n v="3"/>
    <n v="2"/>
    <n v="4"/>
    <n v="5"/>
    <x v="0"/>
  </r>
  <r>
    <s v="P13"/>
    <n v="6.3"/>
    <x v="0"/>
    <x v="3"/>
    <n v="7"/>
    <n v="1"/>
    <m/>
    <m/>
    <m/>
    <m/>
    <m/>
    <m/>
    <m/>
    <m/>
    <m/>
    <m/>
    <n v="1"/>
    <x v="0"/>
    <m/>
    <m/>
    <m/>
    <n v="4"/>
    <n v="5"/>
    <m/>
    <m/>
    <m/>
    <m/>
    <n v="10"/>
    <m/>
    <n v="12"/>
    <m/>
    <m/>
    <n v="4"/>
    <m/>
    <m/>
    <m/>
    <n v="2"/>
    <n v="4"/>
    <m/>
    <m/>
    <m/>
    <m/>
    <n v="1"/>
    <m/>
    <n v="3"/>
    <m/>
    <s v="recycle plastic"/>
    <s v="milk"/>
    <m/>
    <m/>
    <m/>
    <n v="5"/>
    <n v="3"/>
    <n v="3"/>
    <n v="3"/>
    <n v="4"/>
    <n v="5"/>
    <n v="5"/>
    <n v="5"/>
    <n v="5"/>
    <n v="4"/>
    <n v="5"/>
    <n v="5"/>
    <n v="5"/>
    <n v="5"/>
    <n v="5"/>
    <n v="5"/>
    <n v="5"/>
    <n v="5"/>
    <n v="5"/>
    <n v="5"/>
    <n v="5"/>
    <n v="5"/>
    <n v="5"/>
    <n v="5"/>
    <n v="5"/>
    <n v="5"/>
    <n v="5"/>
    <n v="5"/>
    <n v="5"/>
    <n v="5"/>
    <n v="5"/>
    <x v="1"/>
  </r>
  <r>
    <s v="P14"/>
    <n v="14.716666666666667"/>
    <x v="1"/>
    <x v="4"/>
    <n v="12"/>
    <n v="1"/>
    <m/>
    <m/>
    <m/>
    <m/>
    <m/>
    <m/>
    <m/>
    <m/>
    <m/>
    <m/>
    <n v="1"/>
    <x v="0"/>
    <m/>
    <n v="2"/>
    <m/>
    <m/>
    <m/>
    <m/>
    <m/>
    <n v="8"/>
    <m/>
    <m/>
    <m/>
    <m/>
    <m/>
    <m/>
    <n v="2"/>
    <m/>
    <n v="1"/>
    <m/>
    <m/>
    <m/>
    <m/>
    <m/>
    <n v="2"/>
    <m/>
    <m/>
    <m/>
    <m/>
    <m/>
    <s v=" "/>
    <m/>
    <m/>
    <m/>
    <m/>
    <n v="2"/>
    <n v="3"/>
    <n v="3"/>
    <n v="3"/>
    <n v="4"/>
    <n v="5"/>
    <n v="4"/>
    <n v="4"/>
    <n v="5"/>
    <n v="4"/>
    <n v="4"/>
    <n v="5"/>
    <n v="5"/>
    <n v="4"/>
    <n v="3"/>
    <n v="3"/>
    <n v="4"/>
    <n v="4"/>
    <n v="4"/>
    <n v="4"/>
    <n v="4"/>
    <n v="4"/>
    <n v="4"/>
    <n v="4"/>
    <n v="4"/>
    <n v="4"/>
    <n v="4"/>
    <n v="4"/>
    <n v="4"/>
    <n v="4"/>
    <n v="4"/>
    <x v="4"/>
  </r>
  <r>
    <s v="P15"/>
    <n v="16.649999999999999"/>
    <x v="0"/>
    <x v="4"/>
    <n v="8"/>
    <n v="1"/>
    <m/>
    <m/>
    <m/>
    <m/>
    <m/>
    <m/>
    <m/>
    <m/>
    <m/>
    <m/>
    <n v="1"/>
    <x v="0"/>
    <m/>
    <n v="2"/>
    <n v="3"/>
    <n v="4"/>
    <m/>
    <m/>
    <n v="7"/>
    <m/>
    <n v="9"/>
    <m/>
    <m/>
    <m/>
    <n v="13"/>
    <m/>
    <n v="6"/>
    <m/>
    <n v="3"/>
    <n v="1"/>
    <n v="4"/>
    <m/>
    <m/>
    <n v="2"/>
    <m/>
    <n v="6"/>
    <m/>
    <m/>
    <m/>
    <n v="5"/>
    <s v="Countdown "/>
    <s v="New world "/>
    <m/>
    <m/>
    <m/>
    <n v="3"/>
    <n v="4"/>
    <n v="4"/>
    <n v="4"/>
    <n v="3"/>
    <n v="5"/>
    <n v="4"/>
    <n v="4"/>
    <n v="5"/>
    <n v="5"/>
    <n v="4"/>
    <n v="5"/>
    <n v="5"/>
    <n v="5"/>
    <n v="3"/>
    <n v="5"/>
    <n v="4"/>
    <n v="5"/>
    <n v="5"/>
    <n v="4"/>
    <n v="4"/>
    <n v="4"/>
    <n v="5"/>
    <n v="5"/>
    <n v="5"/>
    <n v="5"/>
    <n v="5"/>
    <n v="5"/>
    <n v="3"/>
    <n v="3"/>
    <n v="4"/>
    <x v="4"/>
  </r>
  <r>
    <s v="P16"/>
    <n v="6.6833333333333336"/>
    <x v="1"/>
    <x v="2"/>
    <n v="9"/>
    <n v="1"/>
    <m/>
    <m/>
    <m/>
    <m/>
    <m/>
    <m/>
    <m/>
    <m/>
    <m/>
    <m/>
    <n v="1"/>
    <x v="0"/>
    <m/>
    <n v="2"/>
    <m/>
    <n v="4"/>
    <m/>
    <n v="6"/>
    <n v="7"/>
    <m/>
    <n v="9"/>
    <n v="10"/>
    <m/>
    <n v="12"/>
    <m/>
    <m/>
    <n v="7"/>
    <m/>
    <n v="1"/>
    <m/>
    <n v="2"/>
    <m/>
    <n v="6"/>
    <n v="5"/>
    <m/>
    <n v="3"/>
    <n v="4"/>
    <m/>
    <n v="7"/>
    <m/>
    <s v="New World"/>
    <s v="The Warehouse"/>
    <s v="Countdown"/>
    <m/>
    <m/>
    <n v="4"/>
    <n v="3"/>
    <n v="3"/>
    <n v="3"/>
    <n v="4"/>
    <n v="4"/>
    <n v="3"/>
    <n v="4"/>
    <n v="3"/>
    <n v="4"/>
    <n v="4"/>
    <n v="4"/>
    <n v="4"/>
    <n v="4"/>
    <n v="4"/>
    <n v="4"/>
    <n v="4"/>
    <n v="3"/>
    <n v="4"/>
    <n v="4"/>
    <n v="3"/>
    <n v="4"/>
    <n v="3"/>
    <n v="4"/>
    <n v="4"/>
    <n v="4"/>
    <n v="4"/>
    <n v="4"/>
    <n v="4"/>
    <n v="4"/>
    <n v="4"/>
    <x v="5"/>
  </r>
  <r>
    <s v="P17"/>
    <n v="17.899999999999999"/>
    <x v="0"/>
    <x v="3"/>
    <n v="8"/>
    <n v="1"/>
    <m/>
    <m/>
    <m/>
    <m/>
    <m/>
    <m/>
    <m/>
    <m/>
    <m/>
    <m/>
    <n v="1"/>
    <x v="0"/>
    <n v="1"/>
    <n v="2"/>
    <n v="3"/>
    <n v="4"/>
    <n v="5"/>
    <n v="6"/>
    <m/>
    <m/>
    <m/>
    <n v="10"/>
    <n v="11"/>
    <n v="12"/>
    <m/>
    <m/>
    <n v="9"/>
    <n v="9"/>
    <n v="6"/>
    <n v="5"/>
    <n v="1"/>
    <n v="7"/>
    <n v="8"/>
    <m/>
    <m/>
    <m/>
    <n v="2"/>
    <n v="3"/>
    <n v="4"/>
    <m/>
    <s v="Sara"/>
    <s v="Schetcher "/>
    <s v="Hellabys"/>
    <s v="Muzuno"/>
    <s v="Asics"/>
    <n v="5"/>
    <n v="4"/>
    <n v="4"/>
    <n v="4"/>
    <n v="5"/>
    <n v="5"/>
    <n v="5"/>
    <n v="5"/>
    <n v="5"/>
    <n v="5"/>
    <n v="5"/>
    <n v="5"/>
    <n v="5"/>
    <n v="5"/>
    <n v="5"/>
    <n v="5"/>
    <n v="5"/>
    <n v="5"/>
    <n v="5"/>
    <n v="5"/>
    <n v="5"/>
    <n v="5"/>
    <n v="5"/>
    <n v="5"/>
    <n v="5"/>
    <n v="5"/>
    <n v="5"/>
    <n v="5"/>
    <n v="5"/>
    <n v="5"/>
    <n v="5"/>
    <x v="5"/>
  </r>
  <r>
    <s v="P18"/>
    <n v="16.983333333333334"/>
    <x v="0"/>
    <x v="2"/>
    <n v="3"/>
    <n v="1"/>
    <n v="2"/>
    <m/>
    <m/>
    <m/>
    <m/>
    <m/>
    <m/>
    <m/>
    <m/>
    <m/>
    <n v="2"/>
    <x v="0"/>
    <m/>
    <n v="2"/>
    <n v="3"/>
    <m/>
    <n v="5"/>
    <n v="6"/>
    <m/>
    <n v="8"/>
    <m/>
    <m/>
    <m/>
    <m/>
    <m/>
    <m/>
    <n v="5"/>
    <m/>
    <n v="1"/>
    <n v="3"/>
    <m/>
    <n v="2"/>
    <n v="4"/>
    <m/>
    <n v="5"/>
    <m/>
    <m/>
    <m/>
    <m/>
    <m/>
    <s v=" "/>
    <m/>
    <m/>
    <m/>
    <m/>
    <n v="3"/>
    <n v="2"/>
    <n v="3"/>
    <n v="3"/>
    <n v="3"/>
    <n v="3"/>
    <n v="3"/>
    <n v="3"/>
    <n v="3"/>
    <n v="3"/>
    <n v="3"/>
    <n v="3"/>
    <n v="3"/>
    <n v="3"/>
    <n v="3"/>
    <n v="3"/>
    <n v="3"/>
    <n v="3"/>
    <n v="3"/>
    <n v="3"/>
    <n v="3"/>
    <n v="3"/>
    <n v="3"/>
    <n v="3"/>
    <n v="3"/>
    <n v="3"/>
    <n v="3"/>
    <n v="3"/>
    <n v="3"/>
    <n v="3"/>
    <n v="3"/>
    <x v="0"/>
  </r>
  <r>
    <s v="P19"/>
    <n v="6.6833333333333336"/>
    <x v="0"/>
    <x v="2"/>
    <n v="15"/>
    <n v="1"/>
    <m/>
    <m/>
    <m/>
    <m/>
    <m/>
    <m/>
    <m/>
    <m/>
    <m/>
    <m/>
    <n v="1"/>
    <x v="0"/>
    <m/>
    <m/>
    <m/>
    <m/>
    <m/>
    <m/>
    <m/>
    <m/>
    <m/>
    <m/>
    <m/>
    <m/>
    <m/>
    <n v="14"/>
    <n v="0"/>
    <m/>
    <m/>
    <m/>
    <m/>
    <m/>
    <m/>
    <m/>
    <m/>
    <m/>
    <m/>
    <m/>
    <m/>
    <m/>
    <m/>
    <m/>
    <m/>
    <m/>
    <m/>
    <n v="6"/>
    <n v="3"/>
    <n v="3"/>
    <n v="3"/>
    <n v="3"/>
    <n v="3"/>
    <n v="3"/>
    <n v="3"/>
    <n v="3"/>
    <n v="3"/>
    <n v="3"/>
    <n v="3"/>
    <n v="3"/>
    <n v="3"/>
    <n v="5"/>
    <n v="5"/>
    <n v="3"/>
    <n v="3"/>
    <n v="5"/>
    <n v="5"/>
    <n v="3"/>
    <n v="5"/>
    <n v="5"/>
    <n v="5"/>
    <n v="5"/>
    <n v="5"/>
    <n v="5"/>
    <n v="3"/>
    <n v="5"/>
    <n v="3"/>
    <n v="5"/>
    <x v="0"/>
  </r>
  <r>
    <s v="P20"/>
    <n v="8.6"/>
    <x v="0"/>
    <x v="0"/>
    <n v="2"/>
    <n v="1"/>
    <m/>
    <m/>
    <m/>
    <m/>
    <m/>
    <m/>
    <m/>
    <m/>
    <m/>
    <m/>
    <n v="1"/>
    <x v="0"/>
    <m/>
    <n v="2"/>
    <n v="3"/>
    <m/>
    <m/>
    <m/>
    <m/>
    <m/>
    <n v="9"/>
    <m/>
    <m/>
    <m/>
    <m/>
    <m/>
    <n v="3"/>
    <m/>
    <n v="1"/>
    <n v="2"/>
    <m/>
    <m/>
    <m/>
    <m/>
    <m/>
    <n v="3"/>
    <m/>
    <m/>
    <m/>
    <m/>
    <m/>
    <m/>
    <m/>
    <m/>
    <m/>
    <n v="6"/>
    <n v="4"/>
    <n v="3"/>
    <n v="4"/>
    <n v="4"/>
    <n v="4"/>
    <n v="3"/>
    <n v="4"/>
    <n v="3"/>
    <n v="3"/>
    <n v="4"/>
    <n v="4"/>
    <n v="4"/>
    <n v="4"/>
    <n v="3"/>
    <n v="3"/>
    <n v="3"/>
    <n v="3"/>
    <n v="3"/>
    <n v="3"/>
    <n v="5"/>
    <n v="5"/>
    <n v="5"/>
    <n v="5"/>
    <n v="5"/>
    <n v="5"/>
    <n v="5"/>
    <n v="5"/>
    <n v="5"/>
    <n v="5"/>
    <n v="5"/>
    <x v="0"/>
  </r>
  <r>
    <s v="P21"/>
    <n v="13.683333333333334"/>
    <x v="0"/>
    <x v="2"/>
    <n v="2"/>
    <n v="1"/>
    <m/>
    <m/>
    <m/>
    <m/>
    <m/>
    <m/>
    <m/>
    <m/>
    <m/>
    <m/>
    <n v="1"/>
    <x v="0"/>
    <m/>
    <n v="2"/>
    <n v="3"/>
    <n v="4"/>
    <m/>
    <n v="6"/>
    <m/>
    <n v="8"/>
    <m/>
    <n v="10"/>
    <m/>
    <m/>
    <m/>
    <m/>
    <n v="6"/>
    <m/>
    <n v="5"/>
    <n v="2"/>
    <n v="4"/>
    <m/>
    <n v="3"/>
    <m/>
    <n v="6"/>
    <m/>
    <n v="1"/>
    <m/>
    <m/>
    <m/>
    <s v="Kowtow"/>
    <s v="Witchery"/>
    <s v="Ecostore "/>
    <s v="Trilogy "/>
    <s v="Cotton On"/>
    <n v="4"/>
    <n v="4"/>
    <n v="4"/>
    <n v="4"/>
    <n v="4"/>
    <n v="4"/>
    <n v="4"/>
    <n v="3"/>
    <n v="4"/>
    <n v="5"/>
    <n v="4"/>
    <n v="5"/>
    <n v="5"/>
    <n v="5"/>
    <n v="5"/>
    <n v="5"/>
    <n v="5"/>
    <n v="4"/>
    <n v="4"/>
    <n v="4"/>
    <n v="3"/>
    <n v="4"/>
    <n v="4"/>
    <n v="4"/>
    <n v="5"/>
    <n v="5"/>
    <n v="5"/>
    <n v="4"/>
    <n v="4"/>
    <n v="4"/>
    <n v="4"/>
    <x v="6"/>
  </r>
  <r>
    <s v="P22"/>
    <n v="11.416666666666666"/>
    <x v="0"/>
    <x v="2"/>
    <n v="12"/>
    <n v="1"/>
    <m/>
    <m/>
    <m/>
    <m/>
    <m/>
    <m/>
    <m/>
    <m/>
    <m/>
    <m/>
    <n v="1"/>
    <x v="0"/>
    <m/>
    <n v="2"/>
    <n v="3"/>
    <n v="4"/>
    <n v="5"/>
    <n v="6"/>
    <n v="7"/>
    <n v="8"/>
    <m/>
    <n v="10"/>
    <n v="11"/>
    <n v="12"/>
    <m/>
    <m/>
    <n v="10"/>
    <m/>
    <n v="1"/>
    <n v="5"/>
    <n v="3"/>
    <n v="9"/>
    <n v="2"/>
    <n v="7"/>
    <n v="10"/>
    <m/>
    <n v="6"/>
    <n v="4"/>
    <n v="8"/>
    <m/>
    <s v="ITM"/>
    <s v="The body shop"/>
    <s v="Eco store"/>
    <m/>
    <m/>
    <n v="6"/>
    <n v="4"/>
    <n v="4"/>
    <n v="4"/>
    <n v="4"/>
    <n v="3"/>
    <n v="4"/>
    <n v="3"/>
    <n v="4"/>
    <n v="5"/>
    <n v="4"/>
    <n v="5"/>
    <n v="5"/>
    <n v="5"/>
    <n v="4"/>
    <n v="4"/>
    <n v="5"/>
    <n v="5"/>
    <n v="5"/>
    <n v="4"/>
    <n v="5"/>
    <n v="5"/>
    <n v="4"/>
    <n v="4"/>
    <n v="5"/>
    <n v="5"/>
    <n v="5"/>
    <n v="5"/>
    <n v="5"/>
    <n v="5"/>
    <n v="5"/>
    <x v="4"/>
  </r>
  <r>
    <s v="P23"/>
    <n v="6.2"/>
    <x v="0"/>
    <x v="2"/>
    <n v="12"/>
    <n v="1"/>
    <m/>
    <m/>
    <m/>
    <m/>
    <m/>
    <m/>
    <m/>
    <m/>
    <m/>
    <m/>
    <n v="1"/>
    <x v="0"/>
    <m/>
    <m/>
    <m/>
    <n v="4"/>
    <m/>
    <m/>
    <m/>
    <m/>
    <m/>
    <m/>
    <m/>
    <m/>
    <m/>
    <m/>
    <n v="1"/>
    <m/>
    <m/>
    <m/>
    <n v="1"/>
    <m/>
    <m/>
    <m/>
    <m/>
    <m/>
    <m/>
    <m/>
    <m/>
    <m/>
    <s v=" "/>
    <m/>
    <m/>
    <m/>
    <m/>
    <n v="3"/>
    <n v="2"/>
    <n v="3"/>
    <n v="3"/>
    <n v="2"/>
    <n v="5"/>
    <n v="3"/>
    <n v="4"/>
    <n v="3"/>
    <n v="4"/>
    <n v="3"/>
    <n v="3"/>
    <n v="3"/>
    <n v="4"/>
    <n v="4"/>
    <n v="4"/>
    <n v="3"/>
    <n v="3"/>
    <n v="3"/>
    <n v="4"/>
    <n v="4"/>
    <n v="3"/>
    <n v="4"/>
    <n v="5"/>
    <n v="5"/>
    <n v="5"/>
    <n v="5"/>
    <n v="3"/>
    <n v="5"/>
    <n v="5"/>
    <n v="5"/>
    <x v="5"/>
  </r>
  <r>
    <s v="P24"/>
    <n v="14.4"/>
    <x v="1"/>
    <x v="1"/>
    <n v="2"/>
    <n v="1"/>
    <m/>
    <m/>
    <m/>
    <m/>
    <m/>
    <m/>
    <m/>
    <m/>
    <m/>
    <m/>
    <n v="1"/>
    <x v="0"/>
    <n v="1"/>
    <m/>
    <m/>
    <m/>
    <m/>
    <m/>
    <m/>
    <m/>
    <m/>
    <m/>
    <m/>
    <m/>
    <m/>
    <m/>
    <n v="1"/>
    <n v="1"/>
    <m/>
    <m/>
    <m/>
    <m/>
    <m/>
    <m/>
    <m/>
    <m/>
    <m/>
    <m/>
    <m/>
    <m/>
    <m/>
    <m/>
    <m/>
    <m/>
    <m/>
    <n v="5"/>
    <n v="4"/>
    <n v="4"/>
    <n v="4"/>
    <n v="3"/>
    <n v="4"/>
    <n v="4"/>
    <n v="5"/>
    <n v="5"/>
    <n v="4"/>
    <n v="4"/>
    <n v="4"/>
    <n v="3"/>
    <n v="3"/>
    <n v="4"/>
    <n v="4"/>
    <n v="5"/>
    <n v="4"/>
    <n v="4"/>
    <n v="4"/>
    <n v="4"/>
    <n v="4"/>
    <n v="4"/>
    <n v="4"/>
    <n v="4"/>
    <n v="4"/>
    <n v="4"/>
    <n v="4"/>
    <n v="3"/>
    <n v="4"/>
    <n v="4"/>
    <x v="3"/>
  </r>
  <r>
    <s v="P25"/>
    <n v="10.533333333333333"/>
    <x v="0"/>
    <x v="2"/>
    <n v="8"/>
    <n v="1"/>
    <m/>
    <m/>
    <m/>
    <m/>
    <m/>
    <m/>
    <m/>
    <m/>
    <m/>
    <m/>
    <n v="1"/>
    <x v="0"/>
    <m/>
    <n v="2"/>
    <n v="3"/>
    <n v="4"/>
    <n v="5"/>
    <n v="6"/>
    <n v="7"/>
    <n v="8"/>
    <m/>
    <n v="10"/>
    <n v="11"/>
    <n v="12"/>
    <n v="13"/>
    <m/>
    <n v="11"/>
    <m/>
    <n v="1"/>
    <n v="10"/>
    <n v="11"/>
    <n v="2"/>
    <n v="3"/>
    <n v="4"/>
    <n v="5"/>
    <m/>
    <n v="6"/>
    <n v="9"/>
    <n v="7"/>
    <n v="8"/>
    <s v="BMW"/>
    <s v="Westpac"/>
    <s v="Fonterra "/>
    <s v="New world"/>
    <m/>
    <n v="5"/>
    <n v="5"/>
    <n v="5"/>
    <n v="5"/>
    <n v="3"/>
    <n v="5"/>
    <n v="3"/>
    <n v="4"/>
    <n v="4"/>
    <n v="4"/>
    <n v="5"/>
    <n v="5"/>
    <n v="5"/>
    <n v="5"/>
    <n v="5"/>
    <n v="4"/>
    <n v="5"/>
    <n v="5"/>
    <n v="5"/>
    <n v="5"/>
    <n v="5"/>
    <n v="5"/>
    <n v="4"/>
    <n v="4"/>
    <n v="5"/>
    <n v="5"/>
    <n v="5"/>
    <n v="5"/>
    <n v="5"/>
    <n v="5"/>
    <n v="5"/>
    <x v="6"/>
  </r>
  <r>
    <s v="P26"/>
    <n v="6.8166666666666664"/>
    <x v="0"/>
    <x v="4"/>
    <n v="2"/>
    <m/>
    <m/>
    <m/>
    <m/>
    <m/>
    <m/>
    <n v="7"/>
    <m/>
    <m/>
    <m/>
    <m/>
    <n v="1"/>
    <x v="0"/>
    <m/>
    <m/>
    <m/>
    <m/>
    <m/>
    <n v="6"/>
    <m/>
    <m/>
    <n v="9"/>
    <m/>
    <m/>
    <m/>
    <m/>
    <m/>
    <n v="2"/>
    <m/>
    <m/>
    <m/>
    <m/>
    <m/>
    <n v="2"/>
    <m/>
    <m/>
    <n v="1"/>
    <m/>
    <m/>
    <m/>
    <m/>
    <m/>
    <m/>
    <m/>
    <m/>
    <m/>
    <n v="2"/>
    <n v="2"/>
    <n v="2"/>
    <n v="2"/>
    <n v="2"/>
    <n v="2"/>
    <n v="2"/>
    <n v="2"/>
    <n v="2"/>
    <n v="2"/>
    <n v="2"/>
    <n v="2"/>
    <n v="2"/>
    <n v="2"/>
    <n v="2"/>
    <n v="2"/>
    <n v="2"/>
    <n v="2"/>
    <n v="2"/>
    <n v="2"/>
    <n v="2"/>
    <n v="2"/>
    <n v="2"/>
    <n v="2"/>
    <n v="2"/>
    <n v="2"/>
    <n v="2"/>
    <n v="2"/>
    <n v="2"/>
    <n v="2"/>
    <n v="2"/>
    <x v="1"/>
  </r>
  <r>
    <s v="P27"/>
    <n v="12.333333333333334"/>
    <x v="0"/>
    <x v="2"/>
    <n v="12"/>
    <n v="1"/>
    <m/>
    <m/>
    <m/>
    <m/>
    <m/>
    <m/>
    <m/>
    <m/>
    <m/>
    <m/>
    <n v="1"/>
    <x v="0"/>
    <m/>
    <m/>
    <m/>
    <m/>
    <m/>
    <m/>
    <m/>
    <m/>
    <m/>
    <n v="10"/>
    <m/>
    <n v="12"/>
    <m/>
    <m/>
    <n v="2"/>
    <m/>
    <m/>
    <m/>
    <m/>
    <m/>
    <m/>
    <m/>
    <m/>
    <m/>
    <n v="2"/>
    <m/>
    <n v="1"/>
    <m/>
    <m/>
    <m/>
    <m/>
    <m/>
    <m/>
    <n v="4"/>
    <n v="3"/>
    <n v="3"/>
    <n v="3"/>
    <n v="3"/>
    <n v="3"/>
    <n v="2"/>
    <n v="2"/>
    <n v="2"/>
    <n v="2"/>
    <n v="3"/>
    <n v="3"/>
    <n v="2"/>
    <n v="4"/>
    <n v="3"/>
    <n v="3"/>
    <n v="2"/>
    <n v="4"/>
    <n v="3"/>
    <n v="3"/>
    <n v="2"/>
    <n v="2"/>
    <n v="3"/>
    <n v="3"/>
    <n v="3"/>
    <n v="3"/>
    <n v="3"/>
    <n v="3"/>
    <n v="3"/>
    <n v="4"/>
    <n v="3"/>
    <x v="0"/>
  </r>
  <r>
    <s v="P28"/>
    <n v="9.8000000000000007"/>
    <x v="0"/>
    <x v="2"/>
    <n v="2"/>
    <m/>
    <m/>
    <m/>
    <m/>
    <m/>
    <m/>
    <m/>
    <n v="8"/>
    <m/>
    <m/>
    <m/>
    <n v="1"/>
    <x v="0"/>
    <m/>
    <n v="2"/>
    <m/>
    <n v="4"/>
    <m/>
    <n v="6"/>
    <n v="7"/>
    <n v="8"/>
    <n v="9"/>
    <n v="10"/>
    <m/>
    <m/>
    <n v="13"/>
    <m/>
    <n v="8"/>
    <m/>
    <n v="4"/>
    <m/>
    <n v="5"/>
    <m/>
    <n v="6"/>
    <n v="1"/>
    <n v="7"/>
    <n v="2"/>
    <n v="8"/>
    <m/>
    <m/>
    <n v="3"/>
    <m/>
    <m/>
    <m/>
    <m/>
    <m/>
    <n v="6"/>
    <n v="4"/>
    <n v="4"/>
    <n v="3"/>
    <n v="5"/>
    <n v="5"/>
    <n v="3"/>
    <n v="3"/>
    <n v="3"/>
    <n v="3"/>
    <n v="4"/>
    <n v="5"/>
    <n v="4"/>
    <n v="4"/>
    <n v="3"/>
    <n v="4"/>
    <n v="4"/>
    <n v="4"/>
    <n v="4"/>
    <n v="4"/>
    <n v="4"/>
    <n v="4"/>
    <n v="4"/>
    <n v="4"/>
    <n v="4"/>
    <n v="4"/>
    <n v="4"/>
    <n v="4"/>
    <n v="4"/>
    <n v="4"/>
    <n v="4"/>
    <x v="4"/>
  </r>
  <r>
    <s v="P29"/>
    <n v="10.3"/>
    <x v="0"/>
    <x v="2"/>
    <n v="6"/>
    <n v="1"/>
    <m/>
    <m/>
    <m/>
    <m/>
    <m/>
    <m/>
    <m/>
    <m/>
    <m/>
    <m/>
    <n v="1"/>
    <x v="0"/>
    <m/>
    <n v="2"/>
    <n v="3"/>
    <m/>
    <n v="5"/>
    <n v="6"/>
    <n v="7"/>
    <n v="8"/>
    <m/>
    <m/>
    <n v="11"/>
    <n v="12"/>
    <m/>
    <m/>
    <n v="8"/>
    <m/>
    <n v="1"/>
    <n v="6"/>
    <m/>
    <n v="8"/>
    <n v="5"/>
    <n v="4"/>
    <n v="7"/>
    <m/>
    <m/>
    <n v="2"/>
    <n v="3"/>
    <m/>
    <s v="Necessities"/>
    <s v="Eco planet"/>
    <m/>
    <m/>
    <m/>
    <n v="5"/>
    <n v="3"/>
    <n v="3"/>
    <n v="3"/>
    <n v="3"/>
    <n v="4"/>
    <n v="2"/>
    <n v="3"/>
    <n v="4"/>
    <n v="4"/>
    <n v="4"/>
    <n v="4"/>
    <n v="4"/>
    <n v="4"/>
    <n v="4"/>
    <n v="4"/>
    <n v="4"/>
    <n v="4"/>
    <n v="4"/>
    <n v="4"/>
    <n v="4"/>
    <n v="4"/>
    <n v="4"/>
    <n v="4"/>
    <n v="5"/>
    <n v="5"/>
    <n v="5"/>
    <n v="5"/>
    <n v="5"/>
    <n v="5"/>
    <n v="5"/>
    <x v="5"/>
  </r>
  <r>
    <s v="P30"/>
    <n v="12.283333333333333"/>
    <x v="0"/>
    <x v="1"/>
    <n v="2"/>
    <m/>
    <m/>
    <m/>
    <m/>
    <m/>
    <m/>
    <m/>
    <m/>
    <n v="9"/>
    <m/>
    <s v="South African European"/>
    <n v="1"/>
    <x v="0"/>
    <m/>
    <m/>
    <m/>
    <m/>
    <m/>
    <n v="6"/>
    <m/>
    <m/>
    <m/>
    <m/>
    <m/>
    <m/>
    <m/>
    <m/>
    <n v="1"/>
    <m/>
    <m/>
    <m/>
    <m/>
    <m/>
    <n v="1"/>
    <m/>
    <m/>
    <m/>
    <m/>
    <m/>
    <m/>
    <m/>
    <m/>
    <m/>
    <m/>
    <m/>
    <m/>
    <n v="6"/>
    <n v="1"/>
    <n v="1"/>
    <n v="1"/>
    <n v="3"/>
    <n v="5"/>
    <n v="3"/>
    <n v="3"/>
    <n v="4"/>
    <n v="3"/>
    <n v="3"/>
    <n v="3"/>
    <n v="4"/>
    <n v="4"/>
    <n v="3"/>
    <n v="3"/>
    <n v="3"/>
    <n v="3"/>
    <n v="3"/>
    <n v="3"/>
    <n v="4"/>
    <n v="4"/>
    <n v="4"/>
    <n v="3"/>
    <n v="4"/>
    <n v="4"/>
    <n v="5"/>
    <n v="3"/>
    <n v="3"/>
    <n v="3"/>
    <n v="3"/>
    <x v="3"/>
  </r>
  <r>
    <s v="P31"/>
    <n v="16.166666666666668"/>
    <x v="1"/>
    <x v="2"/>
    <n v="13"/>
    <n v="1"/>
    <m/>
    <m/>
    <m/>
    <m/>
    <m/>
    <m/>
    <m/>
    <m/>
    <m/>
    <m/>
    <n v="1"/>
    <x v="0"/>
    <m/>
    <n v="2"/>
    <m/>
    <m/>
    <n v="5"/>
    <n v="6"/>
    <n v="7"/>
    <n v="8"/>
    <m/>
    <m/>
    <n v="11"/>
    <m/>
    <m/>
    <m/>
    <n v="6"/>
    <m/>
    <n v="1"/>
    <m/>
    <m/>
    <n v="5"/>
    <n v="3"/>
    <n v="2"/>
    <n v="4"/>
    <m/>
    <m/>
    <n v="6"/>
    <m/>
    <m/>
    <m/>
    <m/>
    <m/>
    <m/>
    <m/>
    <n v="6"/>
    <n v="1"/>
    <n v="1"/>
    <n v="1"/>
    <n v="5"/>
    <n v="5"/>
    <n v="5"/>
    <n v="5"/>
    <n v="3"/>
    <n v="4"/>
    <n v="5"/>
    <n v="5"/>
    <n v="5"/>
    <n v="5"/>
    <n v="3"/>
    <n v="4"/>
    <n v="4"/>
    <n v="3"/>
    <n v="4"/>
    <n v="4"/>
    <n v="4"/>
    <n v="3"/>
    <n v="4"/>
    <n v="4"/>
    <n v="4"/>
    <n v="3"/>
    <n v="3"/>
    <n v="4"/>
    <n v="4"/>
    <n v="4"/>
    <n v="4"/>
    <x v="0"/>
  </r>
  <r>
    <s v="P32"/>
    <n v="11.466666666666667"/>
    <x v="1"/>
    <x v="4"/>
    <n v="3"/>
    <n v="1"/>
    <n v="2"/>
    <m/>
    <m/>
    <m/>
    <m/>
    <m/>
    <m/>
    <m/>
    <m/>
    <m/>
    <n v="2"/>
    <x v="0"/>
    <m/>
    <n v="2"/>
    <n v="3"/>
    <m/>
    <m/>
    <n v="6"/>
    <m/>
    <m/>
    <m/>
    <m/>
    <m/>
    <m/>
    <m/>
    <m/>
    <n v="3"/>
    <m/>
    <n v="1"/>
    <n v="3"/>
    <m/>
    <m/>
    <n v="2"/>
    <m/>
    <m/>
    <m/>
    <m/>
    <m/>
    <m/>
    <m/>
    <m/>
    <m/>
    <m/>
    <m/>
    <m/>
    <n v="6"/>
    <n v="3"/>
    <n v="2"/>
    <n v="3"/>
    <n v="4"/>
    <n v="4"/>
    <n v="3"/>
    <n v="4"/>
    <n v="4"/>
    <n v="3"/>
    <n v="4"/>
    <n v="5"/>
    <n v="5"/>
    <n v="5"/>
    <n v="4"/>
    <n v="4"/>
    <n v="4"/>
    <n v="4"/>
    <n v="4"/>
    <n v="4"/>
    <n v="4"/>
    <n v="3"/>
    <n v="3"/>
    <n v="3"/>
    <n v="3"/>
    <n v="4"/>
    <n v="5"/>
    <n v="5"/>
    <n v="4"/>
    <n v="4"/>
    <n v="4"/>
    <x v="4"/>
  </r>
  <r>
    <s v="P33"/>
    <n v="9.7833333333333332"/>
    <x v="0"/>
    <x v="2"/>
    <n v="2"/>
    <m/>
    <m/>
    <m/>
    <m/>
    <m/>
    <m/>
    <m/>
    <m/>
    <m/>
    <n v="10"/>
    <m/>
    <n v="1"/>
    <x v="0"/>
    <m/>
    <m/>
    <m/>
    <m/>
    <m/>
    <m/>
    <m/>
    <m/>
    <m/>
    <m/>
    <n v="11"/>
    <m/>
    <m/>
    <m/>
    <n v="1"/>
    <m/>
    <m/>
    <m/>
    <m/>
    <m/>
    <m/>
    <m/>
    <m/>
    <m/>
    <m/>
    <n v="1"/>
    <m/>
    <m/>
    <m/>
    <m/>
    <m/>
    <m/>
    <m/>
    <n v="5"/>
    <n v="4"/>
    <n v="4"/>
    <n v="4"/>
    <n v="3"/>
    <n v="4"/>
    <n v="3"/>
    <n v="4"/>
    <n v="4"/>
    <n v="4"/>
    <n v="5"/>
    <n v="5"/>
    <n v="4"/>
    <n v="4"/>
    <n v="2"/>
    <n v="3"/>
    <n v="3"/>
    <n v="5"/>
    <n v="4"/>
    <n v="4"/>
    <n v="3"/>
    <n v="5"/>
    <n v="5"/>
    <n v="4"/>
    <n v="5"/>
    <n v="5"/>
    <n v="4"/>
    <n v="4"/>
    <n v="5"/>
    <n v="5"/>
    <n v="4"/>
    <x v="4"/>
  </r>
  <r>
    <s v="P34"/>
    <n v="10.216666666666667"/>
    <x v="0"/>
    <x v="4"/>
    <n v="8"/>
    <m/>
    <m/>
    <m/>
    <m/>
    <m/>
    <m/>
    <m/>
    <m/>
    <m/>
    <n v="10"/>
    <m/>
    <n v="1"/>
    <x v="0"/>
    <m/>
    <n v="2"/>
    <m/>
    <m/>
    <m/>
    <n v="6"/>
    <n v="7"/>
    <m/>
    <m/>
    <n v="10"/>
    <m/>
    <m/>
    <m/>
    <m/>
    <n v="4"/>
    <m/>
    <n v="1"/>
    <m/>
    <m/>
    <m/>
    <n v="2"/>
    <n v="3"/>
    <m/>
    <m/>
    <n v="4"/>
    <m/>
    <m/>
    <m/>
    <s v="Be free grocer"/>
    <m/>
    <m/>
    <m/>
    <m/>
    <n v="4"/>
    <n v="5"/>
    <n v="4"/>
    <n v="5"/>
    <n v="4"/>
    <n v="5"/>
    <n v="3"/>
    <n v="4"/>
    <n v="3"/>
    <n v="4"/>
    <n v="4"/>
    <n v="5"/>
    <n v="5"/>
    <n v="5"/>
    <n v="4"/>
    <n v="4"/>
    <n v="4"/>
    <n v="4"/>
    <n v="5"/>
    <n v="4"/>
    <n v="3"/>
    <n v="4"/>
    <n v="2"/>
    <n v="5"/>
    <n v="5"/>
    <n v="4"/>
    <n v="5"/>
    <n v="5"/>
    <n v="5"/>
    <n v="4"/>
    <n v="4"/>
    <x v="0"/>
  </r>
  <r>
    <s v="P35"/>
    <n v="7.3666666666666663"/>
    <x v="0"/>
    <x v="4"/>
    <n v="13"/>
    <n v="1"/>
    <m/>
    <m/>
    <m/>
    <m/>
    <m/>
    <m/>
    <m/>
    <m/>
    <m/>
    <m/>
    <n v="1"/>
    <x v="0"/>
    <m/>
    <m/>
    <m/>
    <m/>
    <m/>
    <n v="6"/>
    <n v="7"/>
    <m/>
    <m/>
    <m/>
    <n v="11"/>
    <m/>
    <m/>
    <m/>
    <n v="3"/>
    <m/>
    <m/>
    <m/>
    <m/>
    <m/>
    <n v="2"/>
    <n v="1"/>
    <m/>
    <m/>
    <m/>
    <n v="3"/>
    <m/>
    <m/>
    <s v="Wholesome culture "/>
    <m/>
    <m/>
    <m/>
    <m/>
    <n v="6"/>
    <n v="4"/>
    <n v="4"/>
    <n v="3"/>
    <n v="3"/>
    <n v="3"/>
    <n v="3"/>
    <n v="3"/>
    <n v="2"/>
    <n v="4"/>
    <n v="4"/>
    <n v="5"/>
    <n v="5"/>
    <n v="5"/>
    <n v="4"/>
    <n v="3"/>
    <n v="3"/>
    <n v="3"/>
    <n v="3"/>
    <n v="3"/>
    <n v="3"/>
    <n v="3"/>
    <n v="3"/>
    <n v="3"/>
    <n v="4"/>
    <n v="4"/>
    <n v="4"/>
    <n v="5"/>
    <n v="4"/>
    <n v="4"/>
    <n v="3"/>
    <x v="1"/>
  </r>
  <r>
    <s v="P36"/>
    <n v="11.9"/>
    <x v="0"/>
    <x v="1"/>
    <n v="7"/>
    <n v="1"/>
    <m/>
    <m/>
    <m/>
    <m/>
    <m/>
    <m/>
    <m/>
    <m/>
    <m/>
    <m/>
    <n v="1"/>
    <x v="0"/>
    <m/>
    <n v="2"/>
    <n v="3"/>
    <m/>
    <m/>
    <m/>
    <n v="7"/>
    <m/>
    <m/>
    <m/>
    <m/>
    <m/>
    <m/>
    <m/>
    <n v="3"/>
    <m/>
    <n v="1"/>
    <n v="3"/>
    <m/>
    <m/>
    <m/>
    <n v="2"/>
    <m/>
    <m/>
    <m/>
    <m/>
    <m/>
    <m/>
    <s v="Fonterra"/>
    <s v="Palmers"/>
    <m/>
    <m/>
    <m/>
    <n v="3"/>
    <n v="2"/>
    <n v="2"/>
    <n v="3"/>
    <n v="5"/>
    <n v="5"/>
    <n v="3"/>
    <n v="4"/>
    <n v="3"/>
    <n v="4"/>
    <n v="4"/>
    <n v="5"/>
    <n v="5"/>
    <n v="5"/>
    <n v="4"/>
    <n v="4"/>
    <n v="4"/>
    <n v="3"/>
    <n v="3"/>
    <n v="3"/>
    <n v="4"/>
    <n v="5"/>
    <n v="5"/>
    <n v="4"/>
    <n v="4"/>
    <n v="4"/>
    <n v="4"/>
    <n v="4"/>
    <n v="3"/>
    <n v="3"/>
    <n v="4"/>
    <x v="5"/>
  </r>
  <r>
    <s v="P37"/>
    <n v="9.0666666666666664"/>
    <x v="0"/>
    <x v="2"/>
    <n v="8"/>
    <n v="1"/>
    <m/>
    <m/>
    <m/>
    <m/>
    <m/>
    <m/>
    <m/>
    <m/>
    <m/>
    <m/>
    <n v="1"/>
    <x v="0"/>
    <m/>
    <n v="2"/>
    <m/>
    <m/>
    <m/>
    <n v="6"/>
    <m/>
    <m/>
    <m/>
    <m/>
    <m/>
    <m/>
    <m/>
    <m/>
    <n v="2"/>
    <m/>
    <n v="2"/>
    <m/>
    <m/>
    <m/>
    <n v="1"/>
    <m/>
    <m/>
    <m/>
    <m/>
    <m/>
    <m/>
    <m/>
    <s v="Kathmandu "/>
    <m/>
    <m/>
    <m/>
    <m/>
    <n v="6"/>
    <n v="2"/>
    <n v="1"/>
    <n v="3"/>
    <n v="5"/>
    <n v="5"/>
    <n v="2"/>
    <n v="4"/>
    <n v="4"/>
    <n v="4"/>
    <n v="4"/>
    <n v="5"/>
    <n v="5"/>
    <n v="5"/>
    <n v="5"/>
    <n v="5"/>
    <n v="5"/>
    <n v="5"/>
    <n v="5"/>
    <n v="4"/>
    <n v="4"/>
    <n v="4"/>
    <n v="4"/>
    <n v="5"/>
    <n v="5"/>
    <n v="5"/>
    <n v="5"/>
    <n v="5"/>
    <n v="5"/>
    <n v="5"/>
    <n v="4"/>
    <x v="4"/>
  </r>
  <r>
    <s v="P38"/>
    <n v="21.933333333333334"/>
    <x v="0"/>
    <x v="3"/>
    <n v="12"/>
    <n v="1"/>
    <m/>
    <m/>
    <m/>
    <m/>
    <m/>
    <m/>
    <m/>
    <m/>
    <m/>
    <m/>
    <n v="1"/>
    <x v="0"/>
    <m/>
    <n v="2"/>
    <n v="3"/>
    <n v="4"/>
    <n v="5"/>
    <n v="6"/>
    <n v="7"/>
    <m/>
    <m/>
    <n v="10"/>
    <n v="11"/>
    <n v="12"/>
    <m/>
    <m/>
    <n v="9"/>
    <m/>
    <n v="5"/>
    <n v="4"/>
    <n v="3"/>
    <n v="8"/>
    <n v="2"/>
    <n v="1"/>
    <m/>
    <m/>
    <n v="9"/>
    <n v="6"/>
    <n v="7"/>
    <m/>
    <s v="Mercury"/>
    <s v="New World"/>
    <s v="Eco store"/>
    <m/>
    <m/>
    <n v="6"/>
    <n v="3"/>
    <n v="3"/>
    <n v="3"/>
    <n v="4"/>
    <n v="5"/>
    <n v="3"/>
    <n v="4"/>
    <n v="3"/>
    <n v="3"/>
    <n v="4"/>
    <n v="4"/>
    <n v="4"/>
    <n v="4"/>
    <n v="3"/>
    <n v="3"/>
    <n v="3"/>
    <n v="3"/>
    <n v="4"/>
    <n v="4"/>
    <n v="4"/>
    <n v="4"/>
    <n v="4"/>
    <n v="4"/>
    <n v="5"/>
    <n v="5"/>
    <n v="5"/>
    <n v="4"/>
    <n v="4"/>
    <n v="4"/>
    <n v="4"/>
    <x v="5"/>
  </r>
  <r>
    <s v="P39"/>
    <n v="6.6833333333333336"/>
    <x v="0"/>
    <x v="4"/>
    <n v="2"/>
    <n v="1"/>
    <m/>
    <m/>
    <m/>
    <m/>
    <m/>
    <m/>
    <m/>
    <m/>
    <m/>
    <m/>
    <n v="1"/>
    <x v="0"/>
    <m/>
    <n v="2"/>
    <n v="3"/>
    <n v="4"/>
    <n v="5"/>
    <n v="6"/>
    <n v="7"/>
    <n v="8"/>
    <m/>
    <n v="10"/>
    <m/>
    <n v="12"/>
    <n v="13"/>
    <m/>
    <n v="10"/>
    <m/>
    <n v="1"/>
    <n v="8"/>
    <n v="7"/>
    <n v="6"/>
    <n v="5"/>
    <n v="2"/>
    <n v="9"/>
    <m/>
    <n v="10"/>
    <m/>
    <n v="3"/>
    <n v="4"/>
    <s v="Redseal"/>
    <s v="Eco"/>
    <s v="Cadbury"/>
    <s v="Pams"/>
    <s v="Whitakers"/>
    <n v="5"/>
    <n v="4"/>
    <n v="4"/>
    <n v="4"/>
    <n v="5"/>
    <n v="5"/>
    <n v="4"/>
    <n v="5"/>
    <n v="4"/>
    <n v="4"/>
    <n v="4"/>
    <n v="5"/>
    <n v="5"/>
    <n v="5"/>
    <n v="5"/>
    <n v="5"/>
    <n v="5"/>
    <n v="4"/>
    <n v="5"/>
    <n v="5"/>
    <n v="5"/>
    <n v="5"/>
    <n v="5"/>
    <n v="5"/>
    <n v="5"/>
    <n v="5"/>
    <n v="5"/>
    <n v="5"/>
    <n v="5"/>
    <n v="5"/>
    <n v="5"/>
    <x v="3"/>
  </r>
  <r>
    <s v="P40"/>
    <n v="29.833333333333332"/>
    <x v="0"/>
    <x v="2"/>
    <n v="12"/>
    <n v="1"/>
    <m/>
    <m/>
    <m/>
    <m/>
    <m/>
    <m/>
    <m/>
    <m/>
    <m/>
    <m/>
    <n v="1"/>
    <x v="0"/>
    <m/>
    <n v="2"/>
    <m/>
    <m/>
    <m/>
    <m/>
    <m/>
    <m/>
    <m/>
    <m/>
    <m/>
    <m/>
    <m/>
    <m/>
    <n v="1"/>
    <m/>
    <n v="1"/>
    <m/>
    <m/>
    <m/>
    <m/>
    <m/>
    <m/>
    <m/>
    <m/>
    <m/>
    <m/>
    <m/>
    <s v="Eco store"/>
    <s v="Earth wise"/>
    <m/>
    <m/>
    <m/>
    <n v="5"/>
    <n v="5"/>
    <n v="5"/>
    <n v="5"/>
    <n v="5"/>
    <n v="5"/>
    <n v="5"/>
    <n v="5"/>
    <n v="5"/>
    <n v="5"/>
    <n v="5"/>
    <n v="5"/>
    <n v="5"/>
    <n v="5"/>
    <n v="5"/>
    <n v="5"/>
    <n v="5"/>
    <n v="5"/>
    <n v="5"/>
    <n v="5"/>
    <n v="5"/>
    <n v="5"/>
    <n v="5"/>
    <n v="5"/>
    <n v="5"/>
    <n v="5"/>
    <n v="5"/>
    <n v="5"/>
    <n v="5"/>
    <n v="5"/>
    <n v="5"/>
    <x v="4"/>
  </r>
  <r>
    <s v="P41"/>
    <n v="15.666666666666666"/>
    <x v="0"/>
    <x v="2"/>
    <n v="2"/>
    <n v="1"/>
    <m/>
    <m/>
    <m/>
    <m/>
    <m/>
    <m/>
    <m/>
    <m/>
    <m/>
    <m/>
    <n v="1"/>
    <x v="0"/>
    <m/>
    <n v="2"/>
    <m/>
    <n v="4"/>
    <m/>
    <n v="6"/>
    <n v="7"/>
    <m/>
    <n v="9"/>
    <m/>
    <m/>
    <m/>
    <m/>
    <m/>
    <n v="5"/>
    <m/>
    <n v="2"/>
    <m/>
    <n v="1"/>
    <m/>
    <n v="4"/>
    <n v="3"/>
    <m/>
    <n v="5"/>
    <m/>
    <m/>
    <m/>
    <m/>
    <s v="kmart"/>
    <m/>
    <m/>
    <m/>
    <m/>
    <n v="4"/>
    <n v="4"/>
    <n v="4"/>
    <n v="3"/>
    <n v="3"/>
    <n v="5"/>
    <n v="3"/>
    <n v="4"/>
    <n v="5"/>
    <n v="5"/>
    <n v="3"/>
    <n v="5"/>
    <n v="5"/>
    <n v="5"/>
    <n v="5"/>
    <n v="5"/>
    <n v="5"/>
    <n v="5"/>
    <n v="5"/>
    <n v="5"/>
    <n v="5"/>
    <n v="3"/>
    <n v="5"/>
    <n v="5"/>
    <n v="5"/>
    <n v="5"/>
    <n v="5"/>
    <n v="4"/>
    <n v="4"/>
    <n v="5"/>
    <n v="5"/>
    <x v="0"/>
  </r>
  <r>
    <s v="P42"/>
    <n v="42.55"/>
    <x v="0"/>
    <x v="1"/>
    <n v="15"/>
    <n v="1"/>
    <m/>
    <m/>
    <m/>
    <m/>
    <m/>
    <m/>
    <m/>
    <m/>
    <m/>
    <m/>
    <n v="1"/>
    <x v="0"/>
    <m/>
    <n v="2"/>
    <n v="3"/>
    <n v="4"/>
    <m/>
    <n v="6"/>
    <n v="7"/>
    <n v="8"/>
    <n v="9"/>
    <n v="10"/>
    <n v="11"/>
    <n v="12"/>
    <m/>
    <m/>
    <n v="10"/>
    <m/>
    <n v="2"/>
    <n v="3"/>
    <n v="8"/>
    <m/>
    <n v="1"/>
    <n v="4"/>
    <n v="5"/>
    <n v="10"/>
    <n v="6"/>
    <n v="9"/>
    <n v="7"/>
    <m/>
    <m/>
    <m/>
    <m/>
    <m/>
    <m/>
    <n v="6"/>
    <n v="3"/>
    <n v="2"/>
    <n v="3"/>
    <n v="5"/>
    <n v="5"/>
    <n v="3"/>
    <n v="3"/>
    <n v="3"/>
    <n v="3"/>
    <n v="3"/>
    <n v="5"/>
    <n v="5"/>
    <n v="5"/>
    <n v="3"/>
    <n v="3"/>
    <n v="4"/>
    <n v="4"/>
    <n v="3"/>
    <n v="4"/>
    <n v="5"/>
    <n v="5"/>
    <n v="4"/>
    <n v="3"/>
    <n v="4"/>
    <n v="4"/>
    <n v="4"/>
    <n v="5"/>
    <n v="4"/>
    <n v="3"/>
    <n v="4"/>
    <x v="5"/>
  </r>
  <r>
    <s v="P43"/>
    <n v="9.9666666666666668"/>
    <x v="0"/>
    <x v="4"/>
    <n v="3"/>
    <n v="1"/>
    <n v="2"/>
    <m/>
    <m/>
    <m/>
    <m/>
    <m/>
    <m/>
    <m/>
    <m/>
    <m/>
    <n v="2"/>
    <x v="0"/>
    <m/>
    <m/>
    <n v="3"/>
    <n v="4"/>
    <n v="5"/>
    <n v="6"/>
    <n v="7"/>
    <n v="8"/>
    <m/>
    <m/>
    <n v="11"/>
    <m/>
    <m/>
    <m/>
    <n v="7"/>
    <m/>
    <m/>
    <n v="2"/>
    <n v="1"/>
    <n v="3"/>
    <n v="4"/>
    <n v="6"/>
    <n v="5"/>
    <m/>
    <m/>
    <n v="7"/>
    <m/>
    <m/>
    <m/>
    <m/>
    <m/>
    <m/>
    <m/>
    <n v="3"/>
    <n v="4"/>
    <n v="4"/>
    <n v="4"/>
    <n v="3"/>
    <n v="4"/>
    <n v="3"/>
    <n v="3"/>
    <n v="3"/>
    <n v="4"/>
    <n v="4"/>
    <n v="5"/>
    <n v="5"/>
    <n v="5"/>
    <n v="5"/>
    <n v="5"/>
    <n v="5"/>
    <n v="4"/>
    <n v="5"/>
    <n v="5"/>
    <n v="3"/>
    <n v="4"/>
    <n v="4"/>
    <n v="5"/>
    <n v="5"/>
    <n v="5"/>
    <n v="5"/>
    <n v="5"/>
    <n v="5"/>
    <n v="5"/>
    <n v="5"/>
    <x v="1"/>
  </r>
  <r>
    <s v="P44"/>
    <n v="7.4666666666666668"/>
    <x v="0"/>
    <x v="2"/>
    <n v="8"/>
    <n v="1"/>
    <n v="2"/>
    <m/>
    <m/>
    <m/>
    <m/>
    <m/>
    <m/>
    <m/>
    <m/>
    <m/>
    <n v="2"/>
    <x v="0"/>
    <m/>
    <n v="2"/>
    <m/>
    <n v="4"/>
    <n v="5"/>
    <n v="6"/>
    <m/>
    <m/>
    <m/>
    <n v="10"/>
    <n v="11"/>
    <n v="12"/>
    <m/>
    <m/>
    <n v="7"/>
    <m/>
    <n v="4"/>
    <m/>
    <n v="5"/>
    <n v="6"/>
    <n v="7"/>
    <m/>
    <m/>
    <m/>
    <n v="2"/>
    <n v="1"/>
    <n v="3"/>
    <m/>
    <s v="Pact"/>
    <s v="Ecostore"/>
    <s v="Lush"/>
    <s v="Tentree"/>
    <s v="Levis"/>
    <n v="5"/>
    <n v="4"/>
    <n v="4"/>
    <n v="5"/>
    <n v="4"/>
    <n v="5"/>
    <n v="3"/>
    <n v="3"/>
    <n v="4"/>
    <n v="5"/>
    <n v="5"/>
    <n v="5"/>
    <n v="5"/>
    <n v="5"/>
    <n v="4"/>
    <n v="4"/>
    <n v="5"/>
    <n v="3"/>
    <n v="4"/>
    <n v="4"/>
    <n v="4"/>
    <n v="5"/>
    <n v="5"/>
    <n v="5"/>
    <n v="5"/>
    <n v="5"/>
    <n v="5"/>
    <n v="4"/>
    <n v="5"/>
    <n v="5"/>
    <n v="5"/>
    <x v="4"/>
  </r>
  <r>
    <s v="P45"/>
    <n v="11.45"/>
    <x v="0"/>
    <x v="3"/>
    <n v="13"/>
    <m/>
    <m/>
    <m/>
    <m/>
    <m/>
    <m/>
    <m/>
    <m/>
    <n v="9"/>
    <m/>
    <s v="Kiwi"/>
    <n v="1"/>
    <x v="0"/>
    <m/>
    <m/>
    <m/>
    <m/>
    <m/>
    <m/>
    <m/>
    <m/>
    <m/>
    <m/>
    <m/>
    <m/>
    <m/>
    <n v="14"/>
    <n v="0"/>
    <m/>
    <m/>
    <m/>
    <m/>
    <m/>
    <m/>
    <m/>
    <m/>
    <m/>
    <m/>
    <m/>
    <m/>
    <m/>
    <s v="DOC"/>
    <s v="Fish &amp; Game."/>
    <m/>
    <m/>
    <m/>
    <n v="6"/>
    <n v="3"/>
    <n v="3"/>
    <n v="3"/>
    <n v="1"/>
    <n v="1"/>
    <n v="3"/>
    <n v="4"/>
    <n v="4"/>
    <n v="4"/>
    <n v="3"/>
    <n v="4"/>
    <n v="4"/>
    <n v="4"/>
    <n v="5"/>
    <n v="5"/>
    <n v="5"/>
    <n v="5"/>
    <n v="5"/>
    <n v="5"/>
    <n v="4"/>
    <n v="5"/>
    <n v="5"/>
    <n v="5"/>
    <n v="5"/>
    <n v="5"/>
    <n v="5"/>
    <n v="4"/>
    <n v="5"/>
    <n v="5"/>
    <n v="5"/>
    <x v="1"/>
  </r>
  <r>
    <s v="P46"/>
    <n v="10.45"/>
    <x v="0"/>
    <x v="2"/>
    <n v="8"/>
    <n v="1"/>
    <m/>
    <m/>
    <m/>
    <m/>
    <m/>
    <m/>
    <n v="8"/>
    <m/>
    <m/>
    <m/>
    <n v="2"/>
    <x v="0"/>
    <m/>
    <n v="2"/>
    <n v="3"/>
    <n v="4"/>
    <n v="5"/>
    <n v="6"/>
    <n v="7"/>
    <m/>
    <m/>
    <m/>
    <n v="11"/>
    <n v="12"/>
    <m/>
    <m/>
    <n v="8"/>
    <m/>
    <n v="1"/>
    <n v="2"/>
    <n v="3"/>
    <n v="4"/>
    <n v="5"/>
    <n v="6"/>
    <m/>
    <m/>
    <m/>
    <n v="7"/>
    <n v="8"/>
    <m/>
    <s v="Stirling sports "/>
    <m/>
    <m/>
    <m/>
    <m/>
    <n v="5"/>
    <n v="3"/>
    <n v="3"/>
    <n v="3"/>
    <n v="3"/>
    <n v="5"/>
    <n v="3"/>
    <n v="3"/>
    <n v="3"/>
    <n v="3"/>
    <n v="3"/>
    <n v="3"/>
    <n v="3"/>
    <n v="3"/>
    <n v="5"/>
    <n v="3"/>
    <n v="3"/>
    <n v="5"/>
    <n v="5"/>
    <n v="5"/>
    <n v="5"/>
    <n v="5"/>
    <n v="5"/>
    <n v="5"/>
    <n v="5"/>
    <n v="5"/>
    <n v="5"/>
    <n v="5"/>
    <n v="5"/>
    <n v="5"/>
    <n v="5"/>
    <x v="5"/>
  </r>
  <r>
    <s v="P47"/>
    <n v="7.7166666666666668"/>
    <x v="1"/>
    <x v="2"/>
    <n v="3"/>
    <n v="1"/>
    <m/>
    <m/>
    <m/>
    <m/>
    <m/>
    <m/>
    <m/>
    <m/>
    <m/>
    <m/>
    <n v="1"/>
    <x v="0"/>
    <m/>
    <n v="2"/>
    <m/>
    <m/>
    <m/>
    <n v="6"/>
    <n v="7"/>
    <m/>
    <m/>
    <n v="10"/>
    <m/>
    <n v="12"/>
    <m/>
    <m/>
    <n v="5"/>
    <m/>
    <n v="3"/>
    <m/>
    <m/>
    <m/>
    <n v="1"/>
    <n v="2"/>
    <m/>
    <m/>
    <n v="5"/>
    <m/>
    <n v="4"/>
    <m/>
    <s v="fairtrade"/>
    <s v="nestle"/>
    <m/>
    <m/>
    <m/>
    <n v="3"/>
    <n v="3"/>
    <n v="1"/>
    <n v="4"/>
    <n v="4"/>
    <n v="5"/>
    <n v="1"/>
    <n v="1"/>
    <n v="1"/>
    <n v="1"/>
    <n v="2"/>
    <n v="4"/>
    <n v="1"/>
    <n v="4"/>
    <n v="4"/>
    <n v="5"/>
    <n v="5"/>
    <n v="4"/>
    <n v="4"/>
    <n v="4"/>
    <n v="3"/>
    <n v="3"/>
    <n v="2"/>
    <n v="4"/>
    <n v="3"/>
    <n v="4"/>
    <n v="4"/>
    <n v="4"/>
    <n v="3"/>
    <n v="4"/>
    <n v="4"/>
    <x v="1"/>
  </r>
  <r>
    <s v="P48"/>
    <n v="26.2"/>
    <x v="0"/>
    <x v="2"/>
    <n v="6"/>
    <n v="1"/>
    <n v="2"/>
    <m/>
    <m/>
    <m/>
    <m/>
    <m/>
    <m/>
    <m/>
    <m/>
    <m/>
    <n v="2"/>
    <x v="0"/>
    <m/>
    <m/>
    <n v="3"/>
    <n v="4"/>
    <n v="5"/>
    <n v="6"/>
    <n v="7"/>
    <m/>
    <m/>
    <n v="10"/>
    <n v="11"/>
    <n v="12"/>
    <m/>
    <m/>
    <n v="8"/>
    <m/>
    <m/>
    <n v="1"/>
    <n v="4"/>
    <n v="3"/>
    <n v="5"/>
    <n v="2"/>
    <m/>
    <m/>
    <n v="6"/>
    <n v="8"/>
    <n v="7"/>
    <m/>
    <s v=" "/>
    <m/>
    <m/>
    <m/>
    <m/>
    <n v="3"/>
    <n v="4"/>
    <n v="4"/>
    <n v="4"/>
    <n v="4"/>
    <n v="4"/>
    <n v="4"/>
    <n v="4"/>
    <n v="4"/>
    <n v="4"/>
    <n v="4"/>
    <n v="4"/>
    <n v="4"/>
    <n v="4"/>
    <n v="4"/>
    <n v="4"/>
    <n v="4"/>
    <n v="4"/>
    <n v="4"/>
    <n v="4"/>
    <n v="4"/>
    <n v="4"/>
    <n v="4"/>
    <n v="4"/>
    <n v="4"/>
    <n v="4"/>
    <n v="5"/>
    <n v="4"/>
    <n v="4"/>
    <n v="4"/>
    <n v="4"/>
    <x v="6"/>
  </r>
  <r>
    <s v="P49"/>
    <n v="11.083333333333334"/>
    <x v="1"/>
    <x v="2"/>
    <n v="2"/>
    <m/>
    <m/>
    <m/>
    <m/>
    <m/>
    <m/>
    <m/>
    <m/>
    <n v="9"/>
    <m/>
    <s v="Nepali "/>
    <n v="1"/>
    <x v="0"/>
    <m/>
    <m/>
    <m/>
    <m/>
    <m/>
    <m/>
    <n v="7"/>
    <n v="8"/>
    <n v="9"/>
    <n v="10"/>
    <m/>
    <n v="12"/>
    <n v="13"/>
    <m/>
    <n v="6"/>
    <m/>
    <m/>
    <m/>
    <m/>
    <m/>
    <m/>
    <n v="5"/>
    <n v="4"/>
    <n v="6"/>
    <n v="3"/>
    <m/>
    <n v="2"/>
    <n v="1"/>
    <s v="Warehouse "/>
    <s v="Countdown "/>
    <s v="Apple"/>
    <s v="Microsoft "/>
    <m/>
    <n v="4"/>
    <n v="3"/>
    <n v="3"/>
    <n v="4"/>
    <n v="4"/>
    <n v="3"/>
    <n v="3"/>
    <n v="4"/>
    <n v="4"/>
    <n v="3"/>
    <n v="5"/>
    <n v="5"/>
    <n v="4"/>
    <n v="5"/>
    <n v="3"/>
    <n v="4"/>
    <n v="3"/>
    <n v="4"/>
    <n v="3"/>
    <n v="4"/>
    <n v="2"/>
    <n v="3"/>
    <n v="4"/>
    <n v="4"/>
    <n v="5"/>
    <n v="5"/>
    <n v="4"/>
    <n v="5"/>
    <n v="4"/>
    <n v="4"/>
    <n v="4"/>
    <x v="3"/>
  </r>
  <r>
    <s v="P50"/>
    <n v="12.95"/>
    <x v="0"/>
    <x v="1"/>
    <n v="4"/>
    <n v="1"/>
    <m/>
    <m/>
    <m/>
    <m/>
    <m/>
    <m/>
    <m/>
    <m/>
    <m/>
    <m/>
    <n v="1"/>
    <x v="0"/>
    <m/>
    <n v="2"/>
    <n v="3"/>
    <n v="4"/>
    <m/>
    <n v="6"/>
    <m/>
    <m/>
    <m/>
    <m/>
    <n v="11"/>
    <n v="12"/>
    <m/>
    <m/>
    <n v="6"/>
    <m/>
    <n v="2"/>
    <n v="5"/>
    <n v="6"/>
    <m/>
    <n v="1"/>
    <m/>
    <m/>
    <m/>
    <m/>
    <n v="3"/>
    <n v="4"/>
    <m/>
    <s v="The Warehouse "/>
    <s v="Farmers "/>
    <m/>
    <m/>
    <m/>
    <n v="6"/>
    <n v="1"/>
    <n v="1"/>
    <n v="1"/>
    <n v="4"/>
    <n v="5"/>
    <n v="4"/>
    <n v="5"/>
    <n v="4"/>
    <n v="5"/>
    <n v="4"/>
    <n v="5"/>
    <n v="5"/>
    <n v="4"/>
    <n v="3"/>
    <n v="4"/>
    <n v="4"/>
    <n v="4"/>
    <n v="4"/>
    <n v="4"/>
    <n v="5"/>
    <n v="5"/>
    <n v="5"/>
    <n v="5"/>
    <n v="5"/>
    <n v="5"/>
    <n v="5"/>
    <n v="5"/>
    <n v="5"/>
    <n v="5"/>
    <n v="5"/>
    <x v="5"/>
  </r>
  <r>
    <s v="P51"/>
    <n v="14.633333333333333"/>
    <x v="0"/>
    <x v="3"/>
    <n v="2"/>
    <n v="1"/>
    <m/>
    <m/>
    <m/>
    <m/>
    <m/>
    <m/>
    <m/>
    <m/>
    <m/>
    <m/>
    <n v="1"/>
    <x v="0"/>
    <m/>
    <n v="2"/>
    <m/>
    <m/>
    <m/>
    <n v="6"/>
    <m/>
    <m/>
    <m/>
    <m/>
    <m/>
    <m/>
    <m/>
    <m/>
    <n v="2"/>
    <m/>
    <n v="1"/>
    <m/>
    <m/>
    <m/>
    <n v="2"/>
    <m/>
    <m/>
    <m/>
    <m/>
    <m/>
    <m/>
    <m/>
    <s v="Mercury"/>
    <m/>
    <m/>
    <m/>
    <m/>
    <n v="6"/>
    <n v="3"/>
    <n v="3"/>
    <n v="3"/>
    <n v="3"/>
    <n v="4"/>
    <n v="3"/>
    <n v="4"/>
    <n v="3"/>
    <n v="4"/>
    <n v="4"/>
    <n v="4"/>
    <n v="4"/>
    <n v="4"/>
    <n v="4"/>
    <n v="4"/>
    <n v="3"/>
    <n v="4"/>
    <n v="4"/>
    <n v="4"/>
    <n v="4"/>
    <n v="3"/>
    <n v="4"/>
    <n v="3"/>
    <n v="3"/>
    <n v="4"/>
    <n v="4"/>
    <n v="4"/>
    <n v="3"/>
    <n v="3"/>
    <n v="3"/>
    <x v="2"/>
  </r>
  <r>
    <s v="P52"/>
    <n v="11.8"/>
    <x v="0"/>
    <x v="2"/>
    <n v="13"/>
    <m/>
    <m/>
    <m/>
    <m/>
    <m/>
    <m/>
    <n v="7"/>
    <m/>
    <m/>
    <m/>
    <m/>
    <n v="1"/>
    <x v="0"/>
    <n v="1"/>
    <n v="2"/>
    <n v="3"/>
    <n v="4"/>
    <n v="5"/>
    <n v="6"/>
    <n v="7"/>
    <m/>
    <n v="9"/>
    <n v="10"/>
    <n v="11"/>
    <n v="12"/>
    <m/>
    <m/>
    <n v="11"/>
    <n v="4"/>
    <n v="1"/>
    <n v="5"/>
    <n v="10"/>
    <n v="8"/>
    <n v="3"/>
    <n v="2"/>
    <m/>
    <n v="11"/>
    <n v="9"/>
    <n v="6"/>
    <n v="7"/>
    <m/>
    <m/>
    <m/>
    <m/>
    <m/>
    <m/>
    <n v="3"/>
    <n v="4"/>
    <n v="4"/>
    <n v="4"/>
    <n v="4"/>
    <n v="4"/>
    <n v="4"/>
    <n v="4"/>
    <n v="4"/>
    <n v="4"/>
    <n v="4"/>
    <n v="4"/>
    <n v="4"/>
    <n v="4"/>
    <n v="4"/>
    <n v="4"/>
    <n v="4"/>
    <n v="4"/>
    <n v="4"/>
    <n v="4"/>
    <n v="4"/>
    <n v="4"/>
    <n v="4"/>
    <n v="4"/>
    <n v="4"/>
    <n v="4"/>
    <n v="4"/>
    <n v="4"/>
    <n v="4"/>
    <n v="4"/>
    <n v="4"/>
    <x v="4"/>
  </r>
  <r>
    <s v="P53"/>
    <n v="13.333333333333334"/>
    <x v="0"/>
    <x v="2"/>
    <n v="12"/>
    <n v="1"/>
    <m/>
    <m/>
    <m/>
    <m/>
    <m/>
    <m/>
    <m/>
    <m/>
    <m/>
    <m/>
    <n v="1"/>
    <x v="0"/>
    <m/>
    <n v="2"/>
    <m/>
    <n v="4"/>
    <m/>
    <n v="6"/>
    <n v="7"/>
    <n v="8"/>
    <n v="9"/>
    <m/>
    <m/>
    <m/>
    <m/>
    <m/>
    <n v="6"/>
    <m/>
    <n v="3"/>
    <m/>
    <n v="4"/>
    <m/>
    <n v="5"/>
    <n v="6"/>
    <n v="1"/>
    <n v="2"/>
    <m/>
    <m/>
    <m/>
    <m/>
    <s v="Lush"/>
    <s v="Recycle boutique"/>
    <m/>
    <m/>
    <m/>
    <n v="6"/>
    <n v="4"/>
    <n v="3"/>
    <n v="4"/>
    <n v="5"/>
    <n v="4"/>
    <n v="5"/>
    <n v="4"/>
    <n v="4"/>
    <n v="5"/>
    <n v="5"/>
    <n v="5"/>
    <n v="5"/>
    <n v="5"/>
    <n v="5"/>
    <n v="3"/>
    <n v="5"/>
    <n v="3"/>
    <n v="3"/>
    <n v="4"/>
    <n v="4"/>
    <n v="4"/>
    <n v="5"/>
    <n v="5"/>
    <n v="5"/>
    <n v="5"/>
    <n v="5"/>
    <n v="4"/>
    <n v="4"/>
    <n v="4"/>
    <n v="5"/>
    <x v="5"/>
  </r>
  <r>
    <s v="P54"/>
    <n v="22.55"/>
    <x v="1"/>
    <x v="2"/>
    <n v="2"/>
    <n v="1"/>
    <n v="2"/>
    <m/>
    <m/>
    <m/>
    <m/>
    <m/>
    <m/>
    <m/>
    <m/>
    <m/>
    <n v="2"/>
    <x v="0"/>
    <m/>
    <n v="2"/>
    <m/>
    <n v="4"/>
    <n v="5"/>
    <n v="6"/>
    <m/>
    <n v="8"/>
    <n v="9"/>
    <n v="10"/>
    <n v="11"/>
    <n v="12"/>
    <m/>
    <m/>
    <n v="9"/>
    <m/>
    <n v="5"/>
    <m/>
    <n v="8"/>
    <n v="9"/>
    <n v="6"/>
    <m/>
    <n v="1"/>
    <n v="2"/>
    <n v="4"/>
    <n v="3"/>
    <n v="7"/>
    <m/>
    <m/>
    <m/>
    <m/>
    <m/>
    <m/>
    <n v="3"/>
    <n v="1"/>
    <n v="5"/>
    <n v="1"/>
    <n v="5"/>
    <n v="5"/>
    <n v="3"/>
    <n v="3"/>
    <n v="3"/>
    <n v="2"/>
    <n v="5"/>
    <n v="5"/>
    <n v="3"/>
    <n v="5"/>
    <n v="1"/>
    <n v="5"/>
    <n v="5"/>
    <n v="2"/>
    <n v="4"/>
    <n v="5"/>
    <n v="3"/>
    <n v="1"/>
    <n v="1"/>
    <n v="1"/>
    <n v="4"/>
    <n v="4"/>
    <n v="3"/>
    <n v="3"/>
    <n v="4"/>
    <n v="4"/>
    <n v="4"/>
    <x v="4"/>
  </r>
  <r>
    <s v="P55"/>
    <n v="4.4666666666666668"/>
    <x v="0"/>
    <x v="2"/>
    <n v="2"/>
    <m/>
    <m/>
    <m/>
    <m/>
    <m/>
    <m/>
    <m/>
    <n v="8"/>
    <m/>
    <m/>
    <m/>
    <n v="1"/>
    <x v="0"/>
    <m/>
    <n v="2"/>
    <m/>
    <m/>
    <m/>
    <m/>
    <m/>
    <m/>
    <m/>
    <m/>
    <m/>
    <m/>
    <m/>
    <m/>
    <n v="1"/>
    <m/>
    <n v="1"/>
    <m/>
    <m/>
    <m/>
    <m/>
    <m/>
    <m/>
    <m/>
    <m/>
    <m/>
    <m/>
    <m/>
    <m/>
    <m/>
    <m/>
    <m/>
    <m/>
    <n v="5"/>
    <n v="5"/>
    <n v="5"/>
    <n v="5"/>
    <n v="5"/>
    <n v="5"/>
    <n v="4"/>
    <n v="5"/>
    <n v="5"/>
    <n v="5"/>
    <n v="5"/>
    <n v="5"/>
    <n v="5"/>
    <n v="5"/>
    <n v="5"/>
    <n v="4"/>
    <n v="5"/>
    <n v="5"/>
    <n v="5"/>
    <n v="5"/>
    <n v="5"/>
    <n v="4"/>
    <n v="5"/>
    <n v="5"/>
    <n v="5"/>
    <n v="5"/>
    <n v="5"/>
    <n v="5"/>
    <n v="5"/>
    <n v="5"/>
    <n v="5"/>
    <x v="6"/>
  </r>
  <r>
    <s v="P56"/>
    <n v="8.2833333333333332"/>
    <x v="0"/>
    <x v="4"/>
    <n v="2"/>
    <m/>
    <m/>
    <m/>
    <m/>
    <m/>
    <m/>
    <m/>
    <m/>
    <n v="9"/>
    <m/>
    <s v="Fijian "/>
    <n v="1"/>
    <x v="0"/>
    <m/>
    <m/>
    <m/>
    <m/>
    <m/>
    <m/>
    <m/>
    <m/>
    <m/>
    <m/>
    <n v="11"/>
    <n v="12"/>
    <m/>
    <m/>
    <n v="2"/>
    <m/>
    <m/>
    <m/>
    <m/>
    <m/>
    <m/>
    <m/>
    <m/>
    <m/>
    <m/>
    <n v="2"/>
    <n v="1"/>
    <m/>
    <m/>
    <m/>
    <m/>
    <m/>
    <m/>
    <n v="5"/>
    <n v="4"/>
    <n v="3"/>
    <n v="4"/>
    <n v="4"/>
    <n v="4"/>
    <n v="4"/>
    <n v="4"/>
    <n v="4"/>
    <n v="4"/>
    <n v="4"/>
    <n v="4"/>
    <n v="4"/>
    <n v="4"/>
    <n v="4"/>
    <n v="4"/>
    <n v="4"/>
    <n v="4"/>
    <n v="4"/>
    <n v="4"/>
    <n v="4"/>
    <n v="4"/>
    <n v="4"/>
    <n v="4"/>
    <n v="5"/>
    <n v="5"/>
    <n v="4"/>
    <n v="4"/>
    <n v="4"/>
    <n v="5"/>
    <n v="5"/>
    <x v="3"/>
  </r>
  <r>
    <s v="P57"/>
    <n v="13.733333333333333"/>
    <x v="0"/>
    <x v="2"/>
    <n v="2"/>
    <n v="1"/>
    <m/>
    <m/>
    <m/>
    <m/>
    <m/>
    <m/>
    <m/>
    <m/>
    <m/>
    <m/>
    <n v="1"/>
    <x v="0"/>
    <m/>
    <n v="2"/>
    <n v="3"/>
    <m/>
    <n v="5"/>
    <n v="6"/>
    <n v="7"/>
    <n v="8"/>
    <m/>
    <m/>
    <m/>
    <n v="12"/>
    <m/>
    <m/>
    <n v="7"/>
    <m/>
    <n v="1"/>
    <n v="6"/>
    <m/>
    <n v="7"/>
    <n v="5"/>
    <n v="3"/>
    <n v="4"/>
    <m/>
    <m/>
    <m/>
    <n v="2"/>
    <m/>
    <s v="Eco store "/>
    <s v="Meridian "/>
    <m/>
    <m/>
    <m/>
    <n v="3"/>
    <n v="3"/>
    <n v="3"/>
    <n v="3"/>
    <n v="4"/>
    <n v="5"/>
    <n v="3"/>
    <n v="4"/>
    <n v="3"/>
    <n v="4"/>
    <n v="4"/>
    <n v="5"/>
    <n v="5"/>
    <n v="5"/>
    <n v="5"/>
    <n v="5"/>
    <n v="5"/>
    <n v="5"/>
    <n v="5"/>
    <n v="5"/>
    <n v="3"/>
    <n v="4"/>
    <n v="4"/>
    <n v="4"/>
    <n v="5"/>
    <n v="5"/>
    <n v="5"/>
    <n v="5"/>
    <n v="5"/>
    <n v="5"/>
    <n v="5"/>
    <x v="0"/>
  </r>
  <r>
    <s v="P58"/>
    <n v="4.9833333333333334"/>
    <x v="0"/>
    <x v="2"/>
    <n v="4"/>
    <m/>
    <m/>
    <m/>
    <m/>
    <m/>
    <m/>
    <m/>
    <m/>
    <n v="9"/>
    <m/>
    <s v="Pakistani "/>
    <n v="1"/>
    <x v="0"/>
    <n v="1"/>
    <n v="2"/>
    <m/>
    <n v="4"/>
    <m/>
    <n v="6"/>
    <m/>
    <n v="8"/>
    <n v="9"/>
    <m/>
    <m/>
    <m/>
    <m/>
    <m/>
    <n v="6"/>
    <n v="4"/>
    <n v="1"/>
    <m/>
    <n v="6"/>
    <m/>
    <n v="2"/>
    <m/>
    <n v="5"/>
    <n v="3"/>
    <m/>
    <m/>
    <m/>
    <m/>
    <s v="Warehouse "/>
    <s v="Kmart"/>
    <s v="Bunnings"/>
    <s v="Mitro10"/>
    <s v="Fresh market"/>
    <n v="4"/>
    <n v="4"/>
    <n v="4"/>
    <n v="5"/>
    <n v="4"/>
    <n v="4"/>
    <n v="4"/>
    <n v="4"/>
    <n v="4"/>
    <n v="4"/>
    <n v="5"/>
    <n v="5"/>
    <n v="4"/>
    <n v="5"/>
    <n v="4"/>
    <n v="4"/>
    <n v="4"/>
    <n v="4"/>
    <n v="4"/>
    <n v="5"/>
    <n v="4"/>
    <n v="5"/>
    <n v="5"/>
    <n v="4"/>
    <n v="5"/>
    <n v="4"/>
    <n v="4"/>
    <n v="4"/>
    <n v="5"/>
    <n v="5"/>
    <n v="5"/>
    <x v="4"/>
  </r>
  <r>
    <s v="P59"/>
    <n v="27.316666666666666"/>
    <x v="0"/>
    <x v="2"/>
    <n v="6"/>
    <n v="1"/>
    <m/>
    <m/>
    <m/>
    <m/>
    <m/>
    <m/>
    <m/>
    <m/>
    <m/>
    <m/>
    <n v="1"/>
    <x v="0"/>
    <m/>
    <n v="2"/>
    <n v="3"/>
    <m/>
    <n v="5"/>
    <n v="6"/>
    <n v="7"/>
    <m/>
    <m/>
    <n v="10"/>
    <n v="11"/>
    <n v="12"/>
    <m/>
    <m/>
    <n v="8"/>
    <m/>
    <n v="1"/>
    <n v="2"/>
    <m/>
    <n v="4"/>
    <n v="3"/>
    <n v="5"/>
    <m/>
    <m/>
    <n v="8"/>
    <n v="7"/>
    <n v="6"/>
    <m/>
    <s v="Eco store"/>
    <m/>
    <m/>
    <m/>
    <m/>
    <n v="2"/>
    <n v="4"/>
    <n v="3"/>
    <n v="4"/>
    <n v="4"/>
    <n v="5"/>
    <n v="3"/>
    <n v="3"/>
    <n v="4"/>
    <n v="5"/>
    <n v="5"/>
    <n v="5"/>
    <n v="5"/>
    <n v="5"/>
    <n v="3"/>
    <n v="4"/>
    <n v="4"/>
    <n v="3"/>
    <n v="3"/>
    <n v="4"/>
    <n v="3"/>
    <n v="2"/>
    <n v="3"/>
    <n v="2"/>
    <n v="4"/>
    <n v="4"/>
    <n v="5"/>
    <n v="5"/>
    <n v="4"/>
    <n v="3"/>
    <n v="4"/>
    <x v="4"/>
  </r>
  <r>
    <s v="P60"/>
    <n v="6.6833333333333336"/>
    <x v="0"/>
    <x v="5"/>
    <n v="12"/>
    <n v="1"/>
    <m/>
    <m/>
    <m/>
    <m/>
    <m/>
    <m/>
    <m/>
    <m/>
    <m/>
    <m/>
    <n v="1"/>
    <x v="0"/>
    <m/>
    <n v="2"/>
    <m/>
    <n v="4"/>
    <m/>
    <n v="6"/>
    <m/>
    <m/>
    <m/>
    <m/>
    <m/>
    <m/>
    <m/>
    <m/>
    <n v="3"/>
    <m/>
    <n v="1"/>
    <m/>
    <n v="2"/>
    <m/>
    <n v="3"/>
    <m/>
    <m/>
    <m/>
    <m/>
    <m/>
    <m/>
    <m/>
    <s v="Countdown "/>
    <m/>
    <m/>
    <m/>
    <m/>
    <n v="4"/>
    <n v="4"/>
    <n v="4"/>
    <n v="3"/>
    <n v="4"/>
    <n v="4"/>
    <n v="3"/>
    <n v="3"/>
    <n v="4"/>
    <n v="3"/>
    <n v="4"/>
    <n v="4"/>
    <n v="4"/>
    <n v="4"/>
    <n v="5"/>
    <n v="4"/>
    <n v="5"/>
    <n v="4"/>
    <n v="4"/>
    <n v="4"/>
    <n v="4"/>
    <n v="4"/>
    <n v="5"/>
    <n v="5"/>
    <n v="5"/>
    <n v="5"/>
    <n v="5"/>
    <n v="4"/>
    <n v="4"/>
    <n v="4"/>
    <n v="5"/>
    <x v="6"/>
  </r>
  <r>
    <s v="P61"/>
    <n v="6.75"/>
    <x v="0"/>
    <x v="2"/>
    <n v="15"/>
    <n v="1"/>
    <m/>
    <m/>
    <m/>
    <m/>
    <m/>
    <m/>
    <m/>
    <m/>
    <m/>
    <m/>
    <n v="1"/>
    <x v="0"/>
    <m/>
    <n v="2"/>
    <m/>
    <n v="4"/>
    <m/>
    <n v="6"/>
    <m/>
    <n v="8"/>
    <n v="9"/>
    <m/>
    <n v="11"/>
    <n v="12"/>
    <m/>
    <m/>
    <n v="7"/>
    <m/>
    <n v="5"/>
    <m/>
    <n v="7"/>
    <m/>
    <n v="6"/>
    <m/>
    <n v="4"/>
    <n v="3"/>
    <m/>
    <n v="1"/>
    <n v="2"/>
    <m/>
    <s v="Kellogg's"/>
    <s v="Meadow "/>
    <s v="Puhoi valley"/>
    <s v="Milkout"/>
    <s v="Edmond's"/>
    <n v="4"/>
    <n v="1"/>
    <n v="1"/>
    <n v="1"/>
    <n v="4"/>
    <n v="5"/>
    <n v="5"/>
    <n v="5"/>
    <n v="3"/>
    <n v="4"/>
    <n v="5"/>
    <n v="5"/>
    <n v="5"/>
    <n v="5"/>
    <n v="5"/>
    <n v="4"/>
    <n v="3"/>
    <n v="3"/>
    <n v="4"/>
    <n v="5"/>
    <n v="5"/>
    <n v="5"/>
    <n v="5"/>
    <n v="5"/>
    <n v="5"/>
    <n v="5"/>
    <n v="5"/>
    <n v="5"/>
    <n v="4"/>
    <n v="4"/>
    <n v="4"/>
    <x v="5"/>
  </r>
  <r>
    <s v="P62"/>
    <n v="7.2666666666666666"/>
    <x v="0"/>
    <x v="4"/>
    <n v="2"/>
    <m/>
    <m/>
    <m/>
    <m/>
    <m/>
    <m/>
    <m/>
    <n v="8"/>
    <m/>
    <m/>
    <m/>
    <n v="1"/>
    <x v="0"/>
    <m/>
    <m/>
    <m/>
    <m/>
    <m/>
    <m/>
    <m/>
    <m/>
    <m/>
    <n v="10"/>
    <m/>
    <m/>
    <m/>
    <m/>
    <n v="1"/>
    <m/>
    <m/>
    <m/>
    <m/>
    <m/>
    <m/>
    <m/>
    <m/>
    <m/>
    <n v="1"/>
    <m/>
    <m/>
    <m/>
    <m/>
    <m/>
    <m/>
    <m/>
    <m/>
    <n v="3"/>
    <n v="3"/>
    <n v="3"/>
    <n v="3"/>
    <n v="3"/>
    <n v="3"/>
    <n v="3"/>
    <n v="3"/>
    <n v="3"/>
    <n v="3"/>
    <n v="3"/>
    <n v="3"/>
    <n v="3"/>
    <n v="3"/>
    <n v="3"/>
    <n v="3"/>
    <n v="3"/>
    <n v="4"/>
    <n v="3"/>
    <n v="3"/>
    <n v="3"/>
    <n v="3"/>
    <n v="3"/>
    <n v="3"/>
    <n v="3"/>
    <n v="3"/>
    <n v="3"/>
    <n v="3"/>
    <n v="3"/>
    <n v="3"/>
    <n v="3"/>
    <x v="1"/>
  </r>
  <r>
    <s v="P63"/>
    <n v="12.666666666666666"/>
    <x v="0"/>
    <x v="2"/>
    <n v="2"/>
    <n v="1"/>
    <m/>
    <m/>
    <m/>
    <m/>
    <m/>
    <m/>
    <m/>
    <m/>
    <m/>
    <m/>
    <n v="1"/>
    <x v="0"/>
    <m/>
    <n v="2"/>
    <n v="3"/>
    <n v="4"/>
    <n v="5"/>
    <n v="6"/>
    <n v="7"/>
    <n v="8"/>
    <m/>
    <n v="10"/>
    <n v="11"/>
    <n v="12"/>
    <n v="13"/>
    <m/>
    <n v="11"/>
    <m/>
    <n v="1"/>
    <n v="9"/>
    <n v="10"/>
    <n v="8"/>
    <n v="2"/>
    <n v="3"/>
    <n v="11"/>
    <m/>
    <n v="4"/>
    <n v="5"/>
    <n v="6"/>
    <n v="7"/>
    <s v="Jamie kay"/>
    <s v="band of gypsies"/>
    <m/>
    <m/>
    <m/>
    <n v="4"/>
    <n v="3"/>
    <n v="3"/>
    <n v="5"/>
    <n v="4"/>
    <n v="5"/>
    <n v="1"/>
    <n v="1"/>
    <n v="1"/>
    <n v="1"/>
    <n v="5"/>
    <n v="5"/>
    <n v="5"/>
    <n v="5"/>
    <n v="4"/>
    <n v="5"/>
    <n v="5"/>
    <n v="4"/>
    <n v="4"/>
    <n v="5"/>
    <n v="4"/>
    <n v="4"/>
    <n v="3"/>
    <n v="5"/>
    <n v="5"/>
    <n v="5"/>
    <n v="5"/>
    <n v="5"/>
    <n v="4"/>
    <n v="3"/>
    <n v="5"/>
    <x v="2"/>
  </r>
  <r>
    <s v="P64"/>
    <n v="6.3"/>
    <x v="0"/>
    <x v="2"/>
    <n v="9"/>
    <m/>
    <m/>
    <m/>
    <m/>
    <m/>
    <m/>
    <m/>
    <m/>
    <n v="9"/>
    <m/>
    <s v="English "/>
    <n v="1"/>
    <x v="0"/>
    <m/>
    <n v="2"/>
    <m/>
    <m/>
    <m/>
    <n v="6"/>
    <m/>
    <m/>
    <m/>
    <m/>
    <n v="11"/>
    <m/>
    <m/>
    <m/>
    <n v="3"/>
    <m/>
    <n v="1"/>
    <m/>
    <m/>
    <m/>
    <n v="2"/>
    <m/>
    <m/>
    <m/>
    <m/>
    <n v="3"/>
    <m/>
    <m/>
    <s v="Eco store"/>
    <m/>
    <m/>
    <m/>
    <m/>
    <n v="5"/>
    <n v="5"/>
    <n v="5"/>
    <n v="5"/>
    <n v="5"/>
    <n v="5"/>
    <n v="5"/>
    <n v="5"/>
    <n v="4"/>
    <n v="5"/>
    <n v="4"/>
    <n v="4"/>
    <n v="5"/>
    <n v="5"/>
    <n v="5"/>
    <n v="4"/>
    <n v="5"/>
    <n v="5"/>
    <n v="5"/>
    <n v="5"/>
    <n v="4"/>
    <n v="4"/>
    <n v="4"/>
    <n v="4"/>
    <n v="4"/>
    <n v="5"/>
    <n v="5"/>
    <n v="5"/>
    <n v="5"/>
    <n v="5"/>
    <n v="5"/>
    <x v="3"/>
  </r>
  <r>
    <s v="P65"/>
    <n v="19.466666666666665"/>
    <x v="0"/>
    <x v="2"/>
    <n v="3"/>
    <m/>
    <m/>
    <m/>
    <m/>
    <m/>
    <m/>
    <m/>
    <m/>
    <n v="9"/>
    <m/>
    <s v="Filipino "/>
    <n v="1"/>
    <x v="0"/>
    <m/>
    <n v="2"/>
    <n v="3"/>
    <m/>
    <n v="5"/>
    <n v="6"/>
    <n v="7"/>
    <n v="8"/>
    <m/>
    <m/>
    <n v="11"/>
    <n v="12"/>
    <m/>
    <m/>
    <n v="8"/>
    <m/>
    <n v="1"/>
    <n v="6"/>
    <m/>
    <n v="4"/>
    <n v="2"/>
    <n v="3"/>
    <n v="5"/>
    <m/>
    <m/>
    <n v="8"/>
    <n v="7"/>
    <m/>
    <s v="Eco"/>
    <m/>
    <m/>
    <m/>
    <m/>
    <n v="2"/>
    <n v="2"/>
    <n v="3"/>
    <n v="3"/>
    <n v="5"/>
    <n v="5"/>
    <n v="3"/>
    <n v="5"/>
    <n v="4"/>
    <n v="5"/>
    <n v="5"/>
    <n v="5"/>
    <n v="5"/>
    <n v="5"/>
    <n v="3"/>
    <n v="3"/>
    <n v="4"/>
    <n v="3"/>
    <n v="3"/>
    <n v="3"/>
    <n v="5"/>
    <n v="5"/>
    <n v="4"/>
    <n v="4"/>
    <n v="3"/>
    <n v="3"/>
    <n v="4"/>
    <n v="4"/>
    <n v="4"/>
    <n v="4"/>
    <n v="5"/>
    <x v="6"/>
  </r>
  <r>
    <s v="P66"/>
    <n v="12.85"/>
    <x v="0"/>
    <x v="5"/>
    <n v="9"/>
    <m/>
    <m/>
    <m/>
    <m/>
    <m/>
    <m/>
    <m/>
    <n v="8"/>
    <m/>
    <m/>
    <m/>
    <n v="1"/>
    <x v="0"/>
    <n v="1"/>
    <m/>
    <m/>
    <n v="4"/>
    <n v="5"/>
    <m/>
    <m/>
    <m/>
    <m/>
    <m/>
    <m/>
    <n v="12"/>
    <m/>
    <m/>
    <n v="4"/>
    <n v="4"/>
    <m/>
    <m/>
    <n v="3"/>
    <n v="2"/>
    <m/>
    <m/>
    <m/>
    <m/>
    <m/>
    <m/>
    <n v="1"/>
    <m/>
    <s v="Hm"/>
    <m/>
    <m/>
    <m/>
    <m/>
    <n v="4"/>
    <n v="5"/>
    <n v="3"/>
    <n v="4"/>
    <n v="4"/>
    <n v="4"/>
    <n v="2"/>
    <n v="4"/>
    <n v="5"/>
    <n v="3"/>
    <n v="5"/>
    <n v="4"/>
    <n v="3"/>
    <n v="4"/>
    <n v="4"/>
    <n v="3"/>
    <n v="5"/>
    <n v="4"/>
    <n v="4"/>
    <n v="3"/>
    <n v="2"/>
    <n v="4"/>
    <n v="3"/>
    <n v="5"/>
    <n v="4"/>
    <n v="3"/>
    <n v="4"/>
    <n v="5"/>
    <n v="4"/>
    <n v="3"/>
    <n v="5"/>
    <x v="2"/>
  </r>
  <r>
    <s v="P67"/>
    <n v="35.450000000000003"/>
    <x v="0"/>
    <x v="4"/>
    <n v="12"/>
    <m/>
    <m/>
    <m/>
    <m/>
    <m/>
    <m/>
    <m/>
    <m/>
    <n v="9"/>
    <m/>
    <s v="Filipino"/>
    <n v="1"/>
    <x v="0"/>
    <m/>
    <n v="2"/>
    <n v="3"/>
    <n v="4"/>
    <n v="5"/>
    <n v="6"/>
    <n v="7"/>
    <n v="8"/>
    <m/>
    <m/>
    <n v="11"/>
    <n v="12"/>
    <n v="13"/>
    <m/>
    <n v="10"/>
    <m/>
    <n v="1"/>
    <n v="2"/>
    <n v="3"/>
    <n v="4"/>
    <n v="5"/>
    <n v="6"/>
    <n v="7"/>
    <m/>
    <m/>
    <n v="8"/>
    <n v="9"/>
    <m/>
    <s v="Warehouse"/>
    <s v="Spark"/>
    <s v="Vodafone"/>
    <m/>
    <m/>
    <n v="4"/>
    <n v="4"/>
    <n v="3"/>
    <n v="3"/>
    <n v="5"/>
    <n v="3"/>
    <n v="3"/>
    <n v="3"/>
    <n v="3"/>
    <n v="3"/>
    <n v="3"/>
    <n v="5"/>
    <n v="5"/>
    <n v="5"/>
    <n v="5"/>
    <n v="4"/>
    <n v="4"/>
    <n v="4"/>
    <n v="4"/>
    <n v="4"/>
    <n v="4"/>
    <n v="3"/>
    <n v="4"/>
    <n v="4"/>
    <n v="4"/>
    <n v="5"/>
    <n v="5"/>
    <n v="5"/>
    <n v="5"/>
    <n v="5"/>
    <n v="5"/>
    <x v="5"/>
  </r>
  <r>
    <s v="P68"/>
    <n v="7.45"/>
    <x v="0"/>
    <x v="2"/>
    <n v="14"/>
    <m/>
    <m/>
    <m/>
    <m/>
    <m/>
    <m/>
    <m/>
    <n v="8"/>
    <m/>
    <m/>
    <m/>
    <n v="1"/>
    <x v="0"/>
    <m/>
    <n v="2"/>
    <n v="3"/>
    <n v="4"/>
    <n v="5"/>
    <n v="6"/>
    <n v="7"/>
    <n v="8"/>
    <m/>
    <m/>
    <n v="11"/>
    <n v="12"/>
    <m/>
    <m/>
    <n v="9"/>
    <m/>
    <n v="9"/>
    <n v="5"/>
    <n v="8"/>
    <n v="1"/>
    <n v="4"/>
    <n v="2"/>
    <n v="3"/>
    <m/>
    <m/>
    <n v="6"/>
    <n v="7"/>
    <m/>
    <s v="veggie boys"/>
    <s v="katmandu"/>
    <s v="ecostore"/>
    <s v="ethical"/>
    <s v="oh natural"/>
    <n v="5"/>
    <n v="3"/>
    <n v="3"/>
    <n v="3"/>
    <n v="5"/>
    <n v="5"/>
    <n v="4"/>
    <n v="4"/>
    <n v="4"/>
    <n v="4"/>
    <n v="4"/>
    <n v="4"/>
    <n v="4"/>
    <n v="4"/>
    <n v="4"/>
    <n v="4"/>
    <n v="4"/>
    <n v="4"/>
    <n v="4"/>
    <n v="4"/>
    <n v="4"/>
    <n v="4"/>
    <n v="4"/>
    <n v="4"/>
    <n v="4"/>
    <n v="4"/>
    <n v="4"/>
    <n v="3"/>
    <n v="3"/>
    <n v="4"/>
    <n v="4"/>
    <x v="1"/>
  </r>
  <r>
    <s v="P69"/>
    <n v="18.766666666666666"/>
    <x v="0"/>
    <x v="3"/>
    <n v="6"/>
    <n v="1"/>
    <m/>
    <m/>
    <m/>
    <m/>
    <m/>
    <m/>
    <m/>
    <m/>
    <m/>
    <m/>
    <n v="1"/>
    <x v="0"/>
    <m/>
    <n v="2"/>
    <n v="3"/>
    <n v="4"/>
    <n v="5"/>
    <n v="6"/>
    <n v="7"/>
    <n v="8"/>
    <m/>
    <n v="10"/>
    <n v="11"/>
    <n v="12"/>
    <n v="13"/>
    <m/>
    <n v="11"/>
    <m/>
    <n v="1"/>
    <n v="10"/>
    <n v="11"/>
    <n v="2"/>
    <n v="9"/>
    <n v="8"/>
    <n v="3"/>
    <m/>
    <n v="7"/>
    <n v="6"/>
    <n v="4"/>
    <n v="5"/>
    <s v="Mercury "/>
    <m/>
    <m/>
    <m/>
    <m/>
    <n v="6"/>
    <n v="3"/>
    <n v="3"/>
    <n v="4"/>
    <n v="3"/>
    <n v="5"/>
    <n v="3"/>
    <n v="4"/>
    <n v="4"/>
    <n v="5"/>
    <n v="5"/>
    <n v="5"/>
    <n v="5"/>
    <n v="5"/>
    <n v="5"/>
    <n v="5"/>
    <n v="5"/>
    <n v="5"/>
    <n v="5"/>
    <n v="4"/>
    <n v="3"/>
    <n v="5"/>
    <n v="5"/>
    <n v="5"/>
    <n v="5"/>
    <n v="5"/>
    <n v="5"/>
    <n v="5"/>
    <n v="5"/>
    <n v="5"/>
    <n v="5"/>
    <x v="5"/>
  </r>
  <r>
    <s v="P70"/>
    <n v="7.4833333333333334"/>
    <x v="1"/>
    <x v="2"/>
    <n v="2"/>
    <m/>
    <m/>
    <m/>
    <m/>
    <m/>
    <m/>
    <m/>
    <n v="8"/>
    <m/>
    <m/>
    <m/>
    <n v="1"/>
    <x v="0"/>
    <m/>
    <n v="2"/>
    <n v="3"/>
    <n v="4"/>
    <n v="5"/>
    <n v="6"/>
    <n v="7"/>
    <n v="8"/>
    <m/>
    <n v="10"/>
    <n v="11"/>
    <n v="12"/>
    <m/>
    <m/>
    <n v="10"/>
    <m/>
    <n v="1"/>
    <n v="5"/>
    <n v="7"/>
    <n v="9"/>
    <n v="4"/>
    <n v="3"/>
    <n v="6"/>
    <m/>
    <n v="10"/>
    <n v="2"/>
    <n v="8"/>
    <m/>
    <s v="Pact"/>
    <s v="Boden "/>
    <s v="Eileen Fisher "/>
    <s v="Sezane"/>
    <s v="Able"/>
    <n v="3"/>
    <n v="5"/>
    <n v="5"/>
    <n v="4"/>
    <n v="5"/>
    <n v="5"/>
    <n v="5"/>
    <n v="5"/>
    <n v="5"/>
    <n v="5"/>
    <n v="5"/>
    <n v="5"/>
    <n v="4"/>
    <n v="5"/>
    <n v="5"/>
    <n v="5"/>
    <n v="4"/>
    <n v="4"/>
    <n v="5"/>
    <n v="5"/>
    <n v="5"/>
    <n v="3"/>
    <n v="5"/>
    <n v="5"/>
    <n v="5"/>
    <n v="5"/>
    <n v="5"/>
    <n v="5"/>
    <n v="5"/>
    <n v="5"/>
    <n v="5"/>
    <x v="3"/>
  </r>
  <r>
    <s v="P71"/>
    <n v="8"/>
    <x v="1"/>
    <x v="3"/>
    <n v="15"/>
    <n v="1"/>
    <m/>
    <m/>
    <m/>
    <m/>
    <m/>
    <m/>
    <m/>
    <m/>
    <m/>
    <m/>
    <n v="1"/>
    <x v="0"/>
    <m/>
    <n v="2"/>
    <m/>
    <n v="4"/>
    <m/>
    <n v="6"/>
    <m/>
    <n v="8"/>
    <n v="9"/>
    <n v="10"/>
    <n v="11"/>
    <n v="12"/>
    <n v="13"/>
    <m/>
    <n v="9"/>
    <m/>
    <n v="5"/>
    <m/>
    <n v="8"/>
    <m/>
    <n v="4"/>
    <m/>
    <n v="3"/>
    <n v="6"/>
    <n v="7"/>
    <n v="2"/>
    <n v="1"/>
    <n v="9"/>
    <s v="Fonterra"/>
    <s v="Tatua"/>
    <s v="Watties"/>
    <m/>
    <m/>
    <n v="3"/>
    <n v="5"/>
    <n v="4"/>
    <n v="5"/>
    <n v="2"/>
    <n v="3"/>
    <n v="2"/>
    <n v="4"/>
    <n v="4"/>
    <n v="4"/>
    <n v="4"/>
    <n v="4"/>
    <n v="4"/>
    <n v="4"/>
    <n v="3"/>
    <n v="4"/>
    <n v="5"/>
    <n v="4"/>
    <n v="4"/>
    <n v="4"/>
    <n v="3"/>
    <n v="5"/>
    <n v="5"/>
    <n v="5"/>
    <n v="5"/>
    <n v="5"/>
    <n v="5"/>
    <n v="5"/>
    <n v="4"/>
    <n v="5"/>
    <n v="5"/>
    <x v="0"/>
  </r>
  <r>
    <s v="P72"/>
    <n v="12.233333333333333"/>
    <x v="0"/>
    <x v="4"/>
    <n v="12"/>
    <n v="1"/>
    <m/>
    <m/>
    <m/>
    <m/>
    <m/>
    <m/>
    <m/>
    <m/>
    <m/>
    <m/>
    <n v="1"/>
    <x v="0"/>
    <n v="1"/>
    <n v="2"/>
    <n v="3"/>
    <n v="4"/>
    <n v="5"/>
    <n v="6"/>
    <n v="7"/>
    <n v="8"/>
    <n v="9"/>
    <n v="10"/>
    <n v="11"/>
    <n v="12"/>
    <n v="13"/>
    <m/>
    <n v="13"/>
    <n v="12"/>
    <n v="2"/>
    <n v="5"/>
    <n v="9"/>
    <n v="8"/>
    <n v="3"/>
    <n v="4"/>
    <n v="1"/>
    <n v="11"/>
    <n v="10"/>
    <n v="7"/>
    <n v="6"/>
    <n v="13"/>
    <s v="AS Colour"/>
    <m/>
    <m/>
    <m/>
    <m/>
    <n v="5"/>
    <n v="5"/>
    <n v="5"/>
    <n v="5"/>
    <n v="4"/>
    <n v="4"/>
    <n v="5"/>
    <n v="5"/>
    <n v="5"/>
    <n v="5"/>
    <n v="5"/>
    <n v="5"/>
    <n v="5"/>
    <n v="5"/>
    <n v="4"/>
    <n v="4"/>
    <n v="5"/>
    <n v="5"/>
    <n v="4"/>
    <n v="5"/>
    <n v="4"/>
    <n v="5"/>
    <n v="5"/>
    <n v="5"/>
    <n v="5"/>
    <n v="5"/>
    <n v="5"/>
    <n v="5"/>
    <n v="5"/>
    <n v="5"/>
    <n v="5"/>
    <x v="0"/>
  </r>
  <r>
    <s v="P73"/>
    <n v="27.266666666666666"/>
    <x v="0"/>
    <x v="0"/>
    <n v="9"/>
    <n v="1"/>
    <m/>
    <m/>
    <m/>
    <m/>
    <m/>
    <m/>
    <m/>
    <m/>
    <m/>
    <m/>
    <n v="1"/>
    <x v="0"/>
    <n v="1"/>
    <n v="2"/>
    <n v="3"/>
    <n v="4"/>
    <n v="5"/>
    <n v="6"/>
    <n v="7"/>
    <n v="8"/>
    <n v="9"/>
    <n v="10"/>
    <n v="11"/>
    <n v="12"/>
    <n v="13"/>
    <m/>
    <n v="13"/>
    <n v="11"/>
    <n v="9"/>
    <n v="13"/>
    <n v="6"/>
    <n v="5"/>
    <n v="2"/>
    <n v="3"/>
    <n v="4"/>
    <n v="12"/>
    <n v="10"/>
    <n v="8"/>
    <n v="7"/>
    <n v="1"/>
    <m/>
    <m/>
    <m/>
    <m/>
    <m/>
    <n v="6"/>
    <n v="5"/>
    <n v="5"/>
    <n v="5"/>
    <n v="5"/>
    <n v="5"/>
    <n v="3"/>
    <n v="3"/>
    <n v="3"/>
    <n v="3"/>
    <n v="4"/>
    <n v="5"/>
    <n v="5"/>
    <n v="5"/>
    <n v="5"/>
    <n v="5"/>
    <n v="5"/>
    <n v="4"/>
    <n v="5"/>
    <n v="5"/>
    <n v="4"/>
    <n v="3"/>
    <n v="4"/>
    <n v="4"/>
    <n v="5"/>
    <n v="5"/>
    <n v="5"/>
    <n v="5"/>
    <n v="5"/>
    <n v="5"/>
    <n v="5"/>
    <x v="5"/>
  </r>
  <r>
    <s v="P74"/>
    <n v="7"/>
    <x v="0"/>
    <x v="2"/>
    <n v="2"/>
    <n v="1"/>
    <m/>
    <m/>
    <m/>
    <m/>
    <m/>
    <m/>
    <m/>
    <m/>
    <m/>
    <m/>
    <n v="1"/>
    <x v="0"/>
    <m/>
    <n v="2"/>
    <m/>
    <m/>
    <m/>
    <m/>
    <m/>
    <m/>
    <m/>
    <m/>
    <m/>
    <m/>
    <m/>
    <m/>
    <n v="1"/>
    <m/>
    <n v="1"/>
    <m/>
    <m/>
    <m/>
    <m/>
    <m/>
    <m/>
    <m/>
    <m/>
    <m/>
    <m/>
    <m/>
    <s v="Ti ora"/>
    <m/>
    <m/>
    <m/>
    <m/>
    <n v="6"/>
    <n v="3"/>
    <n v="3"/>
    <n v="4"/>
    <n v="4"/>
    <n v="4"/>
    <n v="2"/>
    <n v="2"/>
    <n v="3"/>
    <n v="3"/>
    <n v="3"/>
    <n v="3"/>
    <n v="4"/>
    <n v="3"/>
    <n v="2"/>
    <n v="4"/>
    <n v="3"/>
    <n v="3"/>
    <n v="2"/>
    <n v="5"/>
    <n v="2"/>
    <n v="3"/>
    <n v="3"/>
    <n v="4"/>
    <n v="3"/>
    <n v="4"/>
    <n v="3"/>
    <n v="2"/>
    <n v="4"/>
    <n v="3"/>
    <n v="5"/>
    <x v="6"/>
  </r>
  <r>
    <s v="P75"/>
    <n v="5.4333333333333336"/>
    <x v="0"/>
    <x v="4"/>
    <n v="12"/>
    <n v="1"/>
    <m/>
    <m/>
    <m/>
    <m/>
    <m/>
    <m/>
    <m/>
    <m/>
    <m/>
    <m/>
    <n v="1"/>
    <x v="0"/>
    <m/>
    <n v="2"/>
    <m/>
    <n v="4"/>
    <n v="5"/>
    <n v="6"/>
    <n v="7"/>
    <n v="8"/>
    <n v="9"/>
    <n v="10"/>
    <n v="11"/>
    <m/>
    <m/>
    <m/>
    <n v="9"/>
    <m/>
    <n v="3"/>
    <m/>
    <n v="1"/>
    <n v="7"/>
    <n v="8"/>
    <n v="5"/>
    <n v="6"/>
    <n v="2"/>
    <n v="4"/>
    <n v="9"/>
    <m/>
    <m/>
    <s v="Trade Aid "/>
    <s v="Puma"/>
    <s v="H&amp;M"/>
    <m/>
    <m/>
    <n v="5"/>
    <n v="4"/>
    <n v="4"/>
    <n v="4"/>
    <n v="5"/>
    <n v="3"/>
    <n v="4"/>
    <n v="3"/>
    <n v="3"/>
    <n v="5"/>
    <n v="4"/>
    <n v="4"/>
    <n v="4"/>
    <n v="4"/>
    <n v="5"/>
    <n v="5"/>
    <n v="5"/>
    <n v="5"/>
    <n v="4"/>
    <n v="4"/>
    <n v="4"/>
    <n v="4"/>
    <n v="5"/>
    <n v="5"/>
    <n v="5"/>
    <n v="5"/>
    <n v="5"/>
    <n v="4"/>
    <n v="5"/>
    <n v="5"/>
    <n v="5"/>
    <x v="1"/>
  </r>
  <r>
    <s v="P76"/>
    <n v="12.55"/>
    <x v="0"/>
    <x v="0"/>
    <n v="12"/>
    <n v="1"/>
    <m/>
    <m/>
    <m/>
    <m/>
    <m/>
    <m/>
    <m/>
    <m/>
    <m/>
    <m/>
    <n v="1"/>
    <x v="0"/>
    <n v="1"/>
    <n v="2"/>
    <n v="3"/>
    <n v="4"/>
    <n v="5"/>
    <n v="6"/>
    <n v="7"/>
    <n v="8"/>
    <n v="9"/>
    <n v="10"/>
    <n v="11"/>
    <n v="12"/>
    <n v="13"/>
    <m/>
    <n v="13"/>
    <n v="9"/>
    <n v="2"/>
    <n v="1"/>
    <n v="11"/>
    <n v="12"/>
    <n v="5"/>
    <n v="4"/>
    <n v="3"/>
    <n v="13"/>
    <n v="6"/>
    <n v="10"/>
    <n v="7"/>
    <n v="8"/>
    <s v="Ceres Organics"/>
    <s v="Chantal Organics"/>
    <s v="Ethique"/>
    <s v="Ecostore"/>
    <s v="Air birds"/>
    <n v="4"/>
    <n v="5"/>
    <n v="5"/>
    <n v="5"/>
    <n v="5"/>
    <n v="5"/>
    <n v="5"/>
    <n v="5"/>
    <n v="4"/>
    <n v="2"/>
    <n v="5"/>
    <n v="5"/>
    <n v="5"/>
    <n v="5"/>
    <n v="5"/>
    <n v="5"/>
    <n v="5"/>
    <n v="5"/>
    <n v="5"/>
    <n v="5"/>
    <n v="5"/>
    <n v="5"/>
    <n v="5"/>
    <n v="5"/>
    <n v="5"/>
    <n v="5"/>
    <n v="5"/>
    <n v="5"/>
    <n v="5"/>
    <n v="5"/>
    <n v="5"/>
    <x v="2"/>
  </r>
  <r>
    <s v="P77"/>
    <n v="14.6"/>
    <x v="0"/>
    <x v="3"/>
    <n v="12"/>
    <n v="1"/>
    <m/>
    <m/>
    <m/>
    <m/>
    <m/>
    <m/>
    <m/>
    <m/>
    <m/>
    <m/>
    <n v="1"/>
    <x v="0"/>
    <n v="1"/>
    <m/>
    <m/>
    <n v="4"/>
    <m/>
    <m/>
    <m/>
    <m/>
    <m/>
    <m/>
    <m/>
    <m/>
    <m/>
    <m/>
    <n v="2"/>
    <n v="1"/>
    <m/>
    <m/>
    <n v="2"/>
    <m/>
    <m/>
    <m/>
    <m/>
    <m/>
    <m/>
    <m/>
    <m/>
    <m/>
    <s v="the warehouse"/>
    <s v="farmers"/>
    <s v="pak n save"/>
    <m/>
    <m/>
    <n v="5"/>
    <n v="3"/>
    <n v="3"/>
    <n v="3"/>
    <n v="3"/>
    <n v="4"/>
    <n v="4"/>
    <n v="4"/>
    <n v="3"/>
    <n v="3"/>
    <n v="3"/>
    <n v="4"/>
    <n v="4"/>
    <n v="3"/>
    <n v="4"/>
    <n v="4"/>
    <n v="4"/>
    <n v="4"/>
    <n v="4"/>
    <n v="4"/>
    <n v="3"/>
    <n v="4"/>
    <n v="4"/>
    <n v="4"/>
    <n v="4"/>
    <n v="4"/>
    <n v="4"/>
    <n v="4"/>
    <n v="4"/>
    <n v="3"/>
    <n v="4"/>
    <x v="1"/>
  </r>
  <r>
    <s v="P78"/>
    <n v="15.333333333333334"/>
    <x v="0"/>
    <x v="4"/>
    <n v="9"/>
    <n v="1"/>
    <m/>
    <m/>
    <m/>
    <m/>
    <m/>
    <m/>
    <m/>
    <m/>
    <m/>
    <m/>
    <n v="1"/>
    <x v="0"/>
    <m/>
    <n v="2"/>
    <n v="3"/>
    <m/>
    <n v="5"/>
    <n v="6"/>
    <n v="7"/>
    <n v="8"/>
    <m/>
    <m/>
    <n v="11"/>
    <m/>
    <m/>
    <m/>
    <n v="7"/>
    <m/>
    <n v="1"/>
    <n v="3"/>
    <m/>
    <n v="7"/>
    <n v="5"/>
    <n v="6"/>
    <n v="2"/>
    <m/>
    <m/>
    <n v="4"/>
    <m/>
    <m/>
    <s v="Sustainability Trust"/>
    <s v="commonsense "/>
    <m/>
    <m/>
    <m/>
    <n v="4"/>
    <n v="4"/>
    <n v="4"/>
    <n v="5"/>
    <n v="4"/>
    <n v="4"/>
    <n v="4"/>
    <n v="3"/>
    <n v="3"/>
    <n v="4"/>
    <n v="5"/>
    <n v="5"/>
    <n v="5"/>
    <n v="5"/>
    <n v="4"/>
    <n v="4"/>
    <n v="4"/>
    <n v="4"/>
    <n v="4"/>
    <n v="5"/>
    <n v="4"/>
    <n v="3"/>
    <n v="3"/>
    <n v="3"/>
    <n v="4"/>
    <n v="4"/>
    <n v="5"/>
    <n v="5"/>
    <n v="4"/>
    <n v="4"/>
    <n v="5"/>
    <x v="4"/>
  </r>
  <r>
    <s v="P79"/>
    <n v="25.1"/>
    <x v="0"/>
    <x v="3"/>
    <n v="7"/>
    <n v="1"/>
    <m/>
    <m/>
    <m/>
    <m/>
    <m/>
    <m/>
    <m/>
    <m/>
    <m/>
    <m/>
    <n v="1"/>
    <x v="0"/>
    <m/>
    <n v="2"/>
    <n v="3"/>
    <m/>
    <n v="5"/>
    <n v="6"/>
    <n v="7"/>
    <n v="8"/>
    <m/>
    <n v="10"/>
    <n v="11"/>
    <n v="12"/>
    <n v="13"/>
    <m/>
    <n v="10"/>
    <m/>
    <n v="1"/>
    <n v="10"/>
    <m/>
    <n v="2"/>
    <n v="9"/>
    <n v="8"/>
    <n v="7"/>
    <m/>
    <n v="3"/>
    <n v="6"/>
    <n v="5"/>
    <n v="4"/>
    <s v="Kathmandu"/>
    <m/>
    <m/>
    <m/>
    <m/>
    <n v="4"/>
    <n v="4"/>
    <n v="4"/>
    <n v="4"/>
    <n v="5"/>
    <n v="5"/>
    <n v="4"/>
    <n v="4"/>
    <n v="4"/>
    <n v="4"/>
    <n v="4"/>
    <n v="4"/>
    <n v="4"/>
    <n v="4"/>
    <n v="4"/>
    <n v="4"/>
    <n v="4"/>
    <n v="4"/>
    <n v="4"/>
    <n v="4"/>
    <n v="4"/>
    <n v="4"/>
    <n v="4"/>
    <n v="4"/>
    <n v="3"/>
    <n v="4"/>
    <n v="3"/>
    <n v="4"/>
    <n v="4"/>
    <n v="4"/>
    <n v="4"/>
    <x v="3"/>
  </r>
  <r>
    <s v="P80"/>
    <n v="244.45"/>
    <x v="0"/>
    <x v="2"/>
    <n v="2"/>
    <n v="1"/>
    <m/>
    <m/>
    <m/>
    <m/>
    <m/>
    <m/>
    <m/>
    <m/>
    <m/>
    <m/>
    <n v="1"/>
    <x v="0"/>
    <m/>
    <n v="2"/>
    <m/>
    <n v="4"/>
    <m/>
    <m/>
    <n v="7"/>
    <m/>
    <m/>
    <m/>
    <m/>
    <m/>
    <m/>
    <m/>
    <n v="3"/>
    <m/>
    <n v="1"/>
    <m/>
    <n v="2"/>
    <m/>
    <m/>
    <n v="3"/>
    <m/>
    <m/>
    <m/>
    <m/>
    <m/>
    <m/>
    <s v="Salvation army"/>
    <m/>
    <m/>
    <m/>
    <m/>
    <n v="3"/>
    <n v="3"/>
    <n v="4"/>
    <n v="4"/>
    <n v="3"/>
    <n v="3"/>
    <n v="3"/>
    <n v="4"/>
    <n v="4"/>
    <n v="3"/>
    <n v="4"/>
    <n v="4"/>
    <n v="5"/>
    <n v="4"/>
    <n v="4"/>
    <n v="4"/>
    <n v="3"/>
    <n v="4"/>
    <n v="4"/>
    <n v="4"/>
    <n v="3"/>
    <n v="3"/>
    <n v="4"/>
    <n v="4"/>
    <n v="4"/>
    <n v="4"/>
    <n v="3"/>
    <n v="3"/>
    <n v="4"/>
    <n v="3"/>
    <n v="3"/>
    <x v="5"/>
  </r>
  <r>
    <s v="P81"/>
    <n v="3.95"/>
    <x v="1"/>
    <x v="5"/>
    <n v="3"/>
    <n v="1"/>
    <n v="2"/>
    <m/>
    <m/>
    <m/>
    <m/>
    <m/>
    <m/>
    <m/>
    <m/>
    <m/>
    <n v="2"/>
    <x v="0"/>
    <n v="1"/>
    <m/>
    <m/>
    <n v="4"/>
    <m/>
    <n v="6"/>
    <m/>
    <m/>
    <n v="9"/>
    <m/>
    <m/>
    <m/>
    <m/>
    <m/>
    <n v="4"/>
    <n v="3"/>
    <m/>
    <m/>
    <n v="2"/>
    <m/>
    <n v="4"/>
    <m/>
    <m/>
    <n v="1"/>
    <m/>
    <m/>
    <m/>
    <m/>
    <s v="Kathmandu"/>
    <s v="Patagonia"/>
    <s v="Pita Pit"/>
    <m/>
    <m/>
    <n v="4"/>
    <n v="3"/>
    <n v="3"/>
    <n v="3"/>
    <n v="4"/>
    <n v="5"/>
    <n v="5"/>
    <n v="5"/>
    <n v="5"/>
    <n v="5"/>
    <n v="5"/>
    <n v="5"/>
    <n v="5"/>
    <n v="5"/>
    <n v="4"/>
    <n v="4"/>
    <n v="5"/>
    <n v="4"/>
    <n v="4"/>
    <n v="4"/>
    <n v="5"/>
    <n v="4"/>
    <n v="5"/>
    <n v="5"/>
    <n v="5"/>
    <n v="5"/>
    <n v="5"/>
    <n v="5"/>
    <n v="5"/>
    <n v="5"/>
    <n v="5"/>
    <x v="5"/>
  </r>
  <r>
    <s v="P82"/>
    <n v="13.1"/>
    <x v="0"/>
    <x v="2"/>
    <n v="2"/>
    <n v="1"/>
    <n v="2"/>
    <m/>
    <m/>
    <m/>
    <m/>
    <m/>
    <m/>
    <m/>
    <m/>
    <m/>
    <n v="2"/>
    <x v="0"/>
    <m/>
    <m/>
    <m/>
    <m/>
    <m/>
    <m/>
    <m/>
    <m/>
    <m/>
    <m/>
    <m/>
    <m/>
    <m/>
    <n v="14"/>
    <n v="0"/>
    <m/>
    <m/>
    <m/>
    <m/>
    <m/>
    <m/>
    <m/>
    <m/>
    <m/>
    <m/>
    <m/>
    <m/>
    <m/>
    <s v="hello fresh"/>
    <m/>
    <m/>
    <m/>
    <m/>
    <n v="4"/>
    <n v="3"/>
    <n v="2"/>
    <n v="2"/>
    <n v="2"/>
    <n v="4"/>
    <n v="3"/>
    <n v="3"/>
    <n v="3"/>
    <n v="4"/>
    <n v="4"/>
    <n v="5"/>
    <n v="5"/>
    <n v="5"/>
    <n v="3"/>
    <n v="3"/>
    <n v="4"/>
    <n v="4"/>
    <n v="4"/>
    <n v="4"/>
    <n v="3"/>
    <n v="3"/>
    <n v="3"/>
    <n v="4"/>
    <n v="4"/>
    <n v="3"/>
    <n v="5"/>
    <n v="4"/>
    <n v="4"/>
    <n v="4"/>
    <n v="4"/>
    <x v="4"/>
  </r>
  <r>
    <s v="P83"/>
    <n v="19.25"/>
    <x v="0"/>
    <x v="4"/>
    <n v="9"/>
    <n v="1"/>
    <m/>
    <m/>
    <m/>
    <m/>
    <m/>
    <m/>
    <m/>
    <m/>
    <m/>
    <m/>
    <n v="1"/>
    <x v="0"/>
    <m/>
    <n v="2"/>
    <n v="3"/>
    <m/>
    <n v="5"/>
    <n v="6"/>
    <n v="7"/>
    <n v="8"/>
    <m/>
    <m/>
    <n v="11"/>
    <n v="12"/>
    <m/>
    <m/>
    <n v="8"/>
    <m/>
    <n v="1"/>
    <n v="5"/>
    <m/>
    <n v="3"/>
    <n v="6"/>
    <n v="4"/>
    <n v="2"/>
    <m/>
    <m/>
    <n v="7"/>
    <n v="8"/>
    <m/>
    <m/>
    <m/>
    <m/>
    <m/>
    <m/>
    <n v="4"/>
    <n v="4"/>
    <n v="4"/>
    <n v="4"/>
    <n v="2"/>
    <n v="5"/>
    <n v="5"/>
    <n v="4"/>
    <n v="4"/>
    <n v="5"/>
    <n v="5"/>
    <n v="5"/>
    <n v="5"/>
    <n v="5"/>
    <n v="5"/>
    <n v="5"/>
    <n v="5"/>
    <n v="5"/>
    <n v="5"/>
    <n v="5"/>
    <n v="5"/>
    <n v="5"/>
    <n v="5"/>
    <n v="5"/>
    <n v="5"/>
    <n v="5"/>
    <n v="5"/>
    <n v="5"/>
    <n v="5"/>
    <n v="5"/>
    <n v="5"/>
    <x v="3"/>
  </r>
  <r>
    <s v="P84"/>
    <n v="7.2"/>
    <x v="1"/>
    <x v="2"/>
    <n v="4"/>
    <m/>
    <m/>
    <m/>
    <m/>
    <m/>
    <m/>
    <m/>
    <n v="8"/>
    <m/>
    <m/>
    <m/>
    <n v="1"/>
    <x v="0"/>
    <n v="1"/>
    <m/>
    <m/>
    <n v="4"/>
    <m/>
    <m/>
    <m/>
    <m/>
    <m/>
    <n v="10"/>
    <m/>
    <m/>
    <m/>
    <m/>
    <n v="3"/>
    <n v="2"/>
    <m/>
    <m/>
    <n v="3"/>
    <m/>
    <m/>
    <m/>
    <m/>
    <m/>
    <n v="1"/>
    <m/>
    <m/>
    <m/>
    <s v="Bunning "/>
    <s v="Warehouse "/>
    <m/>
    <m/>
    <m/>
    <n v="5"/>
    <n v="5"/>
    <n v="4"/>
    <n v="5"/>
    <n v="4"/>
    <n v="5"/>
    <n v="5"/>
    <n v="4"/>
    <n v="4"/>
    <n v="5"/>
    <n v="5"/>
    <n v="5"/>
    <n v="4"/>
    <n v="5"/>
    <n v="5"/>
    <n v="4"/>
    <n v="4"/>
    <n v="5"/>
    <n v="4"/>
    <n v="4"/>
    <n v="5"/>
    <n v="4"/>
    <n v="5"/>
    <n v="4"/>
    <n v="5"/>
    <n v="5"/>
    <n v="4"/>
    <n v="5"/>
    <n v="4"/>
    <n v="5"/>
    <n v="4"/>
    <x v="4"/>
  </r>
  <r>
    <s v="P85"/>
    <n v="9.5333333333333332"/>
    <x v="0"/>
    <x v="2"/>
    <n v="2"/>
    <n v="1"/>
    <n v="2"/>
    <m/>
    <m/>
    <m/>
    <m/>
    <m/>
    <m/>
    <m/>
    <m/>
    <m/>
    <n v="2"/>
    <x v="0"/>
    <m/>
    <n v="2"/>
    <m/>
    <n v="4"/>
    <n v="5"/>
    <n v="6"/>
    <n v="7"/>
    <m/>
    <n v="9"/>
    <n v="10"/>
    <n v="11"/>
    <n v="12"/>
    <m/>
    <m/>
    <n v="9"/>
    <m/>
    <n v="7"/>
    <m/>
    <n v="9"/>
    <n v="8"/>
    <n v="2"/>
    <n v="3"/>
    <m/>
    <n v="1"/>
    <n v="4"/>
    <n v="5"/>
    <n v="6"/>
    <m/>
    <s v="Caliwoods"/>
    <m/>
    <m/>
    <m/>
    <m/>
    <n v="4"/>
    <n v="4"/>
    <n v="4"/>
    <n v="4"/>
    <n v="5"/>
    <n v="5"/>
    <n v="4"/>
    <n v="5"/>
    <n v="5"/>
    <n v="5"/>
    <n v="5"/>
    <n v="5"/>
    <n v="5"/>
    <n v="5"/>
    <n v="5"/>
    <n v="5"/>
    <n v="5"/>
    <n v="4"/>
    <n v="5"/>
    <n v="5"/>
    <n v="5"/>
    <n v="5"/>
    <n v="5"/>
    <n v="5"/>
    <n v="5"/>
    <n v="5"/>
    <n v="5"/>
    <n v="5"/>
    <n v="5"/>
    <n v="5"/>
    <n v="5"/>
    <x v="4"/>
  </r>
  <r>
    <s v="P86"/>
    <n v="6.1"/>
    <x v="1"/>
    <x v="2"/>
    <n v="8"/>
    <n v="1"/>
    <m/>
    <m/>
    <m/>
    <m/>
    <m/>
    <m/>
    <m/>
    <m/>
    <m/>
    <m/>
    <n v="1"/>
    <x v="0"/>
    <m/>
    <m/>
    <m/>
    <m/>
    <m/>
    <m/>
    <m/>
    <m/>
    <m/>
    <m/>
    <m/>
    <m/>
    <n v="13"/>
    <m/>
    <n v="1"/>
    <m/>
    <m/>
    <m/>
    <m/>
    <m/>
    <m/>
    <m/>
    <m/>
    <m/>
    <m/>
    <m/>
    <m/>
    <n v="1"/>
    <s v="Mobile phone "/>
    <s v="Supermarkets "/>
    <m/>
    <m/>
    <m/>
    <n v="3"/>
    <n v="5"/>
    <n v="4"/>
    <n v="4"/>
    <n v="4"/>
    <n v="4"/>
    <n v="4"/>
    <n v="4"/>
    <n v="3"/>
    <n v="3"/>
    <n v="4"/>
    <n v="4"/>
    <n v="4"/>
    <n v="4"/>
    <n v="3"/>
    <n v="3"/>
    <n v="4"/>
    <n v="2"/>
    <n v="4"/>
    <n v="4"/>
    <n v="5"/>
    <n v="5"/>
    <n v="5"/>
    <n v="4"/>
    <n v="5"/>
    <n v="5"/>
    <n v="5"/>
    <n v="5"/>
    <n v="5"/>
    <n v="5"/>
    <n v="5"/>
    <x v="1"/>
  </r>
  <r>
    <s v="P87"/>
    <n v="7.416666666666667"/>
    <x v="0"/>
    <x v="1"/>
    <n v="2"/>
    <m/>
    <m/>
    <m/>
    <m/>
    <m/>
    <m/>
    <m/>
    <m/>
    <n v="9"/>
    <m/>
    <s v="south east asian"/>
    <n v="1"/>
    <x v="0"/>
    <m/>
    <n v="2"/>
    <m/>
    <n v="4"/>
    <n v="5"/>
    <n v="6"/>
    <n v="7"/>
    <n v="8"/>
    <m/>
    <n v="10"/>
    <n v="11"/>
    <n v="12"/>
    <m/>
    <m/>
    <n v="9"/>
    <m/>
    <n v="2"/>
    <m/>
    <n v="1"/>
    <n v="7"/>
    <n v="6"/>
    <n v="3"/>
    <n v="9"/>
    <m/>
    <n v="8"/>
    <n v="4"/>
    <n v="5"/>
    <m/>
    <s v="ice breaker"/>
    <m/>
    <m/>
    <m/>
    <m/>
    <n v="3"/>
    <n v="3"/>
    <n v="3"/>
    <n v="3"/>
    <n v="3"/>
    <n v="4"/>
    <n v="3"/>
    <n v="4"/>
    <n v="4"/>
    <n v="4"/>
    <n v="4"/>
    <n v="4"/>
    <n v="4"/>
    <n v="4"/>
    <n v="4"/>
    <n v="4"/>
    <n v="4"/>
    <n v="4"/>
    <n v="4"/>
    <n v="4"/>
    <n v="4"/>
    <n v="4"/>
    <n v="4"/>
    <n v="4"/>
    <n v="5"/>
    <n v="5"/>
    <n v="5"/>
    <n v="4"/>
    <n v="4"/>
    <n v="4"/>
    <n v="4"/>
    <x v="0"/>
  </r>
  <r>
    <s v="P88"/>
    <n v="7.7166666666666668"/>
    <x v="0"/>
    <x v="2"/>
    <n v="8"/>
    <n v="1"/>
    <m/>
    <m/>
    <m/>
    <m/>
    <m/>
    <m/>
    <m/>
    <m/>
    <m/>
    <m/>
    <n v="1"/>
    <x v="0"/>
    <n v="1"/>
    <n v="2"/>
    <n v="3"/>
    <n v="4"/>
    <n v="5"/>
    <n v="6"/>
    <n v="7"/>
    <n v="8"/>
    <n v="9"/>
    <n v="10"/>
    <n v="11"/>
    <n v="12"/>
    <n v="13"/>
    <m/>
    <n v="13"/>
    <n v="11"/>
    <n v="3"/>
    <n v="4"/>
    <n v="9"/>
    <n v="5"/>
    <n v="6"/>
    <n v="1"/>
    <n v="10"/>
    <n v="12"/>
    <n v="8"/>
    <n v="7"/>
    <n v="2"/>
    <n v="13"/>
    <s v="Yelands"/>
    <s v="Lush"/>
    <s v="Trade aid"/>
    <m/>
    <m/>
    <n v="4"/>
    <n v="5"/>
    <n v="5"/>
    <n v="5"/>
    <n v="5"/>
    <n v="5"/>
    <n v="5"/>
    <n v="5"/>
    <n v="4"/>
    <n v="5"/>
    <n v="5"/>
    <n v="5"/>
    <n v="5"/>
    <n v="5"/>
    <n v="5"/>
    <n v="5"/>
    <n v="5"/>
    <n v="4"/>
    <n v="4"/>
    <n v="4"/>
    <n v="5"/>
    <n v="5"/>
    <n v="5"/>
    <n v="5"/>
    <n v="5"/>
    <n v="5"/>
    <n v="5"/>
    <n v="5"/>
    <n v="5"/>
    <n v="4"/>
    <n v="5"/>
    <x v="4"/>
  </r>
  <r>
    <s v="P89"/>
    <n v="10.4"/>
    <x v="1"/>
    <x v="1"/>
    <n v="9"/>
    <n v="1"/>
    <m/>
    <m/>
    <m/>
    <m/>
    <m/>
    <m/>
    <m/>
    <m/>
    <m/>
    <m/>
    <n v="1"/>
    <x v="0"/>
    <m/>
    <n v="2"/>
    <m/>
    <n v="4"/>
    <m/>
    <m/>
    <n v="7"/>
    <m/>
    <m/>
    <m/>
    <m/>
    <m/>
    <m/>
    <m/>
    <n v="3"/>
    <m/>
    <n v="1"/>
    <m/>
    <n v="3"/>
    <m/>
    <m/>
    <n v="2"/>
    <m/>
    <m/>
    <m/>
    <m/>
    <m/>
    <m/>
    <s v="Macpac"/>
    <s v="Swazi"/>
    <s v="Ecowarehouse"/>
    <s v="H&amp;M"/>
    <s v="Katmandu"/>
    <n v="4"/>
    <n v="3"/>
    <n v="1"/>
    <n v="2"/>
    <n v="3"/>
    <n v="2"/>
    <n v="3"/>
    <n v="3"/>
    <n v="3"/>
    <n v="1"/>
    <n v="4"/>
    <n v="4"/>
    <n v="4"/>
    <n v="4"/>
    <n v="5"/>
    <n v="4"/>
    <n v="3"/>
    <n v="3"/>
    <n v="4"/>
    <n v="5"/>
    <n v="3"/>
    <n v="4"/>
    <n v="1"/>
    <n v="1"/>
    <n v="5"/>
    <n v="5"/>
    <n v="5"/>
    <n v="3"/>
    <n v="3"/>
    <n v="1"/>
    <n v="2"/>
    <x v="0"/>
  </r>
  <r>
    <s v="P90"/>
    <n v="10.533333333333333"/>
    <x v="0"/>
    <x v="2"/>
    <n v="8"/>
    <n v="1"/>
    <m/>
    <m/>
    <m/>
    <m/>
    <m/>
    <m/>
    <m/>
    <m/>
    <m/>
    <m/>
    <n v="1"/>
    <x v="0"/>
    <m/>
    <n v="2"/>
    <m/>
    <m/>
    <m/>
    <n v="6"/>
    <m/>
    <m/>
    <m/>
    <m/>
    <m/>
    <m/>
    <m/>
    <m/>
    <n v="2"/>
    <m/>
    <n v="1"/>
    <m/>
    <m/>
    <m/>
    <n v="2"/>
    <m/>
    <m/>
    <m/>
    <m/>
    <m/>
    <m/>
    <m/>
    <s v=" "/>
    <m/>
    <m/>
    <m/>
    <m/>
    <n v="6"/>
    <n v="2"/>
    <n v="2"/>
    <n v="4"/>
    <n v="5"/>
    <n v="5"/>
    <n v="2"/>
    <n v="4"/>
    <n v="2"/>
    <n v="5"/>
    <n v="5"/>
    <n v="5"/>
    <n v="5"/>
    <n v="5"/>
    <n v="5"/>
    <n v="4"/>
    <n v="4"/>
    <n v="4"/>
    <n v="4"/>
    <n v="5"/>
    <n v="2"/>
    <n v="2"/>
    <n v="4"/>
    <n v="4"/>
    <n v="5"/>
    <n v="5"/>
    <n v="5"/>
    <n v="5"/>
    <n v="4"/>
    <n v="4"/>
    <n v="4"/>
    <x v="6"/>
  </r>
  <r>
    <s v="P91"/>
    <n v="29.466666666666665"/>
    <x v="0"/>
    <x v="5"/>
    <n v="13"/>
    <n v="1"/>
    <m/>
    <m/>
    <m/>
    <m/>
    <m/>
    <m/>
    <m/>
    <m/>
    <m/>
    <m/>
    <n v="1"/>
    <x v="0"/>
    <m/>
    <n v="2"/>
    <n v="3"/>
    <m/>
    <m/>
    <n v="6"/>
    <n v="7"/>
    <m/>
    <m/>
    <m/>
    <n v="11"/>
    <m/>
    <m/>
    <m/>
    <n v="5"/>
    <m/>
    <n v="1"/>
    <n v="5"/>
    <m/>
    <m/>
    <n v="4"/>
    <n v="3"/>
    <m/>
    <m/>
    <m/>
    <n v="2"/>
    <m/>
    <m/>
    <s v="Countdown"/>
    <s v="Bp"/>
    <m/>
    <m/>
    <m/>
    <n v="1"/>
    <n v="2"/>
    <n v="2"/>
    <n v="3"/>
    <n v="5"/>
    <n v="5"/>
    <n v="3"/>
    <n v="3"/>
    <n v="4"/>
    <n v="3"/>
    <n v="4"/>
    <n v="5"/>
    <n v="5"/>
    <n v="5"/>
    <n v="5"/>
    <n v="4"/>
    <n v="4"/>
    <n v="4"/>
    <n v="4"/>
    <n v="4"/>
    <n v="4"/>
    <n v="4"/>
    <n v="4"/>
    <n v="4"/>
    <n v="4"/>
    <n v="4"/>
    <n v="5"/>
    <n v="5"/>
    <n v="4"/>
    <n v="4"/>
    <n v="4"/>
    <x v="3"/>
  </r>
  <r>
    <s v="P92"/>
    <n v="11.166666666666666"/>
    <x v="1"/>
    <x v="2"/>
    <n v="2"/>
    <m/>
    <m/>
    <m/>
    <m/>
    <m/>
    <m/>
    <m/>
    <m/>
    <n v="9"/>
    <m/>
    <s v="Latino"/>
    <n v="1"/>
    <x v="0"/>
    <m/>
    <n v="2"/>
    <m/>
    <n v="4"/>
    <n v="5"/>
    <n v="6"/>
    <n v="7"/>
    <n v="8"/>
    <n v="9"/>
    <m/>
    <n v="11"/>
    <n v="12"/>
    <m/>
    <m/>
    <n v="9"/>
    <m/>
    <n v="5"/>
    <m/>
    <n v="6"/>
    <n v="7"/>
    <n v="1"/>
    <n v="2"/>
    <n v="8"/>
    <n v="3"/>
    <m/>
    <n v="4"/>
    <n v="9"/>
    <m/>
    <s v="Countdown"/>
    <s v="Pack and save"/>
    <s v="Convenience"/>
    <s v="Britomart"/>
    <s v="McDonald's"/>
    <n v="5"/>
    <n v="3"/>
    <n v="3"/>
    <n v="4"/>
    <n v="4"/>
    <n v="4"/>
    <n v="3"/>
    <n v="4"/>
    <n v="2"/>
    <n v="5"/>
    <n v="5"/>
    <n v="5"/>
    <n v="5"/>
    <n v="5"/>
    <n v="5"/>
    <n v="5"/>
    <n v="5"/>
    <n v="5"/>
    <n v="5"/>
    <n v="5"/>
    <n v="5"/>
    <n v="5"/>
    <n v="5"/>
    <n v="5"/>
    <n v="5"/>
    <n v="5"/>
    <n v="5"/>
    <n v="5"/>
    <n v="5"/>
    <n v="5"/>
    <n v="5"/>
    <x v="1"/>
  </r>
  <r>
    <s v="P93"/>
    <n v="15.566666666666666"/>
    <x v="1"/>
    <x v="2"/>
    <n v="2"/>
    <m/>
    <m/>
    <m/>
    <m/>
    <m/>
    <m/>
    <m/>
    <m/>
    <n v="9"/>
    <m/>
    <s v="latin america"/>
    <n v="1"/>
    <x v="0"/>
    <m/>
    <m/>
    <m/>
    <m/>
    <m/>
    <m/>
    <m/>
    <m/>
    <m/>
    <m/>
    <n v="11"/>
    <m/>
    <m/>
    <m/>
    <n v="1"/>
    <m/>
    <m/>
    <m/>
    <m/>
    <m/>
    <m/>
    <m/>
    <m/>
    <m/>
    <m/>
    <n v="1"/>
    <m/>
    <m/>
    <s v="kmart"/>
    <m/>
    <m/>
    <m/>
    <m/>
    <n v="4"/>
    <n v="3"/>
    <n v="3"/>
    <n v="3"/>
    <n v="3"/>
    <n v="3"/>
    <n v="3"/>
    <n v="3"/>
    <n v="3"/>
    <n v="3"/>
    <n v="3"/>
    <n v="3"/>
    <n v="3"/>
    <n v="3"/>
    <n v="3"/>
    <n v="3"/>
    <n v="3"/>
    <n v="3"/>
    <n v="3"/>
    <n v="3"/>
    <n v="3"/>
    <n v="3"/>
    <n v="3"/>
    <n v="3"/>
    <n v="3"/>
    <n v="3"/>
    <n v="3"/>
    <n v="3"/>
    <n v="3"/>
    <n v="3"/>
    <n v="3"/>
    <x v="3"/>
  </r>
  <r>
    <s v="P94"/>
    <n v="26.366666666666667"/>
    <x v="1"/>
    <x v="5"/>
    <n v="4"/>
    <m/>
    <m/>
    <m/>
    <m/>
    <m/>
    <m/>
    <m/>
    <n v="8"/>
    <m/>
    <m/>
    <m/>
    <n v="1"/>
    <x v="0"/>
    <n v="1"/>
    <m/>
    <m/>
    <n v="4"/>
    <m/>
    <m/>
    <n v="7"/>
    <m/>
    <m/>
    <m/>
    <n v="11"/>
    <m/>
    <m/>
    <m/>
    <n v="4"/>
    <n v="2"/>
    <m/>
    <m/>
    <n v="1"/>
    <m/>
    <m/>
    <n v="4"/>
    <m/>
    <m/>
    <m/>
    <n v="3"/>
    <m/>
    <m/>
    <s v="Pams"/>
    <s v="Value"/>
    <m/>
    <m/>
    <m/>
    <n v="5"/>
    <n v="5"/>
    <n v="5"/>
    <n v="5"/>
    <n v="4"/>
    <n v="5"/>
    <n v="4"/>
    <n v="3"/>
    <n v="4"/>
    <n v="4"/>
    <n v="5"/>
    <n v="5"/>
    <n v="5"/>
    <n v="4"/>
    <n v="4"/>
    <n v="4"/>
    <n v="4"/>
    <n v="4"/>
    <n v="4"/>
    <n v="4"/>
    <n v="4"/>
    <n v="5"/>
    <n v="5"/>
    <n v="5"/>
    <n v="5"/>
    <n v="5"/>
    <n v="5"/>
    <n v="5"/>
    <n v="5"/>
    <n v="5"/>
    <n v="4"/>
    <x v="1"/>
  </r>
  <r>
    <s v="P95"/>
    <n v="4.8499999999999996"/>
    <x v="1"/>
    <x v="2"/>
    <n v="3"/>
    <n v="1"/>
    <m/>
    <m/>
    <m/>
    <m/>
    <m/>
    <m/>
    <m/>
    <m/>
    <m/>
    <m/>
    <n v="1"/>
    <x v="0"/>
    <n v="1"/>
    <m/>
    <m/>
    <m/>
    <m/>
    <m/>
    <m/>
    <m/>
    <m/>
    <m/>
    <m/>
    <m/>
    <m/>
    <m/>
    <n v="1"/>
    <n v="1"/>
    <m/>
    <m/>
    <m/>
    <m/>
    <m/>
    <m/>
    <m/>
    <m/>
    <m/>
    <m/>
    <m/>
    <m/>
    <s v="Macpac"/>
    <m/>
    <m/>
    <m/>
    <m/>
    <n v="5"/>
    <n v="4"/>
    <n v="4"/>
    <n v="5"/>
    <n v="5"/>
    <n v="4"/>
    <n v="3"/>
    <n v="4"/>
    <n v="4"/>
    <n v="3"/>
    <n v="4"/>
    <n v="3"/>
    <n v="4"/>
    <n v="5"/>
    <n v="3"/>
    <n v="3"/>
    <n v="3"/>
    <n v="5"/>
    <n v="5"/>
    <n v="4"/>
    <n v="3"/>
    <n v="4"/>
    <n v="5"/>
    <n v="4"/>
    <n v="4"/>
    <n v="4"/>
    <n v="4"/>
    <n v="2"/>
    <n v="4"/>
    <n v="4"/>
    <n v="4"/>
    <x v="3"/>
  </r>
  <r>
    <s v="P96"/>
    <n v="8.0500000000000007"/>
    <x v="1"/>
    <x v="5"/>
    <n v="12"/>
    <m/>
    <m/>
    <m/>
    <m/>
    <m/>
    <m/>
    <m/>
    <n v="8"/>
    <m/>
    <m/>
    <m/>
    <n v="1"/>
    <x v="0"/>
    <m/>
    <m/>
    <m/>
    <n v="4"/>
    <m/>
    <m/>
    <m/>
    <m/>
    <n v="9"/>
    <m/>
    <m/>
    <n v="12"/>
    <m/>
    <m/>
    <n v="3"/>
    <m/>
    <m/>
    <m/>
    <n v="1"/>
    <m/>
    <m/>
    <m/>
    <m/>
    <n v="2"/>
    <m/>
    <m/>
    <n v="3"/>
    <m/>
    <s v="H and m"/>
    <s v="Glassons"/>
    <s v="K mart"/>
    <m/>
    <m/>
    <n v="3"/>
    <n v="3"/>
    <n v="3"/>
    <n v="3"/>
    <n v="4"/>
    <n v="3"/>
    <n v="3"/>
    <n v="4"/>
    <n v="4"/>
    <n v="4"/>
    <n v="4"/>
    <n v="3"/>
    <n v="3"/>
    <n v="4"/>
    <n v="3"/>
    <n v="4"/>
    <n v="3"/>
    <n v="4"/>
    <n v="3"/>
    <n v="4"/>
    <n v="3"/>
    <n v="4"/>
    <n v="3"/>
    <n v="4"/>
    <n v="4"/>
    <n v="3"/>
    <n v="4"/>
    <n v="3"/>
    <n v="4"/>
    <n v="3"/>
    <n v="4"/>
    <x v="0"/>
  </r>
  <r>
    <s v="P97"/>
    <n v="7.7333333333333334"/>
    <x v="1"/>
    <x v="2"/>
    <n v="2"/>
    <n v="1"/>
    <m/>
    <m/>
    <m/>
    <m/>
    <m/>
    <m/>
    <m/>
    <m/>
    <m/>
    <m/>
    <n v="1"/>
    <x v="0"/>
    <m/>
    <m/>
    <m/>
    <n v="4"/>
    <m/>
    <m/>
    <m/>
    <m/>
    <m/>
    <m/>
    <m/>
    <m/>
    <n v="13"/>
    <m/>
    <n v="2"/>
    <m/>
    <m/>
    <m/>
    <n v="1"/>
    <m/>
    <m/>
    <m/>
    <m/>
    <m/>
    <m/>
    <m/>
    <m/>
    <n v="2"/>
    <m/>
    <m/>
    <m/>
    <m/>
    <m/>
    <n v="1"/>
    <n v="2"/>
    <n v="2"/>
    <n v="4"/>
    <n v="4"/>
    <n v="5"/>
    <n v="4"/>
    <n v="3"/>
    <n v="3"/>
    <n v="2"/>
    <n v="4"/>
    <n v="4"/>
    <n v="4"/>
    <n v="4"/>
    <n v="4"/>
    <n v="4"/>
    <n v="4"/>
    <n v="4"/>
    <n v="4"/>
    <n v="5"/>
    <n v="4"/>
    <n v="4"/>
    <n v="2"/>
    <n v="4"/>
    <n v="4"/>
    <n v="4"/>
    <n v="5"/>
    <n v="4"/>
    <n v="4"/>
    <n v="4"/>
    <n v="4"/>
    <x v="2"/>
  </r>
  <r>
    <s v="P98"/>
    <n v="78.416666666666671"/>
    <x v="1"/>
    <x v="5"/>
    <n v="9"/>
    <n v="1"/>
    <m/>
    <m/>
    <m/>
    <m/>
    <m/>
    <m/>
    <m/>
    <m/>
    <m/>
    <m/>
    <n v="1"/>
    <x v="0"/>
    <m/>
    <m/>
    <n v="3"/>
    <m/>
    <n v="5"/>
    <n v="6"/>
    <n v="7"/>
    <n v="8"/>
    <m/>
    <m/>
    <m/>
    <n v="12"/>
    <n v="13"/>
    <m/>
    <n v="7"/>
    <m/>
    <m/>
    <n v="1"/>
    <m/>
    <n v="3"/>
    <n v="2"/>
    <n v="4"/>
    <n v="5"/>
    <m/>
    <m/>
    <m/>
    <n v="6"/>
    <n v="7"/>
    <s v="pbtech"/>
    <s v="jbhifi"/>
    <m/>
    <m/>
    <m/>
    <n v="4"/>
    <n v="3"/>
    <n v="3"/>
    <n v="3"/>
    <n v="3"/>
    <n v="3"/>
    <n v="3"/>
    <n v="3"/>
    <n v="3"/>
    <n v="3"/>
    <n v="4"/>
    <n v="3"/>
    <n v="2"/>
    <n v="3"/>
    <n v="3"/>
    <n v="3"/>
    <n v="4"/>
    <n v="4"/>
    <n v="4"/>
    <n v="4"/>
    <n v="3"/>
    <n v="4"/>
    <n v="4"/>
    <n v="4"/>
    <n v="3"/>
    <n v="2"/>
    <n v="4"/>
    <n v="4"/>
    <n v="2"/>
    <n v="4"/>
    <n v="4"/>
    <x v="0"/>
  </r>
  <r>
    <s v="P99"/>
    <n v="11.45"/>
    <x v="0"/>
    <x v="2"/>
    <n v="2"/>
    <n v="1"/>
    <m/>
    <m/>
    <m/>
    <m/>
    <m/>
    <m/>
    <n v="8"/>
    <m/>
    <m/>
    <m/>
    <n v="2"/>
    <x v="0"/>
    <m/>
    <n v="2"/>
    <m/>
    <m/>
    <m/>
    <n v="6"/>
    <m/>
    <m/>
    <m/>
    <m/>
    <m/>
    <n v="12"/>
    <n v="13"/>
    <m/>
    <n v="4"/>
    <m/>
    <n v="4"/>
    <m/>
    <m/>
    <m/>
    <n v="1"/>
    <m/>
    <m/>
    <m/>
    <m/>
    <m/>
    <n v="3"/>
    <n v="2"/>
    <m/>
    <m/>
    <m/>
    <m/>
    <m/>
    <n v="4"/>
    <n v="4"/>
    <n v="4"/>
    <n v="4"/>
    <n v="4"/>
    <n v="4"/>
    <n v="4"/>
    <n v="4"/>
    <n v="4"/>
    <n v="4"/>
    <n v="5"/>
    <n v="4"/>
    <n v="4"/>
    <n v="4"/>
    <n v="4"/>
    <n v="4"/>
    <n v="4"/>
    <n v="5"/>
    <n v="4"/>
    <n v="4"/>
    <n v="4"/>
    <n v="4"/>
    <n v="4"/>
    <n v="4"/>
    <n v="4"/>
    <n v="4"/>
    <n v="4"/>
    <n v="4"/>
    <n v="4"/>
    <n v="4"/>
    <n v="4"/>
    <x v="0"/>
  </r>
  <r>
    <s v="P100"/>
    <n v="7.35"/>
    <x v="1"/>
    <x v="2"/>
    <n v="2"/>
    <n v="1"/>
    <m/>
    <m/>
    <m/>
    <m/>
    <m/>
    <m/>
    <m/>
    <m/>
    <m/>
    <m/>
    <n v="1"/>
    <x v="0"/>
    <m/>
    <n v="2"/>
    <n v="3"/>
    <m/>
    <m/>
    <n v="6"/>
    <m/>
    <m/>
    <m/>
    <m/>
    <m/>
    <m/>
    <m/>
    <m/>
    <n v="3"/>
    <m/>
    <n v="3"/>
    <n v="2"/>
    <m/>
    <m/>
    <n v="1"/>
    <m/>
    <m/>
    <m/>
    <m/>
    <m/>
    <m/>
    <m/>
    <s v="Cotton on"/>
    <m/>
    <m/>
    <m/>
    <m/>
    <n v="3"/>
    <n v="2"/>
    <n v="2"/>
    <n v="2"/>
    <n v="4"/>
    <n v="4"/>
    <n v="4"/>
    <n v="3"/>
    <n v="4"/>
    <n v="3"/>
    <n v="3"/>
    <n v="4"/>
    <n v="4"/>
    <n v="3"/>
    <n v="3"/>
    <n v="3"/>
    <n v="4"/>
    <n v="4"/>
    <n v="4"/>
    <n v="5"/>
    <n v="5"/>
    <n v="4"/>
    <n v="4"/>
    <n v="4"/>
    <n v="4"/>
    <n v="5"/>
    <n v="5"/>
    <n v="4"/>
    <n v="5"/>
    <n v="3"/>
    <n v="4"/>
    <x v="6"/>
  </r>
  <r>
    <s v="P101"/>
    <n v="7.7333333333333334"/>
    <x v="1"/>
    <x v="2"/>
    <n v="13"/>
    <m/>
    <m/>
    <m/>
    <m/>
    <m/>
    <m/>
    <m/>
    <m/>
    <n v="9"/>
    <m/>
    <s v="Filioino"/>
    <n v="1"/>
    <x v="0"/>
    <m/>
    <m/>
    <m/>
    <m/>
    <m/>
    <n v="6"/>
    <n v="7"/>
    <m/>
    <m/>
    <m/>
    <n v="11"/>
    <m/>
    <m/>
    <m/>
    <n v="3"/>
    <m/>
    <m/>
    <m/>
    <m/>
    <m/>
    <n v="3"/>
    <n v="2"/>
    <m/>
    <m/>
    <m/>
    <n v="1"/>
    <m/>
    <m/>
    <s v="Countdown"/>
    <s v="New World"/>
    <s v="Paknsave"/>
    <m/>
    <m/>
    <n v="3"/>
    <n v="4"/>
    <n v="3"/>
    <n v="4"/>
    <n v="3"/>
    <n v="3"/>
    <n v="4"/>
    <n v="3"/>
    <n v="2"/>
    <n v="4"/>
    <n v="4"/>
    <n v="5"/>
    <n v="4"/>
    <n v="5"/>
    <n v="4"/>
    <n v="2"/>
    <n v="3"/>
    <n v="2"/>
    <n v="2"/>
    <n v="3"/>
    <n v="2"/>
    <n v="2"/>
    <n v="3"/>
    <n v="4"/>
    <n v="4"/>
    <n v="3"/>
    <n v="3"/>
    <n v="3"/>
    <n v="2"/>
    <n v="4"/>
    <n v="3"/>
    <x v="1"/>
  </r>
  <r>
    <s v="P102"/>
    <n v="78.416666666666671"/>
    <x v="0"/>
    <x v="2"/>
    <n v="3"/>
    <m/>
    <m/>
    <m/>
    <m/>
    <m/>
    <m/>
    <n v="7"/>
    <m/>
    <m/>
    <m/>
    <m/>
    <n v="1"/>
    <x v="0"/>
    <m/>
    <m/>
    <m/>
    <n v="4"/>
    <m/>
    <n v="6"/>
    <m/>
    <m/>
    <n v="9"/>
    <m/>
    <m/>
    <n v="12"/>
    <m/>
    <m/>
    <n v="4"/>
    <m/>
    <m/>
    <m/>
    <n v="4"/>
    <m/>
    <n v="3"/>
    <m/>
    <m/>
    <n v="1"/>
    <m/>
    <m/>
    <n v="2"/>
    <m/>
    <m/>
    <m/>
    <m/>
    <m/>
    <m/>
    <n v="4"/>
    <n v="4"/>
    <n v="2"/>
    <n v="3"/>
    <n v="3"/>
    <n v="4"/>
    <n v="4"/>
    <n v="5"/>
    <n v="4"/>
    <n v="3"/>
    <n v="3"/>
    <n v="4"/>
    <n v="4"/>
    <n v="5"/>
    <n v="4"/>
    <n v="5"/>
    <n v="4"/>
    <n v="4"/>
    <n v="3"/>
    <n v="3"/>
    <n v="4"/>
    <n v="5"/>
    <n v="5"/>
    <n v="4"/>
    <n v="4"/>
    <n v="3"/>
    <n v="3"/>
    <n v="3"/>
    <n v="4"/>
    <n v="4"/>
    <n v="5"/>
    <x v="3"/>
  </r>
  <r>
    <s v="P103"/>
    <n v="11.45"/>
    <x v="0"/>
    <x v="4"/>
    <n v="4"/>
    <m/>
    <m/>
    <m/>
    <m/>
    <m/>
    <m/>
    <m/>
    <n v="8"/>
    <m/>
    <m/>
    <m/>
    <n v="1"/>
    <x v="0"/>
    <n v="1"/>
    <m/>
    <m/>
    <m/>
    <n v="5"/>
    <m/>
    <m/>
    <m/>
    <m/>
    <n v="10"/>
    <m/>
    <m/>
    <m/>
    <m/>
    <n v="3"/>
    <n v="2"/>
    <m/>
    <m/>
    <m/>
    <n v="1"/>
    <m/>
    <m/>
    <m/>
    <m/>
    <n v="3"/>
    <m/>
    <m/>
    <m/>
    <s v="Noel Leeming "/>
    <s v="Warehouse "/>
    <m/>
    <m/>
    <m/>
    <n v="5"/>
    <n v="5"/>
    <n v="4"/>
    <n v="5"/>
    <n v="4"/>
    <n v="4"/>
    <n v="4"/>
    <n v="4"/>
    <n v="4"/>
    <n v="4"/>
    <n v="3"/>
    <n v="3"/>
    <n v="4"/>
    <n v="5"/>
    <n v="4"/>
    <n v="4"/>
    <n v="4"/>
    <n v="5"/>
    <n v="4"/>
    <n v="4"/>
    <n v="4"/>
    <n v="4"/>
    <n v="4"/>
    <n v="4"/>
    <n v="5"/>
    <n v="5"/>
    <n v="4"/>
    <n v="4"/>
    <n v="4"/>
    <n v="5"/>
    <n v="5"/>
    <x v="4"/>
  </r>
  <r>
    <s v="P104"/>
    <n v="7.35"/>
    <x v="1"/>
    <x v="2"/>
    <n v="2"/>
    <m/>
    <m/>
    <m/>
    <m/>
    <m/>
    <m/>
    <m/>
    <n v="8"/>
    <m/>
    <m/>
    <m/>
    <n v="1"/>
    <x v="0"/>
    <m/>
    <n v="2"/>
    <m/>
    <n v="4"/>
    <n v="5"/>
    <n v="6"/>
    <n v="7"/>
    <m/>
    <m/>
    <m/>
    <m/>
    <m/>
    <n v="13"/>
    <m/>
    <n v="6"/>
    <m/>
    <n v="1"/>
    <m/>
    <n v="2"/>
    <n v="5"/>
    <n v="4"/>
    <m/>
    <m/>
    <m/>
    <m/>
    <m/>
    <m/>
    <n v="3"/>
    <s v="Countdown"/>
    <s v="Pak n save"/>
    <s v="Warehouse"/>
    <s v="Kmart"/>
    <m/>
    <n v="5"/>
    <n v="3"/>
    <n v="4"/>
    <n v="3"/>
    <n v="5"/>
    <n v="5"/>
    <n v="5"/>
    <n v="5"/>
    <n v="4"/>
    <n v="5"/>
    <n v="4"/>
    <n v="5"/>
    <n v="4"/>
    <n v="5"/>
    <n v="5"/>
    <n v="5"/>
    <n v="3"/>
    <n v="4"/>
    <n v="3"/>
    <n v="4"/>
    <n v="5"/>
    <n v="4"/>
    <n v="4"/>
    <n v="5"/>
    <n v="4"/>
    <n v="4"/>
    <n v="5"/>
    <n v="3"/>
    <n v="4"/>
    <n v="3"/>
    <n v="4"/>
    <x v="0"/>
  </r>
  <r>
    <s v="P105"/>
    <n v="9.0729532783806164"/>
    <x v="0"/>
    <x v="5"/>
    <n v="12"/>
    <n v="1"/>
    <m/>
    <m/>
    <m/>
    <m/>
    <m/>
    <m/>
    <m/>
    <m/>
    <m/>
    <m/>
    <n v="1"/>
    <x v="0"/>
    <m/>
    <n v="2"/>
    <m/>
    <m/>
    <m/>
    <m/>
    <m/>
    <m/>
    <m/>
    <m/>
    <m/>
    <m/>
    <m/>
    <m/>
    <n v="1"/>
    <m/>
    <n v="1"/>
    <m/>
    <m/>
    <m/>
    <m/>
    <m/>
    <m/>
    <m/>
    <m/>
    <m/>
    <m/>
    <m/>
    <m/>
    <m/>
    <m/>
    <m/>
    <m/>
    <n v="6"/>
    <n v="4"/>
    <n v="2"/>
    <n v="3"/>
    <n v="4"/>
    <n v="5"/>
    <n v="3"/>
    <n v="5"/>
    <n v="5"/>
    <n v="5"/>
    <n v="5"/>
    <n v="5"/>
    <n v="5"/>
    <n v="5"/>
    <n v="5"/>
    <n v="5"/>
    <n v="5"/>
    <n v="4"/>
    <n v="4"/>
    <n v="5"/>
    <n v="5"/>
    <n v="5"/>
    <n v="5"/>
    <n v="5"/>
    <n v="5"/>
    <n v="5"/>
    <n v="5"/>
    <n v="5"/>
    <n v="5"/>
    <n v="5"/>
    <n v="5"/>
    <x v="5"/>
  </r>
  <r>
    <s v="P106"/>
    <n v="18.321716791897039"/>
    <x v="1"/>
    <x v="2"/>
    <n v="12"/>
    <n v="1"/>
    <m/>
    <m/>
    <m/>
    <m/>
    <m/>
    <m/>
    <m/>
    <m/>
    <m/>
    <m/>
    <n v="1"/>
    <x v="0"/>
    <m/>
    <n v="2"/>
    <n v="3"/>
    <n v="4"/>
    <n v="5"/>
    <n v="6"/>
    <n v="7"/>
    <n v="8"/>
    <m/>
    <m/>
    <n v="11"/>
    <n v="12"/>
    <m/>
    <m/>
    <n v="9"/>
    <m/>
    <n v="8"/>
    <n v="7"/>
    <n v="9"/>
    <n v="2"/>
    <n v="1"/>
    <n v="3"/>
    <n v="4"/>
    <m/>
    <m/>
    <n v="5"/>
    <n v="6"/>
    <m/>
    <s v="Kathmandu "/>
    <s v="Icebreaker"/>
    <m/>
    <m/>
    <m/>
    <n v="6"/>
    <n v="3"/>
    <n v="3"/>
    <n v="4"/>
    <n v="4"/>
    <n v="5"/>
    <n v="4"/>
    <n v="4"/>
    <n v="3"/>
    <n v="4"/>
    <n v="4"/>
    <n v="5"/>
    <n v="3"/>
    <n v="4"/>
    <n v="4"/>
    <n v="4"/>
    <n v="4"/>
    <n v="4"/>
    <n v="4"/>
    <n v="4"/>
    <n v="5"/>
    <n v="5"/>
    <n v="4"/>
    <n v="4"/>
    <n v="4"/>
    <n v="5"/>
    <n v="5"/>
    <n v="4"/>
    <n v="3"/>
    <n v="4"/>
    <n v="4"/>
    <x v="6"/>
  </r>
  <r>
    <s v="P107"/>
    <n v="11.691730242173918"/>
    <x v="0"/>
    <x v="4"/>
    <n v="7"/>
    <n v="1"/>
    <m/>
    <m/>
    <m/>
    <m/>
    <m/>
    <m/>
    <m/>
    <m/>
    <m/>
    <m/>
    <n v="1"/>
    <x v="0"/>
    <m/>
    <n v="2"/>
    <m/>
    <m/>
    <n v="5"/>
    <n v="6"/>
    <n v="7"/>
    <n v="8"/>
    <m/>
    <m/>
    <n v="11"/>
    <n v="12"/>
    <m/>
    <m/>
    <n v="7"/>
    <m/>
    <n v="1"/>
    <m/>
    <m/>
    <n v="5"/>
    <n v="2"/>
    <n v="3"/>
    <n v="4"/>
    <m/>
    <m/>
    <n v="6"/>
    <n v="7"/>
    <m/>
    <m/>
    <m/>
    <m/>
    <m/>
    <m/>
    <n v="6"/>
    <n v="3"/>
    <n v="3"/>
    <n v="4"/>
    <n v="3"/>
    <n v="3"/>
    <n v="3"/>
    <n v="2"/>
    <n v="3"/>
    <n v="4"/>
    <n v="4"/>
    <n v="4"/>
    <n v="4"/>
    <n v="4"/>
    <n v="5"/>
    <n v="5"/>
    <n v="4"/>
    <n v="3"/>
    <n v="4"/>
    <n v="4"/>
    <n v="3"/>
    <n v="4"/>
    <n v="4"/>
    <n v="4"/>
    <n v="5"/>
    <n v="4"/>
    <n v="5"/>
    <n v="4"/>
    <n v="4"/>
    <n v="4"/>
    <n v="5"/>
    <x v="3"/>
  </r>
  <r>
    <s v="P108"/>
    <n v="6.1408452116788332"/>
    <x v="1"/>
    <x v="5"/>
    <n v="2"/>
    <m/>
    <m/>
    <m/>
    <m/>
    <m/>
    <m/>
    <n v="7"/>
    <m/>
    <m/>
    <m/>
    <m/>
    <n v="1"/>
    <x v="0"/>
    <m/>
    <m/>
    <m/>
    <m/>
    <m/>
    <m/>
    <n v="7"/>
    <m/>
    <m/>
    <m/>
    <n v="11"/>
    <m/>
    <m/>
    <m/>
    <n v="2"/>
    <m/>
    <m/>
    <m/>
    <m/>
    <m/>
    <m/>
    <n v="2"/>
    <m/>
    <m/>
    <m/>
    <n v="1"/>
    <m/>
    <m/>
    <m/>
    <m/>
    <m/>
    <m/>
    <m/>
    <n v="3"/>
    <n v="4"/>
    <n v="3"/>
    <n v="3"/>
    <n v="4"/>
    <n v="4"/>
    <n v="3"/>
    <n v="3"/>
    <n v="3"/>
    <n v="4"/>
    <n v="3"/>
    <n v="4"/>
    <n v="4"/>
    <n v="4"/>
    <n v="3"/>
    <n v="3"/>
    <n v="3"/>
    <n v="3"/>
    <n v="4"/>
    <n v="3"/>
    <n v="3"/>
    <n v="4"/>
    <n v="3"/>
    <n v="3"/>
    <n v="3"/>
    <n v="4"/>
    <n v="3"/>
    <n v="3"/>
    <n v="3"/>
    <n v="3"/>
    <n v="4"/>
    <x v="5"/>
  </r>
  <r>
    <s v="P109"/>
    <n v="7.3791206183516627"/>
    <x v="1"/>
    <x v="2"/>
    <n v="4"/>
    <m/>
    <m/>
    <m/>
    <m/>
    <m/>
    <m/>
    <m/>
    <n v="8"/>
    <m/>
    <m/>
    <m/>
    <n v="1"/>
    <x v="0"/>
    <m/>
    <m/>
    <m/>
    <n v="4"/>
    <n v="5"/>
    <n v="6"/>
    <n v="7"/>
    <n v="8"/>
    <m/>
    <m/>
    <n v="11"/>
    <m/>
    <m/>
    <m/>
    <n v="6"/>
    <m/>
    <m/>
    <m/>
    <n v="2"/>
    <n v="1"/>
    <n v="5"/>
    <n v="4"/>
    <n v="3"/>
    <m/>
    <m/>
    <n v="6"/>
    <m/>
    <m/>
    <s v="Pak and save"/>
    <m/>
    <m/>
    <m/>
    <m/>
    <n v="4"/>
    <n v="5"/>
    <n v="5"/>
    <n v="4"/>
    <n v="5"/>
    <n v="5"/>
    <n v="5"/>
    <n v="5"/>
    <n v="4"/>
    <n v="5"/>
    <n v="5"/>
    <n v="5"/>
    <n v="5"/>
    <n v="4"/>
    <n v="5"/>
    <n v="5"/>
    <n v="5"/>
    <n v="5"/>
    <n v="5"/>
    <n v="4"/>
    <n v="3"/>
    <n v="5"/>
    <n v="4"/>
    <n v="5"/>
    <n v="4"/>
    <n v="5"/>
    <n v="5"/>
    <n v="5"/>
    <n v="5"/>
    <n v="5"/>
    <n v="5"/>
    <x v="3"/>
  </r>
  <r>
    <s v="P110"/>
    <n v="6.5768097338394709"/>
    <x v="0"/>
    <x v="5"/>
    <n v="2"/>
    <n v="1"/>
    <m/>
    <m/>
    <m/>
    <m/>
    <m/>
    <m/>
    <m/>
    <m/>
    <m/>
    <m/>
    <n v="1"/>
    <x v="0"/>
    <m/>
    <m/>
    <m/>
    <n v="4"/>
    <m/>
    <m/>
    <n v="7"/>
    <m/>
    <m/>
    <m/>
    <m/>
    <m/>
    <m/>
    <m/>
    <n v="2"/>
    <m/>
    <m/>
    <m/>
    <n v="2"/>
    <m/>
    <m/>
    <n v="1"/>
    <m/>
    <m/>
    <m/>
    <m/>
    <m/>
    <m/>
    <s v="Kowtow"/>
    <s v="Huckleberry"/>
    <m/>
    <m/>
    <m/>
    <n v="4"/>
    <n v="4"/>
    <n v="4"/>
    <n v="4"/>
    <n v="4"/>
    <n v="4"/>
    <n v="4"/>
    <n v="4"/>
    <n v="4"/>
    <n v="5"/>
    <n v="4"/>
    <n v="4"/>
    <n v="4"/>
    <n v="5"/>
    <n v="4"/>
    <n v="4"/>
    <n v="4"/>
    <n v="4"/>
    <n v="4"/>
    <n v="4"/>
    <n v="4"/>
    <n v="4"/>
    <n v="4"/>
    <n v="4"/>
    <n v="5"/>
    <n v="5"/>
    <n v="5"/>
    <n v="4"/>
    <n v="4"/>
    <n v="4"/>
    <n v="4"/>
    <x v="2"/>
  </r>
  <r>
    <s v="P111"/>
    <n v="4.3437316005361417"/>
    <x v="0"/>
    <x v="2"/>
    <n v="12"/>
    <n v="1"/>
    <m/>
    <m/>
    <m/>
    <m/>
    <m/>
    <m/>
    <m/>
    <m/>
    <m/>
    <m/>
    <n v="1"/>
    <x v="0"/>
    <m/>
    <m/>
    <n v="3"/>
    <m/>
    <m/>
    <m/>
    <n v="7"/>
    <m/>
    <m/>
    <m/>
    <n v="11"/>
    <n v="12"/>
    <m/>
    <m/>
    <n v="4"/>
    <m/>
    <m/>
    <n v="4"/>
    <m/>
    <m/>
    <m/>
    <n v="3"/>
    <m/>
    <m/>
    <m/>
    <n v="2"/>
    <n v="1"/>
    <m/>
    <s v="New world"/>
    <s v="Countdown"/>
    <s v="Warehouse"/>
    <s v="Kfc"/>
    <m/>
    <n v="4"/>
    <n v="4"/>
    <n v="4"/>
    <n v="4"/>
    <n v="4"/>
    <n v="5"/>
    <n v="4"/>
    <n v="3"/>
    <n v="5"/>
    <n v="4"/>
    <n v="3"/>
    <n v="5"/>
    <n v="5"/>
    <n v="5"/>
    <n v="5"/>
    <n v="4"/>
    <n v="4"/>
    <n v="4"/>
    <n v="3"/>
    <n v="5"/>
    <n v="4"/>
    <n v="3"/>
    <n v="2"/>
    <n v="3"/>
    <n v="5"/>
    <n v="5"/>
    <n v="5"/>
    <n v="5"/>
    <n v="3"/>
    <n v="3"/>
    <n v="4"/>
    <x v="6"/>
  </r>
  <r>
    <s v="P112"/>
    <n v="18.345467489830945"/>
    <x v="1"/>
    <x v="2"/>
    <n v="4"/>
    <n v="1"/>
    <m/>
    <m/>
    <m/>
    <m/>
    <m/>
    <m/>
    <m/>
    <m/>
    <m/>
    <m/>
    <n v="1"/>
    <x v="0"/>
    <m/>
    <m/>
    <m/>
    <m/>
    <m/>
    <n v="6"/>
    <m/>
    <m/>
    <m/>
    <m/>
    <m/>
    <m/>
    <m/>
    <m/>
    <n v="1"/>
    <m/>
    <m/>
    <m/>
    <m/>
    <m/>
    <n v="1"/>
    <m/>
    <m/>
    <m/>
    <m/>
    <m/>
    <m/>
    <m/>
    <m/>
    <m/>
    <m/>
    <m/>
    <m/>
    <n v="3"/>
    <n v="1"/>
    <n v="1"/>
    <n v="1"/>
    <n v="3"/>
    <n v="5"/>
    <n v="2"/>
    <n v="2"/>
    <n v="2"/>
    <n v="2"/>
    <n v="4"/>
    <n v="4"/>
    <n v="2"/>
    <n v="3"/>
    <n v="2"/>
    <n v="2"/>
    <n v="2"/>
    <n v="3"/>
    <n v="2"/>
    <n v="3"/>
    <n v="2"/>
    <n v="3"/>
    <n v="2"/>
    <n v="3"/>
    <n v="5"/>
    <n v="4"/>
    <n v="3"/>
    <n v="3"/>
    <n v="3"/>
    <n v="3"/>
    <n v="3"/>
    <x v="3"/>
  </r>
  <r>
    <s v="P113"/>
    <n v="16.895407494264248"/>
    <x v="0"/>
    <x v="2"/>
    <n v="2"/>
    <n v="1"/>
    <m/>
    <m/>
    <m/>
    <m/>
    <m/>
    <m/>
    <m/>
    <m/>
    <m/>
    <m/>
    <n v="1"/>
    <x v="0"/>
    <m/>
    <m/>
    <m/>
    <m/>
    <m/>
    <m/>
    <m/>
    <m/>
    <m/>
    <m/>
    <m/>
    <m/>
    <m/>
    <m/>
    <n v="0"/>
    <m/>
    <m/>
    <m/>
    <m/>
    <m/>
    <m/>
    <m/>
    <m/>
    <m/>
    <m/>
    <m/>
    <m/>
    <m/>
    <m/>
    <m/>
    <m/>
    <m/>
    <m/>
    <n v="6"/>
    <n v="2"/>
    <n v="2"/>
    <n v="3"/>
    <n v="4"/>
    <n v="4"/>
    <n v="3"/>
    <n v="3"/>
    <n v="3"/>
    <n v="3"/>
    <n v="4"/>
    <n v="3"/>
    <n v="3"/>
    <n v="3"/>
    <n v="3"/>
    <n v="3"/>
    <n v="3"/>
    <n v="3"/>
    <n v="3"/>
    <n v="3"/>
    <n v="3"/>
    <n v="3"/>
    <n v="3"/>
    <n v="3"/>
    <n v="5"/>
    <n v="5"/>
    <n v="4"/>
    <n v="2"/>
    <n v="3"/>
    <n v="3"/>
    <n v="3"/>
    <x v="4"/>
  </r>
  <r>
    <s v="P114"/>
    <n v="17.627929780661507"/>
    <x v="1"/>
    <x v="5"/>
    <n v="6"/>
    <n v="1"/>
    <m/>
    <m/>
    <m/>
    <m/>
    <m/>
    <m/>
    <m/>
    <m/>
    <m/>
    <m/>
    <n v="1"/>
    <x v="0"/>
    <m/>
    <n v="2"/>
    <m/>
    <m/>
    <m/>
    <n v="6"/>
    <m/>
    <n v="8"/>
    <n v="9"/>
    <m/>
    <m/>
    <n v="12"/>
    <m/>
    <m/>
    <n v="5"/>
    <m/>
    <n v="2"/>
    <m/>
    <m/>
    <m/>
    <n v="4"/>
    <m/>
    <n v="3"/>
    <n v="1"/>
    <m/>
    <m/>
    <n v="5"/>
    <m/>
    <s v="state "/>
    <s v="kmart"/>
    <s v="Warehouse"/>
    <m/>
    <m/>
    <n v="3"/>
    <n v="4"/>
    <n v="3"/>
    <n v="3"/>
    <n v="4"/>
    <n v="3"/>
    <n v="4"/>
    <n v="4"/>
    <n v="4"/>
    <n v="4"/>
    <n v="4"/>
    <n v="4"/>
    <n v="3"/>
    <n v="4"/>
    <n v="3"/>
    <n v="4"/>
    <n v="4"/>
    <n v="3"/>
    <n v="4"/>
    <n v="4"/>
    <n v="4"/>
    <n v="4"/>
    <n v="4"/>
    <n v="4"/>
    <n v="5"/>
    <n v="4"/>
    <n v="3"/>
    <n v="4"/>
    <n v="4"/>
    <n v="4"/>
    <n v="4"/>
    <x v="4"/>
  </r>
  <r>
    <s v="P115"/>
    <n v="8.4891572664920147"/>
    <x v="0"/>
    <x v="5"/>
    <n v="8"/>
    <n v="1"/>
    <m/>
    <m/>
    <m/>
    <m/>
    <m/>
    <m/>
    <m/>
    <m/>
    <m/>
    <m/>
    <n v="1"/>
    <x v="0"/>
    <m/>
    <n v="2"/>
    <n v="3"/>
    <n v="4"/>
    <n v="5"/>
    <n v="6"/>
    <n v="7"/>
    <n v="8"/>
    <m/>
    <n v="10"/>
    <n v="11"/>
    <n v="12"/>
    <n v="13"/>
    <m/>
    <n v="11"/>
    <m/>
    <n v="5"/>
    <n v="6"/>
    <n v="7"/>
    <n v="9"/>
    <n v="3"/>
    <n v="4"/>
    <n v="10"/>
    <m/>
    <n v="1"/>
    <n v="8"/>
    <n v="2"/>
    <n v="11"/>
    <m/>
    <m/>
    <m/>
    <m/>
    <m/>
    <n v="6"/>
    <n v="2"/>
    <n v="2"/>
    <n v="3"/>
    <n v="2"/>
    <n v="4"/>
    <n v="2"/>
    <n v="2"/>
    <n v="1"/>
    <n v="4"/>
    <n v="2"/>
    <n v="3"/>
    <n v="3"/>
    <n v="4"/>
    <n v="5"/>
    <n v="5"/>
    <n v="2"/>
    <n v="4"/>
    <n v="5"/>
    <n v="4"/>
    <n v="2"/>
    <n v="3"/>
    <n v="4"/>
    <n v="4"/>
    <n v="5"/>
    <n v="5"/>
    <n v="5"/>
    <n v="3"/>
    <n v="4"/>
    <n v="3"/>
    <n v="3"/>
    <x v="0"/>
  </r>
  <r>
    <s v="P116"/>
    <n v="15.444054294949112"/>
    <x v="0"/>
    <x v="2"/>
    <n v="2"/>
    <m/>
    <m/>
    <m/>
    <m/>
    <m/>
    <m/>
    <m/>
    <n v="8"/>
    <m/>
    <m/>
    <m/>
    <n v="1"/>
    <x v="0"/>
    <m/>
    <m/>
    <n v="3"/>
    <m/>
    <n v="5"/>
    <m/>
    <m/>
    <m/>
    <n v="9"/>
    <m/>
    <m/>
    <n v="12"/>
    <n v="13"/>
    <m/>
    <n v="5"/>
    <m/>
    <m/>
    <n v="3"/>
    <m/>
    <n v="2"/>
    <m/>
    <m/>
    <m/>
    <n v="5"/>
    <m/>
    <m/>
    <n v="1"/>
    <n v="4"/>
    <s v="kathmandu"/>
    <s v="macpac"/>
    <m/>
    <m/>
    <m/>
    <n v="4"/>
    <n v="4"/>
    <n v="5"/>
    <n v="4"/>
    <n v="5"/>
    <n v="5"/>
    <n v="4"/>
    <n v="4"/>
    <n v="3"/>
    <n v="4"/>
    <n v="5"/>
    <n v="5"/>
    <n v="4"/>
    <n v="5"/>
    <n v="3"/>
    <n v="3"/>
    <n v="4"/>
    <n v="5"/>
    <n v="4"/>
    <n v="4"/>
    <n v="4"/>
    <n v="4"/>
    <n v="4"/>
    <n v="4"/>
    <n v="5"/>
    <n v="5"/>
    <n v="4"/>
    <n v="4"/>
    <n v="4"/>
    <n v="5"/>
    <n v="5"/>
    <x v="3"/>
  </r>
  <r>
    <s v="P117"/>
    <n v="12.471638643764226"/>
    <x v="0"/>
    <x v="4"/>
    <n v="9"/>
    <n v="1"/>
    <m/>
    <m/>
    <m/>
    <m/>
    <m/>
    <m/>
    <m/>
    <m/>
    <m/>
    <m/>
    <n v="1"/>
    <x v="0"/>
    <n v="1"/>
    <n v="2"/>
    <m/>
    <n v="4"/>
    <n v="5"/>
    <n v="6"/>
    <n v="7"/>
    <n v="8"/>
    <n v="9"/>
    <m/>
    <n v="11"/>
    <m/>
    <m/>
    <m/>
    <n v="9"/>
    <n v="1"/>
    <n v="3"/>
    <m/>
    <n v="2"/>
    <n v="8"/>
    <n v="7"/>
    <n v="6"/>
    <n v="4"/>
    <n v="5"/>
    <m/>
    <n v="9"/>
    <m/>
    <m/>
    <s v="Kowtow"/>
    <s v="Patagonia "/>
    <s v="All birds"/>
    <m/>
    <m/>
    <n v="5"/>
    <n v="5"/>
    <n v="5"/>
    <n v="5"/>
    <n v="4"/>
    <n v="5"/>
    <n v="5"/>
    <n v="4"/>
    <n v="3"/>
    <n v="4"/>
    <n v="5"/>
    <n v="4"/>
    <n v="5"/>
    <n v="3"/>
    <n v="5"/>
    <n v="5"/>
    <n v="5"/>
    <n v="5"/>
    <n v="5"/>
    <n v="5"/>
    <n v="5"/>
    <n v="5"/>
    <n v="5"/>
    <n v="5"/>
    <n v="5"/>
    <n v="5"/>
    <n v="5"/>
    <n v="5"/>
    <n v="5"/>
    <n v="5"/>
    <n v="5"/>
    <x v="1"/>
  </r>
  <r>
    <s v="P118"/>
    <n v="14.246113288101153"/>
    <x v="0"/>
    <x v="2"/>
    <n v="4"/>
    <n v="1"/>
    <m/>
    <m/>
    <m/>
    <m/>
    <m/>
    <m/>
    <m/>
    <m/>
    <m/>
    <m/>
    <n v="1"/>
    <x v="0"/>
    <m/>
    <n v="2"/>
    <n v="3"/>
    <n v="4"/>
    <n v="5"/>
    <m/>
    <m/>
    <m/>
    <m/>
    <m/>
    <n v="11"/>
    <n v="12"/>
    <n v="13"/>
    <m/>
    <n v="7"/>
    <m/>
    <n v="1"/>
    <n v="6"/>
    <n v="4"/>
    <n v="5"/>
    <m/>
    <m/>
    <m/>
    <m/>
    <m/>
    <n v="2"/>
    <n v="3"/>
    <n v="7"/>
    <m/>
    <m/>
    <m/>
    <m/>
    <m/>
    <n v="6"/>
    <n v="4"/>
    <n v="3"/>
    <n v="3"/>
    <n v="4"/>
    <n v="5"/>
    <n v="4"/>
    <n v="3"/>
    <n v="3"/>
    <n v="3"/>
    <n v="4"/>
    <n v="5"/>
    <n v="5"/>
    <n v="5"/>
    <n v="4"/>
    <n v="4"/>
    <n v="5"/>
    <n v="4"/>
    <n v="4"/>
    <n v="4"/>
    <n v="4"/>
    <n v="4"/>
    <n v="3"/>
    <n v="4"/>
    <n v="5"/>
    <n v="4"/>
    <n v="5"/>
    <n v="4"/>
    <n v="4"/>
    <n v="3"/>
    <n v="5"/>
    <x v="4"/>
  </r>
  <r>
    <s v="P119"/>
    <n v="17.183494452680762"/>
    <x v="0"/>
    <x v="5"/>
    <n v="12"/>
    <n v="1"/>
    <m/>
    <m/>
    <m/>
    <m/>
    <m/>
    <m/>
    <m/>
    <m/>
    <m/>
    <m/>
    <n v="1"/>
    <x v="0"/>
    <m/>
    <m/>
    <m/>
    <m/>
    <m/>
    <m/>
    <m/>
    <m/>
    <m/>
    <m/>
    <m/>
    <m/>
    <m/>
    <m/>
    <n v="0"/>
    <m/>
    <m/>
    <m/>
    <m/>
    <m/>
    <m/>
    <m/>
    <m/>
    <m/>
    <m/>
    <m/>
    <m/>
    <m/>
    <s v="Katmandu "/>
    <s v="Rebel "/>
    <s v="99 bikes"/>
    <m/>
    <m/>
    <n v="5"/>
    <n v="5"/>
    <n v="5"/>
    <n v="5"/>
    <n v="5"/>
    <n v="5"/>
    <n v="1"/>
    <n v="1"/>
    <n v="1"/>
    <n v="1"/>
    <n v="3"/>
    <n v="4"/>
    <n v="1"/>
    <n v="3"/>
    <n v="3"/>
    <n v="5"/>
    <n v="3"/>
    <n v="1"/>
    <n v="2"/>
    <n v="1"/>
    <n v="1"/>
    <n v="1"/>
    <n v="1"/>
    <n v="1"/>
    <n v="3"/>
    <n v="5"/>
    <n v="5"/>
    <n v="1"/>
    <n v="4"/>
    <n v="4"/>
    <n v="5"/>
    <x v="4"/>
  </r>
  <r>
    <s v="P120"/>
    <n v="13.287521865561397"/>
    <x v="0"/>
    <x v="2"/>
    <n v="13"/>
    <n v="1"/>
    <m/>
    <m/>
    <m/>
    <m/>
    <m/>
    <m/>
    <m/>
    <m/>
    <m/>
    <m/>
    <n v="1"/>
    <x v="0"/>
    <m/>
    <n v="2"/>
    <n v="3"/>
    <m/>
    <n v="5"/>
    <n v="6"/>
    <n v="7"/>
    <n v="8"/>
    <m/>
    <n v="10"/>
    <n v="11"/>
    <n v="12"/>
    <n v="13"/>
    <m/>
    <n v="10"/>
    <m/>
    <n v="10"/>
    <n v="5"/>
    <m/>
    <n v="2"/>
    <n v="3"/>
    <n v="6"/>
    <n v="1"/>
    <m/>
    <n v="4"/>
    <n v="8"/>
    <n v="7"/>
    <n v="9"/>
    <s v="Waste Free Home"/>
    <s v="Eco Store"/>
    <s v="Ethique"/>
    <s v="Earth-Wise"/>
    <m/>
    <n v="4"/>
    <n v="4"/>
    <n v="4"/>
    <n v="4"/>
    <n v="4"/>
    <n v="4"/>
    <n v="3"/>
    <n v="3"/>
    <n v="3"/>
    <n v="4"/>
    <n v="5"/>
    <n v="5"/>
    <n v="5"/>
    <n v="5"/>
    <n v="5"/>
    <n v="4"/>
    <n v="4"/>
    <n v="4"/>
    <n v="4"/>
    <n v="4"/>
    <n v="3"/>
    <n v="4"/>
    <n v="5"/>
    <n v="4"/>
    <n v="5"/>
    <n v="4"/>
    <n v="4"/>
    <n v="4"/>
    <n v="4"/>
    <n v="4"/>
    <n v="4"/>
    <x v="6"/>
  </r>
  <r>
    <s v="P121"/>
    <n v="13.022281879704334"/>
    <x v="0"/>
    <x v="5"/>
    <n v="2"/>
    <m/>
    <m/>
    <m/>
    <m/>
    <m/>
    <m/>
    <m/>
    <m/>
    <n v="9"/>
    <m/>
    <s v="African"/>
    <n v="1"/>
    <x v="0"/>
    <n v="1"/>
    <n v="2"/>
    <n v="3"/>
    <n v="4"/>
    <n v="5"/>
    <n v="6"/>
    <n v="7"/>
    <n v="8"/>
    <n v="9"/>
    <n v="10"/>
    <n v="11"/>
    <n v="12"/>
    <m/>
    <m/>
    <n v="12"/>
    <n v="1"/>
    <n v="5"/>
    <n v="6"/>
    <n v="4"/>
    <n v="12"/>
    <n v="11"/>
    <n v="3"/>
    <n v="10"/>
    <n v="2"/>
    <n v="9"/>
    <n v="8"/>
    <n v="7"/>
    <m/>
    <s v="H&amp;M"/>
    <s v="BCI"/>
    <s v="ANZ"/>
    <m/>
    <m/>
    <n v="5"/>
    <n v="4"/>
    <n v="4"/>
    <n v="4"/>
    <n v="4"/>
    <n v="4"/>
    <n v="3"/>
    <n v="4"/>
    <n v="4"/>
    <n v="4"/>
    <n v="5"/>
    <n v="4"/>
    <n v="5"/>
    <n v="5"/>
    <n v="5"/>
    <n v="5"/>
    <n v="5"/>
    <n v="5"/>
    <n v="5"/>
    <n v="5"/>
    <n v="5"/>
    <n v="4"/>
    <n v="4"/>
    <n v="4"/>
    <n v="5"/>
    <n v="5"/>
    <n v="5"/>
    <n v="5"/>
    <n v="5"/>
    <n v="5"/>
    <n v="5"/>
    <x v="0"/>
  </r>
  <r>
    <s v="P122"/>
    <n v="15.828099079208178"/>
    <x v="0"/>
    <x v="0"/>
    <n v="4"/>
    <n v="1"/>
    <m/>
    <m/>
    <m/>
    <m/>
    <m/>
    <m/>
    <m/>
    <m/>
    <m/>
    <m/>
    <n v="1"/>
    <x v="0"/>
    <m/>
    <n v="2"/>
    <m/>
    <m/>
    <m/>
    <n v="6"/>
    <n v="7"/>
    <n v="8"/>
    <m/>
    <n v="10"/>
    <m/>
    <m/>
    <m/>
    <m/>
    <n v="5"/>
    <m/>
    <n v="2"/>
    <m/>
    <m/>
    <m/>
    <n v="4"/>
    <n v="3"/>
    <n v="1"/>
    <m/>
    <n v="5"/>
    <m/>
    <m/>
    <m/>
    <m/>
    <m/>
    <m/>
    <m/>
    <m/>
    <n v="6"/>
    <n v="4"/>
    <n v="4"/>
    <n v="4"/>
    <n v="3"/>
    <n v="3"/>
    <n v="3"/>
    <n v="3"/>
    <n v="3"/>
    <n v="5"/>
    <n v="5"/>
    <n v="5"/>
    <n v="5"/>
    <n v="5"/>
    <n v="4"/>
    <n v="4"/>
    <n v="4"/>
    <n v="4"/>
    <n v="4"/>
    <n v="4"/>
    <n v="4"/>
    <n v="4"/>
    <n v="5"/>
    <n v="4"/>
    <n v="5"/>
    <n v="5"/>
    <n v="5"/>
    <n v="3"/>
    <n v="4"/>
    <n v="4"/>
    <n v="4"/>
    <x v="3"/>
  </r>
  <r>
    <s v="P123"/>
    <n v="11.406084471933655"/>
    <x v="0"/>
    <x v="5"/>
    <n v="9"/>
    <n v="1"/>
    <m/>
    <m/>
    <m/>
    <m/>
    <m/>
    <m/>
    <m/>
    <m/>
    <m/>
    <m/>
    <n v="1"/>
    <x v="0"/>
    <m/>
    <n v="2"/>
    <n v="3"/>
    <n v="4"/>
    <n v="5"/>
    <n v="6"/>
    <n v="7"/>
    <n v="8"/>
    <n v="9"/>
    <m/>
    <n v="11"/>
    <n v="12"/>
    <m/>
    <m/>
    <n v="10"/>
    <m/>
    <n v="1"/>
    <n v="9"/>
    <n v="10"/>
    <n v="4"/>
    <n v="3"/>
    <n v="5"/>
    <n v="2"/>
    <n v="8"/>
    <m/>
    <n v="6"/>
    <n v="7"/>
    <m/>
    <s v="Ecostore"/>
    <s v="Ethique"/>
    <m/>
    <m/>
    <m/>
    <n v="4"/>
    <n v="4"/>
    <n v="4"/>
    <n v="4"/>
    <n v="4"/>
    <n v="5"/>
    <n v="4"/>
    <n v="4"/>
    <n v="2"/>
    <n v="5"/>
    <n v="5"/>
    <n v="5"/>
    <n v="5"/>
    <n v="5"/>
    <n v="4"/>
    <n v="4"/>
    <n v="5"/>
    <n v="5"/>
    <n v="5"/>
    <n v="5"/>
    <n v="4"/>
    <n v="4"/>
    <n v="4"/>
    <n v="5"/>
    <n v="5"/>
    <n v="5"/>
    <n v="5"/>
    <n v="5"/>
    <n v="4"/>
    <n v="4"/>
    <n v="5"/>
    <x v="6"/>
  </r>
  <r>
    <s v="P124"/>
    <n v="17.52187940089447"/>
    <x v="0"/>
    <x v="4"/>
    <n v="7"/>
    <n v="1"/>
    <m/>
    <m/>
    <m/>
    <m/>
    <m/>
    <m/>
    <m/>
    <m/>
    <m/>
    <m/>
    <n v="1"/>
    <x v="0"/>
    <m/>
    <m/>
    <m/>
    <m/>
    <m/>
    <n v="6"/>
    <n v="7"/>
    <m/>
    <m/>
    <m/>
    <n v="11"/>
    <m/>
    <m/>
    <m/>
    <n v="3"/>
    <m/>
    <m/>
    <m/>
    <m/>
    <m/>
    <n v="1"/>
    <n v="3"/>
    <m/>
    <m/>
    <m/>
    <n v="2"/>
    <m/>
    <m/>
    <s v="Cotton on "/>
    <s v="Countdown "/>
    <m/>
    <m/>
    <m/>
    <n v="6"/>
    <n v="3"/>
    <n v="2"/>
    <n v="3"/>
    <n v="3"/>
    <n v="4"/>
    <n v="4"/>
    <n v="3"/>
    <n v="3"/>
    <n v="4"/>
    <n v="4"/>
    <n v="4"/>
    <n v="4"/>
    <n v="5"/>
    <n v="5"/>
    <n v="5"/>
    <n v="4"/>
    <n v="4"/>
    <n v="5"/>
    <n v="5"/>
    <n v="4"/>
    <n v="4"/>
    <n v="5"/>
    <n v="5"/>
    <n v="5"/>
    <n v="5"/>
    <n v="5"/>
    <n v="4"/>
    <n v="4"/>
    <n v="3"/>
    <n v="4"/>
    <x v="6"/>
  </r>
  <r>
    <s v="P125"/>
    <n v="16.755960454929095"/>
    <x v="0"/>
    <x v="2"/>
    <n v="12"/>
    <m/>
    <m/>
    <m/>
    <m/>
    <m/>
    <m/>
    <m/>
    <n v="8"/>
    <m/>
    <m/>
    <m/>
    <n v="1"/>
    <x v="0"/>
    <m/>
    <m/>
    <n v="3"/>
    <m/>
    <n v="5"/>
    <m/>
    <m/>
    <m/>
    <m/>
    <m/>
    <m/>
    <m/>
    <n v="13"/>
    <m/>
    <n v="3"/>
    <m/>
    <m/>
    <n v="2"/>
    <m/>
    <n v="1"/>
    <m/>
    <m/>
    <m/>
    <m/>
    <m/>
    <m/>
    <m/>
    <n v="3"/>
    <s v="Farmers"/>
    <s v="Pak N Save "/>
    <m/>
    <m/>
    <m/>
    <n v="4"/>
    <n v="4"/>
    <n v="4"/>
    <n v="3"/>
    <n v="3"/>
    <n v="4"/>
    <n v="4"/>
    <n v="4"/>
    <n v="4"/>
    <n v="4"/>
    <n v="5"/>
    <n v="4"/>
    <n v="3"/>
    <n v="4"/>
    <n v="4"/>
    <n v="3"/>
    <n v="3"/>
    <n v="4"/>
    <n v="3"/>
    <n v="3"/>
    <n v="3"/>
    <n v="3"/>
    <n v="3"/>
    <n v="3"/>
    <n v="3"/>
    <n v="3"/>
    <n v="3"/>
    <n v="4"/>
    <n v="4"/>
    <n v="4"/>
    <n v="4"/>
    <x v="5"/>
  </r>
  <r>
    <s v="P126"/>
    <n v="4.655854924265304"/>
    <x v="0"/>
    <x v="5"/>
    <n v="2"/>
    <m/>
    <m/>
    <m/>
    <m/>
    <m/>
    <m/>
    <m/>
    <n v="8"/>
    <m/>
    <m/>
    <m/>
    <n v="1"/>
    <x v="0"/>
    <n v="1"/>
    <n v="2"/>
    <m/>
    <n v="4"/>
    <m/>
    <n v="6"/>
    <n v="7"/>
    <n v="8"/>
    <n v="9"/>
    <n v="10"/>
    <m/>
    <m/>
    <n v="13"/>
    <m/>
    <n v="9"/>
    <n v="1"/>
    <n v="9"/>
    <m/>
    <n v="8"/>
    <m/>
    <n v="2"/>
    <n v="3"/>
    <n v="7"/>
    <n v="5"/>
    <n v="6"/>
    <m/>
    <m/>
    <n v="4"/>
    <s v="farmers "/>
    <s v="the warehouse group "/>
    <s v="trade me"/>
    <s v="Briscoe "/>
    <s v="Fletcher building "/>
    <n v="3"/>
    <n v="3"/>
    <n v="3"/>
    <n v="3"/>
    <n v="3"/>
    <n v="3"/>
    <n v="4"/>
    <n v="4"/>
    <n v="4"/>
    <n v="4"/>
    <n v="4"/>
    <n v="4"/>
    <n v="4"/>
    <n v="4"/>
    <n v="4"/>
    <n v="4"/>
    <n v="4"/>
    <n v="4"/>
    <n v="4"/>
    <n v="4"/>
    <n v="4"/>
    <n v="4"/>
    <n v="4"/>
    <n v="4"/>
    <n v="4"/>
    <n v="4"/>
    <n v="4"/>
    <n v="4"/>
    <n v="4"/>
    <n v="4"/>
    <n v="4"/>
    <x v="0"/>
  </r>
  <r>
    <s v="P127"/>
    <n v="10.100612849045312"/>
    <x v="0"/>
    <x v="0"/>
    <n v="9"/>
    <n v="1"/>
    <m/>
    <m/>
    <m/>
    <m/>
    <m/>
    <m/>
    <m/>
    <m/>
    <m/>
    <m/>
    <n v="1"/>
    <x v="0"/>
    <m/>
    <m/>
    <m/>
    <m/>
    <m/>
    <m/>
    <m/>
    <m/>
    <m/>
    <m/>
    <m/>
    <n v="12"/>
    <m/>
    <m/>
    <n v="1"/>
    <m/>
    <m/>
    <m/>
    <m/>
    <m/>
    <m/>
    <m/>
    <m/>
    <m/>
    <m/>
    <m/>
    <n v="1"/>
    <m/>
    <s v="Warehouse "/>
    <s v="Kmart "/>
    <m/>
    <m/>
    <m/>
    <n v="6"/>
    <n v="3"/>
    <n v="3"/>
    <n v="3"/>
    <n v="3"/>
    <n v="3"/>
    <n v="3"/>
    <n v="3"/>
    <n v="3"/>
    <n v="3"/>
    <n v="3"/>
    <n v="3"/>
    <n v="3"/>
    <n v="3"/>
    <n v="3"/>
    <n v="3"/>
    <n v="3"/>
    <n v="4"/>
    <n v="3"/>
    <n v="3"/>
    <n v="3"/>
    <n v="3"/>
    <n v="3"/>
    <n v="3"/>
    <n v="3"/>
    <n v="3"/>
    <n v="3"/>
    <n v="3"/>
    <n v="3"/>
    <n v="3"/>
    <n v="3"/>
    <x v="5"/>
  </r>
  <r>
    <s v="P128"/>
    <n v="13.970016639776077"/>
    <x v="0"/>
    <x v="2"/>
    <n v="2"/>
    <n v="1"/>
    <m/>
    <m/>
    <m/>
    <m/>
    <m/>
    <m/>
    <m/>
    <m/>
    <m/>
    <m/>
    <n v="1"/>
    <x v="0"/>
    <m/>
    <m/>
    <m/>
    <n v="4"/>
    <m/>
    <m/>
    <m/>
    <m/>
    <m/>
    <m/>
    <n v="11"/>
    <m/>
    <m/>
    <m/>
    <n v="2"/>
    <m/>
    <m/>
    <m/>
    <n v="1"/>
    <m/>
    <m/>
    <m/>
    <m/>
    <m/>
    <m/>
    <n v="2"/>
    <m/>
    <m/>
    <s v="eco store"/>
    <m/>
    <m/>
    <m/>
    <m/>
    <n v="3"/>
    <n v="2"/>
    <n v="2"/>
    <n v="3"/>
    <n v="4"/>
    <n v="4"/>
    <n v="3"/>
    <n v="4"/>
    <n v="4"/>
    <n v="4"/>
    <n v="4"/>
    <n v="4"/>
    <n v="4"/>
    <n v="4"/>
    <n v="3"/>
    <n v="3"/>
    <n v="3"/>
    <n v="3"/>
    <n v="4"/>
    <n v="4"/>
    <n v="4"/>
    <n v="4"/>
    <n v="4"/>
    <n v="4"/>
    <n v="4"/>
    <n v="3"/>
    <n v="4"/>
    <n v="3"/>
    <n v="2"/>
    <n v="2"/>
    <n v="3"/>
    <x v="6"/>
  </r>
  <r>
    <s v="P129"/>
    <n v="4.5455742944179427"/>
    <x v="0"/>
    <x v="5"/>
    <n v="2"/>
    <m/>
    <m/>
    <m/>
    <m/>
    <m/>
    <m/>
    <m/>
    <m/>
    <n v="9"/>
    <m/>
    <s v="South African"/>
    <n v="1"/>
    <x v="0"/>
    <m/>
    <m/>
    <m/>
    <m/>
    <n v="5"/>
    <n v="6"/>
    <n v="7"/>
    <m/>
    <m/>
    <m/>
    <m/>
    <m/>
    <m/>
    <m/>
    <n v="3"/>
    <m/>
    <m/>
    <m/>
    <m/>
    <n v="3"/>
    <n v="2"/>
    <n v="1"/>
    <m/>
    <m/>
    <m/>
    <m/>
    <m/>
    <m/>
    <s v="The Warehouse"/>
    <m/>
    <m/>
    <m/>
    <m/>
    <n v="6"/>
    <n v="1"/>
    <n v="1"/>
    <n v="1"/>
    <n v="3"/>
    <n v="4"/>
    <n v="3"/>
    <n v="3"/>
    <n v="3"/>
    <n v="3"/>
    <n v="3"/>
    <n v="3"/>
    <n v="3"/>
    <n v="3"/>
    <n v="3"/>
    <n v="3"/>
    <n v="3"/>
    <n v="3"/>
    <n v="3"/>
    <n v="3"/>
    <n v="3"/>
    <n v="3"/>
    <n v="3"/>
    <n v="3"/>
    <n v="3"/>
    <n v="3"/>
    <n v="3"/>
    <n v="3"/>
    <n v="3"/>
    <n v="3"/>
    <n v="3"/>
    <x v="0"/>
  </r>
  <r>
    <s v="P130"/>
    <n v="7.1843197681859294"/>
    <x v="0"/>
    <x v="5"/>
    <n v="2"/>
    <n v="1"/>
    <m/>
    <m/>
    <m/>
    <m/>
    <m/>
    <m/>
    <m/>
    <m/>
    <m/>
    <m/>
    <n v="1"/>
    <x v="0"/>
    <m/>
    <n v="2"/>
    <n v="3"/>
    <n v="4"/>
    <n v="5"/>
    <n v="6"/>
    <n v="7"/>
    <m/>
    <m/>
    <n v="10"/>
    <n v="11"/>
    <m/>
    <n v="13"/>
    <m/>
    <n v="9"/>
    <m/>
    <n v="2"/>
    <n v="7"/>
    <n v="4"/>
    <n v="8"/>
    <n v="6"/>
    <n v="5"/>
    <m/>
    <m/>
    <n v="3"/>
    <n v="9"/>
    <m/>
    <n v="1"/>
    <s v="Huckleberries "/>
    <s v="Pure NZ"/>
    <m/>
    <m/>
    <m/>
    <n v="4"/>
    <n v="5"/>
    <n v="5"/>
    <n v="5"/>
    <n v="5"/>
    <n v="5"/>
    <n v="3"/>
    <n v="4"/>
    <n v="4"/>
    <n v="3"/>
    <n v="3"/>
    <n v="4"/>
    <n v="3"/>
    <n v="4"/>
    <n v="3"/>
    <n v="4"/>
    <n v="4"/>
    <n v="4"/>
    <n v="3"/>
    <n v="4"/>
    <n v="3"/>
    <n v="3"/>
    <n v="4"/>
    <n v="4"/>
    <n v="4"/>
    <n v="3"/>
    <n v="3"/>
    <n v="4"/>
    <n v="5"/>
    <n v="5"/>
    <n v="5"/>
    <x v="0"/>
  </r>
  <r>
    <s v="P131"/>
    <n v="18.936830452243271"/>
    <x v="0"/>
    <x v="2"/>
    <n v="2"/>
    <n v="1"/>
    <m/>
    <m/>
    <m/>
    <m/>
    <m/>
    <m/>
    <m/>
    <m/>
    <m/>
    <m/>
    <n v="1"/>
    <x v="0"/>
    <m/>
    <n v="2"/>
    <n v="3"/>
    <m/>
    <n v="5"/>
    <n v="6"/>
    <m/>
    <n v="8"/>
    <m/>
    <m/>
    <m/>
    <m/>
    <m/>
    <m/>
    <n v="5"/>
    <m/>
    <n v="1"/>
    <n v="2"/>
    <m/>
    <n v="4"/>
    <n v="3"/>
    <m/>
    <n v="5"/>
    <m/>
    <m/>
    <m/>
    <m/>
    <m/>
    <s v="Ecostore"/>
    <m/>
    <m/>
    <m/>
    <m/>
    <n v="3"/>
    <n v="4"/>
    <n v="4"/>
    <n v="4"/>
    <n v="5"/>
    <n v="5"/>
    <n v="4"/>
    <n v="3"/>
    <n v="3"/>
    <n v="5"/>
    <n v="5"/>
    <n v="5"/>
    <n v="5"/>
    <n v="5"/>
    <n v="4"/>
    <n v="5"/>
    <n v="5"/>
    <n v="5"/>
    <n v="5"/>
    <n v="5"/>
    <n v="4"/>
    <n v="4"/>
    <n v="5"/>
    <n v="5"/>
    <n v="5"/>
    <n v="5"/>
    <n v="5"/>
    <n v="5"/>
    <n v="5"/>
    <n v="5"/>
    <n v="5"/>
    <x v="3"/>
  </r>
  <r>
    <s v="P132"/>
    <n v="17.820618383703668"/>
    <x v="1"/>
    <x v="5"/>
    <n v="13"/>
    <m/>
    <m/>
    <m/>
    <m/>
    <m/>
    <m/>
    <m/>
    <m/>
    <n v="9"/>
    <m/>
    <s v="Kiwi"/>
    <n v="1"/>
    <x v="0"/>
    <m/>
    <m/>
    <n v="3"/>
    <m/>
    <n v="5"/>
    <n v="6"/>
    <n v="7"/>
    <n v="8"/>
    <m/>
    <n v="10"/>
    <n v="11"/>
    <m/>
    <m/>
    <m/>
    <n v="7"/>
    <m/>
    <m/>
    <n v="3"/>
    <m/>
    <n v="7"/>
    <n v="1"/>
    <n v="2"/>
    <n v="4"/>
    <m/>
    <n v="5"/>
    <n v="6"/>
    <m/>
    <m/>
    <m/>
    <m/>
    <m/>
    <m/>
    <m/>
    <n v="6"/>
    <n v="1"/>
    <n v="1"/>
    <n v="1"/>
    <n v="5"/>
    <n v="5"/>
    <n v="3"/>
    <n v="3"/>
    <n v="3"/>
    <n v="3"/>
    <n v="3"/>
    <n v="3"/>
    <n v="3"/>
    <n v="3"/>
    <n v="3"/>
    <n v="3"/>
    <n v="3"/>
    <n v="3"/>
    <n v="3"/>
    <n v="3"/>
    <n v="3"/>
    <n v="3"/>
    <n v="3"/>
    <n v="3"/>
    <n v="3"/>
    <n v="3"/>
    <n v="3"/>
    <n v="3"/>
    <n v="3"/>
    <n v="3"/>
    <n v="3"/>
    <x v="4"/>
  </r>
  <r>
    <s v="P133"/>
    <n v="7.0523315985750799"/>
    <x v="0"/>
    <x v="4"/>
    <n v="12"/>
    <m/>
    <m/>
    <m/>
    <m/>
    <m/>
    <m/>
    <n v="7"/>
    <m/>
    <m/>
    <m/>
    <m/>
    <n v="1"/>
    <x v="0"/>
    <m/>
    <n v="2"/>
    <m/>
    <n v="4"/>
    <n v="5"/>
    <n v="6"/>
    <n v="7"/>
    <m/>
    <m/>
    <m/>
    <n v="11"/>
    <m/>
    <m/>
    <m/>
    <n v="6"/>
    <m/>
    <n v="1"/>
    <m/>
    <n v="2"/>
    <n v="3"/>
    <n v="5"/>
    <n v="6"/>
    <m/>
    <m/>
    <m/>
    <n v="4"/>
    <m/>
    <m/>
    <s v="Caliwood"/>
    <m/>
    <m/>
    <m/>
    <m/>
    <n v="3"/>
    <n v="2"/>
    <n v="2"/>
    <n v="2"/>
    <n v="3"/>
    <n v="3"/>
    <n v="3"/>
    <n v="3"/>
    <n v="3"/>
    <n v="3"/>
    <n v="4"/>
    <n v="2"/>
    <n v="2"/>
    <n v="3"/>
    <n v="3"/>
    <n v="4"/>
    <n v="2"/>
    <n v="2"/>
    <n v="3"/>
    <n v="2"/>
    <n v="1"/>
    <n v="3"/>
    <n v="3"/>
    <n v="3"/>
    <n v="5"/>
    <n v="4"/>
    <n v="4"/>
    <n v="3"/>
    <n v="3"/>
    <n v="3"/>
    <n v="4"/>
    <x v="4"/>
  </r>
  <r>
    <s v="P134"/>
    <n v="11.710266647861731"/>
    <x v="1"/>
    <x v="0"/>
    <n v="8"/>
    <n v="1"/>
    <m/>
    <m/>
    <m/>
    <m/>
    <m/>
    <m/>
    <m/>
    <m/>
    <m/>
    <m/>
    <n v="1"/>
    <x v="0"/>
    <m/>
    <n v="2"/>
    <n v="3"/>
    <m/>
    <n v="5"/>
    <n v="6"/>
    <n v="7"/>
    <n v="8"/>
    <m/>
    <n v="10"/>
    <n v="11"/>
    <n v="12"/>
    <m/>
    <m/>
    <n v="9"/>
    <m/>
    <n v="1"/>
    <n v="7"/>
    <m/>
    <n v="9"/>
    <n v="8"/>
    <n v="2"/>
    <n v="6"/>
    <m/>
    <n v="3"/>
    <n v="5"/>
    <n v="4"/>
    <m/>
    <s v=" "/>
    <m/>
    <m/>
    <m/>
    <m/>
    <n v="6"/>
    <n v="1"/>
    <n v="1"/>
    <n v="1"/>
    <n v="3"/>
    <n v="5"/>
    <n v="3"/>
    <n v="3"/>
    <n v="3"/>
    <n v="3"/>
    <n v="3"/>
    <n v="3"/>
    <n v="3"/>
    <n v="3"/>
    <n v="3"/>
    <n v="3"/>
    <n v="3"/>
    <n v="3"/>
    <n v="3"/>
    <n v="5"/>
    <n v="5"/>
    <n v="3"/>
    <n v="3"/>
    <n v="3"/>
    <n v="4"/>
    <n v="5"/>
    <n v="5"/>
    <n v="4"/>
    <n v="4"/>
    <n v="4"/>
    <n v="5"/>
    <x v="4"/>
  </r>
  <r>
    <s v="P135"/>
    <n v="7.7176219314041168"/>
    <x v="0"/>
    <x v="2"/>
    <n v="13"/>
    <n v="1"/>
    <m/>
    <m/>
    <m/>
    <m/>
    <m/>
    <m/>
    <m/>
    <m/>
    <m/>
    <m/>
    <n v="1"/>
    <x v="0"/>
    <m/>
    <n v="2"/>
    <m/>
    <m/>
    <m/>
    <m/>
    <m/>
    <m/>
    <m/>
    <m/>
    <m/>
    <m/>
    <m/>
    <m/>
    <n v="1"/>
    <m/>
    <n v="1"/>
    <m/>
    <m/>
    <m/>
    <m/>
    <m/>
    <m/>
    <m/>
    <m/>
    <m/>
    <m/>
    <m/>
    <s v=" "/>
    <m/>
    <m/>
    <m/>
    <m/>
    <n v="6"/>
    <n v="3"/>
    <n v="3"/>
    <n v="3"/>
    <n v="4"/>
    <n v="4"/>
    <n v="3"/>
    <n v="4"/>
    <n v="4"/>
    <n v="4"/>
    <n v="4"/>
    <n v="4"/>
    <n v="4"/>
    <n v="4"/>
    <n v="4"/>
    <n v="4"/>
    <n v="4"/>
    <n v="4"/>
    <n v="4"/>
    <n v="4"/>
    <n v="3"/>
    <n v="4"/>
    <n v="4"/>
    <n v="4"/>
    <n v="4"/>
    <n v="4"/>
    <n v="4"/>
    <n v="4"/>
    <n v="4"/>
    <n v="4"/>
    <n v="4"/>
    <x v="4"/>
  </r>
  <r>
    <s v="P136"/>
    <n v="14.947580655537019"/>
    <x v="1"/>
    <x v="5"/>
    <n v="9"/>
    <n v="1"/>
    <m/>
    <m/>
    <m/>
    <m/>
    <m/>
    <m/>
    <m/>
    <m/>
    <m/>
    <m/>
    <n v="1"/>
    <x v="0"/>
    <m/>
    <n v="2"/>
    <n v="3"/>
    <m/>
    <n v="5"/>
    <n v="6"/>
    <m/>
    <m/>
    <m/>
    <m/>
    <n v="11"/>
    <m/>
    <n v="13"/>
    <m/>
    <n v="6"/>
    <m/>
    <n v="2"/>
    <n v="6"/>
    <m/>
    <n v="5"/>
    <n v="3"/>
    <m/>
    <m/>
    <m/>
    <m/>
    <n v="1"/>
    <m/>
    <n v="4"/>
    <m/>
    <m/>
    <m/>
    <m/>
    <m/>
    <n v="4"/>
    <n v="2"/>
    <n v="4"/>
    <n v="3"/>
    <n v="2"/>
    <n v="3"/>
    <n v="2"/>
    <n v="2"/>
    <n v="4"/>
    <n v="4"/>
    <n v="3"/>
    <n v="2"/>
    <n v="3"/>
    <n v="4"/>
    <n v="3"/>
    <n v="3"/>
    <n v="4"/>
    <n v="4"/>
    <n v="4"/>
    <n v="4"/>
    <n v="3"/>
    <n v="3"/>
    <n v="2"/>
    <n v="3"/>
    <n v="3"/>
    <n v="3"/>
    <n v="5"/>
    <n v="3"/>
    <n v="3"/>
    <n v="2"/>
    <n v="4"/>
    <x v="5"/>
  </r>
  <r>
    <s v="P137"/>
    <n v="12.872828867658438"/>
    <x v="0"/>
    <x v="2"/>
    <n v="9"/>
    <m/>
    <m/>
    <m/>
    <m/>
    <m/>
    <m/>
    <m/>
    <n v="8"/>
    <m/>
    <m/>
    <m/>
    <n v="1"/>
    <x v="0"/>
    <m/>
    <m/>
    <m/>
    <m/>
    <m/>
    <m/>
    <n v="7"/>
    <m/>
    <m/>
    <m/>
    <m/>
    <m/>
    <m/>
    <m/>
    <n v="1"/>
    <m/>
    <m/>
    <m/>
    <m/>
    <m/>
    <m/>
    <n v="1"/>
    <m/>
    <m/>
    <m/>
    <m/>
    <m/>
    <m/>
    <s v="New world "/>
    <s v="Countdown "/>
    <s v="Warehouse "/>
    <s v="Asian"/>
    <m/>
    <n v="4"/>
    <n v="4"/>
    <n v="3"/>
    <n v="4"/>
    <n v="3"/>
    <n v="3"/>
    <n v="5"/>
    <n v="3"/>
    <n v="3"/>
    <n v="4"/>
    <n v="3"/>
    <n v="4"/>
    <n v="3"/>
    <n v="4"/>
    <n v="3"/>
    <n v="4"/>
    <n v="3"/>
    <n v="4"/>
    <n v="3"/>
    <n v="4"/>
    <n v="3"/>
    <n v="4"/>
    <n v="3"/>
    <n v="4"/>
    <n v="4"/>
    <n v="3"/>
    <n v="4"/>
    <n v="4"/>
    <n v="3"/>
    <n v="4"/>
    <n v="3"/>
    <x v="0"/>
  </r>
  <r>
    <s v="P138"/>
    <n v="14.817952041574147"/>
    <x v="1"/>
    <x v="0"/>
    <n v="2"/>
    <m/>
    <m/>
    <m/>
    <m/>
    <m/>
    <m/>
    <m/>
    <m/>
    <n v="9"/>
    <m/>
    <s v="Filipino"/>
    <n v="1"/>
    <x v="0"/>
    <m/>
    <n v="2"/>
    <m/>
    <m/>
    <n v="5"/>
    <n v="6"/>
    <n v="7"/>
    <n v="8"/>
    <n v="9"/>
    <m/>
    <m/>
    <m/>
    <m/>
    <m/>
    <n v="6"/>
    <m/>
    <n v="2"/>
    <m/>
    <m/>
    <n v="4"/>
    <n v="1"/>
    <n v="3"/>
    <n v="5"/>
    <n v="6"/>
    <m/>
    <m/>
    <m/>
    <m/>
    <s v="Ecostore"/>
    <s v="Earthwise"/>
    <m/>
    <m/>
    <m/>
    <n v="3"/>
    <n v="4"/>
    <n v="4"/>
    <n v="5"/>
    <n v="5"/>
    <n v="5"/>
    <n v="4"/>
    <n v="4"/>
    <n v="4"/>
    <n v="4"/>
    <n v="5"/>
    <n v="5"/>
    <n v="5"/>
    <n v="5"/>
    <n v="4"/>
    <n v="5"/>
    <n v="5"/>
    <n v="4"/>
    <n v="5"/>
    <n v="5"/>
    <n v="4"/>
    <n v="5"/>
    <n v="4"/>
    <n v="5"/>
    <n v="5"/>
    <n v="5"/>
    <n v="5"/>
    <n v="5"/>
    <n v="4"/>
    <n v="4"/>
    <n v="5"/>
    <x v="2"/>
  </r>
  <r>
    <s v="P139"/>
    <n v="14.126414376589739"/>
    <x v="0"/>
    <x v="2"/>
    <n v="12"/>
    <n v="1"/>
    <m/>
    <m/>
    <m/>
    <m/>
    <m/>
    <m/>
    <m/>
    <m/>
    <m/>
    <m/>
    <n v="1"/>
    <x v="0"/>
    <m/>
    <n v="2"/>
    <n v="3"/>
    <m/>
    <n v="5"/>
    <n v="6"/>
    <n v="7"/>
    <n v="8"/>
    <m/>
    <m/>
    <n v="11"/>
    <n v="12"/>
    <n v="13"/>
    <m/>
    <n v="9"/>
    <m/>
    <n v="1"/>
    <n v="4"/>
    <m/>
    <n v="6"/>
    <n v="8"/>
    <n v="3"/>
    <n v="2"/>
    <m/>
    <m/>
    <n v="9"/>
    <n v="5"/>
    <n v="7"/>
    <m/>
    <m/>
    <m/>
    <m/>
    <m/>
    <n v="3"/>
    <n v="3"/>
    <n v="3"/>
    <n v="4"/>
    <n v="3"/>
    <n v="4"/>
    <n v="3"/>
    <n v="4"/>
    <n v="4"/>
    <n v="3"/>
    <n v="4"/>
    <n v="4"/>
    <n v="4"/>
    <n v="3"/>
    <n v="3"/>
    <n v="3"/>
    <n v="3"/>
    <n v="4"/>
    <n v="4"/>
    <n v="4"/>
    <n v="4"/>
    <n v="3"/>
    <n v="4"/>
    <n v="3"/>
    <n v="5"/>
    <n v="4"/>
    <n v="4"/>
    <n v="3"/>
    <n v="4"/>
    <n v="4"/>
    <n v="5"/>
    <x v="0"/>
  </r>
  <r>
    <s v="P140"/>
    <n v="8.0650573759003574"/>
    <x v="1"/>
    <x v="5"/>
    <n v="9"/>
    <n v="1"/>
    <m/>
    <m/>
    <m/>
    <m/>
    <m/>
    <m/>
    <m/>
    <m/>
    <m/>
    <m/>
    <n v="1"/>
    <x v="0"/>
    <m/>
    <n v="2"/>
    <n v="3"/>
    <m/>
    <n v="5"/>
    <n v="6"/>
    <n v="7"/>
    <m/>
    <m/>
    <m/>
    <n v="11"/>
    <n v="12"/>
    <n v="13"/>
    <m/>
    <n v="8"/>
    <m/>
    <n v="2"/>
    <n v="1"/>
    <m/>
    <n v="3"/>
    <n v="6"/>
    <n v="5"/>
    <m/>
    <m/>
    <m/>
    <n v="4"/>
    <n v="8"/>
    <n v="7"/>
    <s v="eco store"/>
    <s v="down to earth"/>
    <m/>
    <m/>
    <m/>
    <n v="4"/>
    <n v="4"/>
    <n v="4"/>
    <n v="4"/>
    <n v="5"/>
    <n v="4"/>
    <n v="1"/>
    <n v="3"/>
    <n v="1"/>
    <n v="3"/>
    <n v="4"/>
    <n v="4"/>
    <n v="4"/>
    <n v="4"/>
    <n v="5"/>
    <n v="5"/>
    <n v="5"/>
    <n v="4"/>
    <n v="4"/>
    <n v="4"/>
    <n v="4"/>
    <n v="4"/>
    <n v="4"/>
    <n v="5"/>
    <n v="5"/>
    <n v="5"/>
    <n v="5"/>
    <n v="4"/>
    <n v="4"/>
    <n v="4"/>
    <n v="4"/>
    <x v="0"/>
  </r>
  <r>
    <s v="P141"/>
    <n v="13.65027591024368"/>
    <x v="0"/>
    <x v="5"/>
    <n v="2"/>
    <m/>
    <m/>
    <m/>
    <m/>
    <m/>
    <m/>
    <m/>
    <m/>
    <n v="9"/>
    <m/>
    <s v="Filipino"/>
    <n v="1"/>
    <x v="0"/>
    <m/>
    <n v="2"/>
    <n v="3"/>
    <m/>
    <n v="5"/>
    <n v="6"/>
    <n v="7"/>
    <m/>
    <m/>
    <n v="10"/>
    <n v="11"/>
    <n v="12"/>
    <m/>
    <m/>
    <n v="8"/>
    <m/>
    <n v="6"/>
    <n v="7"/>
    <m/>
    <n v="8"/>
    <n v="1"/>
    <n v="4"/>
    <m/>
    <m/>
    <n v="2"/>
    <n v="3"/>
    <n v="5"/>
    <m/>
    <m/>
    <m/>
    <m/>
    <m/>
    <m/>
    <n v="4"/>
    <n v="3"/>
    <n v="5"/>
    <n v="4"/>
    <n v="5"/>
    <n v="5"/>
    <n v="3"/>
    <n v="3"/>
    <n v="3"/>
    <n v="4"/>
    <n v="4"/>
    <n v="5"/>
    <n v="3"/>
    <n v="5"/>
    <n v="4"/>
    <n v="4"/>
    <n v="4"/>
    <n v="3"/>
    <n v="3"/>
    <n v="4"/>
    <n v="4"/>
    <n v="5"/>
    <n v="4"/>
    <n v="4"/>
    <n v="5"/>
    <n v="5"/>
    <n v="5"/>
    <n v="4"/>
    <n v="4"/>
    <n v="4"/>
    <n v="5"/>
    <x v="2"/>
  </r>
  <r>
    <s v="P142"/>
    <n v="16.978576937853632"/>
    <x v="0"/>
    <x v="0"/>
    <n v="2"/>
    <n v="1"/>
    <m/>
    <m/>
    <m/>
    <m/>
    <m/>
    <m/>
    <m/>
    <m/>
    <m/>
    <m/>
    <n v="1"/>
    <x v="0"/>
    <m/>
    <n v="2"/>
    <n v="3"/>
    <m/>
    <n v="5"/>
    <n v="6"/>
    <n v="7"/>
    <n v="8"/>
    <m/>
    <m/>
    <m/>
    <n v="12"/>
    <n v="13"/>
    <m/>
    <n v="8"/>
    <m/>
    <n v="4"/>
    <n v="6"/>
    <m/>
    <n v="2"/>
    <n v="5"/>
    <n v="3"/>
    <n v="7"/>
    <m/>
    <m/>
    <m/>
    <n v="8"/>
    <n v="1"/>
    <s v="Allbirds"/>
    <s v="Icebreaker"/>
    <s v="Eco Store"/>
    <m/>
    <m/>
    <n v="3"/>
    <n v="4"/>
    <n v="4"/>
    <n v="5"/>
    <n v="4"/>
    <n v="3"/>
    <n v="4"/>
    <n v="4"/>
    <n v="3"/>
    <n v="5"/>
    <n v="4"/>
    <n v="5"/>
    <n v="5"/>
    <n v="5"/>
    <n v="4"/>
    <n v="4"/>
    <n v="5"/>
    <n v="3"/>
    <n v="4"/>
    <n v="3"/>
    <n v="4"/>
    <n v="4"/>
    <n v="5"/>
    <n v="5"/>
    <n v="5"/>
    <n v="4"/>
    <n v="5"/>
    <n v="4"/>
    <n v="5"/>
    <n v="4"/>
    <n v="5"/>
    <x v="3"/>
  </r>
  <r>
    <s v="P143"/>
    <n v="14.157846392611154"/>
    <x v="0"/>
    <x v="2"/>
    <n v="12"/>
    <n v="1"/>
    <m/>
    <m/>
    <m/>
    <m/>
    <m/>
    <m/>
    <m/>
    <m/>
    <m/>
    <m/>
    <n v="1"/>
    <x v="0"/>
    <m/>
    <n v="2"/>
    <n v="3"/>
    <m/>
    <m/>
    <n v="6"/>
    <n v="7"/>
    <n v="8"/>
    <n v="9"/>
    <n v="10"/>
    <m/>
    <n v="12"/>
    <m/>
    <m/>
    <n v="8"/>
    <m/>
    <n v="2"/>
    <n v="5"/>
    <m/>
    <m/>
    <n v="4"/>
    <n v="6"/>
    <n v="7"/>
    <n v="3"/>
    <n v="1"/>
    <m/>
    <n v="8"/>
    <m/>
    <s v="Icebreaker"/>
    <s v="Swandri"/>
    <s v="All Birds"/>
    <m/>
    <m/>
    <n v="4"/>
    <n v="4"/>
    <n v="4"/>
    <n v="4"/>
    <n v="5"/>
    <n v="5"/>
    <n v="4"/>
    <n v="3"/>
    <n v="4"/>
    <n v="5"/>
    <n v="3"/>
    <n v="5"/>
    <n v="5"/>
    <n v="5"/>
    <n v="5"/>
    <n v="4"/>
    <n v="4"/>
    <n v="3"/>
    <n v="5"/>
    <n v="4"/>
    <n v="4"/>
    <n v="5"/>
    <n v="3"/>
    <n v="4"/>
    <n v="5"/>
    <n v="3"/>
    <n v="5"/>
    <n v="5"/>
    <n v="4"/>
    <n v="3"/>
    <n v="4"/>
    <x v="2"/>
  </r>
  <r>
    <s v="P144"/>
    <n v="10.812535461044094"/>
    <x v="0"/>
    <x v="2"/>
    <n v="4"/>
    <n v="1"/>
    <n v="2"/>
    <m/>
    <m/>
    <m/>
    <m/>
    <m/>
    <m/>
    <m/>
    <m/>
    <m/>
    <n v="2"/>
    <x v="0"/>
    <m/>
    <n v="2"/>
    <n v="3"/>
    <m/>
    <m/>
    <n v="6"/>
    <n v="7"/>
    <m/>
    <m/>
    <n v="10"/>
    <n v="11"/>
    <m/>
    <m/>
    <m/>
    <n v="6"/>
    <m/>
    <n v="2"/>
    <n v="1"/>
    <m/>
    <m/>
    <n v="5"/>
    <n v="4"/>
    <m/>
    <m/>
    <n v="6"/>
    <n v="3"/>
    <m/>
    <m/>
    <s v="ecostore"/>
    <s v="earthwise "/>
    <s v="woolbabe"/>
    <m/>
    <m/>
    <n v="4"/>
    <n v="4"/>
    <n v="4"/>
    <n v="4"/>
    <n v="3"/>
    <n v="5"/>
    <n v="4"/>
    <n v="3"/>
    <n v="3"/>
    <n v="4"/>
    <n v="4"/>
    <n v="4"/>
    <n v="5"/>
    <n v="5"/>
    <n v="4"/>
    <n v="4"/>
    <n v="3"/>
    <n v="4"/>
    <n v="5"/>
    <n v="4"/>
    <n v="4"/>
    <n v="3"/>
    <n v="4"/>
    <n v="4"/>
    <n v="4"/>
    <n v="4"/>
    <n v="5"/>
    <n v="5"/>
    <n v="4"/>
    <n v="4"/>
    <n v="4"/>
    <x v="6"/>
  </r>
  <r>
    <s v="P145"/>
    <n v="5.8347426536392835"/>
    <x v="0"/>
    <x v="5"/>
    <n v="3"/>
    <m/>
    <m/>
    <m/>
    <m/>
    <m/>
    <m/>
    <m/>
    <n v="8"/>
    <m/>
    <m/>
    <m/>
    <n v="1"/>
    <x v="0"/>
    <m/>
    <n v="2"/>
    <m/>
    <n v="4"/>
    <m/>
    <n v="6"/>
    <m/>
    <m/>
    <n v="9"/>
    <m/>
    <m/>
    <n v="12"/>
    <m/>
    <m/>
    <n v="5"/>
    <m/>
    <n v="1"/>
    <m/>
    <n v="2"/>
    <m/>
    <n v="3"/>
    <m/>
    <m/>
    <n v="4"/>
    <m/>
    <m/>
    <n v="5"/>
    <m/>
    <s v="Eco"/>
    <m/>
    <m/>
    <m/>
    <m/>
    <n v="6"/>
    <n v="3"/>
    <n v="3"/>
    <n v="3"/>
    <n v="3"/>
    <n v="3"/>
    <n v="3"/>
    <n v="3"/>
    <n v="3"/>
    <n v="3"/>
    <n v="3"/>
    <n v="3"/>
    <n v="3"/>
    <n v="3"/>
    <n v="3"/>
    <n v="3"/>
    <n v="3"/>
    <n v="3"/>
    <n v="3"/>
    <n v="3"/>
    <n v="3"/>
    <n v="3"/>
    <n v="3"/>
    <n v="3"/>
    <n v="3"/>
    <n v="3"/>
    <n v="3"/>
    <n v="3"/>
    <n v="3"/>
    <n v="3"/>
    <n v="3"/>
    <x v="5"/>
  </r>
  <r>
    <s v="P146"/>
    <n v="12.332938120904295"/>
    <x v="0"/>
    <x v="5"/>
    <n v="12"/>
    <n v="1"/>
    <n v="2"/>
    <m/>
    <m/>
    <m/>
    <m/>
    <m/>
    <m/>
    <m/>
    <m/>
    <m/>
    <n v="2"/>
    <x v="0"/>
    <m/>
    <n v="2"/>
    <n v="3"/>
    <n v="4"/>
    <n v="5"/>
    <n v="6"/>
    <n v="7"/>
    <n v="8"/>
    <m/>
    <m/>
    <n v="11"/>
    <n v="12"/>
    <m/>
    <m/>
    <n v="9"/>
    <m/>
    <n v="1"/>
    <n v="5"/>
    <n v="9"/>
    <n v="6"/>
    <n v="8"/>
    <n v="7"/>
    <n v="2"/>
    <m/>
    <m/>
    <n v="3"/>
    <n v="4"/>
    <m/>
    <s v="Eco"/>
    <s v="Natural"/>
    <m/>
    <m/>
    <m/>
    <n v="6"/>
    <n v="3"/>
    <n v="3"/>
    <n v="2"/>
    <n v="5"/>
    <n v="5"/>
    <n v="4"/>
    <n v="4"/>
    <n v="5"/>
    <n v="5"/>
    <n v="5"/>
    <n v="5"/>
    <n v="5"/>
    <n v="5"/>
    <n v="5"/>
    <n v="4"/>
    <n v="5"/>
    <n v="4"/>
    <n v="5"/>
    <n v="5"/>
    <n v="5"/>
    <n v="4"/>
    <n v="4"/>
    <n v="5"/>
    <n v="5"/>
    <n v="4"/>
    <n v="5"/>
    <n v="4"/>
    <n v="4"/>
    <n v="4"/>
    <n v="5"/>
    <x v="1"/>
  </r>
  <r>
    <s v="P147"/>
    <n v="4.4174711541991858"/>
    <x v="0"/>
    <x v="2"/>
    <n v="8"/>
    <n v="1"/>
    <m/>
    <m/>
    <m/>
    <m/>
    <m/>
    <m/>
    <m/>
    <m/>
    <m/>
    <m/>
    <n v="1"/>
    <x v="0"/>
    <m/>
    <m/>
    <m/>
    <m/>
    <n v="5"/>
    <n v="6"/>
    <n v="7"/>
    <n v="8"/>
    <m/>
    <m/>
    <n v="11"/>
    <n v="12"/>
    <m/>
    <m/>
    <n v="6"/>
    <m/>
    <m/>
    <m/>
    <m/>
    <n v="4"/>
    <n v="5"/>
    <n v="6"/>
    <n v="1"/>
    <m/>
    <m/>
    <n v="3"/>
    <n v="2"/>
    <m/>
    <s v="Trade me "/>
    <m/>
    <m/>
    <m/>
    <m/>
    <n v="6"/>
    <n v="3"/>
    <n v="3"/>
    <n v="3"/>
    <n v="3"/>
    <n v="5"/>
    <n v="3"/>
    <n v="3"/>
    <n v="3"/>
    <n v="3"/>
    <n v="3"/>
    <n v="3"/>
    <n v="3"/>
    <n v="3"/>
    <n v="3"/>
    <n v="3"/>
    <n v="3"/>
    <n v="3"/>
    <n v="3"/>
    <n v="3"/>
    <n v="3"/>
    <n v="3"/>
    <n v="3"/>
    <n v="3"/>
    <n v="3"/>
    <n v="3"/>
    <n v="3"/>
    <n v="3"/>
    <n v="3"/>
    <n v="3"/>
    <n v="3"/>
    <x v="3"/>
  </r>
  <r>
    <s v="P148"/>
    <n v="16.699010192520401"/>
    <x v="0"/>
    <x v="0"/>
    <n v="8"/>
    <n v="1"/>
    <m/>
    <m/>
    <m/>
    <m/>
    <m/>
    <m/>
    <m/>
    <m/>
    <m/>
    <m/>
    <n v="1"/>
    <x v="0"/>
    <m/>
    <n v="2"/>
    <n v="3"/>
    <n v="4"/>
    <n v="5"/>
    <n v="6"/>
    <n v="7"/>
    <n v="8"/>
    <n v="9"/>
    <m/>
    <n v="11"/>
    <n v="12"/>
    <m/>
    <m/>
    <n v="10"/>
    <m/>
    <n v="2"/>
    <n v="5"/>
    <n v="1"/>
    <n v="4"/>
    <n v="3"/>
    <n v="8"/>
    <n v="10"/>
    <n v="6"/>
    <m/>
    <n v="9"/>
    <n v="7"/>
    <m/>
    <s v="Earthwise"/>
    <m/>
    <m/>
    <m/>
    <m/>
    <n v="3"/>
    <n v="4"/>
    <n v="4"/>
    <n v="4"/>
    <n v="3"/>
    <n v="3"/>
    <n v="3"/>
    <n v="4"/>
    <n v="2"/>
    <n v="4"/>
    <n v="3"/>
    <n v="4"/>
    <n v="4"/>
    <n v="4"/>
    <n v="4"/>
    <n v="4"/>
    <n v="4"/>
    <n v="4"/>
    <n v="4"/>
    <n v="4"/>
    <n v="4"/>
    <n v="4"/>
    <n v="4"/>
    <n v="4"/>
    <n v="4"/>
    <n v="4"/>
    <n v="5"/>
    <n v="4"/>
    <n v="3"/>
    <n v="3"/>
    <n v="4"/>
    <x v="0"/>
  </r>
  <r>
    <s v="P149"/>
    <n v="10.439019861490538"/>
    <x v="0"/>
    <x v="5"/>
    <n v="2"/>
    <n v="1"/>
    <m/>
    <m/>
    <m/>
    <m/>
    <m/>
    <m/>
    <m/>
    <m/>
    <m/>
    <m/>
    <n v="1"/>
    <x v="0"/>
    <m/>
    <n v="2"/>
    <n v="3"/>
    <n v="4"/>
    <n v="5"/>
    <n v="6"/>
    <n v="7"/>
    <n v="8"/>
    <m/>
    <m/>
    <n v="11"/>
    <n v="12"/>
    <m/>
    <m/>
    <n v="9"/>
    <m/>
    <n v="8"/>
    <n v="7"/>
    <n v="9"/>
    <n v="4"/>
    <n v="2"/>
    <n v="3"/>
    <n v="1"/>
    <m/>
    <m/>
    <n v="5"/>
    <n v="6"/>
    <m/>
    <s v="AWWA the label"/>
    <s v="Blac cosmetics"/>
    <s v="Body Shop"/>
    <s v="Eco store"/>
    <s v="Huckleberry"/>
    <n v="3"/>
    <n v="4"/>
    <n v="4"/>
    <n v="1"/>
    <n v="5"/>
    <n v="5"/>
    <n v="4"/>
    <n v="5"/>
    <n v="5"/>
    <n v="5"/>
    <n v="5"/>
    <n v="5"/>
    <n v="5"/>
    <n v="5"/>
    <n v="5"/>
    <n v="5"/>
    <n v="5"/>
    <n v="4"/>
    <n v="5"/>
    <n v="5"/>
    <n v="5"/>
    <n v="5"/>
    <n v="5"/>
    <n v="5"/>
    <n v="5"/>
    <n v="5"/>
    <n v="5"/>
    <n v="5"/>
    <n v="5"/>
    <n v="5"/>
    <n v="5"/>
    <x v="5"/>
  </r>
  <r>
    <s v="P150"/>
    <n v="12.955130912552979"/>
    <x v="0"/>
    <x v="0"/>
    <n v="2"/>
    <n v="1"/>
    <m/>
    <m/>
    <m/>
    <m/>
    <m/>
    <m/>
    <m/>
    <m/>
    <m/>
    <m/>
    <n v="1"/>
    <x v="0"/>
    <n v="1"/>
    <n v="2"/>
    <m/>
    <n v="4"/>
    <n v="5"/>
    <n v="6"/>
    <n v="7"/>
    <n v="8"/>
    <m/>
    <m/>
    <n v="11"/>
    <n v="12"/>
    <m/>
    <m/>
    <n v="9"/>
    <n v="9"/>
    <n v="3"/>
    <m/>
    <n v="8"/>
    <n v="4"/>
    <n v="5"/>
    <n v="6"/>
    <n v="1"/>
    <m/>
    <m/>
    <n v="2"/>
    <n v="7"/>
    <m/>
    <s v="Ecostore"/>
    <m/>
    <m/>
    <m/>
    <m/>
    <n v="3"/>
    <n v="2"/>
    <n v="2"/>
    <n v="2"/>
    <n v="5"/>
    <n v="5"/>
    <n v="3"/>
    <n v="4"/>
    <n v="4"/>
    <n v="4"/>
    <n v="4"/>
    <n v="4"/>
    <n v="4"/>
    <n v="4"/>
    <n v="4"/>
    <n v="4"/>
    <n v="4"/>
    <n v="4"/>
    <n v="4"/>
    <n v="4"/>
    <n v="4"/>
    <n v="4"/>
    <n v="4"/>
    <n v="4"/>
    <n v="4"/>
    <n v="4"/>
    <n v="4"/>
    <n v="4"/>
    <n v="4"/>
    <n v="4"/>
    <n v="4"/>
    <x v="3"/>
  </r>
  <r>
    <s v="P151"/>
    <n v="13.6083967369366"/>
    <x v="0"/>
    <x v="0"/>
    <n v="2"/>
    <n v="1"/>
    <m/>
    <m/>
    <m/>
    <m/>
    <m/>
    <m/>
    <m/>
    <m/>
    <m/>
    <m/>
    <n v="1"/>
    <x v="0"/>
    <m/>
    <n v="2"/>
    <m/>
    <n v="4"/>
    <n v="5"/>
    <n v="6"/>
    <m/>
    <n v="8"/>
    <m/>
    <n v="10"/>
    <n v="11"/>
    <m/>
    <m/>
    <m/>
    <n v="7"/>
    <m/>
    <n v="2"/>
    <m/>
    <n v="6"/>
    <n v="1"/>
    <n v="5"/>
    <m/>
    <n v="3"/>
    <m/>
    <n v="4"/>
    <n v="7"/>
    <m/>
    <m/>
    <s v="Countdown"/>
    <m/>
    <m/>
    <m/>
    <m/>
    <n v="2"/>
    <n v="1"/>
    <n v="1"/>
    <n v="1"/>
    <n v="5"/>
    <n v="5"/>
    <n v="2"/>
    <n v="3"/>
    <n v="3"/>
    <n v="4"/>
    <n v="2"/>
    <n v="5"/>
    <n v="5"/>
    <n v="5"/>
    <n v="4"/>
    <n v="4"/>
    <n v="5"/>
    <n v="3"/>
    <n v="3"/>
    <n v="4"/>
    <n v="5"/>
    <n v="5"/>
    <n v="5"/>
    <n v="4"/>
    <n v="5"/>
    <n v="5"/>
    <n v="5"/>
    <n v="5"/>
    <n v="4"/>
    <n v="4"/>
    <n v="4"/>
    <x v="5"/>
  </r>
  <r>
    <s v="P152"/>
    <n v="12.344577468199139"/>
    <x v="0"/>
    <x v="2"/>
    <n v="2"/>
    <n v="1"/>
    <m/>
    <m/>
    <m/>
    <m/>
    <m/>
    <m/>
    <m/>
    <m/>
    <m/>
    <m/>
    <n v="1"/>
    <x v="0"/>
    <m/>
    <m/>
    <m/>
    <m/>
    <m/>
    <m/>
    <m/>
    <m/>
    <m/>
    <m/>
    <m/>
    <m/>
    <m/>
    <n v="14"/>
    <n v="0"/>
    <m/>
    <m/>
    <m/>
    <m/>
    <m/>
    <m/>
    <m/>
    <m/>
    <m/>
    <m/>
    <m/>
    <m/>
    <m/>
    <s v="Millers"/>
    <s v="Wet and wild"/>
    <s v="Pams"/>
    <s v="Farmers "/>
    <s v="Select "/>
    <n v="6"/>
    <n v="5"/>
    <n v="5"/>
    <n v="5"/>
    <n v="5"/>
    <n v="5"/>
    <n v="4"/>
    <n v="4"/>
    <n v="3"/>
    <n v="3"/>
    <n v="3"/>
    <n v="3"/>
    <n v="3"/>
    <n v="3"/>
    <n v="3"/>
    <n v="3"/>
    <n v="3"/>
    <n v="3"/>
    <n v="3"/>
    <n v="3"/>
    <n v="3"/>
    <n v="3"/>
    <n v="3"/>
    <n v="5"/>
    <n v="5"/>
    <n v="5"/>
    <n v="5"/>
    <n v="5"/>
    <n v="5"/>
    <n v="5"/>
    <n v="5"/>
    <x v="1"/>
  </r>
  <r>
    <s v="P153"/>
    <n v="18.204864729465072"/>
    <x v="1"/>
    <x v="2"/>
    <n v="2"/>
    <m/>
    <n v="2"/>
    <m/>
    <m/>
    <m/>
    <m/>
    <m/>
    <m/>
    <m/>
    <m/>
    <m/>
    <n v="1"/>
    <x v="0"/>
    <m/>
    <n v="2"/>
    <m/>
    <m/>
    <m/>
    <m/>
    <m/>
    <n v="8"/>
    <n v="9"/>
    <n v="10"/>
    <m/>
    <m/>
    <m/>
    <m/>
    <n v="4"/>
    <m/>
    <n v="2"/>
    <m/>
    <m/>
    <m/>
    <m/>
    <m/>
    <n v="4"/>
    <n v="3"/>
    <n v="1"/>
    <m/>
    <m/>
    <m/>
    <s v="Warehouse"/>
    <m/>
    <m/>
    <m/>
    <m/>
    <n v="4"/>
    <n v="5"/>
    <n v="5"/>
    <n v="4"/>
    <n v="4"/>
    <n v="5"/>
    <n v="4"/>
    <n v="3"/>
    <n v="2"/>
    <n v="4"/>
    <n v="4"/>
    <n v="4"/>
    <n v="2"/>
    <n v="4"/>
    <n v="3"/>
    <n v="2"/>
    <n v="3"/>
    <n v="5"/>
    <n v="5"/>
    <n v="4"/>
    <n v="2"/>
    <n v="1"/>
    <n v="4"/>
    <n v="3"/>
    <n v="5"/>
    <n v="3"/>
    <n v="5"/>
    <n v="3"/>
    <n v="2"/>
    <n v="5"/>
    <n v="4"/>
    <x v="6"/>
  </r>
  <r>
    <s v="P154"/>
    <n v="8.0842911130149417"/>
    <x v="0"/>
    <x v="5"/>
    <n v="3"/>
    <m/>
    <m/>
    <m/>
    <m/>
    <m/>
    <m/>
    <m/>
    <m/>
    <n v="9"/>
    <m/>
    <s v="Asian"/>
    <n v="1"/>
    <x v="0"/>
    <m/>
    <n v="2"/>
    <m/>
    <n v="4"/>
    <m/>
    <n v="6"/>
    <n v="7"/>
    <n v="8"/>
    <n v="9"/>
    <m/>
    <n v="11"/>
    <n v="12"/>
    <m/>
    <m/>
    <n v="8"/>
    <m/>
    <n v="1"/>
    <m/>
    <n v="7"/>
    <m/>
    <n v="5"/>
    <n v="4"/>
    <n v="6"/>
    <n v="8"/>
    <m/>
    <n v="2"/>
    <n v="3"/>
    <m/>
    <s v="Cadbury"/>
    <s v="oh natural"/>
    <s v="air new zealand"/>
    <m/>
    <m/>
    <n v="3"/>
    <n v="3"/>
    <n v="3"/>
    <n v="3"/>
    <n v="5"/>
    <n v="5"/>
    <n v="4"/>
    <n v="3"/>
    <n v="4"/>
    <n v="3"/>
    <n v="5"/>
    <n v="5"/>
    <n v="5"/>
    <n v="5"/>
    <n v="5"/>
    <n v="5"/>
    <n v="5"/>
    <n v="5"/>
    <n v="5"/>
    <n v="5"/>
    <n v="5"/>
    <n v="4"/>
    <n v="5"/>
    <n v="5"/>
    <n v="5"/>
    <n v="5"/>
    <n v="5"/>
    <n v="5"/>
    <n v="5"/>
    <n v="5"/>
    <n v="5"/>
    <x v="2"/>
  </r>
  <r>
    <s v="P155"/>
    <n v="13.892415688497437"/>
    <x v="0"/>
    <x v="4"/>
    <n v="2"/>
    <n v="1"/>
    <m/>
    <m/>
    <m/>
    <m/>
    <m/>
    <m/>
    <m/>
    <m/>
    <m/>
    <m/>
    <n v="1"/>
    <x v="0"/>
    <m/>
    <m/>
    <m/>
    <n v="4"/>
    <n v="5"/>
    <n v="6"/>
    <n v="7"/>
    <n v="8"/>
    <m/>
    <m/>
    <m/>
    <n v="12"/>
    <m/>
    <m/>
    <n v="6"/>
    <m/>
    <m/>
    <m/>
    <n v="6"/>
    <n v="2"/>
    <n v="3"/>
    <n v="1"/>
    <n v="4"/>
    <m/>
    <m/>
    <m/>
    <n v="5"/>
    <m/>
    <s v="Factorie"/>
    <s v="Cotton on "/>
    <m/>
    <m/>
    <m/>
    <n v="3"/>
    <n v="4"/>
    <n v="4"/>
    <n v="5"/>
    <n v="2"/>
    <n v="5"/>
    <n v="5"/>
    <n v="4"/>
    <n v="2"/>
    <n v="5"/>
    <n v="5"/>
    <n v="5"/>
    <n v="5"/>
    <n v="5"/>
    <n v="5"/>
    <n v="4"/>
    <n v="5"/>
    <n v="5"/>
    <n v="5"/>
    <n v="5"/>
    <n v="5"/>
    <n v="4"/>
    <n v="4"/>
    <n v="5"/>
    <n v="5"/>
    <n v="4"/>
    <n v="5"/>
    <n v="5"/>
    <n v="5"/>
    <n v="5"/>
    <n v="5"/>
    <x v="2"/>
  </r>
  <r>
    <s v="P156"/>
    <n v="6.2961247726814973"/>
    <x v="0"/>
    <x v="5"/>
    <n v="3"/>
    <n v="1"/>
    <m/>
    <m/>
    <m/>
    <m/>
    <m/>
    <m/>
    <m/>
    <m/>
    <m/>
    <m/>
    <n v="1"/>
    <x v="0"/>
    <m/>
    <n v="2"/>
    <n v="3"/>
    <m/>
    <n v="5"/>
    <n v="6"/>
    <n v="7"/>
    <n v="8"/>
    <m/>
    <m/>
    <n v="11"/>
    <n v="12"/>
    <m/>
    <m/>
    <n v="8"/>
    <m/>
    <n v="1"/>
    <n v="4"/>
    <m/>
    <n v="6"/>
    <n v="2"/>
    <n v="5"/>
    <n v="8"/>
    <m/>
    <m/>
    <n v="7"/>
    <n v="3"/>
    <m/>
    <m/>
    <m/>
    <m/>
    <m/>
    <m/>
    <n v="3"/>
    <n v="5"/>
    <n v="5"/>
    <n v="5"/>
    <n v="5"/>
    <n v="5"/>
    <n v="2"/>
    <n v="2"/>
    <n v="2"/>
    <n v="4"/>
    <n v="4"/>
    <n v="4"/>
    <n v="4"/>
    <n v="5"/>
    <n v="4"/>
    <n v="3"/>
    <n v="4"/>
    <n v="3"/>
    <n v="3"/>
    <n v="4"/>
    <n v="4"/>
    <n v="4"/>
    <n v="4"/>
    <n v="3"/>
    <n v="4"/>
    <n v="4"/>
    <n v="5"/>
    <n v="4"/>
    <n v="5"/>
    <n v="4"/>
    <n v="5"/>
    <x v="6"/>
  </r>
  <r>
    <s v="P157"/>
    <n v="11.69566026652474"/>
    <x v="1"/>
    <x v="5"/>
    <n v="12"/>
    <n v="1"/>
    <m/>
    <m/>
    <m/>
    <m/>
    <m/>
    <m/>
    <m/>
    <m/>
    <m/>
    <m/>
    <n v="1"/>
    <x v="0"/>
    <m/>
    <m/>
    <m/>
    <m/>
    <m/>
    <m/>
    <m/>
    <m/>
    <m/>
    <m/>
    <m/>
    <m/>
    <m/>
    <n v="14"/>
    <n v="0"/>
    <m/>
    <m/>
    <m/>
    <m/>
    <m/>
    <m/>
    <m/>
    <m/>
    <m/>
    <m/>
    <m/>
    <m/>
    <m/>
    <s v="countdown "/>
    <s v="the warehouse "/>
    <s v="toyota"/>
    <m/>
    <m/>
    <n v="1"/>
    <n v="2"/>
    <n v="1"/>
    <n v="1"/>
    <n v="1"/>
    <n v="5"/>
    <n v="3"/>
    <n v="3"/>
    <n v="3"/>
    <n v="3"/>
    <n v="2"/>
    <n v="2"/>
    <n v="1"/>
    <n v="1"/>
    <n v="5"/>
    <n v="4"/>
    <n v="2"/>
    <n v="4"/>
    <n v="5"/>
    <n v="5"/>
    <n v="5"/>
    <n v="4"/>
    <n v="2"/>
    <n v="2"/>
    <n v="4"/>
    <n v="4"/>
    <n v="5"/>
    <n v="1"/>
    <n v="2"/>
    <n v="1"/>
    <n v="1"/>
    <x v="2"/>
  </r>
  <r>
    <s v="P158"/>
    <n v="13.462708263584533"/>
    <x v="1"/>
    <x v="5"/>
    <n v="2"/>
    <m/>
    <m/>
    <m/>
    <m/>
    <m/>
    <m/>
    <n v="7"/>
    <m/>
    <m/>
    <m/>
    <m/>
    <n v="1"/>
    <x v="0"/>
    <m/>
    <n v="2"/>
    <m/>
    <m/>
    <n v="5"/>
    <m/>
    <m/>
    <m/>
    <m/>
    <m/>
    <n v="11"/>
    <m/>
    <m/>
    <m/>
    <n v="3"/>
    <m/>
    <n v="2"/>
    <m/>
    <m/>
    <n v="1"/>
    <m/>
    <m/>
    <m/>
    <m/>
    <m/>
    <n v="3"/>
    <m/>
    <m/>
    <s v="farmers"/>
    <s v="briscoes"/>
    <m/>
    <m/>
    <m/>
    <n v="5"/>
    <n v="4"/>
    <n v="5"/>
    <n v="4"/>
    <n v="4"/>
    <n v="4"/>
    <n v="4"/>
    <n v="5"/>
    <n v="4"/>
    <n v="4"/>
    <n v="5"/>
    <n v="5"/>
    <n v="4"/>
    <n v="4"/>
    <n v="4"/>
    <n v="4"/>
    <n v="5"/>
    <n v="5"/>
    <n v="4"/>
    <n v="5"/>
    <n v="4"/>
    <n v="4"/>
    <n v="5"/>
    <n v="5"/>
    <n v="4"/>
    <n v="5"/>
    <n v="4"/>
    <n v="5"/>
    <n v="4"/>
    <n v="5"/>
    <n v="4"/>
    <x v="6"/>
  </r>
  <r>
    <s v="P159"/>
    <n v="12.966060509335355"/>
    <x v="0"/>
    <x v="5"/>
    <n v="9"/>
    <m/>
    <m/>
    <m/>
    <m/>
    <m/>
    <m/>
    <m/>
    <m/>
    <n v="9"/>
    <m/>
    <s v="Latin American "/>
    <n v="1"/>
    <x v="0"/>
    <m/>
    <n v="2"/>
    <m/>
    <m/>
    <m/>
    <m/>
    <m/>
    <m/>
    <m/>
    <m/>
    <m/>
    <m/>
    <m/>
    <m/>
    <n v="1"/>
    <m/>
    <n v="1"/>
    <m/>
    <m/>
    <m/>
    <m/>
    <m/>
    <m/>
    <m/>
    <m/>
    <m/>
    <m/>
    <m/>
    <s v="Fonterra"/>
    <m/>
    <m/>
    <m/>
    <m/>
    <n v="3"/>
    <n v="3"/>
    <n v="3"/>
    <n v="4"/>
    <n v="3"/>
    <n v="4"/>
    <n v="3"/>
    <n v="2"/>
    <n v="2"/>
    <n v="3"/>
    <n v="4"/>
    <n v="4"/>
    <n v="4"/>
    <n v="4"/>
    <n v="3"/>
    <n v="3"/>
    <n v="3"/>
    <n v="2"/>
    <n v="4"/>
    <n v="4"/>
    <n v="4"/>
    <n v="4"/>
    <n v="3"/>
    <n v="3"/>
    <n v="3"/>
    <n v="3"/>
    <n v="3"/>
    <n v="3"/>
    <n v="3"/>
    <n v="3"/>
    <n v="4"/>
    <x v="3"/>
  </r>
  <r>
    <s v="P160"/>
    <n v="14.079204254192348"/>
    <x v="1"/>
    <x v="2"/>
    <n v="2"/>
    <m/>
    <m/>
    <m/>
    <m/>
    <m/>
    <m/>
    <m/>
    <m/>
    <n v="9"/>
    <m/>
    <s v="Burmese"/>
    <n v="1"/>
    <x v="0"/>
    <m/>
    <n v="2"/>
    <n v="3"/>
    <n v="4"/>
    <n v="5"/>
    <n v="6"/>
    <n v="7"/>
    <n v="8"/>
    <n v="9"/>
    <m/>
    <n v="11"/>
    <n v="12"/>
    <m/>
    <m/>
    <n v="10"/>
    <m/>
    <n v="1"/>
    <n v="9"/>
    <n v="10"/>
    <n v="7"/>
    <n v="2"/>
    <n v="4"/>
    <n v="5"/>
    <n v="6"/>
    <m/>
    <n v="3"/>
    <n v="8"/>
    <m/>
    <s v="Eco Store"/>
    <m/>
    <m/>
    <m/>
    <m/>
    <n v="3"/>
    <n v="2"/>
    <n v="2"/>
    <n v="4"/>
    <n v="3"/>
    <n v="5"/>
    <n v="4"/>
    <n v="3"/>
    <n v="4"/>
    <n v="5"/>
    <n v="5"/>
    <n v="5"/>
    <n v="5"/>
    <n v="5"/>
    <n v="4"/>
    <n v="4"/>
    <n v="4"/>
    <n v="2"/>
    <n v="3"/>
    <n v="4"/>
    <n v="4"/>
    <n v="1"/>
    <n v="4"/>
    <n v="5"/>
    <n v="5"/>
    <n v="4"/>
    <n v="5"/>
    <n v="4"/>
    <n v="3"/>
    <n v="4"/>
    <n v="4"/>
    <x v="2"/>
  </r>
  <r>
    <s v="P161"/>
    <n v="17.076988135754142"/>
    <x v="0"/>
    <x v="5"/>
    <n v="12"/>
    <n v="1"/>
    <m/>
    <m/>
    <m/>
    <m/>
    <m/>
    <m/>
    <m/>
    <m/>
    <m/>
    <m/>
    <n v="1"/>
    <x v="0"/>
    <m/>
    <n v="2"/>
    <n v="3"/>
    <m/>
    <n v="5"/>
    <n v="6"/>
    <n v="7"/>
    <n v="8"/>
    <m/>
    <m/>
    <n v="11"/>
    <n v="12"/>
    <m/>
    <m/>
    <n v="8"/>
    <m/>
    <n v="5"/>
    <n v="2"/>
    <m/>
    <n v="8"/>
    <n v="3"/>
    <n v="4"/>
    <n v="1"/>
    <m/>
    <m/>
    <n v="7"/>
    <n v="6"/>
    <m/>
    <m/>
    <m/>
    <m/>
    <m/>
    <m/>
    <n v="2"/>
    <n v="3"/>
    <n v="2"/>
    <n v="3"/>
    <n v="5"/>
    <n v="5"/>
    <n v="3"/>
    <n v="4"/>
    <n v="4"/>
    <n v="4"/>
    <n v="4"/>
    <n v="4"/>
    <n v="4"/>
    <n v="3"/>
    <n v="3"/>
    <n v="3"/>
    <n v="4"/>
    <n v="4"/>
    <n v="4"/>
    <n v="4"/>
    <n v="3"/>
    <n v="2"/>
    <n v="2"/>
    <n v="2"/>
    <n v="2"/>
    <n v="3"/>
    <n v="3"/>
    <n v="3"/>
    <n v="4"/>
    <n v="2"/>
    <n v="3"/>
    <x v="2"/>
  </r>
  <r>
    <s v="P162"/>
    <n v="10.802502576085931"/>
    <x v="1"/>
    <x v="5"/>
    <n v="2"/>
    <m/>
    <m/>
    <m/>
    <m/>
    <m/>
    <m/>
    <m/>
    <m/>
    <n v="9"/>
    <m/>
    <s v="south east asian"/>
    <n v="1"/>
    <x v="0"/>
    <m/>
    <n v="2"/>
    <n v="3"/>
    <n v="4"/>
    <m/>
    <n v="6"/>
    <n v="7"/>
    <n v="8"/>
    <m/>
    <m/>
    <n v="11"/>
    <m/>
    <m/>
    <m/>
    <n v="7"/>
    <m/>
    <n v="5"/>
    <n v="6"/>
    <n v="4"/>
    <m/>
    <n v="2"/>
    <n v="1"/>
    <n v="3"/>
    <m/>
    <m/>
    <n v="7"/>
    <m/>
    <m/>
    <s v="Countdown"/>
    <s v="New World"/>
    <s v="Fletcher Building"/>
    <s v="ITM"/>
    <s v="Auckland Council"/>
    <n v="4"/>
    <n v="4"/>
    <n v="4"/>
    <n v="4"/>
    <n v="4"/>
    <n v="4"/>
    <n v="4"/>
    <n v="5"/>
    <n v="5"/>
    <n v="5"/>
    <n v="5"/>
    <n v="5"/>
    <n v="5"/>
    <n v="5"/>
    <n v="5"/>
    <n v="5"/>
    <n v="5"/>
    <n v="5"/>
    <n v="5"/>
    <n v="5"/>
    <n v="5"/>
    <n v="5"/>
    <n v="5"/>
    <n v="5"/>
    <n v="5"/>
    <n v="5"/>
    <n v="5"/>
    <n v="5"/>
    <n v="5"/>
    <n v="5"/>
    <n v="5"/>
    <x v="6"/>
  </r>
  <r>
    <s v="P163"/>
    <n v="9.5105444785563371"/>
    <x v="0"/>
    <x v="0"/>
    <n v="12"/>
    <m/>
    <m/>
    <m/>
    <m/>
    <m/>
    <m/>
    <m/>
    <n v="8"/>
    <m/>
    <m/>
    <m/>
    <n v="1"/>
    <x v="0"/>
    <m/>
    <m/>
    <m/>
    <n v="4"/>
    <m/>
    <m/>
    <n v="7"/>
    <m/>
    <m/>
    <m/>
    <m/>
    <m/>
    <n v="13"/>
    <m/>
    <n v="3"/>
    <m/>
    <m/>
    <m/>
    <n v="1"/>
    <m/>
    <m/>
    <n v="3"/>
    <m/>
    <m/>
    <m/>
    <m/>
    <m/>
    <n v="2"/>
    <m/>
    <m/>
    <m/>
    <m/>
    <m/>
    <n v="5"/>
    <n v="4"/>
    <n v="5"/>
    <n v="5"/>
    <n v="4"/>
    <n v="5"/>
    <n v="5"/>
    <n v="4"/>
    <n v="5"/>
    <n v="4"/>
    <n v="5"/>
    <n v="4"/>
    <n v="4"/>
    <n v="5"/>
    <n v="3"/>
    <n v="3"/>
    <n v="4"/>
    <n v="5"/>
    <n v="4"/>
    <n v="5"/>
    <n v="4"/>
    <n v="5"/>
    <n v="3"/>
    <n v="4"/>
    <n v="5"/>
    <n v="5"/>
    <n v="4"/>
    <n v="3"/>
    <n v="4"/>
    <n v="5"/>
    <n v="5"/>
    <x v="2"/>
  </r>
  <r>
    <s v="P164"/>
    <n v="9.5137405497074568"/>
    <x v="0"/>
    <x v="2"/>
    <n v="9"/>
    <m/>
    <m/>
    <m/>
    <m/>
    <m/>
    <m/>
    <m/>
    <m/>
    <n v="9"/>
    <m/>
    <s v="Scottish"/>
    <n v="1"/>
    <x v="0"/>
    <m/>
    <n v="2"/>
    <n v="3"/>
    <n v="4"/>
    <n v="5"/>
    <n v="6"/>
    <n v="7"/>
    <n v="8"/>
    <n v="9"/>
    <n v="10"/>
    <n v="11"/>
    <n v="12"/>
    <m/>
    <m/>
    <n v="11"/>
    <m/>
    <n v="3"/>
    <n v="7"/>
    <n v="6"/>
    <n v="2"/>
    <n v="9"/>
    <n v="8"/>
    <n v="1"/>
    <n v="5"/>
    <n v="11"/>
    <n v="10"/>
    <n v="4"/>
    <m/>
    <s v="Tailor Skincare"/>
    <s v="Eco Store"/>
    <s v="Eco Planet"/>
    <s v="Oh Natural"/>
    <s v="Ethique"/>
    <n v="4"/>
    <n v="4"/>
    <n v="4"/>
    <n v="4"/>
    <n v="5"/>
    <n v="5"/>
    <n v="3"/>
    <n v="4"/>
    <n v="5"/>
    <n v="5"/>
    <n v="4"/>
    <n v="5"/>
    <n v="5"/>
    <n v="5"/>
    <n v="5"/>
    <n v="4"/>
    <n v="5"/>
    <n v="4"/>
    <n v="5"/>
    <n v="5"/>
    <n v="4"/>
    <n v="4"/>
    <n v="5"/>
    <n v="5"/>
    <n v="5"/>
    <n v="5"/>
    <n v="5"/>
    <n v="5"/>
    <n v="4"/>
    <n v="4"/>
    <n v="5"/>
    <x v="2"/>
  </r>
  <r>
    <s v="P165"/>
    <n v="6.4389287810487348"/>
    <x v="0"/>
    <x v="2"/>
    <n v="9"/>
    <n v="1"/>
    <m/>
    <m/>
    <m/>
    <m/>
    <m/>
    <m/>
    <m/>
    <m/>
    <m/>
    <m/>
    <n v="1"/>
    <x v="0"/>
    <n v="1"/>
    <n v="2"/>
    <m/>
    <m/>
    <n v="5"/>
    <n v="6"/>
    <m/>
    <n v="8"/>
    <m/>
    <m/>
    <m/>
    <m/>
    <m/>
    <m/>
    <n v="5"/>
    <n v="5"/>
    <n v="1"/>
    <m/>
    <m/>
    <n v="4"/>
    <n v="2"/>
    <m/>
    <n v="3"/>
    <m/>
    <m/>
    <m/>
    <m/>
    <m/>
    <s v="Noel Leeming "/>
    <s v="The Warehouse "/>
    <s v="Torpedo Seven"/>
    <s v="Warehouse Stationery"/>
    <s v="Countdown "/>
    <n v="6"/>
    <n v="4"/>
    <n v="4"/>
    <n v="4"/>
    <n v="5"/>
    <n v="5"/>
    <n v="3"/>
    <n v="5"/>
    <n v="4"/>
    <n v="5"/>
    <n v="4"/>
    <n v="5"/>
    <n v="5"/>
    <n v="5"/>
    <n v="5"/>
    <n v="4"/>
    <n v="4"/>
    <n v="4"/>
    <n v="4"/>
    <n v="4"/>
    <n v="4"/>
    <n v="3"/>
    <n v="4"/>
    <n v="5"/>
    <n v="5"/>
    <n v="4"/>
    <n v="5"/>
    <n v="5"/>
    <n v="4"/>
    <n v="4"/>
    <n v="4"/>
    <x v="2"/>
  </r>
  <r>
    <s v="P166"/>
    <n v="11.207090113897065"/>
    <x v="0"/>
    <x v="5"/>
    <n v="2"/>
    <n v="1"/>
    <m/>
    <m/>
    <m/>
    <m/>
    <m/>
    <m/>
    <m/>
    <m/>
    <m/>
    <m/>
    <n v="1"/>
    <x v="0"/>
    <m/>
    <n v="2"/>
    <n v="3"/>
    <n v="4"/>
    <m/>
    <n v="6"/>
    <m/>
    <m/>
    <m/>
    <n v="10"/>
    <m/>
    <m/>
    <m/>
    <m/>
    <n v="5"/>
    <m/>
    <n v="3"/>
    <n v="1"/>
    <n v="5"/>
    <m/>
    <n v="2"/>
    <m/>
    <m/>
    <m/>
    <n v="4"/>
    <m/>
    <m/>
    <m/>
    <m/>
    <m/>
    <m/>
    <m/>
    <m/>
    <n v="3"/>
    <n v="3"/>
    <n v="3"/>
    <n v="3"/>
    <n v="5"/>
    <n v="5"/>
    <n v="3"/>
    <n v="3"/>
    <n v="4"/>
    <n v="5"/>
    <n v="4"/>
    <n v="5"/>
    <n v="5"/>
    <n v="5"/>
    <n v="5"/>
    <n v="4"/>
    <n v="5"/>
    <n v="4"/>
    <n v="5"/>
    <n v="5"/>
    <n v="5"/>
    <n v="5"/>
    <n v="4"/>
    <n v="4"/>
    <n v="5"/>
    <n v="5"/>
    <n v="5"/>
    <n v="4"/>
    <n v="4"/>
    <n v="4"/>
    <n v="4"/>
    <x v="3"/>
  </r>
  <r>
    <s v="P167"/>
    <n v="9.1533133527173209"/>
    <x v="1"/>
    <x v="5"/>
    <n v="2"/>
    <m/>
    <m/>
    <m/>
    <m/>
    <m/>
    <m/>
    <m/>
    <m/>
    <n v="9"/>
    <m/>
    <s v="Filipino"/>
    <n v="1"/>
    <x v="0"/>
    <m/>
    <n v="2"/>
    <m/>
    <m/>
    <m/>
    <m/>
    <m/>
    <m/>
    <m/>
    <m/>
    <m/>
    <m/>
    <m/>
    <m/>
    <n v="1"/>
    <m/>
    <n v="1"/>
    <m/>
    <m/>
    <m/>
    <m/>
    <m/>
    <m/>
    <m/>
    <m/>
    <m/>
    <m/>
    <m/>
    <s v=". "/>
    <m/>
    <m/>
    <m/>
    <m/>
    <n v="2"/>
    <n v="1"/>
    <n v="1"/>
    <n v="1"/>
    <n v="3"/>
    <n v="3"/>
    <n v="3"/>
    <n v="3"/>
    <n v="3"/>
    <n v="3"/>
    <n v="4"/>
    <n v="4"/>
    <n v="4"/>
    <n v="4"/>
    <n v="4"/>
    <n v="3"/>
    <n v="3"/>
    <n v="3"/>
    <n v="3"/>
    <n v="3"/>
    <n v="3"/>
    <n v="3"/>
    <n v="3"/>
    <n v="3"/>
    <n v="3"/>
    <n v="4"/>
    <n v="4"/>
    <n v="3"/>
    <n v="3"/>
    <n v="3"/>
    <n v="3"/>
    <x v="2"/>
  </r>
  <r>
    <s v="P168"/>
    <n v="17.279534591159091"/>
    <x v="0"/>
    <x v="5"/>
    <n v="2"/>
    <m/>
    <n v="2"/>
    <m/>
    <m/>
    <m/>
    <m/>
    <m/>
    <m/>
    <m/>
    <m/>
    <m/>
    <n v="1"/>
    <x v="0"/>
    <m/>
    <m/>
    <m/>
    <m/>
    <m/>
    <m/>
    <m/>
    <m/>
    <m/>
    <m/>
    <m/>
    <m/>
    <m/>
    <n v="14"/>
    <n v="0"/>
    <m/>
    <m/>
    <m/>
    <m/>
    <m/>
    <m/>
    <m/>
    <m/>
    <m/>
    <m/>
    <m/>
    <m/>
    <m/>
    <m/>
    <m/>
    <m/>
    <m/>
    <m/>
    <n v="6"/>
    <n v="3"/>
    <n v="3"/>
    <n v="3"/>
    <n v="3"/>
    <n v="3"/>
    <n v="3"/>
    <n v="3"/>
    <n v="3"/>
    <n v="3"/>
    <n v="3"/>
    <n v="3"/>
    <n v="3"/>
    <n v="3"/>
    <n v="3"/>
    <n v="3"/>
    <n v="3"/>
    <n v="3"/>
    <n v="3"/>
    <n v="3"/>
    <n v="3"/>
    <n v="3"/>
    <n v="3"/>
    <n v="3"/>
    <n v="3"/>
    <n v="3"/>
    <n v="3"/>
    <n v="3"/>
    <n v="3"/>
    <n v="3"/>
    <n v="3"/>
    <x v="0"/>
  </r>
  <r>
    <s v="P169"/>
    <n v="16.646003355085476"/>
    <x v="0"/>
    <x v="5"/>
    <n v="8"/>
    <n v="1"/>
    <m/>
    <m/>
    <m/>
    <m/>
    <m/>
    <m/>
    <m/>
    <m/>
    <m/>
    <m/>
    <n v="1"/>
    <x v="0"/>
    <m/>
    <m/>
    <m/>
    <n v="4"/>
    <n v="5"/>
    <n v="6"/>
    <n v="7"/>
    <n v="8"/>
    <n v="9"/>
    <m/>
    <n v="11"/>
    <m/>
    <m/>
    <m/>
    <n v="7"/>
    <m/>
    <m/>
    <m/>
    <n v="5"/>
    <n v="6"/>
    <n v="1"/>
    <n v="2"/>
    <n v="3"/>
    <n v="7"/>
    <m/>
    <n v="4"/>
    <m/>
    <m/>
    <m/>
    <m/>
    <m/>
    <m/>
    <m/>
    <n v="6"/>
    <n v="4"/>
    <n v="4"/>
    <n v="4"/>
    <n v="4"/>
    <n v="4"/>
    <n v="4"/>
    <n v="4"/>
    <n v="4"/>
    <n v="4"/>
    <n v="4"/>
    <n v="5"/>
    <n v="4"/>
    <n v="5"/>
    <n v="4"/>
    <n v="4"/>
    <n v="4"/>
    <n v="5"/>
    <n v="4"/>
    <n v="4"/>
    <n v="4"/>
    <n v="4"/>
    <n v="3"/>
    <n v="4"/>
    <n v="5"/>
    <n v="5"/>
    <n v="5"/>
    <n v="4"/>
    <n v="4"/>
    <n v="4"/>
    <n v="4"/>
    <x v="5"/>
  </r>
  <r>
    <s v="P170"/>
    <n v="18.936856310152855"/>
    <x v="0"/>
    <x v="2"/>
    <n v="7"/>
    <n v="1"/>
    <m/>
    <m/>
    <m/>
    <m/>
    <m/>
    <m/>
    <m/>
    <m/>
    <m/>
    <m/>
    <n v="1"/>
    <x v="0"/>
    <m/>
    <n v="2"/>
    <m/>
    <m/>
    <m/>
    <n v="6"/>
    <n v="7"/>
    <m/>
    <m/>
    <m/>
    <n v="11"/>
    <m/>
    <m/>
    <m/>
    <n v="4"/>
    <m/>
    <n v="1"/>
    <m/>
    <m/>
    <m/>
    <n v="3"/>
    <n v="2"/>
    <m/>
    <m/>
    <m/>
    <n v="4"/>
    <m/>
    <m/>
    <s v="Eco store"/>
    <m/>
    <m/>
    <m/>
    <m/>
    <n v="6"/>
    <n v="3"/>
    <n v="3"/>
    <n v="3"/>
    <n v="1"/>
    <n v="3"/>
    <n v="3"/>
    <n v="3"/>
    <n v="3"/>
    <n v="5"/>
    <n v="3"/>
    <n v="5"/>
    <n v="4"/>
    <n v="5"/>
    <n v="4"/>
    <n v="5"/>
    <n v="3"/>
    <n v="5"/>
    <n v="5"/>
    <n v="4"/>
    <n v="3"/>
    <n v="5"/>
    <n v="5"/>
    <n v="5"/>
    <n v="5"/>
    <n v="5"/>
    <n v="5"/>
    <n v="4"/>
    <n v="3"/>
    <n v="3"/>
    <n v="3"/>
    <x v="4"/>
  </r>
  <r>
    <s v="P171"/>
    <n v="5.7669275790396499"/>
    <x v="1"/>
    <x v="5"/>
    <n v="3"/>
    <n v="1"/>
    <m/>
    <m/>
    <m/>
    <m/>
    <m/>
    <m/>
    <m/>
    <m/>
    <m/>
    <m/>
    <n v="1"/>
    <x v="0"/>
    <m/>
    <n v="2"/>
    <m/>
    <m/>
    <m/>
    <m/>
    <m/>
    <n v="8"/>
    <m/>
    <m/>
    <n v="11"/>
    <m/>
    <m/>
    <m/>
    <n v="3"/>
    <m/>
    <n v="3"/>
    <m/>
    <m/>
    <m/>
    <m/>
    <m/>
    <n v="2"/>
    <m/>
    <m/>
    <n v="1"/>
    <m/>
    <m/>
    <m/>
    <m/>
    <m/>
    <m/>
    <m/>
    <n v="1"/>
    <n v="1"/>
    <n v="1"/>
    <n v="1"/>
    <n v="3"/>
    <n v="5"/>
    <n v="3"/>
    <n v="4"/>
    <n v="4"/>
    <n v="3"/>
    <n v="1"/>
    <n v="2"/>
    <n v="1"/>
    <n v="2"/>
    <n v="4"/>
    <n v="4"/>
    <n v="2"/>
    <n v="1"/>
    <n v="4"/>
    <n v="4"/>
    <n v="4"/>
    <n v="4"/>
    <n v="3"/>
    <n v="3"/>
    <n v="3"/>
    <n v="4"/>
    <n v="5"/>
    <n v="2"/>
    <n v="4"/>
    <n v="3"/>
    <n v="2"/>
    <x v="3"/>
  </r>
  <r>
    <s v="P172"/>
    <n v="15.882039350856545"/>
    <x v="0"/>
    <x v="5"/>
    <n v="2"/>
    <n v="1"/>
    <m/>
    <m/>
    <m/>
    <m/>
    <m/>
    <m/>
    <m/>
    <m/>
    <m/>
    <m/>
    <n v="1"/>
    <x v="0"/>
    <m/>
    <n v="2"/>
    <m/>
    <m/>
    <m/>
    <m/>
    <m/>
    <m/>
    <m/>
    <m/>
    <m/>
    <m/>
    <m/>
    <m/>
    <n v="1"/>
    <m/>
    <n v="1"/>
    <m/>
    <m/>
    <m/>
    <m/>
    <m/>
    <m/>
    <m/>
    <m/>
    <m/>
    <m/>
    <m/>
    <m/>
    <m/>
    <m/>
    <m/>
    <m/>
    <n v="6"/>
    <n v="3"/>
    <n v="3"/>
    <n v="2"/>
    <n v="3"/>
    <n v="4"/>
    <n v="3"/>
    <n v="2"/>
    <n v="3"/>
    <n v="4"/>
    <n v="4"/>
    <n v="4"/>
    <n v="3"/>
    <n v="3"/>
    <n v="4"/>
    <n v="5"/>
    <n v="4"/>
    <n v="3"/>
    <n v="3"/>
    <n v="4"/>
    <n v="4"/>
    <n v="1"/>
    <n v="3"/>
    <n v="5"/>
    <n v="5"/>
    <n v="5"/>
    <n v="5"/>
    <n v="3"/>
    <n v="4"/>
    <n v="3"/>
    <n v="5"/>
    <x v="2"/>
  </r>
  <r>
    <s v="P173"/>
    <n v="4.8988985213199054"/>
    <x v="1"/>
    <x v="2"/>
    <n v="4"/>
    <n v="1"/>
    <m/>
    <m/>
    <m/>
    <m/>
    <m/>
    <m/>
    <m/>
    <m/>
    <m/>
    <m/>
    <n v="1"/>
    <x v="0"/>
    <n v="1"/>
    <n v="2"/>
    <n v="3"/>
    <n v="4"/>
    <n v="5"/>
    <n v="6"/>
    <n v="7"/>
    <n v="8"/>
    <n v="9"/>
    <n v="10"/>
    <n v="11"/>
    <n v="12"/>
    <n v="13"/>
    <m/>
    <n v="13"/>
    <n v="8"/>
    <n v="9"/>
    <n v="10"/>
    <n v="11"/>
    <n v="7"/>
    <n v="1"/>
    <n v="6"/>
    <n v="12"/>
    <n v="4"/>
    <n v="3"/>
    <n v="5"/>
    <n v="2"/>
    <n v="13"/>
    <s v="ethique"/>
    <s v="eco store"/>
    <s v="binn inn"/>
    <m/>
    <m/>
    <n v="5"/>
    <n v="4"/>
    <n v="4"/>
    <n v="4"/>
    <n v="5"/>
    <n v="5"/>
    <n v="3"/>
    <n v="4"/>
    <n v="3"/>
    <n v="5"/>
    <n v="5"/>
    <n v="5"/>
    <n v="5"/>
    <n v="5"/>
    <n v="5"/>
    <n v="5"/>
    <n v="5"/>
    <n v="5"/>
    <n v="5"/>
    <n v="5"/>
    <n v="5"/>
    <n v="5"/>
    <n v="5"/>
    <n v="5"/>
    <n v="5"/>
    <n v="5"/>
    <n v="5"/>
    <n v="5"/>
    <n v="5"/>
    <n v="5"/>
    <n v="5"/>
    <x v="4"/>
  </r>
  <r>
    <s v="P174"/>
    <n v="12.207318900948353"/>
    <x v="0"/>
    <x v="0"/>
    <n v="2"/>
    <n v="1"/>
    <m/>
    <m/>
    <m/>
    <m/>
    <m/>
    <m/>
    <m/>
    <m/>
    <m/>
    <m/>
    <n v="1"/>
    <x v="0"/>
    <m/>
    <n v="2"/>
    <m/>
    <m/>
    <m/>
    <m/>
    <m/>
    <m/>
    <m/>
    <n v="10"/>
    <n v="11"/>
    <m/>
    <m/>
    <m/>
    <n v="3"/>
    <m/>
    <n v="3"/>
    <m/>
    <m/>
    <m/>
    <m/>
    <m/>
    <m/>
    <m/>
    <n v="1"/>
    <n v="2"/>
    <m/>
    <m/>
    <s v=" "/>
    <m/>
    <m/>
    <m/>
    <m/>
    <n v="1"/>
    <n v="4"/>
    <n v="3"/>
    <n v="3"/>
    <n v="3"/>
    <n v="3"/>
    <n v="2"/>
    <n v="2"/>
    <n v="3"/>
    <n v="4"/>
    <n v="4"/>
    <n v="4"/>
    <n v="4"/>
    <n v="2"/>
    <n v="3"/>
    <n v="4"/>
    <n v="2"/>
    <n v="4"/>
    <n v="5"/>
    <n v="4"/>
    <n v="2"/>
    <n v="2"/>
    <n v="4"/>
    <n v="3"/>
    <n v="2"/>
    <n v="4"/>
    <n v="5"/>
    <n v="3"/>
    <n v="4"/>
    <n v="4"/>
    <n v="4"/>
    <x v="6"/>
  </r>
  <r>
    <s v="P175"/>
    <n v="13.266928454170035"/>
    <x v="0"/>
    <x v="4"/>
    <n v="1"/>
    <n v="1"/>
    <m/>
    <m/>
    <m/>
    <m/>
    <m/>
    <m/>
    <m/>
    <m/>
    <m/>
    <m/>
    <n v="1"/>
    <x v="0"/>
    <m/>
    <n v="2"/>
    <m/>
    <n v="4"/>
    <n v="5"/>
    <n v="6"/>
    <n v="7"/>
    <n v="8"/>
    <m/>
    <m/>
    <n v="11"/>
    <n v="12"/>
    <n v="13"/>
    <m/>
    <n v="9"/>
    <m/>
    <n v="1"/>
    <m/>
    <n v="9"/>
    <n v="5"/>
    <n v="2"/>
    <n v="4"/>
    <n v="7"/>
    <m/>
    <m/>
    <n v="6"/>
    <n v="3"/>
    <n v="8"/>
    <s v="Meridian"/>
    <s v="UNSURE"/>
    <m/>
    <m/>
    <m/>
    <n v="6"/>
    <n v="3"/>
    <n v="3"/>
    <n v="5"/>
    <n v="3"/>
    <n v="5"/>
    <n v="3"/>
    <n v="3"/>
    <n v="3"/>
    <n v="3"/>
    <n v="5"/>
    <n v="5"/>
    <n v="5"/>
    <n v="5"/>
    <n v="3"/>
    <n v="4"/>
    <n v="4"/>
    <n v="4"/>
    <n v="4"/>
    <n v="5"/>
    <n v="4"/>
    <n v="3"/>
    <n v="4"/>
    <n v="4"/>
    <n v="4"/>
    <n v="5"/>
    <n v="5"/>
    <n v="5"/>
    <n v="4"/>
    <n v="4"/>
    <n v="4"/>
    <x v="4"/>
  </r>
  <r>
    <s v="P176"/>
    <n v="11.366203992666467"/>
    <x v="0"/>
    <x v="0"/>
    <n v="13"/>
    <n v="1"/>
    <m/>
    <m/>
    <m/>
    <m/>
    <m/>
    <m/>
    <m/>
    <m/>
    <m/>
    <m/>
    <n v="1"/>
    <x v="0"/>
    <m/>
    <n v="2"/>
    <m/>
    <n v="4"/>
    <m/>
    <m/>
    <n v="7"/>
    <m/>
    <n v="9"/>
    <n v="10"/>
    <m/>
    <n v="12"/>
    <m/>
    <m/>
    <n v="6"/>
    <m/>
    <n v="1"/>
    <m/>
    <n v="2"/>
    <m/>
    <m/>
    <n v="5"/>
    <m/>
    <n v="3"/>
    <n v="6"/>
    <m/>
    <n v="4"/>
    <m/>
    <s v="Havoc pork"/>
    <m/>
    <m/>
    <m/>
    <m/>
    <n v="3"/>
    <n v="1"/>
    <n v="1"/>
    <n v="2"/>
    <n v="4"/>
    <n v="4"/>
    <n v="4"/>
    <n v="4"/>
    <n v="4"/>
    <n v="4"/>
    <n v="4"/>
    <n v="4"/>
    <n v="5"/>
    <n v="5"/>
    <n v="4"/>
    <n v="4"/>
    <n v="4"/>
    <n v="4"/>
    <n v="4"/>
    <n v="4"/>
    <n v="5"/>
    <n v="5"/>
    <n v="5"/>
    <n v="5"/>
    <n v="5"/>
    <n v="5"/>
    <n v="5"/>
    <n v="4"/>
    <n v="4"/>
    <n v="4"/>
    <n v="5"/>
    <x v="4"/>
  </r>
  <r>
    <s v="P177"/>
    <n v="12.780637995501792"/>
    <x v="0"/>
    <x v="5"/>
    <n v="2"/>
    <m/>
    <m/>
    <m/>
    <m/>
    <m/>
    <m/>
    <m/>
    <m/>
    <n v="9"/>
    <m/>
    <s v="Filipino "/>
    <n v="1"/>
    <x v="0"/>
    <m/>
    <n v="2"/>
    <m/>
    <n v="4"/>
    <m/>
    <n v="6"/>
    <m/>
    <n v="8"/>
    <m/>
    <m/>
    <n v="11"/>
    <n v="12"/>
    <m/>
    <m/>
    <n v="6"/>
    <m/>
    <n v="6"/>
    <m/>
    <n v="5"/>
    <m/>
    <n v="1"/>
    <m/>
    <n v="2"/>
    <m/>
    <m/>
    <n v="3"/>
    <n v="4"/>
    <m/>
    <s v="KFC"/>
    <s v="Burger King "/>
    <m/>
    <m/>
    <m/>
    <n v="3"/>
    <n v="4"/>
    <n v="4"/>
    <n v="4"/>
    <n v="4"/>
    <n v="4"/>
    <n v="3"/>
    <n v="3"/>
    <n v="4"/>
    <n v="4"/>
    <n v="4"/>
    <n v="4"/>
    <n v="4"/>
    <n v="4"/>
    <n v="4"/>
    <n v="4"/>
    <n v="4"/>
    <n v="4"/>
    <n v="4"/>
    <n v="4"/>
    <n v="4"/>
    <n v="4"/>
    <n v="4"/>
    <n v="4"/>
    <n v="4"/>
    <n v="4"/>
    <n v="4"/>
    <n v="4"/>
    <n v="4"/>
    <n v="4"/>
    <n v="4"/>
    <x v="4"/>
  </r>
  <r>
    <s v="P178"/>
    <n v="10.300936939518685"/>
    <x v="0"/>
    <x v="0"/>
    <n v="12"/>
    <m/>
    <m/>
    <m/>
    <m/>
    <m/>
    <m/>
    <m/>
    <m/>
    <m/>
    <n v="10"/>
    <m/>
    <n v="1"/>
    <x v="0"/>
    <n v="1"/>
    <n v="2"/>
    <m/>
    <n v="4"/>
    <m/>
    <m/>
    <m/>
    <m/>
    <m/>
    <m/>
    <n v="11"/>
    <n v="12"/>
    <n v="13"/>
    <m/>
    <n v="6"/>
    <n v="1"/>
    <n v="2"/>
    <m/>
    <n v="3"/>
    <m/>
    <m/>
    <m/>
    <m/>
    <m/>
    <m/>
    <n v="5"/>
    <n v="4"/>
    <n v="6"/>
    <s v="Eco"/>
    <m/>
    <m/>
    <m/>
    <m/>
    <n v="4"/>
    <n v="4"/>
    <n v="4"/>
    <n v="4"/>
    <n v="3"/>
    <n v="5"/>
    <n v="5"/>
    <n v="5"/>
    <n v="5"/>
    <n v="5"/>
    <n v="5"/>
    <n v="5"/>
    <n v="5"/>
    <n v="5"/>
    <n v="3"/>
    <n v="3"/>
    <n v="3"/>
    <n v="3"/>
    <n v="3"/>
    <n v="3"/>
    <n v="5"/>
    <n v="5"/>
    <n v="5"/>
    <n v="5"/>
    <n v="5"/>
    <n v="5"/>
    <n v="5"/>
    <n v="5"/>
    <n v="5"/>
    <n v="5"/>
    <n v="5"/>
    <x v="0"/>
  </r>
  <r>
    <s v="P179"/>
    <n v="17.364346251227047"/>
    <x v="0"/>
    <x v="0"/>
    <n v="13"/>
    <n v="1"/>
    <m/>
    <m/>
    <m/>
    <m/>
    <m/>
    <m/>
    <m/>
    <m/>
    <m/>
    <m/>
    <n v="1"/>
    <x v="0"/>
    <m/>
    <n v="2"/>
    <m/>
    <n v="4"/>
    <n v="5"/>
    <m/>
    <m/>
    <m/>
    <m/>
    <m/>
    <m/>
    <m/>
    <m/>
    <m/>
    <n v="3"/>
    <m/>
    <n v="2"/>
    <m/>
    <n v="1"/>
    <n v="3"/>
    <m/>
    <m/>
    <m/>
    <m/>
    <m/>
    <m/>
    <m/>
    <m/>
    <m/>
    <m/>
    <m/>
    <m/>
    <m/>
    <n v="6"/>
    <n v="2"/>
    <n v="2"/>
    <n v="2"/>
    <n v="4"/>
    <n v="5"/>
    <n v="4"/>
    <n v="3"/>
    <n v="3"/>
    <n v="4"/>
    <n v="4"/>
    <n v="4"/>
    <n v="4"/>
    <n v="5"/>
    <n v="4"/>
    <n v="4"/>
    <n v="4"/>
    <n v="4"/>
    <n v="4"/>
    <n v="4"/>
    <n v="4"/>
    <n v="4"/>
    <n v="4"/>
    <n v="4"/>
    <n v="5"/>
    <n v="4"/>
    <n v="5"/>
    <n v="4"/>
    <n v="4"/>
    <n v="4"/>
    <n v="5"/>
    <x v="5"/>
  </r>
  <r>
    <s v="P180"/>
    <n v="6.867725376462019"/>
    <x v="0"/>
    <x v="5"/>
    <n v="2"/>
    <m/>
    <m/>
    <m/>
    <m/>
    <m/>
    <m/>
    <m/>
    <m/>
    <m/>
    <n v="10"/>
    <m/>
    <n v="1"/>
    <x v="0"/>
    <m/>
    <n v="2"/>
    <m/>
    <n v="4"/>
    <m/>
    <m/>
    <n v="7"/>
    <n v="8"/>
    <m/>
    <m/>
    <m/>
    <m/>
    <m/>
    <m/>
    <n v="4"/>
    <m/>
    <n v="3"/>
    <m/>
    <n v="1"/>
    <m/>
    <m/>
    <n v="2"/>
    <n v="4"/>
    <m/>
    <m/>
    <m/>
    <m/>
    <m/>
    <s v="Body shop"/>
    <s v="Ecostore"/>
    <s v="Earthwise"/>
    <m/>
    <m/>
    <n v="5"/>
    <n v="4"/>
    <n v="4"/>
    <n v="4"/>
    <n v="4"/>
    <n v="5"/>
    <n v="5"/>
    <n v="5"/>
    <n v="4"/>
    <n v="5"/>
    <n v="5"/>
    <n v="5"/>
    <n v="5"/>
    <n v="5"/>
    <n v="5"/>
    <n v="5"/>
    <n v="4"/>
    <n v="5"/>
    <n v="5"/>
    <n v="5"/>
    <n v="4"/>
    <n v="4"/>
    <n v="5"/>
    <n v="4"/>
    <n v="5"/>
    <n v="5"/>
    <n v="5"/>
    <n v="5"/>
    <n v="5"/>
    <n v="5"/>
    <n v="5"/>
    <x v="6"/>
  </r>
  <r>
    <s v="P181"/>
    <n v="12.849576533590296"/>
    <x v="0"/>
    <x v="2"/>
    <n v="2"/>
    <m/>
    <m/>
    <m/>
    <m/>
    <m/>
    <m/>
    <m/>
    <n v="8"/>
    <m/>
    <m/>
    <m/>
    <n v="1"/>
    <x v="0"/>
    <n v="1"/>
    <n v="2"/>
    <n v="3"/>
    <n v="4"/>
    <n v="5"/>
    <n v="6"/>
    <n v="7"/>
    <n v="8"/>
    <n v="9"/>
    <m/>
    <n v="11"/>
    <m/>
    <m/>
    <m/>
    <n v="10"/>
    <n v="8"/>
    <n v="1"/>
    <n v="10"/>
    <n v="2"/>
    <n v="6"/>
    <n v="7"/>
    <n v="5"/>
    <n v="3"/>
    <n v="9"/>
    <m/>
    <n v="4"/>
    <m/>
    <m/>
    <s v="H&amp;M"/>
    <s v="Kathmandu"/>
    <s v="Glassons"/>
    <m/>
    <m/>
    <n v="6"/>
    <n v="4"/>
    <n v="3"/>
    <n v="4"/>
    <n v="4"/>
    <n v="4"/>
    <n v="3"/>
    <n v="4"/>
    <n v="4"/>
    <n v="5"/>
    <n v="4"/>
    <n v="5"/>
    <n v="4"/>
    <n v="4"/>
    <n v="5"/>
    <n v="5"/>
    <n v="5"/>
    <n v="5"/>
    <n v="4"/>
    <n v="5"/>
    <n v="5"/>
    <n v="3"/>
    <n v="5"/>
    <n v="5"/>
    <n v="5"/>
    <n v="5"/>
    <n v="5"/>
    <n v="4"/>
    <n v="5"/>
    <n v="5"/>
    <n v="3"/>
    <x v="2"/>
  </r>
  <r>
    <s v="P182"/>
    <n v="13.617574553154558"/>
    <x v="0"/>
    <x v="2"/>
    <n v="8"/>
    <m/>
    <m/>
    <m/>
    <m/>
    <m/>
    <m/>
    <m/>
    <m/>
    <n v="9"/>
    <m/>
    <s v="Filipino"/>
    <n v="1"/>
    <x v="0"/>
    <m/>
    <n v="2"/>
    <n v="3"/>
    <n v="4"/>
    <n v="5"/>
    <n v="6"/>
    <n v="7"/>
    <n v="8"/>
    <n v="9"/>
    <n v="10"/>
    <n v="11"/>
    <n v="12"/>
    <m/>
    <m/>
    <n v="11"/>
    <m/>
    <n v="1"/>
    <n v="2"/>
    <n v="7"/>
    <n v="3"/>
    <n v="4"/>
    <n v="5"/>
    <n v="6"/>
    <n v="8"/>
    <n v="9"/>
    <n v="10"/>
    <n v="11"/>
    <m/>
    <s v="Zara"/>
    <s v="Earthlove"/>
    <s v="Vodaphone"/>
    <s v="Earthwise"/>
    <s v="Ecostore"/>
    <n v="3"/>
    <n v="4"/>
    <n v="4"/>
    <n v="4"/>
    <n v="4"/>
    <n v="5"/>
    <n v="4"/>
    <n v="4"/>
    <n v="4"/>
    <n v="4"/>
    <n v="4"/>
    <n v="4"/>
    <n v="4"/>
    <n v="4"/>
    <n v="4"/>
    <n v="4"/>
    <n v="4"/>
    <n v="4"/>
    <n v="4"/>
    <n v="4"/>
    <n v="4"/>
    <n v="4"/>
    <n v="4"/>
    <n v="4"/>
    <n v="4"/>
    <n v="4"/>
    <n v="4"/>
    <n v="4"/>
    <n v="4"/>
    <n v="4"/>
    <n v="4"/>
    <x v="6"/>
  </r>
  <r>
    <s v="P183"/>
    <n v="4.8024520545926785"/>
    <x v="0"/>
    <x v="0"/>
    <n v="15"/>
    <m/>
    <m/>
    <m/>
    <m/>
    <m/>
    <m/>
    <m/>
    <m/>
    <n v="9"/>
    <m/>
    <s v="British "/>
    <n v="1"/>
    <x v="0"/>
    <m/>
    <n v="2"/>
    <n v="3"/>
    <n v="4"/>
    <n v="5"/>
    <n v="6"/>
    <m/>
    <m/>
    <m/>
    <m/>
    <n v="11"/>
    <m/>
    <m/>
    <m/>
    <n v="6"/>
    <m/>
    <n v="1"/>
    <n v="2"/>
    <n v="3"/>
    <n v="6"/>
    <n v="4"/>
    <m/>
    <m/>
    <m/>
    <m/>
    <n v="5"/>
    <m/>
    <m/>
    <s v="."/>
    <m/>
    <m/>
    <m/>
    <m/>
    <n v="1"/>
    <n v="3"/>
    <n v="3"/>
    <n v="3"/>
    <n v="4"/>
    <n v="4"/>
    <n v="3"/>
    <n v="3"/>
    <n v="3"/>
    <n v="3"/>
    <n v="3"/>
    <n v="3"/>
    <n v="4"/>
    <n v="4"/>
    <n v="3"/>
    <n v="3"/>
    <n v="3"/>
    <n v="3"/>
    <n v="3"/>
    <n v="3"/>
    <n v="3"/>
    <n v="3"/>
    <n v="3"/>
    <n v="3"/>
    <n v="3"/>
    <n v="3"/>
    <n v="3"/>
    <n v="3"/>
    <n v="3"/>
    <n v="3"/>
    <n v="3"/>
    <x v="6"/>
  </r>
  <r>
    <s v="P184"/>
    <n v="12.120859000598619"/>
    <x v="0"/>
    <x v="2"/>
    <n v="2"/>
    <n v="1"/>
    <m/>
    <m/>
    <m/>
    <m/>
    <m/>
    <m/>
    <m/>
    <m/>
    <m/>
    <m/>
    <n v="1"/>
    <x v="0"/>
    <n v="1"/>
    <n v="2"/>
    <n v="3"/>
    <n v="4"/>
    <n v="5"/>
    <n v="6"/>
    <n v="7"/>
    <n v="8"/>
    <m/>
    <n v="10"/>
    <n v="11"/>
    <n v="12"/>
    <m/>
    <m/>
    <n v="11"/>
    <n v="11"/>
    <n v="1"/>
    <n v="8"/>
    <n v="10"/>
    <n v="2"/>
    <n v="9"/>
    <n v="3"/>
    <n v="7"/>
    <m/>
    <n v="6"/>
    <n v="5"/>
    <n v="4"/>
    <m/>
    <s v=" "/>
    <m/>
    <m/>
    <m/>
    <m/>
    <n v="6"/>
    <n v="5"/>
    <n v="5"/>
    <n v="5"/>
    <n v="3"/>
    <n v="5"/>
    <n v="3"/>
    <n v="5"/>
    <n v="5"/>
    <n v="5"/>
    <n v="5"/>
    <n v="5"/>
    <n v="5"/>
    <n v="5"/>
    <n v="5"/>
    <n v="5"/>
    <n v="5"/>
    <n v="5"/>
    <n v="5"/>
    <n v="5"/>
    <n v="5"/>
    <n v="5"/>
    <n v="5"/>
    <n v="5"/>
    <n v="5"/>
    <n v="5"/>
    <n v="5"/>
    <n v="5"/>
    <n v="5"/>
    <n v="5"/>
    <n v="5"/>
    <x v="0"/>
  </r>
  <r>
    <s v="P185"/>
    <n v="6.6404850806111213"/>
    <x v="1"/>
    <x v="4"/>
    <n v="2"/>
    <n v="1"/>
    <m/>
    <m/>
    <m/>
    <m/>
    <m/>
    <m/>
    <m/>
    <m/>
    <m/>
    <m/>
    <n v="1"/>
    <x v="0"/>
    <m/>
    <m/>
    <n v="3"/>
    <m/>
    <m/>
    <m/>
    <m/>
    <m/>
    <n v="9"/>
    <m/>
    <m/>
    <m/>
    <m/>
    <m/>
    <n v="2"/>
    <m/>
    <m/>
    <n v="2"/>
    <m/>
    <m/>
    <m/>
    <m/>
    <m/>
    <n v="1"/>
    <m/>
    <m/>
    <m/>
    <m/>
    <s v="Pams"/>
    <m/>
    <m/>
    <m/>
    <m/>
    <n v="5"/>
    <n v="4"/>
    <n v="4"/>
    <n v="4"/>
    <n v="4"/>
    <n v="4"/>
    <n v="4"/>
    <n v="4"/>
    <n v="4"/>
    <n v="5"/>
    <n v="4"/>
    <n v="4"/>
    <n v="4"/>
    <n v="4"/>
    <n v="4"/>
    <n v="4"/>
    <n v="4"/>
    <n v="4"/>
    <n v="4"/>
    <n v="4"/>
    <n v="4"/>
    <n v="4"/>
    <n v="4"/>
    <n v="4"/>
    <n v="1"/>
    <n v="4"/>
    <n v="4"/>
    <n v="4"/>
    <n v="4"/>
    <n v="4"/>
    <n v="5"/>
    <x v="3"/>
  </r>
  <r>
    <s v="P186"/>
    <n v="11.217450104917969"/>
    <x v="0"/>
    <x v="1"/>
    <n v="1"/>
    <n v="1"/>
    <m/>
    <m/>
    <m/>
    <m/>
    <m/>
    <m/>
    <m/>
    <m/>
    <m/>
    <m/>
    <n v="1"/>
    <x v="0"/>
    <m/>
    <n v="2"/>
    <m/>
    <n v="4"/>
    <m/>
    <m/>
    <m/>
    <m/>
    <m/>
    <m/>
    <m/>
    <m/>
    <m/>
    <m/>
    <n v="2"/>
    <m/>
    <n v="1"/>
    <m/>
    <n v="2"/>
    <m/>
    <m/>
    <m/>
    <m/>
    <m/>
    <m/>
    <m/>
    <m/>
    <m/>
    <s v="Eco"/>
    <s v="Health post"/>
    <s v="Tailors"/>
    <s v="Beekind"/>
    <m/>
    <n v="4"/>
    <n v="2"/>
    <n v="2"/>
    <n v="3"/>
    <n v="4"/>
    <n v="5"/>
    <n v="3"/>
    <n v="3"/>
    <n v="4"/>
    <n v="4"/>
    <n v="4"/>
    <n v="4"/>
    <n v="4"/>
    <n v="4"/>
    <n v="5"/>
    <n v="5"/>
    <n v="4"/>
    <n v="4"/>
    <n v="4"/>
    <n v="4"/>
    <n v="5"/>
    <n v="4"/>
    <n v="4"/>
    <n v="4"/>
    <n v="4"/>
    <n v="5"/>
    <n v="5"/>
    <n v="4"/>
    <n v="4"/>
    <n v="4"/>
    <n v="4"/>
    <x v="3"/>
  </r>
  <r>
    <s v="P187"/>
    <n v="17.929339450064564"/>
    <x v="0"/>
    <x v="4"/>
    <n v="2"/>
    <m/>
    <m/>
    <m/>
    <m/>
    <m/>
    <m/>
    <n v="7"/>
    <m/>
    <m/>
    <m/>
    <m/>
    <n v="1"/>
    <x v="0"/>
    <m/>
    <m/>
    <m/>
    <m/>
    <m/>
    <m/>
    <m/>
    <m/>
    <m/>
    <m/>
    <m/>
    <m/>
    <n v="13"/>
    <m/>
    <n v="1"/>
    <m/>
    <m/>
    <m/>
    <m/>
    <m/>
    <m/>
    <m/>
    <m/>
    <m/>
    <m/>
    <m/>
    <m/>
    <n v="1"/>
    <s v="Ethique "/>
    <m/>
    <m/>
    <m/>
    <m/>
    <n v="4"/>
    <n v="4"/>
    <n v="4"/>
    <n v="4"/>
    <n v="4"/>
    <n v="4"/>
    <n v="4"/>
    <n v="4"/>
    <n v="4"/>
    <n v="4"/>
    <n v="4"/>
    <n v="4"/>
    <n v="4"/>
    <n v="4"/>
    <n v="4"/>
    <n v="4"/>
    <n v="4"/>
    <n v="4"/>
    <n v="4"/>
    <n v="4"/>
    <n v="4"/>
    <n v="4"/>
    <n v="4"/>
    <n v="4"/>
    <n v="4"/>
    <n v="4"/>
    <n v="4"/>
    <n v="4"/>
    <n v="4"/>
    <n v="4"/>
    <n v="4"/>
    <x v="6"/>
  </r>
  <r>
    <s v="P188"/>
    <n v="13.998951490813401"/>
    <x v="0"/>
    <x v="2"/>
    <n v="2"/>
    <m/>
    <m/>
    <n v="3"/>
    <m/>
    <m/>
    <m/>
    <m/>
    <m/>
    <m/>
    <m/>
    <m/>
    <n v="1"/>
    <x v="0"/>
    <m/>
    <n v="2"/>
    <m/>
    <n v="4"/>
    <m/>
    <n v="6"/>
    <n v="7"/>
    <n v="8"/>
    <m/>
    <m/>
    <m/>
    <m/>
    <m/>
    <m/>
    <n v="5"/>
    <m/>
    <n v="1"/>
    <m/>
    <n v="5"/>
    <m/>
    <n v="3"/>
    <n v="2"/>
    <n v="4"/>
    <m/>
    <m/>
    <m/>
    <m/>
    <m/>
    <s v="Kmart"/>
    <s v="The warehouse "/>
    <s v="Cotton on"/>
    <m/>
    <m/>
    <n v="2"/>
    <n v="4"/>
    <n v="4"/>
    <n v="4"/>
    <n v="4"/>
    <n v="4"/>
    <n v="4"/>
    <n v="4"/>
    <n v="2"/>
    <n v="3"/>
    <n v="4"/>
    <n v="4"/>
    <n v="4"/>
    <n v="4"/>
    <n v="3"/>
    <n v="3"/>
    <n v="4"/>
    <n v="4"/>
    <n v="4"/>
    <n v="4"/>
    <n v="4"/>
    <n v="4"/>
    <n v="4"/>
    <n v="4"/>
    <n v="4"/>
    <n v="4"/>
    <n v="4"/>
    <n v="4"/>
    <n v="4"/>
    <n v="4"/>
    <n v="3"/>
    <x v="4"/>
  </r>
  <r>
    <s v="P189"/>
    <n v="18.780280696529339"/>
    <x v="0"/>
    <x v="0"/>
    <n v="1"/>
    <n v="1"/>
    <m/>
    <m/>
    <m/>
    <m/>
    <m/>
    <m/>
    <m/>
    <m/>
    <m/>
    <m/>
    <n v="1"/>
    <x v="0"/>
    <m/>
    <n v="2"/>
    <m/>
    <m/>
    <m/>
    <n v="6"/>
    <n v="7"/>
    <m/>
    <m/>
    <m/>
    <m/>
    <m/>
    <m/>
    <m/>
    <n v="3"/>
    <m/>
    <n v="3"/>
    <m/>
    <m/>
    <m/>
    <n v="2"/>
    <n v="1"/>
    <m/>
    <m/>
    <m/>
    <m/>
    <m/>
    <m/>
    <s v="The Warehouse"/>
    <m/>
    <m/>
    <m/>
    <m/>
    <n v="6"/>
    <n v="4"/>
    <n v="4"/>
    <n v="4"/>
    <n v="1"/>
    <n v="5"/>
    <n v="3"/>
    <n v="3"/>
    <n v="3"/>
    <n v="3"/>
    <n v="3"/>
    <n v="4"/>
    <n v="3"/>
    <n v="4"/>
    <n v="4"/>
    <n v="4"/>
    <n v="4"/>
    <n v="5"/>
    <n v="5"/>
    <n v="5"/>
    <n v="4"/>
    <n v="4"/>
    <n v="4"/>
    <n v="4"/>
    <n v="5"/>
    <n v="4"/>
    <n v="5"/>
    <n v="5"/>
    <n v="4"/>
    <n v="4"/>
    <n v="4"/>
    <x v="4"/>
  </r>
  <r>
    <s v="P190"/>
    <n v="7.3627067617677779"/>
    <x v="0"/>
    <x v="3"/>
    <n v="6"/>
    <n v="1"/>
    <m/>
    <m/>
    <m/>
    <m/>
    <m/>
    <m/>
    <m/>
    <m/>
    <m/>
    <m/>
    <n v="1"/>
    <x v="0"/>
    <m/>
    <n v="2"/>
    <n v="3"/>
    <n v="4"/>
    <n v="5"/>
    <n v="6"/>
    <n v="7"/>
    <m/>
    <m/>
    <m/>
    <m/>
    <n v="12"/>
    <m/>
    <m/>
    <n v="7"/>
    <m/>
    <n v="4"/>
    <n v="3"/>
    <n v="7"/>
    <n v="6"/>
    <n v="2"/>
    <n v="5"/>
    <m/>
    <m/>
    <m/>
    <m/>
    <n v="1"/>
    <m/>
    <s v="Eco Store"/>
    <s v="Nature face creams"/>
    <m/>
    <m/>
    <m/>
    <n v="4"/>
    <n v="4"/>
    <n v="4"/>
    <n v="3"/>
    <n v="4"/>
    <n v="5"/>
    <n v="4"/>
    <n v="4"/>
    <n v="4"/>
    <n v="3"/>
    <n v="5"/>
    <n v="5"/>
    <n v="5"/>
    <n v="5"/>
    <n v="4"/>
    <n v="5"/>
    <n v="5"/>
    <n v="4"/>
    <n v="5"/>
    <n v="5"/>
    <n v="4"/>
    <n v="5"/>
    <n v="4"/>
    <n v="5"/>
    <n v="5"/>
    <n v="5"/>
    <n v="5"/>
    <n v="5"/>
    <n v="4"/>
    <n v="3"/>
    <n v="4"/>
    <x v="5"/>
  </r>
  <r>
    <s v="P191"/>
    <n v="17.926498977734816"/>
    <x v="1"/>
    <x v="5"/>
    <n v="2"/>
    <m/>
    <m/>
    <m/>
    <m/>
    <m/>
    <m/>
    <n v="7"/>
    <m/>
    <m/>
    <m/>
    <m/>
    <n v="1"/>
    <x v="0"/>
    <m/>
    <m/>
    <m/>
    <n v="4"/>
    <m/>
    <m/>
    <m/>
    <m/>
    <m/>
    <m/>
    <m/>
    <m/>
    <m/>
    <m/>
    <n v="1"/>
    <m/>
    <m/>
    <m/>
    <n v="1"/>
    <m/>
    <m/>
    <m/>
    <m/>
    <m/>
    <m/>
    <m/>
    <m/>
    <m/>
    <s v=" "/>
    <m/>
    <m/>
    <m/>
    <m/>
    <n v="3"/>
    <n v="3"/>
    <n v="1"/>
    <n v="1"/>
    <n v="3"/>
    <n v="3"/>
    <n v="3"/>
    <n v="3"/>
    <n v="3"/>
    <n v="3"/>
    <n v="3"/>
    <n v="3"/>
    <n v="3"/>
    <n v="3"/>
    <n v="3"/>
    <n v="3"/>
    <n v="3"/>
    <n v="3"/>
    <n v="3"/>
    <n v="3"/>
    <n v="3"/>
    <n v="3"/>
    <n v="3"/>
    <n v="3"/>
    <n v="3"/>
    <n v="3"/>
    <n v="3"/>
    <n v="3"/>
    <n v="3"/>
    <n v="3"/>
    <n v="3"/>
    <x v="3"/>
  </r>
  <r>
    <s v="P192"/>
    <n v="4.6906494462991102"/>
    <x v="0"/>
    <x v="2"/>
    <n v="13"/>
    <m/>
    <m/>
    <m/>
    <m/>
    <m/>
    <m/>
    <m/>
    <m/>
    <m/>
    <n v="10"/>
    <m/>
    <n v="1"/>
    <x v="0"/>
    <m/>
    <m/>
    <m/>
    <m/>
    <m/>
    <m/>
    <m/>
    <m/>
    <m/>
    <m/>
    <m/>
    <m/>
    <m/>
    <n v="14"/>
    <n v="0"/>
    <m/>
    <m/>
    <m/>
    <m/>
    <m/>
    <m/>
    <m/>
    <m/>
    <m/>
    <m/>
    <m/>
    <m/>
    <m/>
    <s v="eco store"/>
    <m/>
    <m/>
    <m/>
    <m/>
    <n v="3"/>
    <n v="3"/>
    <n v="3"/>
    <n v="3"/>
    <n v="3"/>
    <n v="3"/>
    <n v="4"/>
    <n v="4"/>
    <n v="4"/>
    <n v="4"/>
    <n v="3"/>
    <n v="4"/>
    <n v="4"/>
    <n v="4"/>
    <n v="4"/>
    <n v="4"/>
    <n v="4"/>
    <n v="4"/>
    <n v="4"/>
    <n v="4"/>
    <n v="4"/>
    <n v="3"/>
    <n v="4"/>
    <n v="4"/>
    <n v="4"/>
    <n v="3"/>
    <n v="4"/>
    <n v="4"/>
    <n v="3"/>
    <n v="3"/>
    <n v="4"/>
    <x v="0"/>
  </r>
  <r>
    <s v="P193"/>
    <n v="9.1855331748469986"/>
    <x v="1"/>
    <x v="5"/>
    <n v="2"/>
    <m/>
    <m/>
    <m/>
    <m/>
    <m/>
    <m/>
    <m/>
    <m/>
    <n v="9"/>
    <m/>
    <s v="Middle Eastern"/>
    <n v="1"/>
    <x v="0"/>
    <m/>
    <m/>
    <m/>
    <m/>
    <m/>
    <n v="6"/>
    <m/>
    <m/>
    <m/>
    <m/>
    <m/>
    <m/>
    <m/>
    <m/>
    <n v="1"/>
    <m/>
    <m/>
    <m/>
    <m/>
    <m/>
    <n v="1"/>
    <m/>
    <m/>
    <m/>
    <m/>
    <m/>
    <m/>
    <m/>
    <s v="Apple"/>
    <m/>
    <m/>
    <m/>
    <m/>
    <n v="6"/>
    <n v="4"/>
    <n v="3"/>
    <n v="4"/>
    <n v="4"/>
    <n v="4"/>
    <n v="4"/>
    <n v="4"/>
    <n v="4"/>
    <n v="4"/>
    <n v="4"/>
    <n v="4"/>
    <n v="4"/>
    <n v="4"/>
    <n v="4"/>
    <n v="4"/>
    <n v="4"/>
    <n v="4"/>
    <n v="4"/>
    <n v="4"/>
    <n v="4"/>
    <n v="5"/>
    <n v="4"/>
    <n v="4"/>
    <n v="4"/>
    <n v="4"/>
    <n v="4"/>
    <n v="5"/>
    <n v="5"/>
    <n v="4"/>
    <n v="4"/>
    <x v="6"/>
  </r>
  <r>
    <s v="P194"/>
    <n v="13.215834297598784"/>
    <x v="0"/>
    <x v="5"/>
    <n v="3"/>
    <m/>
    <m/>
    <m/>
    <m/>
    <m/>
    <m/>
    <n v="7"/>
    <m/>
    <m/>
    <m/>
    <m/>
    <n v="1"/>
    <x v="0"/>
    <n v="1"/>
    <m/>
    <n v="3"/>
    <m/>
    <m/>
    <m/>
    <m/>
    <m/>
    <m/>
    <m/>
    <m/>
    <m/>
    <m/>
    <m/>
    <n v="2"/>
    <n v="1"/>
    <m/>
    <m/>
    <m/>
    <m/>
    <m/>
    <m/>
    <m/>
    <m/>
    <m/>
    <m/>
    <m/>
    <m/>
    <s v="Countdown"/>
    <s v="New world"/>
    <m/>
    <m/>
    <m/>
    <n v="6"/>
    <n v="3"/>
    <n v="3"/>
    <n v="1"/>
    <n v="4"/>
    <n v="4"/>
    <n v="3"/>
    <n v="4"/>
    <n v="3"/>
    <n v="4"/>
    <n v="4"/>
    <n v="4"/>
    <n v="4"/>
    <n v="4"/>
    <n v="4"/>
    <n v="4"/>
    <n v="4"/>
    <n v="4"/>
    <n v="4"/>
    <n v="4"/>
    <n v="3"/>
    <n v="3"/>
    <n v="4"/>
    <n v="3"/>
    <n v="4"/>
    <n v="4"/>
    <n v="4"/>
    <n v="3"/>
    <n v="3"/>
    <n v="3"/>
    <n v="4"/>
    <x v="4"/>
  </r>
  <r>
    <s v="P195"/>
    <n v="4.5040999163936215"/>
    <x v="0"/>
    <x v="2"/>
    <n v="2"/>
    <m/>
    <m/>
    <m/>
    <m/>
    <m/>
    <m/>
    <m/>
    <m/>
    <m/>
    <n v="10"/>
    <m/>
    <n v="1"/>
    <x v="0"/>
    <m/>
    <n v="2"/>
    <m/>
    <m/>
    <m/>
    <n v="6"/>
    <m/>
    <n v="8"/>
    <m/>
    <m/>
    <n v="11"/>
    <m/>
    <m/>
    <m/>
    <n v="4"/>
    <m/>
    <n v="1"/>
    <m/>
    <m/>
    <m/>
    <n v="2"/>
    <m/>
    <n v="3"/>
    <m/>
    <m/>
    <n v="4"/>
    <m/>
    <m/>
    <s v="ALLBIRDS"/>
    <m/>
    <m/>
    <m/>
    <m/>
    <n v="4"/>
    <n v="3"/>
    <n v="3"/>
    <n v="4"/>
    <n v="3"/>
    <n v="3"/>
    <n v="3"/>
    <n v="2"/>
    <n v="4"/>
    <n v="3"/>
    <n v="4"/>
    <n v="3"/>
    <n v="3"/>
    <n v="3"/>
    <n v="3"/>
    <n v="3"/>
    <n v="3"/>
    <n v="4"/>
    <n v="4"/>
    <n v="4"/>
    <n v="3"/>
    <n v="3"/>
    <n v="3"/>
    <n v="3"/>
    <n v="3"/>
    <n v="3"/>
    <n v="3"/>
    <n v="4"/>
    <n v="4"/>
    <n v="3"/>
    <n v="3"/>
    <x v="0"/>
  </r>
  <r>
    <s v="P196"/>
    <n v="16.209685785281501"/>
    <x v="0"/>
    <x v="2"/>
    <n v="12"/>
    <n v="1"/>
    <n v="2"/>
    <m/>
    <m/>
    <m/>
    <m/>
    <m/>
    <m/>
    <m/>
    <m/>
    <m/>
    <n v="2"/>
    <x v="0"/>
    <n v="1"/>
    <n v="2"/>
    <n v="3"/>
    <n v="4"/>
    <n v="5"/>
    <n v="6"/>
    <n v="7"/>
    <n v="8"/>
    <n v="9"/>
    <n v="10"/>
    <n v="11"/>
    <n v="12"/>
    <n v="13"/>
    <m/>
    <n v="13"/>
    <n v="13"/>
    <n v="12"/>
    <n v="4"/>
    <n v="5"/>
    <n v="3"/>
    <n v="6"/>
    <n v="2"/>
    <n v="7"/>
    <n v="8"/>
    <n v="9"/>
    <n v="1"/>
    <n v="11"/>
    <n v="10"/>
    <m/>
    <m/>
    <m/>
    <m/>
    <m/>
    <n v="4"/>
    <n v="2"/>
    <n v="4"/>
    <n v="3"/>
    <n v="2"/>
    <n v="3"/>
    <n v="3"/>
    <n v="2"/>
    <n v="3"/>
    <n v="3"/>
    <n v="5"/>
    <n v="2"/>
    <n v="4"/>
    <n v="4"/>
    <n v="3"/>
    <n v="2"/>
    <n v="3"/>
    <n v="3"/>
    <n v="3"/>
    <n v="3"/>
    <n v="2"/>
    <n v="2"/>
    <n v="3"/>
    <n v="2"/>
    <n v="4"/>
    <n v="3"/>
    <n v="4"/>
    <n v="3"/>
    <n v="3"/>
    <n v="3"/>
    <n v="4"/>
    <x v="3"/>
  </r>
  <r>
    <s v="P197"/>
    <n v="11.276398075683884"/>
    <x v="0"/>
    <x v="2"/>
    <n v="2"/>
    <m/>
    <m/>
    <m/>
    <m/>
    <m/>
    <m/>
    <m/>
    <n v="8"/>
    <m/>
    <m/>
    <m/>
    <n v="1"/>
    <x v="0"/>
    <n v="1"/>
    <n v="2"/>
    <m/>
    <m/>
    <m/>
    <m/>
    <m/>
    <m/>
    <m/>
    <m/>
    <m/>
    <n v="12"/>
    <m/>
    <m/>
    <n v="3"/>
    <n v="1"/>
    <n v="3"/>
    <m/>
    <m/>
    <m/>
    <m/>
    <m/>
    <m/>
    <m/>
    <m/>
    <m/>
    <n v="2"/>
    <m/>
    <s v="Cotton"/>
    <m/>
    <m/>
    <m/>
    <m/>
    <n v="4"/>
    <n v="3"/>
    <n v="3"/>
    <n v="4"/>
    <n v="4"/>
    <n v="3"/>
    <n v="3"/>
    <n v="3"/>
    <n v="4"/>
    <n v="4"/>
    <n v="4"/>
    <n v="3"/>
    <n v="4"/>
    <n v="4"/>
    <n v="4"/>
    <n v="3"/>
    <n v="4"/>
    <n v="4"/>
    <n v="4"/>
    <n v="4"/>
    <n v="2"/>
    <n v="3"/>
    <n v="4"/>
    <n v="4"/>
    <n v="4"/>
    <n v="4"/>
    <n v="3"/>
    <n v="4"/>
    <n v="4"/>
    <n v="5"/>
    <n v="4"/>
    <x v="5"/>
  </r>
  <r>
    <s v="P198"/>
    <n v="11.533637841640431"/>
    <x v="1"/>
    <x v="1"/>
    <n v="7"/>
    <m/>
    <m/>
    <m/>
    <m/>
    <m/>
    <m/>
    <m/>
    <m/>
    <n v="9"/>
    <m/>
    <s v="Caucasian"/>
    <n v="1"/>
    <x v="0"/>
    <m/>
    <m/>
    <m/>
    <m/>
    <m/>
    <m/>
    <m/>
    <m/>
    <m/>
    <m/>
    <m/>
    <m/>
    <n v="13"/>
    <m/>
    <n v="1"/>
    <m/>
    <m/>
    <m/>
    <m/>
    <m/>
    <m/>
    <m/>
    <m/>
    <m/>
    <m/>
    <m/>
    <m/>
    <n v="1"/>
    <m/>
    <m/>
    <m/>
    <m/>
    <m/>
    <n v="1"/>
    <n v="1"/>
    <n v="1"/>
    <n v="1"/>
    <n v="3"/>
    <n v="1"/>
    <n v="1"/>
    <n v="1"/>
    <n v="1"/>
    <n v="1"/>
    <n v="1"/>
    <n v="1"/>
    <n v="1"/>
    <n v="1"/>
    <n v="1"/>
    <n v="5"/>
    <n v="1"/>
    <n v="5"/>
    <n v="5"/>
    <n v="1"/>
    <n v="4"/>
    <n v="1"/>
    <n v="1"/>
    <n v="4"/>
    <n v="5"/>
    <n v="5"/>
    <n v="5"/>
    <n v="1"/>
    <n v="1"/>
    <n v="1"/>
    <n v="1"/>
    <x v="2"/>
  </r>
  <r>
    <s v="P199"/>
    <n v="7.2439120780301867"/>
    <x v="1"/>
    <x v="2"/>
    <n v="12"/>
    <m/>
    <m/>
    <m/>
    <m/>
    <m/>
    <m/>
    <m/>
    <m/>
    <n v="9"/>
    <m/>
    <s v="korean"/>
    <n v="1"/>
    <x v="0"/>
    <n v="1"/>
    <n v="2"/>
    <m/>
    <m/>
    <m/>
    <m/>
    <m/>
    <m/>
    <m/>
    <m/>
    <m/>
    <n v="12"/>
    <m/>
    <m/>
    <n v="3"/>
    <n v="1"/>
    <n v="2"/>
    <m/>
    <m/>
    <m/>
    <m/>
    <m/>
    <m/>
    <m/>
    <m/>
    <m/>
    <n v="3"/>
    <m/>
    <s v="Genesis"/>
    <s v="Meridian"/>
    <s v="Contact"/>
    <m/>
    <m/>
    <n v="3"/>
    <n v="3"/>
    <n v="3"/>
    <n v="4"/>
    <n v="3"/>
    <n v="5"/>
    <n v="4"/>
    <n v="2"/>
    <n v="4"/>
    <n v="3"/>
    <n v="4"/>
    <n v="5"/>
    <n v="5"/>
    <n v="5"/>
    <n v="3"/>
    <n v="4"/>
    <n v="5"/>
    <n v="4"/>
    <n v="4"/>
    <n v="4"/>
    <n v="3"/>
    <n v="4"/>
    <n v="4"/>
    <n v="4"/>
    <n v="5"/>
    <n v="5"/>
    <n v="5"/>
    <n v="4"/>
    <n v="4"/>
    <n v="4"/>
    <n v="4"/>
    <x v="5"/>
  </r>
  <r>
    <s v="P200"/>
    <n v="17.743423481565458"/>
    <x v="1"/>
    <x v="3"/>
    <n v="1"/>
    <m/>
    <m/>
    <m/>
    <m/>
    <m/>
    <m/>
    <m/>
    <m/>
    <n v="9"/>
    <m/>
    <s v="none"/>
    <n v="1"/>
    <x v="0"/>
    <m/>
    <n v="2"/>
    <m/>
    <n v="4"/>
    <m/>
    <n v="6"/>
    <n v="7"/>
    <m/>
    <m/>
    <m/>
    <n v="11"/>
    <n v="12"/>
    <m/>
    <m/>
    <n v="6"/>
    <m/>
    <n v="1"/>
    <m/>
    <n v="2"/>
    <m/>
    <n v="6"/>
    <n v="3"/>
    <m/>
    <m/>
    <m/>
    <n v="4"/>
    <n v="5"/>
    <m/>
    <m/>
    <m/>
    <m/>
    <m/>
    <m/>
    <n v="4"/>
    <n v="5"/>
    <n v="5"/>
    <n v="4"/>
    <n v="5"/>
    <n v="5"/>
    <n v="5"/>
    <n v="4"/>
    <n v="4"/>
    <n v="3"/>
    <n v="5"/>
    <n v="5"/>
    <n v="5"/>
    <n v="5"/>
    <n v="4"/>
    <n v="4"/>
    <n v="4"/>
    <n v="5"/>
    <n v="5"/>
    <n v="5"/>
    <n v="4"/>
    <n v="3"/>
    <n v="3"/>
    <n v="5"/>
    <n v="5"/>
    <n v="4"/>
    <n v="5"/>
    <n v="4"/>
    <n v="4"/>
    <n v="3"/>
    <n v="4"/>
    <x v="0"/>
  </r>
  <r>
    <s v="P201"/>
    <n v="16.827310926324387"/>
    <x v="0"/>
    <x v="0"/>
    <n v="7"/>
    <m/>
    <n v="2"/>
    <m/>
    <m/>
    <m/>
    <m/>
    <m/>
    <m/>
    <m/>
    <m/>
    <m/>
    <n v="1"/>
    <x v="0"/>
    <n v="1"/>
    <n v="2"/>
    <n v="3"/>
    <n v="4"/>
    <n v="5"/>
    <n v="6"/>
    <n v="7"/>
    <n v="8"/>
    <n v="9"/>
    <n v="10"/>
    <m/>
    <n v="12"/>
    <m/>
    <m/>
    <n v="11"/>
    <n v="8"/>
    <n v="1"/>
    <n v="4"/>
    <n v="2"/>
    <n v="6"/>
    <n v="5"/>
    <n v="3"/>
    <n v="10"/>
    <n v="11"/>
    <n v="9"/>
    <m/>
    <n v="7"/>
    <m/>
    <s v="eco store"/>
    <s v="oh natural"/>
    <m/>
    <m/>
    <m/>
    <n v="3"/>
    <n v="2"/>
    <n v="2"/>
    <n v="2"/>
    <n v="1"/>
    <n v="1"/>
    <n v="3"/>
    <n v="3"/>
    <n v="3"/>
    <n v="3"/>
    <n v="3"/>
    <n v="3"/>
    <n v="3"/>
    <n v="3"/>
    <n v="3"/>
    <n v="3"/>
    <n v="3"/>
    <n v="3"/>
    <n v="3"/>
    <n v="3"/>
    <n v="3"/>
    <n v="3"/>
    <n v="3"/>
    <n v="3"/>
    <n v="3"/>
    <n v="3"/>
    <n v="3"/>
    <n v="5"/>
    <n v="3"/>
    <n v="3"/>
    <n v="3"/>
    <x v="3"/>
  </r>
  <r>
    <s v="P202"/>
    <n v="12.907397055410012"/>
    <x v="1"/>
    <x v="2"/>
    <n v="2"/>
    <n v="1"/>
    <m/>
    <m/>
    <m/>
    <m/>
    <m/>
    <n v="7"/>
    <m/>
    <m/>
    <m/>
    <m/>
    <n v="2"/>
    <x v="0"/>
    <m/>
    <m/>
    <n v="3"/>
    <m/>
    <n v="5"/>
    <m/>
    <m/>
    <m/>
    <m/>
    <m/>
    <n v="11"/>
    <n v="12"/>
    <m/>
    <m/>
    <n v="4"/>
    <m/>
    <m/>
    <n v="1"/>
    <m/>
    <n v="4"/>
    <m/>
    <m/>
    <m/>
    <m/>
    <m/>
    <n v="3"/>
    <n v="2"/>
    <m/>
    <m/>
    <m/>
    <m/>
    <m/>
    <m/>
    <n v="3"/>
    <n v="3"/>
    <n v="3"/>
    <n v="3"/>
    <n v="3"/>
    <n v="3"/>
    <n v="3"/>
    <n v="3"/>
    <n v="3"/>
    <n v="3"/>
    <n v="3"/>
    <n v="3"/>
    <n v="3"/>
    <n v="3"/>
    <n v="3"/>
    <n v="3"/>
    <n v="3"/>
    <n v="3"/>
    <n v="3"/>
    <n v="3"/>
    <n v="3"/>
    <n v="3"/>
    <n v="3"/>
    <n v="3"/>
    <n v="3"/>
    <n v="3"/>
    <n v="3"/>
    <n v="3"/>
    <n v="3"/>
    <n v="3"/>
    <n v="3"/>
    <x v="4"/>
  </r>
  <r>
    <s v="P203"/>
    <n v="5.4936685129008405"/>
    <x v="1"/>
    <x v="6"/>
    <n v="2"/>
    <m/>
    <m/>
    <m/>
    <m/>
    <m/>
    <m/>
    <m/>
    <n v="8"/>
    <m/>
    <m/>
    <m/>
    <n v="1"/>
    <x v="0"/>
    <m/>
    <n v="2"/>
    <m/>
    <m/>
    <m/>
    <m/>
    <m/>
    <m/>
    <m/>
    <m/>
    <m/>
    <n v="12"/>
    <m/>
    <m/>
    <n v="2"/>
    <m/>
    <n v="1"/>
    <m/>
    <m/>
    <m/>
    <m/>
    <m/>
    <m/>
    <m/>
    <m/>
    <m/>
    <n v="2"/>
    <m/>
    <s v="Countdown "/>
    <s v="Pack'save"/>
    <s v="Saffron"/>
    <s v="A1spice"/>
    <s v="Newworld"/>
    <n v="4"/>
    <n v="4"/>
    <n v="3"/>
    <n v="4"/>
    <n v="3"/>
    <n v="4"/>
    <n v="4"/>
    <n v="4"/>
    <n v="5"/>
    <n v="4"/>
    <n v="5"/>
    <n v="3"/>
    <n v="4"/>
    <n v="4"/>
    <n v="3"/>
    <n v="3"/>
    <n v="4"/>
    <n v="5"/>
    <n v="3"/>
    <n v="4"/>
    <n v="4"/>
    <n v="5"/>
    <n v="4"/>
    <n v="3"/>
    <n v="4"/>
    <n v="4"/>
    <n v="5"/>
    <n v="4"/>
    <n v="4"/>
    <n v="4"/>
    <n v="3"/>
    <x v="1"/>
  </r>
  <r>
    <s v="P204"/>
    <n v="15.277885596504714"/>
    <x v="0"/>
    <x v="0"/>
    <n v="9"/>
    <m/>
    <m/>
    <m/>
    <m/>
    <m/>
    <m/>
    <n v="7"/>
    <m/>
    <m/>
    <m/>
    <m/>
    <n v="1"/>
    <x v="0"/>
    <m/>
    <n v="2"/>
    <m/>
    <m/>
    <n v="5"/>
    <n v="6"/>
    <n v="7"/>
    <n v="8"/>
    <m/>
    <m/>
    <n v="11"/>
    <n v="12"/>
    <m/>
    <m/>
    <n v="7"/>
    <m/>
    <n v="3"/>
    <m/>
    <m/>
    <n v="7"/>
    <n v="1"/>
    <n v="2"/>
    <n v="6"/>
    <m/>
    <m/>
    <n v="4"/>
    <n v="5"/>
    <m/>
    <s v="Meridian "/>
    <s v="Air NZ"/>
    <m/>
    <m/>
    <m/>
    <n v="6"/>
    <n v="4"/>
    <n v="4"/>
    <n v="4"/>
    <n v="3"/>
    <n v="5"/>
    <n v="3"/>
    <n v="3"/>
    <n v="2"/>
    <n v="2"/>
    <n v="5"/>
    <n v="5"/>
    <n v="4"/>
    <n v="5"/>
    <n v="5"/>
    <n v="5"/>
    <n v="5"/>
    <n v="5"/>
    <n v="5"/>
    <n v="5"/>
    <n v="4"/>
    <n v="4"/>
    <n v="4"/>
    <n v="4"/>
    <n v="4"/>
    <n v="4"/>
    <n v="4"/>
    <n v="2"/>
    <n v="3"/>
    <n v="4"/>
    <n v="5"/>
    <x v="2"/>
  </r>
  <r>
    <s v="P205"/>
    <n v="5.4238483436065081"/>
    <x v="1"/>
    <x v="5"/>
    <n v="2"/>
    <m/>
    <m/>
    <m/>
    <m/>
    <m/>
    <m/>
    <n v="7"/>
    <m/>
    <m/>
    <m/>
    <m/>
    <n v="1"/>
    <x v="0"/>
    <m/>
    <m/>
    <m/>
    <m/>
    <m/>
    <m/>
    <n v="7"/>
    <n v="8"/>
    <m/>
    <m/>
    <m/>
    <m/>
    <m/>
    <m/>
    <n v="2"/>
    <m/>
    <m/>
    <m/>
    <m/>
    <m/>
    <m/>
    <n v="1"/>
    <n v="2"/>
    <m/>
    <m/>
    <m/>
    <m/>
    <m/>
    <s v="Google"/>
    <s v="Amazon"/>
    <s v="Apple"/>
    <s v="Samsung"/>
    <m/>
    <n v="4"/>
    <n v="1"/>
    <n v="3"/>
    <n v="3"/>
    <n v="3"/>
    <n v="4"/>
    <n v="3"/>
    <n v="4"/>
    <n v="4"/>
    <n v="3"/>
    <n v="3"/>
    <n v="5"/>
    <n v="3"/>
    <n v="5"/>
    <n v="5"/>
    <n v="5"/>
    <n v="5"/>
    <n v="5"/>
    <n v="5"/>
    <n v="5"/>
    <n v="4"/>
    <n v="3"/>
    <n v="5"/>
    <n v="5"/>
    <n v="5"/>
    <n v="5"/>
    <n v="5"/>
    <n v="4"/>
    <n v="4"/>
    <n v="3"/>
    <n v="4"/>
    <x v="3"/>
  </r>
  <r>
    <s v="P206"/>
    <n v="8.0423913706313783"/>
    <x v="0"/>
    <x v="2"/>
    <n v="2"/>
    <m/>
    <m/>
    <m/>
    <m/>
    <m/>
    <m/>
    <n v="7"/>
    <m/>
    <m/>
    <m/>
    <m/>
    <n v="1"/>
    <x v="0"/>
    <m/>
    <n v="2"/>
    <n v="3"/>
    <n v="4"/>
    <n v="5"/>
    <n v="6"/>
    <m/>
    <n v="8"/>
    <m/>
    <n v="10"/>
    <n v="11"/>
    <m/>
    <m/>
    <m/>
    <n v="8"/>
    <m/>
    <n v="5"/>
    <n v="2"/>
    <n v="7"/>
    <n v="8"/>
    <n v="1"/>
    <m/>
    <n v="4"/>
    <m/>
    <n v="6"/>
    <n v="3"/>
    <m/>
    <m/>
    <s v="Goodfor"/>
    <s v="AS colour"/>
    <s v="Bare minimal skin care"/>
    <m/>
    <m/>
    <n v="3"/>
    <n v="4"/>
    <n v="4"/>
    <n v="5"/>
    <n v="3"/>
    <n v="5"/>
    <n v="3"/>
    <n v="3"/>
    <n v="3"/>
    <n v="3"/>
    <n v="4"/>
    <n v="4"/>
    <n v="4"/>
    <n v="4"/>
    <n v="4"/>
    <n v="4"/>
    <n v="4"/>
    <n v="4"/>
    <n v="4"/>
    <n v="4"/>
    <n v="4"/>
    <n v="4"/>
    <n v="3"/>
    <n v="4"/>
    <n v="4"/>
    <n v="4"/>
    <n v="4"/>
    <n v="4"/>
    <n v="3"/>
    <n v="4"/>
    <n v="4"/>
    <x v="6"/>
  </r>
  <r>
    <s v="P207"/>
    <n v="15.77209168331594"/>
    <x v="0"/>
    <x v="5"/>
    <n v="15"/>
    <n v="1"/>
    <m/>
    <m/>
    <m/>
    <m/>
    <m/>
    <m/>
    <m/>
    <m/>
    <m/>
    <m/>
    <n v="1"/>
    <x v="0"/>
    <m/>
    <n v="2"/>
    <n v="3"/>
    <m/>
    <n v="5"/>
    <n v="6"/>
    <n v="7"/>
    <m/>
    <n v="9"/>
    <m/>
    <m/>
    <m/>
    <m/>
    <m/>
    <n v="6"/>
    <m/>
    <n v="1"/>
    <n v="4"/>
    <m/>
    <n v="5"/>
    <n v="3"/>
    <n v="2"/>
    <m/>
    <n v="6"/>
    <m/>
    <m/>
    <m/>
    <m/>
    <s v="Ecostore"/>
    <m/>
    <m/>
    <m/>
    <m/>
    <n v="3"/>
    <n v="2"/>
    <n v="2"/>
    <n v="4"/>
    <n v="3"/>
    <n v="5"/>
    <n v="4"/>
    <n v="5"/>
    <n v="3"/>
    <n v="5"/>
    <n v="5"/>
    <n v="5"/>
    <n v="4"/>
    <n v="5"/>
    <n v="4"/>
    <n v="5"/>
    <n v="5"/>
    <n v="4"/>
    <n v="5"/>
    <n v="5"/>
    <n v="4"/>
    <n v="5"/>
    <n v="5"/>
    <n v="5"/>
    <n v="4"/>
    <n v="4"/>
    <n v="5"/>
    <n v="5"/>
    <n v="4"/>
    <n v="4"/>
    <n v="5"/>
    <x v="1"/>
  </r>
  <r>
    <s v="P208"/>
    <n v="11.618037913624754"/>
    <x v="1"/>
    <x v="3"/>
    <n v="10"/>
    <m/>
    <m/>
    <m/>
    <m/>
    <m/>
    <m/>
    <m/>
    <m/>
    <n v="9"/>
    <m/>
    <s v="English"/>
    <n v="1"/>
    <x v="0"/>
    <m/>
    <n v="2"/>
    <n v="3"/>
    <n v="4"/>
    <m/>
    <n v="6"/>
    <n v="7"/>
    <m/>
    <m/>
    <n v="10"/>
    <m/>
    <n v="12"/>
    <n v="13"/>
    <m/>
    <n v="8"/>
    <m/>
    <n v="2"/>
    <n v="8"/>
    <n v="7"/>
    <m/>
    <n v="3"/>
    <n v="4"/>
    <m/>
    <m/>
    <n v="5"/>
    <m/>
    <n v="6"/>
    <n v="1"/>
    <m/>
    <m/>
    <m/>
    <m/>
    <m/>
    <n v="6"/>
    <n v="1"/>
    <n v="1"/>
    <n v="1"/>
    <n v="5"/>
    <n v="5"/>
    <n v="3"/>
    <n v="3"/>
    <n v="3"/>
    <n v="3"/>
    <n v="3"/>
    <n v="3"/>
    <n v="3"/>
    <n v="3"/>
    <n v="2"/>
    <n v="4"/>
    <n v="3"/>
    <n v="2"/>
    <n v="5"/>
    <n v="5"/>
    <n v="3"/>
    <n v="4"/>
    <n v="2"/>
    <n v="4"/>
    <n v="5"/>
    <n v="5"/>
    <n v="5"/>
    <n v="4"/>
    <n v="4"/>
    <n v="4"/>
    <n v="3"/>
    <x v="0"/>
  </r>
  <r>
    <s v="P209"/>
    <n v="14.802242627187255"/>
    <x v="1"/>
    <x v="2"/>
    <n v="2"/>
    <m/>
    <m/>
    <m/>
    <m/>
    <m/>
    <m/>
    <m/>
    <n v="8"/>
    <m/>
    <m/>
    <m/>
    <n v="1"/>
    <x v="0"/>
    <m/>
    <n v="2"/>
    <m/>
    <m/>
    <m/>
    <m/>
    <n v="7"/>
    <m/>
    <m/>
    <m/>
    <m/>
    <m/>
    <m/>
    <m/>
    <n v="2"/>
    <m/>
    <n v="2"/>
    <m/>
    <m/>
    <m/>
    <m/>
    <n v="1"/>
    <m/>
    <m/>
    <m/>
    <m/>
    <m/>
    <m/>
    <s v="Countdown"/>
    <m/>
    <m/>
    <m/>
    <m/>
    <n v="3"/>
    <n v="4"/>
    <n v="3"/>
    <n v="3"/>
    <n v="3"/>
    <n v="2"/>
    <n v="3"/>
    <n v="3"/>
    <n v="4"/>
    <n v="4"/>
    <n v="5"/>
    <n v="4"/>
    <n v="3"/>
    <n v="4"/>
    <n v="5"/>
    <n v="4"/>
    <n v="4"/>
    <n v="5"/>
    <n v="4"/>
    <n v="3"/>
    <n v="4"/>
    <n v="4"/>
    <n v="4"/>
    <n v="4"/>
    <n v="5"/>
    <n v="4"/>
    <n v="5"/>
    <n v="4"/>
    <n v="4"/>
    <n v="4"/>
    <n v="5"/>
    <x v="3"/>
  </r>
  <r>
    <s v="P210"/>
    <n v="4.8859967555559987"/>
    <x v="0"/>
    <x v="5"/>
    <n v="4"/>
    <n v="1"/>
    <m/>
    <m/>
    <m/>
    <m/>
    <m/>
    <m/>
    <m/>
    <m/>
    <m/>
    <m/>
    <n v="1"/>
    <x v="0"/>
    <m/>
    <n v="2"/>
    <m/>
    <m/>
    <m/>
    <n v="6"/>
    <m/>
    <m/>
    <m/>
    <m/>
    <m/>
    <m/>
    <m/>
    <m/>
    <n v="2"/>
    <m/>
    <n v="2"/>
    <m/>
    <m/>
    <m/>
    <n v="1"/>
    <m/>
    <m/>
    <m/>
    <m/>
    <m/>
    <m/>
    <m/>
    <m/>
    <m/>
    <m/>
    <m/>
    <m/>
    <n v="6"/>
    <n v="4"/>
    <n v="4"/>
    <n v="3"/>
    <n v="5"/>
    <n v="5"/>
    <n v="4"/>
    <n v="4"/>
    <n v="4"/>
    <n v="4"/>
    <n v="5"/>
    <n v="5"/>
    <n v="5"/>
    <n v="5"/>
    <n v="4"/>
    <n v="4"/>
    <n v="5"/>
    <n v="4"/>
    <n v="5"/>
    <n v="5"/>
    <n v="5"/>
    <n v="5"/>
    <n v="5"/>
    <n v="5"/>
    <n v="5"/>
    <n v="5"/>
    <n v="5"/>
    <n v="5"/>
    <n v="4"/>
    <n v="4"/>
    <n v="4"/>
    <x v="3"/>
  </r>
  <r>
    <s v="P211"/>
    <n v="18.618757632905972"/>
    <x v="1"/>
    <x v="1"/>
    <n v="15"/>
    <n v="1"/>
    <m/>
    <m/>
    <m/>
    <m/>
    <m/>
    <m/>
    <m/>
    <m/>
    <m/>
    <m/>
    <n v="1"/>
    <x v="0"/>
    <m/>
    <n v="2"/>
    <n v="3"/>
    <n v="4"/>
    <m/>
    <n v="6"/>
    <n v="7"/>
    <n v="8"/>
    <m/>
    <m/>
    <m/>
    <n v="12"/>
    <n v="13"/>
    <m/>
    <n v="8"/>
    <m/>
    <n v="3"/>
    <n v="6"/>
    <n v="1"/>
    <m/>
    <n v="2"/>
    <n v="5"/>
    <n v="4"/>
    <m/>
    <m/>
    <m/>
    <n v="7"/>
    <n v="8"/>
    <m/>
    <m/>
    <m/>
    <m/>
    <m/>
    <n v="6"/>
    <n v="3"/>
    <n v="3"/>
    <n v="3"/>
    <n v="4"/>
    <n v="4"/>
    <n v="4"/>
    <n v="4"/>
    <n v="3"/>
    <n v="4"/>
    <n v="4"/>
    <n v="4"/>
    <n v="4"/>
    <n v="5"/>
    <n v="5"/>
    <n v="5"/>
    <n v="4"/>
    <n v="4"/>
    <n v="5"/>
    <n v="4"/>
    <n v="4"/>
    <n v="3"/>
    <n v="3"/>
    <n v="5"/>
    <n v="5"/>
    <n v="5"/>
    <n v="5"/>
    <n v="4"/>
    <n v="4"/>
    <n v="4"/>
    <n v="3"/>
    <x v="0"/>
  </r>
  <r>
    <s v="P212"/>
    <n v="12.841540149577442"/>
    <x v="1"/>
    <x v="3"/>
    <n v="2"/>
    <n v="1"/>
    <m/>
    <m/>
    <m/>
    <m/>
    <m/>
    <m/>
    <m/>
    <m/>
    <m/>
    <m/>
    <n v="1"/>
    <x v="0"/>
    <m/>
    <m/>
    <m/>
    <n v="4"/>
    <m/>
    <m/>
    <m/>
    <m/>
    <m/>
    <m/>
    <m/>
    <n v="12"/>
    <n v="13"/>
    <m/>
    <n v="3"/>
    <m/>
    <m/>
    <m/>
    <n v="3"/>
    <m/>
    <m/>
    <m/>
    <m/>
    <m/>
    <m/>
    <m/>
    <n v="2"/>
    <n v="1"/>
    <m/>
    <m/>
    <m/>
    <m/>
    <m/>
    <n v="6"/>
    <n v="3"/>
    <n v="3"/>
    <n v="3"/>
    <n v="3"/>
    <n v="4"/>
    <n v="3"/>
    <n v="3"/>
    <n v="3"/>
    <n v="3"/>
    <n v="3"/>
    <n v="4"/>
    <n v="4"/>
    <n v="4"/>
    <n v="4"/>
    <n v="4"/>
    <n v="3"/>
    <n v="3"/>
    <n v="4"/>
    <n v="3"/>
    <n v="4"/>
    <n v="4"/>
    <n v="3"/>
    <n v="4"/>
    <n v="4"/>
    <n v="5"/>
    <n v="5"/>
    <n v="4"/>
    <n v="3"/>
    <n v="3"/>
    <n v="4"/>
    <x v="4"/>
  </r>
  <r>
    <s v="P213"/>
    <n v="5.8716887648502745"/>
    <x v="1"/>
    <x v="2"/>
    <n v="9"/>
    <n v="1"/>
    <m/>
    <m/>
    <m/>
    <m/>
    <m/>
    <m/>
    <m/>
    <m/>
    <m/>
    <m/>
    <n v="1"/>
    <x v="0"/>
    <m/>
    <n v="2"/>
    <n v="3"/>
    <m/>
    <n v="5"/>
    <n v="6"/>
    <n v="7"/>
    <n v="8"/>
    <m/>
    <m/>
    <m/>
    <n v="12"/>
    <m/>
    <m/>
    <n v="7"/>
    <m/>
    <n v="1"/>
    <n v="3"/>
    <m/>
    <n v="4"/>
    <n v="7"/>
    <n v="6"/>
    <n v="2"/>
    <m/>
    <m/>
    <m/>
    <n v="5"/>
    <m/>
    <s v="All Birds"/>
    <m/>
    <m/>
    <m/>
    <m/>
    <n v="6"/>
    <n v="4"/>
    <n v="4"/>
    <n v="4"/>
    <n v="4"/>
    <n v="4"/>
    <n v="4"/>
    <n v="3"/>
    <n v="3"/>
    <n v="4"/>
    <n v="4"/>
    <n v="4"/>
    <n v="4"/>
    <n v="4"/>
    <n v="4"/>
    <n v="4"/>
    <n v="4"/>
    <n v="4"/>
    <n v="4"/>
    <n v="4"/>
    <n v="3"/>
    <n v="3"/>
    <n v="4"/>
    <n v="4"/>
    <n v="4"/>
    <n v="4"/>
    <n v="4"/>
    <n v="3"/>
    <n v="3"/>
    <n v="3"/>
    <n v="4"/>
    <x v="4"/>
  </r>
  <r>
    <s v="P214"/>
    <n v="11.438985810536625"/>
    <x v="0"/>
    <x v="2"/>
    <n v="15"/>
    <n v="1"/>
    <m/>
    <m/>
    <m/>
    <m/>
    <m/>
    <m/>
    <m/>
    <m/>
    <m/>
    <m/>
    <n v="1"/>
    <x v="0"/>
    <m/>
    <n v="2"/>
    <m/>
    <m/>
    <m/>
    <n v="6"/>
    <m/>
    <m/>
    <m/>
    <m/>
    <m/>
    <m/>
    <m/>
    <m/>
    <n v="2"/>
    <m/>
    <n v="1"/>
    <m/>
    <m/>
    <m/>
    <n v="2"/>
    <m/>
    <m/>
    <m/>
    <m/>
    <m/>
    <m/>
    <m/>
    <m/>
    <m/>
    <m/>
    <m/>
    <m/>
    <n v="3"/>
    <n v="5"/>
    <n v="4"/>
    <n v="4"/>
    <n v="5"/>
    <n v="5"/>
    <n v="4"/>
    <n v="4"/>
    <n v="3"/>
    <n v="3"/>
    <n v="4"/>
    <n v="3"/>
    <n v="3"/>
    <n v="4"/>
    <n v="3"/>
    <n v="4"/>
    <n v="4"/>
    <n v="4"/>
    <n v="4"/>
    <n v="3"/>
    <n v="4"/>
    <n v="4"/>
    <n v="4"/>
    <n v="3"/>
    <n v="4"/>
    <n v="4"/>
    <n v="4"/>
    <n v="3"/>
    <n v="4"/>
    <n v="3"/>
    <n v="3"/>
    <x v="6"/>
  </r>
  <r>
    <s v="P215"/>
    <n v="5.9233742950730486"/>
    <x v="1"/>
    <x v="3"/>
    <n v="6"/>
    <n v="1"/>
    <m/>
    <m/>
    <m/>
    <m/>
    <m/>
    <m/>
    <m/>
    <m/>
    <m/>
    <m/>
    <n v="1"/>
    <x v="0"/>
    <m/>
    <n v="2"/>
    <m/>
    <n v="4"/>
    <m/>
    <n v="6"/>
    <m/>
    <m/>
    <m/>
    <m/>
    <n v="11"/>
    <n v="12"/>
    <m/>
    <m/>
    <n v="5"/>
    <m/>
    <n v="2"/>
    <m/>
    <n v="1"/>
    <m/>
    <n v="5"/>
    <m/>
    <m/>
    <m/>
    <m/>
    <n v="4"/>
    <n v="3"/>
    <m/>
    <m/>
    <m/>
    <m/>
    <m/>
    <m/>
    <n v="6"/>
    <n v="3"/>
    <n v="3"/>
    <n v="3"/>
    <n v="4"/>
    <n v="4"/>
    <n v="3"/>
    <n v="4"/>
    <n v="4"/>
    <n v="3"/>
    <n v="4"/>
    <n v="5"/>
    <n v="4"/>
    <n v="4"/>
    <n v="4"/>
    <n v="4"/>
    <n v="4"/>
    <n v="5"/>
    <n v="5"/>
    <n v="5"/>
    <n v="5"/>
    <n v="5"/>
    <n v="4"/>
    <n v="4"/>
    <n v="5"/>
    <n v="5"/>
    <n v="5"/>
    <n v="5"/>
    <n v="3"/>
    <n v="3"/>
    <n v="3"/>
    <x v="1"/>
  </r>
  <r>
    <s v="P216"/>
    <n v="18.244850333063756"/>
    <x v="0"/>
    <x v="2"/>
    <n v="2"/>
    <n v="1"/>
    <m/>
    <m/>
    <m/>
    <m/>
    <m/>
    <m/>
    <m/>
    <m/>
    <m/>
    <m/>
    <n v="1"/>
    <x v="0"/>
    <m/>
    <n v="2"/>
    <n v="3"/>
    <n v="4"/>
    <n v="5"/>
    <n v="6"/>
    <n v="7"/>
    <n v="8"/>
    <m/>
    <m/>
    <n v="11"/>
    <m/>
    <m/>
    <m/>
    <n v="8"/>
    <m/>
    <n v="2"/>
    <n v="8"/>
    <n v="4"/>
    <n v="3"/>
    <n v="5"/>
    <n v="7"/>
    <n v="1"/>
    <m/>
    <m/>
    <n v="6"/>
    <m/>
    <m/>
    <s v="Alchemy equipment "/>
    <s v="Max"/>
    <m/>
    <m/>
    <m/>
    <n v="3"/>
    <n v="4"/>
    <n v="4"/>
    <n v="4"/>
    <n v="5"/>
    <n v="5"/>
    <n v="3"/>
    <n v="5"/>
    <n v="4"/>
    <n v="5"/>
    <n v="5"/>
    <n v="5"/>
    <n v="5"/>
    <n v="5"/>
    <n v="5"/>
    <n v="5"/>
    <n v="4"/>
    <n v="4"/>
    <n v="4"/>
    <n v="4"/>
    <n v="5"/>
    <n v="3"/>
    <n v="4"/>
    <n v="5"/>
    <n v="5"/>
    <n v="5"/>
    <n v="5"/>
    <n v="4"/>
    <n v="3"/>
    <n v="3"/>
    <n v="4"/>
    <x v="6"/>
  </r>
  <r>
    <s v="P217"/>
    <n v="10.54638443937095"/>
    <x v="1"/>
    <x v="3"/>
    <n v="7"/>
    <m/>
    <m/>
    <m/>
    <m/>
    <m/>
    <m/>
    <m/>
    <m/>
    <n v="9"/>
    <m/>
    <s v="Kiwi"/>
    <n v="1"/>
    <x v="0"/>
    <m/>
    <m/>
    <m/>
    <m/>
    <m/>
    <n v="6"/>
    <n v="7"/>
    <m/>
    <m/>
    <m/>
    <m/>
    <m/>
    <m/>
    <m/>
    <n v="2"/>
    <m/>
    <m/>
    <m/>
    <m/>
    <m/>
    <n v="2"/>
    <n v="1"/>
    <m/>
    <m/>
    <m/>
    <m/>
    <m/>
    <m/>
    <m/>
    <m/>
    <m/>
    <m/>
    <m/>
    <n v="6"/>
    <n v="3"/>
    <n v="2"/>
    <n v="2"/>
    <n v="4"/>
    <n v="5"/>
    <n v="3"/>
    <n v="4"/>
    <n v="4"/>
    <n v="4"/>
    <n v="4"/>
    <n v="4"/>
    <n v="4"/>
    <n v="4"/>
    <n v="4"/>
    <n v="5"/>
    <n v="4"/>
    <n v="4"/>
    <n v="5"/>
    <n v="4"/>
    <n v="4"/>
    <n v="4"/>
    <n v="4"/>
    <n v="5"/>
    <n v="5"/>
    <n v="5"/>
    <n v="5"/>
    <n v="4"/>
    <n v="4"/>
    <n v="4"/>
    <n v="4"/>
    <x v="0"/>
  </r>
  <r>
    <s v="P218"/>
    <n v="12.969014651486752"/>
    <x v="1"/>
    <x v="0"/>
    <n v="3"/>
    <m/>
    <m/>
    <m/>
    <m/>
    <m/>
    <m/>
    <m/>
    <n v="8"/>
    <m/>
    <m/>
    <m/>
    <n v="1"/>
    <x v="0"/>
    <m/>
    <n v="2"/>
    <m/>
    <n v="4"/>
    <n v="5"/>
    <n v="6"/>
    <n v="7"/>
    <m/>
    <m/>
    <m/>
    <n v="11"/>
    <n v="12"/>
    <m/>
    <m/>
    <n v="7"/>
    <m/>
    <n v="6"/>
    <m/>
    <n v="7"/>
    <n v="5"/>
    <n v="4"/>
    <n v="1"/>
    <m/>
    <m/>
    <m/>
    <n v="2"/>
    <n v="3"/>
    <m/>
    <s v="Kathmandu"/>
    <s v="Farmers"/>
    <s v="K Mart"/>
    <m/>
    <m/>
    <n v="5"/>
    <n v="3"/>
    <n v="4"/>
    <n v="3"/>
    <n v="4"/>
    <n v="5"/>
    <n v="4"/>
    <n v="5"/>
    <n v="4"/>
    <n v="5"/>
    <n v="5"/>
    <n v="5"/>
    <n v="5"/>
    <n v="5"/>
    <n v="4"/>
    <n v="5"/>
    <n v="5"/>
    <n v="5"/>
    <n v="5"/>
    <n v="5"/>
    <n v="5"/>
    <n v="5"/>
    <n v="5"/>
    <n v="5"/>
    <n v="5"/>
    <n v="5"/>
    <n v="5"/>
    <n v="5"/>
    <n v="4"/>
    <n v="4"/>
    <n v="4"/>
    <x v="4"/>
  </r>
  <r>
    <s v="P219"/>
    <n v="7.4928212680343087"/>
    <x v="0"/>
    <x v="2"/>
    <n v="7"/>
    <n v="1"/>
    <m/>
    <m/>
    <m/>
    <m/>
    <m/>
    <m/>
    <m/>
    <m/>
    <m/>
    <m/>
    <n v="1"/>
    <x v="0"/>
    <m/>
    <m/>
    <m/>
    <m/>
    <m/>
    <m/>
    <m/>
    <m/>
    <m/>
    <m/>
    <m/>
    <m/>
    <m/>
    <n v="14"/>
    <n v="0"/>
    <m/>
    <m/>
    <m/>
    <m/>
    <m/>
    <m/>
    <m/>
    <m/>
    <m/>
    <m/>
    <m/>
    <m/>
    <m/>
    <s v="the warehouse"/>
    <s v="countdown"/>
    <s v="kmart"/>
    <s v="pak n save"/>
    <s v="Baby factory"/>
    <n v="6"/>
    <n v="3"/>
    <n v="3"/>
    <n v="3"/>
    <n v="3"/>
    <n v="3"/>
    <n v="3"/>
    <n v="3"/>
    <n v="3"/>
    <n v="3"/>
    <n v="3"/>
    <n v="3"/>
    <n v="3"/>
    <n v="3"/>
    <n v="3"/>
    <n v="3"/>
    <n v="3"/>
    <n v="3"/>
    <n v="3"/>
    <n v="3"/>
    <n v="3"/>
    <n v="3"/>
    <n v="3"/>
    <n v="3"/>
    <n v="3"/>
    <n v="3"/>
    <n v="3"/>
    <n v="3"/>
    <n v="3"/>
    <n v="3"/>
    <n v="3"/>
    <x v="3"/>
  </r>
  <r>
    <s v="P220"/>
    <n v="14.886516519577047"/>
    <x v="1"/>
    <x v="3"/>
    <n v="2"/>
    <m/>
    <n v="2"/>
    <m/>
    <m/>
    <m/>
    <m/>
    <m/>
    <m/>
    <m/>
    <m/>
    <m/>
    <n v="1"/>
    <x v="0"/>
    <m/>
    <m/>
    <m/>
    <m/>
    <m/>
    <m/>
    <n v="7"/>
    <m/>
    <n v="9"/>
    <m/>
    <m/>
    <m/>
    <m/>
    <m/>
    <n v="2"/>
    <m/>
    <m/>
    <m/>
    <m/>
    <m/>
    <m/>
    <n v="2"/>
    <m/>
    <n v="1"/>
    <m/>
    <m/>
    <m/>
    <m/>
    <m/>
    <m/>
    <m/>
    <m/>
    <m/>
    <n v="4"/>
    <n v="4"/>
    <n v="4"/>
    <n v="4"/>
    <n v="4"/>
    <n v="4"/>
    <n v="3"/>
    <n v="3"/>
    <n v="3"/>
    <n v="3"/>
    <n v="4"/>
    <n v="4"/>
    <n v="4"/>
    <n v="4"/>
    <n v="4"/>
    <n v="4"/>
    <n v="4"/>
    <n v="4"/>
    <n v="4"/>
    <n v="4"/>
    <n v="4"/>
    <n v="3"/>
    <n v="3"/>
    <n v="4"/>
    <n v="4"/>
    <n v="4"/>
    <n v="4"/>
    <n v="4"/>
    <n v="4"/>
    <n v="4"/>
    <n v="4"/>
    <x v="3"/>
  </r>
  <r>
    <s v="P221"/>
    <n v="11.11478907534126"/>
    <x v="1"/>
    <x v="5"/>
    <n v="7"/>
    <n v="1"/>
    <m/>
    <m/>
    <m/>
    <m/>
    <m/>
    <m/>
    <m/>
    <m/>
    <m/>
    <m/>
    <n v="1"/>
    <x v="0"/>
    <m/>
    <m/>
    <n v="3"/>
    <m/>
    <m/>
    <n v="6"/>
    <m/>
    <m/>
    <m/>
    <m/>
    <n v="11"/>
    <m/>
    <m/>
    <m/>
    <n v="3"/>
    <m/>
    <m/>
    <n v="1"/>
    <m/>
    <m/>
    <n v="2"/>
    <m/>
    <m/>
    <m/>
    <m/>
    <n v="3"/>
    <m/>
    <m/>
    <s v="Fonterra"/>
    <s v="Pak n Save"/>
    <m/>
    <m/>
    <m/>
    <n v="4"/>
    <n v="1"/>
    <n v="1"/>
    <n v="1"/>
    <n v="5"/>
    <n v="5"/>
    <n v="4"/>
    <n v="4"/>
    <n v="4"/>
    <n v="4"/>
    <n v="4"/>
    <n v="4"/>
    <n v="4"/>
    <n v="4"/>
    <n v="4"/>
    <n v="4"/>
    <n v="4"/>
    <n v="4"/>
    <n v="4"/>
    <n v="4"/>
    <n v="4"/>
    <n v="4"/>
    <n v="4"/>
    <n v="4"/>
    <n v="4"/>
    <n v="4"/>
    <n v="4"/>
    <n v="4"/>
    <n v="4"/>
    <n v="4"/>
    <n v="4"/>
    <x v="5"/>
  </r>
  <r>
    <s v="P222"/>
    <n v="18.255762172143175"/>
    <x v="0"/>
    <x v="2"/>
    <n v="2"/>
    <m/>
    <m/>
    <n v="3"/>
    <m/>
    <m/>
    <m/>
    <m/>
    <m/>
    <m/>
    <m/>
    <m/>
    <n v="1"/>
    <x v="0"/>
    <m/>
    <n v="2"/>
    <m/>
    <m/>
    <n v="5"/>
    <m/>
    <m/>
    <m/>
    <m/>
    <n v="10"/>
    <m/>
    <m/>
    <m/>
    <m/>
    <n v="3"/>
    <m/>
    <n v="2"/>
    <m/>
    <m/>
    <n v="1"/>
    <m/>
    <m/>
    <m/>
    <m/>
    <m/>
    <m/>
    <m/>
    <m/>
    <s v="Trade me "/>
    <m/>
    <m/>
    <m/>
    <m/>
    <n v="4"/>
    <n v="4"/>
    <n v="4"/>
    <n v="3"/>
    <n v="3"/>
    <n v="4"/>
    <n v="3"/>
    <n v="3"/>
    <n v="4"/>
    <n v="2"/>
    <n v="5"/>
    <n v="4"/>
    <n v="4"/>
    <n v="5"/>
    <n v="3"/>
    <n v="4"/>
    <n v="1"/>
    <n v="3"/>
    <n v="5"/>
    <n v="3"/>
    <n v="3"/>
    <n v="4"/>
    <n v="2"/>
    <n v="1"/>
    <n v="5"/>
    <n v="4"/>
    <n v="3"/>
    <n v="4"/>
    <n v="4"/>
    <n v="4"/>
    <n v="4"/>
    <x v="5"/>
  </r>
  <r>
    <s v="P223"/>
    <n v="9.7637786517582832"/>
    <x v="1"/>
    <x v="0"/>
    <n v="6"/>
    <n v="1"/>
    <m/>
    <m/>
    <m/>
    <m/>
    <m/>
    <m/>
    <m/>
    <m/>
    <m/>
    <m/>
    <n v="1"/>
    <x v="0"/>
    <n v="1"/>
    <n v="2"/>
    <m/>
    <n v="4"/>
    <m/>
    <n v="6"/>
    <m/>
    <m/>
    <m/>
    <m/>
    <m/>
    <m/>
    <m/>
    <m/>
    <n v="4"/>
    <n v="3"/>
    <n v="2"/>
    <m/>
    <n v="4"/>
    <m/>
    <n v="1"/>
    <m/>
    <m/>
    <m/>
    <m/>
    <m/>
    <m/>
    <m/>
    <m/>
    <m/>
    <m/>
    <m/>
    <m/>
    <n v="6"/>
    <n v="3"/>
    <n v="3"/>
    <n v="3"/>
    <n v="2"/>
    <n v="3"/>
    <n v="3"/>
    <n v="2"/>
    <n v="2"/>
    <n v="4"/>
    <n v="3"/>
    <n v="3"/>
    <n v="3"/>
    <n v="4"/>
    <n v="4"/>
    <n v="4"/>
    <n v="3"/>
    <n v="4"/>
    <n v="4"/>
    <n v="4"/>
    <n v="4"/>
    <n v="3"/>
    <n v="4"/>
    <n v="4"/>
    <n v="5"/>
    <n v="4"/>
    <n v="5"/>
    <n v="4"/>
    <n v="3"/>
    <n v="3"/>
    <n v="4"/>
    <x v="5"/>
  </r>
  <r>
    <s v="P224"/>
    <n v="7.232216346676581"/>
    <x v="0"/>
    <x v="1"/>
    <n v="8"/>
    <n v="1"/>
    <m/>
    <m/>
    <m/>
    <m/>
    <m/>
    <m/>
    <m/>
    <m/>
    <m/>
    <m/>
    <n v="1"/>
    <x v="0"/>
    <m/>
    <n v="2"/>
    <m/>
    <m/>
    <m/>
    <n v="6"/>
    <n v="7"/>
    <m/>
    <m/>
    <m/>
    <m/>
    <n v="12"/>
    <m/>
    <m/>
    <n v="4"/>
    <m/>
    <n v="4"/>
    <m/>
    <m/>
    <m/>
    <n v="2"/>
    <n v="3"/>
    <m/>
    <m/>
    <m/>
    <m/>
    <n v="1"/>
    <m/>
    <m/>
    <m/>
    <m/>
    <m/>
    <m/>
    <n v="3"/>
    <n v="2"/>
    <n v="3"/>
    <n v="3"/>
    <n v="3"/>
    <n v="4"/>
    <n v="1"/>
    <n v="2"/>
    <n v="2"/>
    <n v="3"/>
    <n v="3"/>
    <n v="3"/>
    <n v="4"/>
    <n v="4"/>
    <n v="4"/>
    <n v="4"/>
    <n v="3"/>
    <n v="4"/>
    <n v="4"/>
    <n v="3"/>
    <n v="4"/>
    <n v="3"/>
    <n v="3"/>
    <n v="4"/>
    <n v="4"/>
    <n v="5"/>
    <n v="5"/>
    <n v="4"/>
    <n v="4"/>
    <n v="4"/>
    <n v="4"/>
    <x v="3"/>
  </r>
  <r>
    <s v="P225"/>
    <n v="11.125884571158309"/>
    <x v="0"/>
    <x v="5"/>
    <n v="9"/>
    <n v="1"/>
    <m/>
    <m/>
    <m/>
    <m/>
    <m/>
    <m/>
    <m/>
    <m/>
    <m/>
    <m/>
    <n v="1"/>
    <x v="0"/>
    <m/>
    <m/>
    <m/>
    <m/>
    <m/>
    <m/>
    <m/>
    <m/>
    <m/>
    <m/>
    <m/>
    <m/>
    <m/>
    <m/>
    <n v="0"/>
    <m/>
    <m/>
    <m/>
    <m/>
    <m/>
    <m/>
    <m/>
    <m/>
    <m/>
    <m/>
    <m/>
    <m/>
    <m/>
    <s v="Allbirds"/>
    <s v="Ecostore"/>
    <m/>
    <m/>
    <m/>
    <n v="3"/>
    <n v="4"/>
    <n v="4"/>
    <n v="4"/>
    <n v="5"/>
    <n v="5"/>
    <n v="3"/>
    <n v="5"/>
    <n v="3"/>
    <n v="5"/>
    <n v="4"/>
    <n v="4"/>
    <n v="5"/>
    <n v="5"/>
    <n v="5"/>
    <n v="5"/>
    <n v="4"/>
    <n v="4"/>
    <n v="5"/>
    <n v="5"/>
    <n v="4"/>
    <n v="4"/>
    <n v="2"/>
    <n v="4"/>
    <n v="5"/>
    <n v="5"/>
    <n v="5"/>
    <n v="5"/>
    <n v="5"/>
    <n v="5"/>
    <n v="5"/>
    <x v="0"/>
  </r>
  <r>
    <s v="P226"/>
    <n v="11.374204288063721"/>
    <x v="0"/>
    <x v="2"/>
    <n v="12"/>
    <n v="1"/>
    <m/>
    <m/>
    <m/>
    <m/>
    <m/>
    <m/>
    <m/>
    <m/>
    <m/>
    <m/>
    <n v="1"/>
    <x v="0"/>
    <m/>
    <n v="2"/>
    <n v="3"/>
    <m/>
    <m/>
    <m/>
    <m/>
    <m/>
    <m/>
    <m/>
    <m/>
    <m/>
    <m/>
    <m/>
    <n v="2"/>
    <m/>
    <n v="1"/>
    <n v="2"/>
    <m/>
    <m/>
    <m/>
    <m/>
    <m/>
    <m/>
    <m/>
    <m/>
    <m/>
    <m/>
    <s v="Meridian "/>
    <s v="Eco store"/>
    <m/>
    <m/>
    <m/>
    <n v="4"/>
    <n v="3"/>
    <n v="4"/>
    <n v="4"/>
    <n v="4"/>
    <n v="5"/>
    <n v="3"/>
    <n v="3"/>
    <n v="3"/>
    <n v="3"/>
    <n v="3"/>
    <n v="3"/>
    <n v="3"/>
    <n v="3"/>
    <n v="3"/>
    <n v="3"/>
    <n v="3"/>
    <n v="3"/>
    <n v="3"/>
    <n v="2"/>
    <n v="3"/>
    <n v="2"/>
    <n v="3"/>
    <n v="3"/>
    <n v="3"/>
    <n v="3"/>
    <n v="4"/>
    <n v="3"/>
    <n v="3"/>
    <n v="2"/>
    <n v="2"/>
    <x v="0"/>
  </r>
  <r>
    <s v="P227"/>
    <n v="10.020575544109047"/>
    <x v="1"/>
    <x v="5"/>
    <n v="2"/>
    <n v="1"/>
    <m/>
    <m/>
    <m/>
    <m/>
    <m/>
    <m/>
    <m/>
    <m/>
    <m/>
    <m/>
    <n v="1"/>
    <x v="0"/>
    <m/>
    <n v="2"/>
    <n v="3"/>
    <m/>
    <n v="5"/>
    <n v="6"/>
    <n v="7"/>
    <m/>
    <m/>
    <n v="10"/>
    <n v="11"/>
    <n v="12"/>
    <n v="13"/>
    <m/>
    <n v="9"/>
    <m/>
    <n v="6"/>
    <n v="4"/>
    <m/>
    <n v="3"/>
    <n v="5"/>
    <n v="2"/>
    <m/>
    <m/>
    <n v="7"/>
    <n v="1"/>
    <n v="8"/>
    <n v="9"/>
    <s v="Apple"/>
    <m/>
    <m/>
    <m/>
    <m/>
    <n v="4"/>
    <n v="3"/>
    <n v="3"/>
    <n v="3"/>
    <n v="2"/>
    <n v="5"/>
    <n v="2"/>
    <n v="3"/>
    <n v="2"/>
    <n v="2"/>
    <n v="4"/>
    <n v="4"/>
    <n v="4"/>
    <n v="4"/>
    <n v="4"/>
    <n v="4"/>
    <n v="4"/>
    <n v="4"/>
    <n v="4"/>
    <n v="4"/>
    <n v="3"/>
    <n v="3"/>
    <n v="3"/>
    <n v="4"/>
    <n v="4"/>
    <n v="4"/>
    <n v="4"/>
    <n v="4"/>
    <n v="4"/>
    <n v="4"/>
    <n v="4"/>
    <x v="2"/>
  </r>
  <r>
    <s v="P228"/>
    <n v="7.9703124439408537"/>
    <x v="1"/>
    <x v="2"/>
    <n v="2"/>
    <n v="1"/>
    <m/>
    <m/>
    <m/>
    <m/>
    <m/>
    <m/>
    <m/>
    <m/>
    <m/>
    <m/>
    <n v="1"/>
    <x v="0"/>
    <n v="1"/>
    <m/>
    <n v="3"/>
    <m/>
    <m/>
    <m/>
    <n v="7"/>
    <m/>
    <m/>
    <m/>
    <m/>
    <m/>
    <m/>
    <m/>
    <n v="3"/>
    <n v="1"/>
    <m/>
    <n v="2"/>
    <m/>
    <m/>
    <m/>
    <n v="3"/>
    <m/>
    <m/>
    <m/>
    <m/>
    <m/>
    <m/>
    <s v="sabic"/>
    <m/>
    <m/>
    <m/>
    <m/>
    <n v="4"/>
    <n v="4"/>
    <n v="5"/>
    <n v="4"/>
    <n v="4"/>
    <n v="5"/>
    <n v="4"/>
    <n v="4"/>
    <n v="5"/>
    <n v="5"/>
    <n v="4"/>
    <n v="4"/>
    <n v="4"/>
    <n v="4"/>
    <n v="4"/>
    <n v="4"/>
    <n v="4"/>
    <n v="4"/>
    <n v="4"/>
    <n v="4"/>
    <n v="4"/>
    <n v="4"/>
    <n v="4"/>
    <n v="4"/>
    <n v="4"/>
    <n v="4"/>
    <n v="5"/>
    <n v="4"/>
    <n v="4"/>
    <n v="4"/>
    <n v="4"/>
    <x v="3"/>
  </r>
  <r>
    <s v="P229"/>
    <n v="11.133331139623071"/>
    <x v="0"/>
    <x v="5"/>
    <n v="4"/>
    <m/>
    <n v="2"/>
    <m/>
    <m/>
    <m/>
    <m/>
    <m/>
    <m/>
    <m/>
    <m/>
    <m/>
    <n v="1"/>
    <x v="0"/>
    <m/>
    <n v="2"/>
    <n v="3"/>
    <m/>
    <n v="5"/>
    <n v="6"/>
    <n v="7"/>
    <m/>
    <m/>
    <n v="10"/>
    <n v="11"/>
    <m/>
    <n v="13"/>
    <m/>
    <n v="8"/>
    <m/>
    <n v="1"/>
    <n v="6"/>
    <m/>
    <n v="2"/>
    <n v="7"/>
    <n v="3"/>
    <m/>
    <m/>
    <n v="5"/>
    <n v="4"/>
    <m/>
    <n v="8"/>
    <s v="Eco stores"/>
    <s v="Health shop"/>
    <m/>
    <m/>
    <m/>
    <n v="3"/>
    <n v="2"/>
    <n v="2"/>
    <n v="3"/>
    <n v="5"/>
    <n v="5"/>
    <n v="4"/>
    <n v="4"/>
    <n v="4"/>
    <n v="4"/>
    <n v="4"/>
    <n v="4"/>
    <n v="4"/>
    <n v="4"/>
    <n v="4"/>
    <n v="4"/>
    <n v="4"/>
    <n v="4"/>
    <n v="4"/>
    <n v="4"/>
    <n v="4"/>
    <n v="4"/>
    <n v="4"/>
    <n v="4"/>
    <n v="4"/>
    <n v="4"/>
    <n v="4"/>
    <n v="4"/>
    <n v="4"/>
    <n v="4"/>
    <n v="4"/>
    <x v="0"/>
  </r>
  <r>
    <s v="P230"/>
    <n v="5.2779430956668083"/>
    <x v="1"/>
    <x v="5"/>
    <n v="9"/>
    <n v="1"/>
    <m/>
    <m/>
    <m/>
    <m/>
    <m/>
    <m/>
    <m/>
    <m/>
    <m/>
    <m/>
    <n v="1"/>
    <x v="0"/>
    <m/>
    <n v="2"/>
    <n v="3"/>
    <n v="4"/>
    <m/>
    <m/>
    <m/>
    <m/>
    <m/>
    <m/>
    <m/>
    <m/>
    <n v="13"/>
    <m/>
    <n v="4"/>
    <m/>
    <n v="1"/>
    <n v="3"/>
    <n v="2"/>
    <m/>
    <m/>
    <m/>
    <m/>
    <m/>
    <m/>
    <m/>
    <m/>
    <n v="4"/>
    <s v="zoodoo"/>
    <s v="the wearhouse"/>
    <s v="mighty ape"/>
    <m/>
    <m/>
    <n v="3"/>
    <n v="2"/>
    <n v="2"/>
    <n v="2"/>
    <n v="2"/>
    <n v="5"/>
    <n v="3"/>
    <n v="4"/>
    <n v="4"/>
    <n v="4"/>
    <n v="4"/>
    <n v="5"/>
    <n v="5"/>
    <n v="4"/>
    <n v="4"/>
    <n v="4"/>
    <n v="5"/>
    <n v="4"/>
    <n v="5"/>
    <n v="4"/>
    <n v="4"/>
    <n v="3"/>
    <n v="5"/>
    <n v="4"/>
    <n v="4"/>
    <n v="5"/>
    <n v="5"/>
    <n v="5"/>
    <n v="5"/>
    <n v="5"/>
    <n v="5"/>
    <x v="3"/>
  </r>
  <r>
    <s v="P231"/>
    <n v="15.227422599979951"/>
    <x v="1"/>
    <x v="3"/>
    <n v="1"/>
    <m/>
    <m/>
    <m/>
    <m/>
    <m/>
    <m/>
    <m/>
    <m/>
    <n v="9"/>
    <m/>
    <s v="English"/>
    <n v="1"/>
    <x v="0"/>
    <n v="1"/>
    <n v="2"/>
    <m/>
    <m/>
    <n v="5"/>
    <n v="6"/>
    <n v="7"/>
    <m/>
    <m/>
    <m/>
    <n v="11"/>
    <n v="12"/>
    <m/>
    <m/>
    <n v="7"/>
    <n v="5"/>
    <n v="1"/>
    <m/>
    <m/>
    <n v="7"/>
    <n v="4"/>
    <n v="2"/>
    <m/>
    <m/>
    <m/>
    <n v="6"/>
    <n v="3"/>
    <m/>
    <m/>
    <m/>
    <m/>
    <m/>
    <m/>
    <n v="4"/>
    <n v="2"/>
    <n v="2"/>
    <n v="2"/>
    <n v="4"/>
    <n v="4"/>
    <n v="3"/>
    <n v="3"/>
    <n v="3"/>
    <n v="4"/>
    <n v="5"/>
    <n v="5"/>
    <n v="5"/>
    <n v="5"/>
    <n v="5"/>
    <n v="5"/>
    <n v="5"/>
    <n v="5"/>
    <n v="4"/>
    <n v="4"/>
    <n v="3"/>
    <n v="4"/>
    <n v="4"/>
    <n v="4"/>
    <n v="5"/>
    <n v="5"/>
    <n v="5"/>
    <n v="5"/>
    <n v="4"/>
    <n v="4"/>
    <n v="5"/>
    <x v="5"/>
  </r>
  <r>
    <s v="P232"/>
    <n v="15.015345594601676"/>
    <x v="1"/>
    <x v="5"/>
    <n v="3"/>
    <m/>
    <m/>
    <m/>
    <m/>
    <m/>
    <m/>
    <m/>
    <n v="8"/>
    <m/>
    <m/>
    <m/>
    <n v="1"/>
    <x v="0"/>
    <m/>
    <m/>
    <m/>
    <m/>
    <m/>
    <n v="6"/>
    <n v="7"/>
    <m/>
    <m/>
    <m/>
    <m/>
    <m/>
    <m/>
    <m/>
    <n v="2"/>
    <m/>
    <m/>
    <m/>
    <m/>
    <m/>
    <n v="1"/>
    <n v="2"/>
    <m/>
    <m/>
    <m/>
    <m/>
    <m/>
    <m/>
    <m/>
    <m/>
    <m/>
    <m/>
    <m/>
    <n v="3"/>
    <n v="4"/>
    <n v="4"/>
    <n v="4"/>
    <n v="4"/>
    <n v="4"/>
    <n v="3"/>
    <n v="3"/>
    <n v="3"/>
    <n v="3"/>
    <n v="3"/>
    <n v="3"/>
    <n v="3"/>
    <n v="3"/>
    <n v="3"/>
    <n v="3"/>
    <n v="3"/>
    <n v="3"/>
    <n v="3"/>
    <n v="3"/>
    <n v="3"/>
    <n v="2"/>
    <n v="3"/>
    <n v="3"/>
    <n v="3"/>
    <n v="3"/>
    <n v="3"/>
    <n v="3"/>
    <n v="3"/>
    <n v="3"/>
    <n v="3"/>
    <x v="3"/>
  </r>
  <r>
    <s v="P233"/>
    <n v="11.489048690923603"/>
    <x v="0"/>
    <x v="0"/>
    <n v="9"/>
    <n v="1"/>
    <n v="2"/>
    <m/>
    <m/>
    <m/>
    <m/>
    <m/>
    <m/>
    <m/>
    <m/>
    <m/>
    <n v="2"/>
    <x v="0"/>
    <m/>
    <n v="2"/>
    <m/>
    <m/>
    <m/>
    <m/>
    <m/>
    <n v="8"/>
    <m/>
    <m/>
    <m/>
    <m/>
    <m/>
    <m/>
    <n v="2"/>
    <m/>
    <n v="2"/>
    <m/>
    <m/>
    <m/>
    <m/>
    <m/>
    <n v="1"/>
    <m/>
    <m/>
    <m/>
    <m/>
    <m/>
    <s v="Recycling"/>
    <s v="Waste management"/>
    <m/>
    <m/>
    <m/>
    <n v="4"/>
    <n v="1"/>
    <n v="4"/>
    <n v="3"/>
    <n v="3"/>
    <n v="5"/>
    <n v="5"/>
    <n v="5"/>
    <n v="5"/>
    <n v="3"/>
    <n v="5"/>
    <n v="5"/>
    <n v="5"/>
    <n v="5"/>
    <n v="5"/>
    <n v="5"/>
    <n v="4"/>
    <n v="5"/>
    <n v="5"/>
    <n v="5"/>
    <n v="5"/>
    <n v="5"/>
    <n v="5"/>
    <n v="5"/>
    <n v="5"/>
    <n v="5"/>
    <n v="5"/>
    <n v="5"/>
    <n v="5"/>
    <n v="5"/>
    <n v="5"/>
    <x v="5"/>
  </r>
  <r>
    <s v="P234"/>
    <n v="14.200837168619726"/>
    <x v="0"/>
    <x v="0"/>
    <n v="8"/>
    <n v="1"/>
    <m/>
    <m/>
    <m/>
    <m/>
    <m/>
    <m/>
    <m/>
    <m/>
    <m/>
    <m/>
    <n v="1"/>
    <x v="0"/>
    <m/>
    <n v="2"/>
    <n v="3"/>
    <n v="4"/>
    <n v="5"/>
    <n v="6"/>
    <n v="7"/>
    <n v="8"/>
    <m/>
    <n v="10"/>
    <n v="11"/>
    <n v="12"/>
    <n v="13"/>
    <m/>
    <n v="11"/>
    <m/>
    <n v="3"/>
    <n v="2"/>
    <n v="1"/>
    <n v="5"/>
    <n v="9"/>
    <n v="7"/>
    <n v="8"/>
    <m/>
    <n v="4"/>
    <n v="6"/>
    <n v="10"/>
    <n v="11"/>
    <s v="warehouse"/>
    <m/>
    <m/>
    <m/>
    <m/>
    <n v="3"/>
    <n v="3"/>
    <n v="3"/>
    <n v="3"/>
    <n v="5"/>
    <n v="5"/>
    <n v="4"/>
    <n v="4"/>
    <n v="3"/>
    <n v="3"/>
    <n v="4"/>
    <n v="4"/>
    <n v="4"/>
    <n v="4"/>
    <n v="4"/>
    <n v="4"/>
    <n v="4"/>
    <n v="4"/>
    <n v="4"/>
    <n v="4"/>
    <n v="4"/>
    <n v="4"/>
    <n v="4"/>
    <n v="4"/>
    <n v="4"/>
    <n v="4"/>
    <n v="4"/>
    <n v="5"/>
    <n v="5"/>
    <n v="5"/>
    <n v="5"/>
    <x v="1"/>
  </r>
  <r>
    <s v="P235"/>
    <n v="9.5858004330892879"/>
    <x v="0"/>
    <x v="3"/>
    <n v="12"/>
    <n v="1"/>
    <n v="2"/>
    <m/>
    <m/>
    <m/>
    <m/>
    <m/>
    <m/>
    <m/>
    <m/>
    <m/>
    <n v="2"/>
    <x v="0"/>
    <m/>
    <m/>
    <m/>
    <n v="4"/>
    <m/>
    <m/>
    <m/>
    <m/>
    <m/>
    <m/>
    <m/>
    <m/>
    <m/>
    <m/>
    <n v="1"/>
    <m/>
    <m/>
    <m/>
    <n v="1"/>
    <m/>
    <m/>
    <m/>
    <m/>
    <m/>
    <m/>
    <m/>
    <m/>
    <m/>
    <s v="Farmers"/>
    <s v="Briscoes"/>
    <s v="Pac&amp;sav"/>
    <s v="mitre10"/>
    <m/>
    <n v="6"/>
    <n v="3"/>
    <n v="3"/>
    <n v="3"/>
    <n v="3"/>
    <n v="5"/>
    <n v="3"/>
    <n v="3"/>
    <n v="3"/>
    <n v="3"/>
    <n v="3"/>
    <n v="5"/>
    <n v="5"/>
    <n v="3"/>
    <n v="5"/>
    <n v="5"/>
    <n v="5"/>
    <n v="5"/>
    <n v="5"/>
    <n v="5"/>
    <n v="3"/>
    <n v="5"/>
    <n v="5"/>
    <n v="5"/>
    <n v="5"/>
    <n v="5"/>
    <n v="5"/>
    <n v="5"/>
    <n v="3"/>
    <n v="3"/>
    <n v="5"/>
    <x v="4"/>
  </r>
  <r>
    <s v="P236"/>
    <n v="4.3134486635596785"/>
    <x v="0"/>
    <x v="3"/>
    <n v="15"/>
    <n v="1"/>
    <m/>
    <m/>
    <m/>
    <m/>
    <m/>
    <m/>
    <m/>
    <m/>
    <m/>
    <m/>
    <n v="1"/>
    <x v="0"/>
    <m/>
    <n v="2"/>
    <n v="3"/>
    <n v="4"/>
    <n v="5"/>
    <n v="6"/>
    <n v="7"/>
    <n v="8"/>
    <n v="9"/>
    <n v="10"/>
    <n v="11"/>
    <n v="12"/>
    <n v="13"/>
    <m/>
    <n v="12"/>
    <m/>
    <n v="1"/>
    <n v="9"/>
    <n v="10"/>
    <n v="4"/>
    <n v="8"/>
    <n v="3"/>
    <n v="5"/>
    <n v="7"/>
    <n v="11"/>
    <n v="6"/>
    <n v="2"/>
    <n v="12"/>
    <s v="Ecostore"/>
    <m/>
    <m/>
    <m/>
    <m/>
    <n v="3"/>
    <n v="4"/>
    <n v="4"/>
    <n v="4"/>
    <n v="5"/>
    <n v="4"/>
    <n v="4"/>
    <n v="4"/>
    <n v="4"/>
    <n v="4"/>
    <n v="4"/>
    <n v="4"/>
    <n v="4"/>
    <n v="4"/>
    <n v="4"/>
    <n v="4"/>
    <n v="4"/>
    <n v="4"/>
    <n v="4"/>
    <n v="4"/>
    <n v="3"/>
    <n v="3"/>
    <n v="4"/>
    <n v="4"/>
    <n v="5"/>
    <n v="4"/>
    <n v="4"/>
    <n v="5"/>
    <n v="4"/>
    <n v="4"/>
    <n v="4"/>
    <x v="5"/>
  </r>
  <r>
    <s v="P237"/>
    <n v="15.178773949395765"/>
    <x v="0"/>
    <x v="5"/>
    <n v="8"/>
    <n v="1"/>
    <m/>
    <m/>
    <m/>
    <m/>
    <m/>
    <m/>
    <m/>
    <m/>
    <m/>
    <m/>
    <n v="1"/>
    <x v="0"/>
    <m/>
    <m/>
    <n v="3"/>
    <m/>
    <m/>
    <n v="6"/>
    <m/>
    <m/>
    <m/>
    <m/>
    <n v="11"/>
    <n v="12"/>
    <m/>
    <m/>
    <n v="4"/>
    <m/>
    <m/>
    <n v="3"/>
    <m/>
    <m/>
    <n v="4"/>
    <m/>
    <m/>
    <m/>
    <m/>
    <n v="2"/>
    <n v="1"/>
    <m/>
    <s v="Cotton on"/>
    <m/>
    <m/>
    <m/>
    <m/>
    <n v="3"/>
    <n v="5"/>
    <n v="5"/>
    <n v="5"/>
    <n v="3"/>
    <n v="5"/>
    <n v="3"/>
    <n v="4"/>
    <n v="3"/>
    <n v="4"/>
    <n v="4"/>
    <n v="5"/>
    <n v="5"/>
    <n v="5"/>
    <n v="5"/>
    <n v="5"/>
    <n v="5"/>
    <n v="5"/>
    <n v="5"/>
    <n v="5"/>
    <n v="4"/>
    <n v="5"/>
    <n v="5"/>
    <n v="5"/>
    <n v="5"/>
    <n v="5"/>
    <n v="5"/>
    <n v="5"/>
    <n v="4"/>
    <n v="4"/>
    <n v="5"/>
    <x v="4"/>
  </r>
  <r>
    <s v="P238"/>
    <n v="11.576656730030784"/>
    <x v="1"/>
    <x v="1"/>
    <n v="2"/>
    <n v="1"/>
    <m/>
    <m/>
    <m/>
    <m/>
    <m/>
    <m/>
    <m/>
    <m/>
    <m/>
    <m/>
    <n v="1"/>
    <x v="0"/>
    <m/>
    <n v="2"/>
    <n v="3"/>
    <m/>
    <n v="5"/>
    <n v="6"/>
    <n v="7"/>
    <n v="8"/>
    <n v="9"/>
    <n v="10"/>
    <n v="11"/>
    <m/>
    <m/>
    <m/>
    <n v="9"/>
    <m/>
    <n v="1"/>
    <n v="2"/>
    <m/>
    <n v="3"/>
    <n v="4"/>
    <n v="5"/>
    <n v="6"/>
    <n v="9"/>
    <n v="8"/>
    <n v="7"/>
    <m/>
    <m/>
    <s v="Mercury"/>
    <s v="Contact Energy"/>
    <s v="Meridian"/>
    <m/>
    <m/>
    <n v="6"/>
    <n v="3"/>
    <n v="3"/>
    <n v="4"/>
    <n v="3"/>
    <n v="5"/>
    <n v="4"/>
    <n v="4"/>
    <n v="3"/>
    <n v="2"/>
    <n v="4"/>
    <n v="4"/>
    <n v="4"/>
    <n v="5"/>
    <n v="4"/>
    <n v="4"/>
    <n v="4"/>
    <n v="4"/>
    <n v="5"/>
    <n v="5"/>
    <n v="4"/>
    <n v="3"/>
    <n v="4"/>
    <n v="4"/>
    <n v="5"/>
    <n v="5"/>
    <n v="5"/>
    <n v="4"/>
    <n v="3"/>
    <n v="4"/>
    <n v="4"/>
    <x v="3"/>
  </r>
  <r>
    <s v="P239"/>
    <n v="17.617278292180607"/>
    <x v="1"/>
    <x v="5"/>
    <n v="2"/>
    <m/>
    <m/>
    <m/>
    <m/>
    <m/>
    <m/>
    <n v="7"/>
    <m/>
    <m/>
    <m/>
    <m/>
    <n v="1"/>
    <x v="0"/>
    <m/>
    <n v="2"/>
    <n v="3"/>
    <m/>
    <m/>
    <m/>
    <m/>
    <m/>
    <m/>
    <m/>
    <m/>
    <m/>
    <m/>
    <m/>
    <n v="2"/>
    <m/>
    <n v="1"/>
    <n v="2"/>
    <m/>
    <m/>
    <m/>
    <m/>
    <m/>
    <m/>
    <m/>
    <m/>
    <m/>
    <m/>
    <m/>
    <m/>
    <m/>
    <m/>
    <m/>
    <n v="3"/>
    <n v="3"/>
    <n v="2"/>
    <n v="2"/>
    <n v="2"/>
    <n v="3"/>
    <n v="2"/>
    <n v="3"/>
    <n v="2"/>
    <n v="1"/>
    <n v="2"/>
    <n v="2"/>
    <n v="4"/>
    <n v="4"/>
    <n v="3"/>
    <n v="2"/>
    <n v="1"/>
    <n v="2"/>
    <n v="3"/>
    <n v="3"/>
    <n v="2"/>
    <n v="2"/>
    <n v="3"/>
    <n v="4"/>
    <n v="4"/>
    <n v="3"/>
    <n v="2"/>
    <n v="2"/>
    <n v="3"/>
    <n v="2"/>
    <n v="3"/>
    <x v="4"/>
  </r>
  <r>
    <s v="P240"/>
    <n v="15.383821497017664"/>
    <x v="0"/>
    <x v="5"/>
    <n v="9"/>
    <m/>
    <m/>
    <m/>
    <m/>
    <m/>
    <m/>
    <m/>
    <n v="8"/>
    <m/>
    <m/>
    <m/>
    <n v="1"/>
    <x v="0"/>
    <n v="1"/>
    <n v="2"/>
    <n v="3"/>
    <n v="4"/>
    <m/>
    <m/>
    <n v="7"/>
    <n v="8"/>
    <m/>
    <m/>
    <n v="11"/>
    <n v="12"/>
    <m/>
    <m/>
    <n v="8"/>
    <n v="3"/>
    <n v="8"/>
    <n v="5"/>
    <n v="4"/>
    <m/>
    <m/>
    <n v="6"/>
    <n v="7"/>
    <m/>
    <m/>
    <n v="1"/>
    <n v="2"/>
    <m/>
    <s v="Katmandu"/>
    <s v="Kmart"/>
    <s v="Warehouse "/>
    <s v="Farmers "/>
    <m/>
    <n v="3"/>
    <n v="4"/>
    <n v="3"/>
    <n v="4"/>
    <n v="4"/>
    <n v="4"/>
    <n v="4"/>
    <n v="4"/>
    <n v="4"/>
    <n v="3"/>
    <n v="4"/>
    <n v="4"/>
    <n v="4"/>
    <n v="4"/>
    <n v="4"/>
    <n v="4"/>
    <n v="4"/>
    <n v="4"/>
    <n v="4"/>
    <n v="4"/>
    <n v="4"/>
    <n v="4"/>
    <n v="4"/>
    <n v="4"/>
    <n v="4"/>
    <n v="4"/>
    <n v="4"/>
    <n v="4"/>
    <n v="4"/>
    <n v="4"/>
    <n v="4"/>
    <x v="3"/>
  </r>
  <r>
    <s v="P241"/>
    <n v="6.4058302767695166"/>
    <x v="0"/>
    <x v="5"/>
    <n v="6"/>
    <n v="1"/>
    <m/>
    <m/>
    <m/>
    <m/>
    <m/>
    <m/>
    <m/>
    <m/>
    <m/>
    <m/>
    <n v="1"/>
    <x v="0"/>
    <m/>
    <n v="2"/>
    <n v="3"/>
    <m/>
    <n v="5"/>
    <n v="6"/>
    <n v="7"/>
    <m/>
    <m/>
    <m/>
    <n v="11"/>
    <n v="12"/>
    <m/>
    <m/>
    <n v="7"/>
    <m/>
    <n v="1"/>
    <n v="3"/>
    <m/>
    <n v="4"/>
    <n v="6"/>
    <n v="7"/>
    <m/>
    <m/>
    <m/>
    <n v="5"/>
    <n v="2"/>
    <m/>
    <s v="Ecostore"/>
    <m/>
    <m/>
    <m/>
    <m/>
    <n v="5"/>
    <n v="4"/>
    <n v="4"/>
    <n v="2"/>
    <n v="5"/>
    <n v="5"/>
    <n v="3"/>
    <n v="3"/>
    <n v="3"/>
    <n v="3"/>
    <n v="4"/>
    <n v="4"/>
    <n v="4"/>
    <n v="4"/>
    <n v="4"/>
    <n v="4"/>
    <n v="4"/>
    <n v="4"/>
    <n v="4"/>
    <n v="4"/>
    <n v="4"/>
    <n v="4"/>
    <n v="3"/>
    <n v="4"/>
    <n v="4"/>
    <n v="5"/>
    <n v="5"/>
    <n v="5"/>
    <n v="5"/>
    <n v="5"/>
    <n v="5"/>
    <x v="0"/>
  </r>
  <r>
    <s v="P242"/>
    <n v="14.338471147478003"/>
    <x v="1"/>
    <x v="3"/>
    <n v="12"/>
    <n v="1"/>
    <m/>
    <m/>
    <m/>
    <m/>
    <m/>
    <m/>
    <m/>
    <m/>
    <m/>
    <m/>
    <n v="1"/>
    <x v="0"/>
    <n v="1"/>
    <n v="2"/>
    <n v="3"/>
    <n v="4"/>
    <m/>
    <n v="6"/>
    <n v="7"/>
    <m/>
    <m/>
    <m/>
    <m/>
    <m/>
    <n v="13"/>
    <m/>
    <n v="7"/>
    <n v="1"/>
    <n v="3"/>
    <n v="7"/>
    <n v="6"/>
    <m/>
    <n v="4"/>
    <n v="5"/>
    <m/>
    <m/>
    <m/>
    <m/>
    <m/>
    <n v="2"/>
    <s v="Warehouse "/>
    <s v="Briscoes"/>
    <s v="Farmers "/>
    <s v="Kmart "/>
    <s v="Barkers"/>
    <n v="3"/>
    <n v="4"/>
    <n v="4"/>
    <n v="3"/>
    <n v="5"/>
    <n v="5"/>
    <n v="3"/>
    <n v="4"/>
    <n v="4"/>
    <n v="4"/>
    <n v="5"/>
    <n v="5"/>
    <n v="4"/>
    <n v="5"/>
    <n v="4"/>
    <n v="4"/>
    <n v="4"/>
    <n v="5"/>
    <n v="5"/>
    <n v="5"/>
    <n v="5"/>
    <n v="5"/>
    <n v="5"/>
    <n v="5"/>
    <n v="5"/>
    <n v="5"/>
    <n v="5"/>
    <n v="4"/>
    <n v="5"/>
    <n v="5"/>
    <n v="5"/>
    <x v="6"/>
  </r>
  <r>
    <s v="P243"/>
    <n v="12.146411783464041"/>
    <x v="0"/>
    <x v="2"/>
    <n v="12"/>
    <m/>
    <m/>
    <m/>
    <m/>
    <m/>
    <m/>
    <m/>
    <m/>
    <n v="9"/>
    <m/>
    <s v="Japanese"/>
    <n v="1"/>
    <x v="0"/>
    <m/>
    <n v="2"/>
    <n v="3"/>
    <m/>
    <n v="5"/>
    <n v="6"/>
    <n v="7"/>
    <n v="8"/>
    <m/>
    <n v="10"/>
    <n v="11"/>
    <n v="12"/>
    <m/>
    <m/>
    <n v="9"/>
    <m/>
    <n v="1"/>
    <n v="6"/>
    <m/>
    <n v="4"/>
    <n v="5"/>
    <n v="7"/>
    <n v="2"/>
    <m/>
    <n v="9"/>
    <n v="8"/>
    <n v="3"/>
    <m/>
    <s v="Ethique"/>
    <m/>
    <m/>
    <m/>
    <m/>
    <n v="2"/>
    <n v="2"/>
    <n v="2"/>
    <n v="2"/>
    <n v="4"/>
    <n v="5"/>
    <n v="4"/>
    <n v="4"/>
    <n v="3"/>
    <n v="4"/>
    <n v="5"/>
    <n v="5"/>
    <n v="5"/>
    <n v="5"/>
    <n v="4"/>
    <n v="4"/>
    <n v="4"/>
    <n v="4"/>
    <n v="4"/>
    <n v="4"/>
    <n v="4"/>
    <n v="4"/>
    <n v="4"/>
    <n v="4"/>
    <n v="4"/>
    <n v="4"/>
    <n v="5"/>
    <n v="5"/>
    <n v="4"/>
    <n v="4"/>
    <n v="5"/>
    <x v="6"/>
  </r>
  <r>
    <s v="P244"/>
    <n v="8.758190501038106"/>
    <x v="0"/>
    <x v="3"/>
    <n v="3"/>
    <n v="1"/>
    <m/>
    <m/>
    <m/>
    <m/>
    <m/>
    <m/>
    <m/>
    <m/>
    <m/>
    <m/>
    <n v="1"/>
    <x v="0"/>
    <m/>
    <m/>
    <m/>
    <n v="4"/>
    <m/>
    <n v="6"/>
    <n v="7"/>
    <n v="8"/>
    <m/>
    <n v="10"/>
    <n v="11"/>
    <m/>
    <n v="13"/>
    <m/>
    <n v="7"/>
    <m/>
    <m/>
    <m/>
    <n v="4"/>
    <m/>
    <n v="1"/>
    <n v="5"/>
    <n v="2"/>
    <m/>
    <n v="6"/>
    <n v="3"/>
    <m/>
    <n v="7"/>
    <s v="Sealord"/>
    <s v="Pams"/>
    <s v="Tararua"/>
    <s v="Fischer &amp;paykle"/>
    <s v="Kleenix"/>
    <n v="5"/>
    <n v="4"/>
    <n v="4"/>
    <n v="4"/>
    <n v="4"/>
    <n v="4"/>
    <n v="3"/>
    <n v="4"/>
    <n v="4"/>
    <n v="4"/>
    <n v="5"/>
    <n v="5"/>
    <n v="5"/>
    <n v="5"/>
    <n v="5"/>
    <n v="5"/>
    <n v="5"/>
    <n v="5"/>
    <n v="5"/>
    <n v="5"/>
    <n v="4"/>
    <n v="5"/>
    <n v="4"/>
    <n v="5"/>
    <n v="5"/>
    <n v="5"/>
    <n v="5"/>
    <n v="5"/>
    <n v="5"/>
    <n v="4"/>
    <n v="4"/>
    <x v="0"/>
  </r>
  <r>
    <s v="P245"/>
    <n v="10.555042862139395"/>
    <x v="0"/>
    <x v="0"/>
    <n v="2"/>
    <m/>
    <m/>
    <m/>
    <m/>
    <m/>
    <m/>
    <m/>
    <m/>
    <n v="9"/>
    <m/>
    <s v="Filipino"/>
    <n v="1"/>
    <x v="0"/>
    <n v="1"/>
    <n v="2"/>
    <m/>
    <m/>
    <n v="5"/>
    <n v="6"/>
    <n v="7"/>
    <m/>
    <m/>
    <n v="10"/>
    <n v="11"/>
    <m/>
    <m/>
    <m/>
    <n v="7"/>
    <n v="1"/>
    <n v="6"/>
    <m/>
    <m/>
    <n v="7"/>
    <n v="2"/>
    <n v="4"/>
    <m/>
    <m/>
    <n v="3"/>
    <n v="5"/>
    <m/>
    <m/>
    <s v="DHL"/>
    <s v="The warehouse"/>
    <s v="Fonterra"/>
    <s v="Tegel"/>
    <m/>
    <n v="3"/>
    <n v="4"/>
    <n v="4"/>
    <n v="4"/>
    <n v="5"/>
    <n v="5"/>
    <n v="4"/>
    <n v="4"/>
    <n v="4"/>
    <n v="4"/>
    <n v="4"/>
    <n v="5"/>
    <n v="5"/>
    <n v="5"/>
    <n v="5"/>
    <n v="5"/>
    <n v="5"/>
    <n v="4"/>
    <n v="5"/>
    <n v="5"/>
    <n v="5"/>
    <n v="5"/>
    <n v="4"/>
    <n v="5"/>
    <n v="5"/>
    <n v="5"/>
    <n v="5"/>
    <n v="5"/>
    <n v="5"/>
    <n v="4"/>
    <n v="5"/>
    <x v="0"/>
  </r>
  <r>
    <s v="P246"/>
    <n v="13.048725204984235"/>
    <x v="2"/>
    <x v="1"/>
    <n v="2"/>
    <n v="1"/>
    <m/>
    <m/>
    <m/>
    <m/>
    <m/>
    <m/>
    <m/>
    <m/>
    <m/>
    <m/>
    <n v="1"/>
    <x v="0"/>
    <m/>
    <n v="2"/>
    <n v="3"/>
    <n v="4"/>
    <n v="5"/>
    <n v="6"/>
    <n v="7"/>
    <n v="8"/>
    <m/>
    <n v="10"/>
    <m/>
    <m/>
    <m/>
    <m/>
    <n v="8"/>
    <m/>
    <n v="7"/>
    <n v="1"/>
    <n v="8"/>
    <n v="3"/>
    <n v="4"/>
    <n v="5"/>
    <n v="2"/>
    <m/>
    <n v="6"/>
    <m/>
    <m/>
    <m/>
    <m/>
    <m/>
    <m/>
    <m/>
    <m/>
    <n v="4"/>
    <n v="4"/>
    <n v="4"/>
    <n v="4"/>
    <n v="4"/>
    <n v="3"/>
    <n v="4"/>
    <n v="3"/>
    <n v="3"/>
    <n v="5"/>
    <n v="5"/>
    <n v="5"/>
    <n v="4"/>
    <n v="5"/>
    <n v="5"/>
    <n v="4"/>
    <n v="5"/>
    <n v="4"/>
    <n v="5"/>
    <n v="4"/>
    <n v="4"/>
    <n v="3"/>
    <n v="5"/>
    <n v="5"/>
    <n v="5"/>
    <n v="4"/>
    <n v="5"/>
    <n v="4"/>
    <n v="5"/>
    <n v="4"/>
    <n v="4"/>
    <x v="2"/>
  </r>
  <r>
    <s v="P247"/>
    <n v="16.726812465232925"/>
    <x v="1"/>
    <x v="3"/>
    <n v="1"/>
    <n v="1"/>
    <m/>
    <m/>
    <m/>
    <m/>
    <m/>
    <m/>
    <m/>
    <m/>
    <m/>
    <m/>
    <n v="1"/>
    <x v="0"/>
    <n v="1"/>
    <m/>
    <n v="3"/>
    <n v="4"/>
    <m/>
    <n v="6"/>
    <m/>
    <m/>
    <n v="9"/>
    <m/>
    <m/>
    <m/>
    <n v="13"/>
    <m/>
    <n v="6"/>
    <n v="5"/>
    <m/>
    <n v="4"/>
    <n v="3"/>
    <m/>
    <n v="2"/>
    <m/>
    <m/>
    <n v="1"/>
    <m/>
    <m/>
    <m/>
    <n v="6"/>
    <m/>
    <m/>
    <m/>
    <m/>
    <m/>
    <n v="6"/>
    <n v="1"/>
    <n v="2"/>
    <n v="2"/>
    <n v="1"/>
    <n v="5"/>
    <n v="2"/>
    <n v="3"/>
    <n v="1"/>
    <n v="4"/>
    <n v="4"/>
    <n v="5"/>
    <n v="4"/>
    <n v="5"/>
    <n v="5"/>
    <n v="5"/>
    <n v="4"/>
    <n v="4"/>
    <n v="5"/>
    <n v="4"/>
    <n v="4"/>
    <n v="3"/>
    <n v="3"/>
    <n v="5"/>
    <n v="5"/>
    <n v="5"/>
    <n v="5"/>
    <n v="4"/>
    <n v="4"/>
    <n v="4"/>
    <n v="5"/>
    <x v="5"/>
  </r>
  <r>
    <s v="P248"/>
    <n v="9.8998832557596277"/>
    <x v="2"/>
    <x v="4"/>
    <n v="2"/>
    <n v="1"/>
    <m/>
    <m/>
    <m/>
    <m/>
    <m/>
    <m/>
    <m/>
    <m/>
    <m/>
    <m/>
    <n v="1"/>
    <x v="0"/>
    <m/>
    <n v="2"/>
    <n v="3"/>
    <m/>
    <m/>
    <n v="6"/>
    <m/>
    <n v="8"/>
    <m/>
    <m/>
    <m/>
    <m/>
    <n v="13"/>
    <m/>
    <n v="5"/>
    <m/>
    <n v="4"/>
    <n v="2"/>
    <m/>
    <m/>
    <n v="3"/>
    <m/>
    <n v="1"/>
    <m/>
    <m/>
    <m/>
    <m/>
    <n v="5"/>
    <s v="Macro"/>
    <m/>
    <m/>
    <m/>
    <m/>
    <n v="3"/>
    <n v="4"/>
    <n v="4"/>
    <n v="4"/>
    <n v="4"/>
    <n v="5"/>
    <n v="4"/>
    <n v="4"/>
    <n v="3"/>
    <n v="5"/>
    <n v="5"/>
    <n v="5"/>
    <n v="3"/>
    <n v="5"/>
    <n v="5"/>
    <n v="4"/>
    <n v="5"/>
    <n v="3"/>
    <n v="3"/>
    <n v="2"/>
    <n v="4"/>
    <n v="4"/>
    <n v="5"/>
    <n v="5"/>
    <n v="5"/>
    <n v="4"/>
    <n v="5"/>
    <n v="3"/>
    <n v="4"/>
    <n v="4"/>
    <n v="5"/>
    <x v="0"/>
  </r>
  <r>
    <s v="P249"/>
    <n v="10.649345806940481"/>
    <x v="1"/>
    <x v="0"/>
    <n v="2"/>
    <n v="1"/>
    <m/>
    <m/>
    <m/>
    <m/>
    <m/>
    <m/>
    <m/>
    <m/>
    <m/>
    <m/>
    <n v="1"/>
    <x v="0"/>
    <m/>
    <m/>
    <m/>
    <m/>
    <m/>
    <n v="6"/>
    <m/>
    <m/>
    <n v="9"/>
    <m/>
    <m/>
    <m/>
    <m/>
    <m/>
    <n v="2"/>
    <m/>
    <m/>
    <m/>
    <m/>
    <m/>
    <n v="1"/>
    <m/>
    <m/>
    <n v="2"/>
    <m/>
    <m/>
    <m/>
    <m/>
    <m/>
    <m/>
    <m/>
    <m/>
    <m/>
    <n v="3"/>
    <n v="3"/>
    <n v="3"/>
    <n v="3"/>
    <n v="4"/>
    <n v="4"/>
    <n v="3"/>
    <n v="4"/>
    <n v="4"/>
    <n v="4"/>
    <n v="4"/>
    <n v="4"/>
    <n v="4"/>
    <n v="4"/>
    <n v="4"/>
    <n v="4"/>
    <n v="4"/>
    <n v="4"/>
    <n v="4"/>
    <n v="4"/>
    <n v="3"/>
    <n v="4"/>
    <n v="4"/>
    <n v="4"/>
    <n v="4"/>
    <n v="4"/>
    <n v="4"/>
    <n v="4"/>
    <n v="3"/>
    <n v="3"/>
    <n v="3"/>
    <x v="2"/>
  </r>
  <r>
    <s v="P250"/>
    <n v="12.081454309488182"/>
    <x v="0"/>
    <x v="1"/>
    <n v="2"/>
    <m/>
    <m/>
    <m/>
    <m/>
    <m/>
    <m/>
    <m/>
    <m/>
    <m/>
    <n v="10"/>
    <m/>
    <n v="1"/>
    <x v="0"/>
    <m/>
    <n v="2"/>
    <m/>
    <n v="4"/>
    <m/>
    <m/>
    <m/>
    <m/>
    <m/>
    <m/>
    <n v="11"/>
    <m/>
    <m/>
    <m/>
    <n v="3"/>
    <m/>
    <n v="2"/>
    <m/>
    <n v="1"/>
    <m/>
    <m/>
    <m/>
    <m/>
    <m/>
    <m/>
    <n v="3"/>
    <m/>
    <m/>
    <s v="Lush"/>
    <m/>
    <m/>
    <m/>
    <m/>
    <n v="6"/>
    <n v="4"/>
    <n v="4"/>
    <n v="4"/>
    <n v="5"/>
    <n v="5"/>
    <n v="3"/>
    <n v="3"/>
    <n v="3"/>
    <n v="3"/>
    <n v="4"/>
    <n v="4"/>
    <n v="5"/>
    <n v="4"/>
    <n v="4"/>
    <n v="3"/>
    <n v="5"/>
    <n v="3"/>
    <n v="3"/>
    <n v="4"/>
    <n v="4"/>
    <n v="4"/>
    <n v="3"/>
    <n v="3"/>
    <n v="3"/>
    <n v="3"/>
    <n v="5"/>
    <n v="4"/>
    <n v="3"/>
    <n v="4"/>
    <n v="4"/>
    <x v="0"/>
  </r>
  <r>
    <s v="P251"/>
    <n v="6.3514196522391781"/>
    <x v="0"/>
    <x v="2"/>
    <n v="2"/>
    <m/>
    <m/>
    <m/>
    <m/>
    <m/>
    <m/>
    <m/>
    <n v="8"/>
    <m/>
    <m/>
    <m/>
    <n v="1"/>
    <x v="0"/>
    <n v="1"/>
    <m/>
    <m/>
    <n v="4"/>
    <n v="5"/>
    <m/>
    <n v="7"/>
    <n v="8"/>
    <m/>
    <m/>
    <m/>
    <n v="12"/>
    <m/>
    <m/>
    <n v="6"/>
    <n v="1"/>
    <m/>
    <m/>
    <n v="4"/>
    <n v="3"/>
    <m/>
    <n v="5"/>
    <n v="6"/>
    <m/>
    <m/>
    <m/>
    <n v="2"/>
    <m/>
    <s v="Pak n save"/>
    <s v="Countdown "/>
    <m/>
    <m/>
    <m/>
    <n v="4"/>
    <n v="4"/>
    <n v="4"/>
    <n v="4"/>
    <n v="5"/>
    <n v="5"/>
    <n v="3"/>
    <n v="4"/>
    <n v="4"/>
    <n v="3"/>
    <n v="4"/>
    <n v="5"/>
    <n v="5"/>
    <n v="5"/>
    <n v="5"/>
    <n v="4"/>
    <n v="5"/>
    <n v="5"/>
    <n v="5"/>
    <n v="4"/>
    <n v="5"/>
    <n v="4"/>
    <n v="5"/>
    <n v="5"/>
    <n v="5"/>
    <n v="4"/>
    <n v="4"/>
    <n v="5"/>
    <n v="5"/>
    <n v="5"/>
    <n v="4"/>
    <x v="3"/>
  </r>
  <r>
    <s v="P252"/>
    <n v="13.865836787711755"/>
    <x v="0"/>
    <x v="0"/>
    <n v="2"/>
    <n v="1"/>
    <m/>
    <m/>
    <m/>
    <m/>
    <m/>
    <m/>
    <m/>
    <m/>
    <m/>
    <m/>
    <n v="1"/>
    <x v="0"/>
    <n v="1"/>
    <n v="2"/>
    <n v="3"/>
    <n v="4"/>
    <n v="5"/>
    <n v="6"/>
    <n v="7"/>
    <n v="8"/>
    <m/>
    <m/>
    <n v="11"/>
    <n v="12"/>
    <m/>
    <m/>
    <n v="10"/>
    <n v="2"/>
    <n v="1"/>
    <n v="10"/>
    <n v="8"/>
    <n v="7"/>
    <n v="9"/>
    <n v="3"/>
    <n v="5"/>
    <m/>
    <m/>
    <n v="6"/>
    <n v="4"/>
    <m/>
    <s v="Kathmandu "/>
    <s v="Good Earth"/>
    <m/>
    <m/>
    <m/>
    <n v="6"/>
    <n v="3"/>
    <n v="3"/>
    <n v="4"/>
    <n v="2"/>
    <n v="5"/>
    <n v="4"/>
    <n v="3"/>
    <n v="4"/>
    <n v="5"/>
    <n v="4"/>
    <n v="3"/>
    <n v="4"/>
    <n v="4"/>
    <n v="5"/>
    <n v="5"/>
    <n v="4"/>
    <n v="3"/>
    <n v="5"/>
    <n v="5"/>
    <n v="4"/>
    <n v="3"/>
    <n v="3"/>
    <n v="4"/>
    <n v="5"/>
    <n v="5"/>
    <n v="5"/>
    <n v="3"/>
    <n v="3"/>
    <n v="4"/>
    <n v="4"/>
    <x v="5"/>
  </r>
  <r>
    <s v="P253"/>
    <n v="13.929609649107899"/>
    <x v="1"/>
    <x v="3"/>
    <n v="6"/>
    <n v="1"/>
    <m/>
    <m/>
    <m/>
    <m/>
    <m/>
    <m/>
    <m/>
    <m/>
    <m/>
    <m/>
    <n v="1"/>
    <x v="0"/>
    <n v="1"/>
    <m/>
    <n v="3"/>
    <m/>
    <m/>
    <n v="6"/>
    <m/>
    <m/>
    <m/>
    <m/>
    <m/>
    <m/>
    <m/>
    <m/>
    <n v="3"/>
    <n v="2"/>
    <m/>
    <n v="1"/>
    <m/>
    <m/>
    <n v="3"/>
    <m/>
    <m/>
    <m/>
    <m/>
    <m/>
    <m/>
    <m/>
    <s v="Bostock"/>
    <m/>
    <m/>
    <m/>
    <m/>
    <n v="4"/>
    <n v="4"/>
    <n v="4"/>
    <n v="4"/>
    <n v="4"/>
    <n v="5"/>
    <n v="3"/>
    <n v="4"/>
    <n v="4"/>
    <n v="4"/>
    <n v="4"/>
    <n v="4"/>
    <n v="5"/>
    <n v="5"/>
    <n v="5"/>
    <n v="5"/>
    <n v="5"/>
    <n v="4"/>
    <n v="4"/>
    <n v="4"/>
    <n v="4"/>
    <n v="4"/>
    <n v="4"/>
    <n v="4"/>
    <n v="5"/>
    <n v="5"/>
    <n v="5"/>
    <n v="5"/>
    <n v="5"/>
    <n v="5"/>
    <n v="4"/>
    <x v="5"/>
  </r>
  <r>
    <s v="P254"/>
    <n v="16.124433024764421"/>
    <x v="1"/>
    <x v="3"/>
    <n v="12"/>
    <n v="1"/>
    <m/>
    <m/>
    <m/>
    <m/>
    <m/>
    <m/>
    <m/>
    <m/>
    <m/>
    <m/>
    <n v="1"/>
    <x v="0"/>
    <n v="1"/>
    <n v="2"/>
    <n v="3"/>
    <n v="4"/>
    <n v="5"/>
    <n v="6"/>
    <n v="7"/>
    <n v="8"/>
    <m/>
    <n v="10"/>
    <n v="11"/>
    <n v="12"/>
    <n v="13"/>
    <m/>
    <n v="12"/>
    <n v="2"/>
    <n v="5"/>
    <n v="10"/>
    <n v="6"/>
    <n v="11"/>
    <n v="7"/>
    <n v="4"/>
    <n v="8"/>
    <m/>
    <n v="13"/>
    <n v="9"/>
    <n v="12"/>
    <n v="1"/>
    <s v="Hubbards"/>
    <m/>
    <m/>
    <m/>
    <m/>
    <n v="4"/>
    <n v="4"/>
    <n v="4"/>
    <n v="4"/>
    <n v="5"/>
    <n v="5"/>
    <n v="4"/>
    <n v="5"/>
    <n v="5"/>
    <n v="5"/>
    <n v="5"/>
    <n v="5"/>
    <n v="5"/>
    <n v="5"/>
    <n v="5"/>
    <n v="5"/>
    <n v="5"/>
    <n v="4"/>
    <n v="5"/>
    <n v="5"/>
    <n v="4"/>
    <n v="5"/>
    <n v="5"/>
    <n v="5"/>
    <n v="5"/>
    <n v="5"/>
    <n v="5"/>
    <n v="5"/>
    <n v="5"/>
    <n v="5"/>
    <n v="5"/>
    <x v="4"/>
  </r>
  <r>
    <s v="P255"/>
    <n v="15.162237293393803"/>
    <x v="1"/>
    <x v="0"/>
    <n v="7"/>
    <m/>
    <m/>
    <m/>
    <m/>
    <m/>
    <m/>
    <n v="7"/>
    <m/>
    <m/>
    <m/>
    <m/>
    <n v="1"/>
    <x v="0"/>
    <m/>
    <n v="2"/>
    <m/>
    <n v="4"/>
    <m/>
    <n v="6"/>
    <m/>
    <m/>
    <m/>
    <m/>
    <m/>
    <m/>
    <m/>
    <m/>
    <n v="3"/>
    <m/>
    <n v="1"/>
    <m/>
    <n v="2"/>
    <m/>
    <n v="3"/>
    <m/>
    <m/>
    <m/>
    <m/>
    <m/>
    <m/>
    <m/>
    <s v="Genesis"/>
    <s v="Tesla"/>
    <m/>
    <m/>
    <m/>
    <n v="4"/>
    <n v="3"/>
    <n v="3"/>
    <n v="3"/>
    <n v="4"/>
    <n v="4"/>
    <n v="4"/>
    <n v="4"/>
    <n v="4"/>
    <n v="4"/>
    <n v="5"/>
    <n v="4"/>
    <n v="4"/>
    <n v="4"/>
    <n v="4"/>
    <n v="4"/>
    <n v="4"/>
    <n v="4"/>
    <n v="4"/>
    <n v="4"/>
    <n v="5"/>
    <n v="3"/>
    <n v="4"/>
    <n v="4"/>
    <n v="4"/>
    <n v="4"/>
    <n v="5"/>
    <n v="4"/>
    <n v="4"/>
    <n v="4"/>
    <n v="4"/>
    <x v="6"/>
  </r>
  <r>
    <s v="P256"/>
    <n v="4.5450754018669537"/>
    <x v="0"/>
    <x v="2"/>
    <n v="13"/>
    <n v="1"/>
    <m/>
    <m/>
    <m/>
    <m/>
    <m/>
    <m/>
    <m/>
    <m/>
    <m/>
    <m/>
    <n v="1"/>
    <x v="0"/>
    <m/>
    <n v="2"/>
    <n v="3"/>
    <m/>
    <n v="5"/>
    <n v="6"/>
    <n v="7"/>
    <n v="8"/>
    <m/>
    <n v="10"/>
    <n v="11"/>
    <n v="12"/>
    <m/>
    <m/>
    <n v="9"/>
    <m/>
    <n v="5"/>
    <n v="3"/>
    <m/>
    <n v="6"/>
    <n v="2"/>
    <n v="7"/>
    <n v="9"/>
    <m/>
    <n v="4"/>
    <n v="1"/>
    <n v="8"/>
    <m/>
    <s v=" "/>
    <m/>
    <m/>
    <m/>
    <m/>
    <n v="6"/>
    <n v="4"/>
    <n v="4"/>
    <n v="4"/>
    <n v="5"/>
    <n v="5"/>
    <n v="3"/>
    <n v="3"/>
    <n v="3"/>
    <n v="5"/>
    <n v="5"/>
    <n v="5"/>
    <n v="5"/>
    <n v="5"/>
    <n v="5"/>
    <n v="4"/>
    <n v="4"/>
    <n v="4"/>
    <n v="4"/>
    <n v="4"/>
    <n v="3"/>
    <n v="4"/>
    <n v="5"/>
    <n v="5"/>
    <n v="5"/>
    <n v="5"/>
    <n v="5"/>
    <n v="5"/>
    <n v="4"/>
    <n v="4"/>
    <n v="4"/>
    <x v="0"/>
  </r>
  <r>
    <s v="P257"/>
    <n v="9.9513976654766108"/>
    <x v="0"/>
    <x v="0"/>
    <n v="2"/>
    <n v="1"/>
    <m/>
    <m/>
    <m/>
    <m/>
    <m/>
    <m/>
    <m/>
    <m/>
    <m/>
    <m/>
    <n v="1"/>
    <x v="0"/>
    <m/>
    <n v="2"/>
    <n v="3"/>
    <m/>
    <n v="5"/>
    <n v="6"/>
    <n v="7"/>
    <m/>
    <m/>
    <m/>
    <n v="11"/>
    <n v="12"/>
    <m/>
    <m/>
    <n v="7"/>
    <m/>
    <n v="2"/>
    <n v="3"/>
    <m/>
    <n v="6"/>
    <n v="5"/>
    <n v="4"/>
    <m/>
    <m/>
    <m/>
    <n v="8"/>
    <n v="7"/>
    <m/>
    <m/>
    <m/>
    <m/>
    <m/>
    <m/>
    <n v="4"/>
    <n v="2"/>
    <n v="2"/>
    <n v="2"/>
    <n v="4"/>
    <n v="4"/>
    <n v="1"/>
    <n v="3"/>
    <n v="3"/>
    <n v="4"/>
    <n v="4"/>
    <n v="5"/>
    <n v="4"/>
    <n v="5"/>
    <n v="5"/>
    <n v="5"/>
    <n v="4"/>
    <n v="4"/>
    <n v="5"/>
    <n v="5"/>
    <n v="4"/>
    <n v="3"/>
    <n v="3"/>
    <n v="4"/>
    <n v="5"/>
    <n v="5"/>
    <n v="5"/>
    <n v="4"/>
    <n v="3"/>
    <n v="4"/>
    <n v="4"/>
    <x v="1"/>
  </r>
  <r>
    <s v="P258"/>
    <n v="10.297730408486599"/>
    <x v="1"/>
    <x v="2"/>
    <n v="2"/>
    <n v="1"/>
    <m/>
    <m/>
    <m/>
    <m/>
    <m/>
    <m/>
    <m/>
    <m/>
    <m/>
    <m/>
    <n v="1"/>
    <x v="0"/>
    <m/>
    <m/>
    <n v="3"/>
    <m/>
    <m/>
    <m/>
    <m/>
    <m/>
    <m/>
    <m/>
    <m/>
    <m/>
    <m/>
    <m/>
    <n v="1"/>
    <m/>
    <m/>
    <n v="1"/>
    <m/>
    <m/>
    <m/>
    <m/>
    <m/>
    <m/>
    <m/>
    <m/>
    <m/>
    <m/>
    <s v="Knart"/>
    <m/>
    <m/>
    <m/>
    <m/>
    <n v="4"/>
    <n v="3"/>
    <n v="3"/>
    <n v="4"/>
    <n v="3"/>
    <n v="3"/>
    <n v="3"/>
    <n v="4"/>
    <n v="3"/>
    <n v="4"/>
    <n v="4"/>
    <n v="4"/>
    <n v="4"/>
    <n v="3"/>
    <n v="3"/>
    <n v="4"/>
    <n v="3"/>
    <n v="3"/>
    <n v="4"/>
    <n v="3"/>
    <n v="4"/>
    <n v="3"/>
    <n v="3"/>
    <n v="4"/>
    <n v="4"/>
    <n v="4"/>
    <n v="3"/>
    <n v="4"/>
    <n v="3"/>
    <n v="4"/>
    <n v="3"/>
    <x v="4"/>
  </r>
  <r>
    <s v="P259"/>
    <n v="13.631081193037453"/>
    <x v="1"/>
    <x v="2"/>
    <n v="2"/>
    <n v="1"/>
    <m/>
    <m/>
    <m/>
    <m/>
    <m/>
    <m/>
    <m/>
    <m/>
    <m/>
    <m/>
    <n v="1"/>
    <x v="0"/>
    <m/>
    <n v="2"/>
    <n v="3"/>
    <n v="4"/>
    <m/>
    <n v="6"/>
    <n v="7"/>
    <m/>
    <n v="9"/>
    <m/>
    <n v="11"/>
    <m/>
    <n v="13"/>
    <m/>
    <n v="8"/>
    <m/>
    <n v="3"/>
    <n v="4"/>
    <n v="2"/>
    <m/>
    <n v="5"/>
    <n v="6"/>
    <m/>
    <n v="1"/>
    <m/>
    <n v="7"/>
    <m/>
    <n v="8"/>
    <s v="Meridian"/>
    <s v="Toyota"/>
    <s v="EcoWarehouse"/>
    <s v="Refill Nation"/>
    <s v="Part Time Rangers"/>
    <n v="4"/>
    <n v="5"/>
    <n v="5"/>
    <n v="5"/>
    <n v="5"/>
    <n v="5"/>
    <n v="4"/>
    <n v="4"/>
    <n v="5"/>
    <n v="3"/>
    <n v="5"/>
    <n v="5"/>
    <n v="3"/>
    <n v="4"/>
    <n v="4"/>
    <n v="5"/>
    <n v="5"/>
    <n v="5"/>
    <n v="5"/>
    <n v="2"/>
    <n v="4"/>
    <n v="4"/>
    <n v="5"/>
    <n v="5"/>
    <n v="4"/>
    <n v="4"/>
    <n v="3"/>
    <n v="5"/>
    <n v="5"/>
    <n v="3"/>
    <n v="5"/>
    <x v="2"/>
  </r>
  <r>
    <s v="P260"/>
    <n v="9.5057952541802706"/>
    <x v="1"/>
    <x v="1"/>
    <n v="14"/>
    <n v="1"/>
    <m/>
    <m/>
    <m/>
    <m/>
    <m/>
    <m/>
    <m/>
    <m/>
    <m/>
    <m/>
    <n v="1"/>
    <x v="0"/>
    <m/>
    <n v="2"/>
    <m/>
    <m/>
    <n v="5"/>
    <n v="6"/>
    <m/>
    <m/>
    <m/>
    <m/>
    <m/>
    <m/>
    <m/>
    <m/>
    <n v="3"/>
    <m/>
    <n v="2"/>
    <m/>
    <m/>
    <n v="3"/>
    <n v="1"/>
    <m/>
    <m/>
    <m/>
    <m/>
    <m/>
    <m/>
    <m/>
    <s v="Kathmandu"/>
    <m/>
    <m/>
    <m/>
    <m/>
    <n v="4"/>
    <n v="3"/>
    <n v="3"/>
    <n v="3"/>
    <n v="5"/>
    <n v="5"/>
    <n v="3"/>
    <n v="4"/>
    <n v="4"/>
    <n v="3"/>
    <n v="3"/>
    <n v="4"/>
    <n v="4"/>
    <n v="4"/>
    <n v="4"/>
    <n v="3"/>
    <n v="4"/>
    <n v="4"/>
    <n v="4"/>
    <n v="4"/>
    <n v="4"/>
    <n v="4"/>
    <n v="4"/>
    <n v="4"/>
    <n v="4"/>
    <n v="4"/>
    <n v="5"/>
    <n v="3"/>
    <n v="3"/>
    <n v="3"/>
    <n v="4"/>
    <x v="2"/>
  </r>
  <r>
    <s v="P261"/>
    <n v="13.70297851653142"/>
    <x v="1"/>
    <x v="3"/>
    <n v="9"/>
    <n v="1"/>
    <m/>
    <m/>
    <m/>
    <m/>
    <m/>
    <m/>
    <m/>
    <m/>
    <m/>
    <m/>
    <n v="1"/>
    <x v="0"/>
    <n v="1"/>
    <n v="2"/>
    <n v="3"/>
    <n v="4"/>
    <n v="5"/>
    <n v="6"/>
    <n v="7"/>
    <n v="8"/>
    <n v="9"/>
    <n v="10"/>
    <n v="11"/>
    <n v="12"/>
    <n v="13"/>
    <m/>
    <n v="13"/>
    <n v="4"/>
    <n v="7"/>
    <n v="2"/>
    <n v="9"/>
    <n v="6"/>
    <n v="5"/>
    <n v="8"/>
    <n v="11"/>
    <n v="3"/>
    <n v="12"/>
    <n v="13"/>
    <n v="10"/>
    <n v="1"/>
    <s v="Meridian "/>
    <s v="Pak n save"/>
    <s v="Countdown"/>
    <s v="New world"/>
    <m/>
    <n v="5"/>
    <n v="3"/>
    <n v="3"/>
    <n v="3"/>
    <n v="3"/>
    <n v="1"/>
    <n v="3"/>
    <n v="3"/>
    <n v="3"/>
    <n v="3"/>
    <n v="3"/>
    <n v="3"/>
    <n v="4"/>
    <n v="4"/>
    <n v="4"/>
    <n v="4"/>
    <n v="4"/>
    <n v="3"/>
    <n v="4"/>
    <n v="4"/>
    <n v="3"/>
    <n v="3"/>
    <n v="2"/>
    <n v="4"/>
    <n v="4"/>
    <n v="5"/>
    <n v="5"/>
    <n v="4"/>
    <n v="4"/>
    <n v="4"/>
    <n v="3"/>
    <x v="4"/>
  </r>
  <r>
    <s v="P262"/>
    <n v="12.213880823763532"/>
    <x v="0"/>
    <x v="2"/>
    <n v="12"/>
    <n v="1"/>
    <m/>
    <m/>
    <m/>
    <m/>
    <m/>
    <m/>
    <m/>
    <m/>
    <m/>
    <m/>
    <n v="1"/>
    <x v="0"/>
    <n v="1"/>
    <n v="2"/>
    <n v="3"/>
    <n v="4"/>
    <n v="5"/>
    <n v="6"/>
    <n v="7"/>
    <n v="8"/>
    <n v="9"/>
    <n v="10"/>
    <n v="11"/>
    <n v="12"/>
    <n v="13"/>
    <m/>
    <n v="13"/>
    <m/>
    <m/>
    <m/>
    <n v="3"/>
    <m/>
    <n v="1"/>
    <n v="2"/>
    <m/>
    <m/>
    <m/>
    <m/>
    <m/>
    <m/>
    <m/>
    <m/>
    <m/>
    <m/>
    <m/>
    <n v="3"/>
    <n v="4"/>
    <n v="4"/>
    <n v="4"/>
    <n v="5"/>
    <n v="5"/>
    <n v="4"/>
    <n v="4"/>
    <n v="4"/>
    <n v="4"/>
    <n v="4"/>
    <n v="4"/>
    <n v="4"/>
    <n v="4"/>
    <n v="5"/>
    <n v="5"/>
    <n v="5"/>
    <n v="5"/>
    <n v="5"/>
    <n v="5"/>
    <n v="5"/>
    <n v="5"/>
    <n v="5"/>
    <n v="5"/>
    <n v="5"/>
    <n v="5"/>
    <n v="5"/>
    <n v="5"/>
    <n v="5"/>
    <n v="5"/>
    <n v="5"/>
    <x v="3"/>
  </r>
  <r>
    <s v="P263"/>
    <n v="7.8466361382615064"/>
    <x v="1"/>
    <x v="5"/>
    <n v="2"/>
    <m/>
    <m/>
    <m/>
    <m/>
    <m/>
    <m/>
    <m/>
    <n v="8"/>
    <m/>
    <m/>
    <m/>
    <n v="1"/>
    <x v="0"/>
    <n v="1"/>
    <n v="2"/>
    <n v="3"/>
    <n v="4"/>
    <n v="5"/>
    <n v="6"/>
    <n v="7"/>
    <n v="8"/>
    <n v="9"/>
    <n v="10"/>
    <n v="11"/>
    <n v="12"/>
    <n v="13"/>
    <m/>
    <n v="13"/>
    <n v="5"/>
    <n v="4"/>
    <n v="2"/>
    <n v="9"/>
    <n v="3"/>
    <n v="1"/>
    <n v="6"/>
    <n v="8"/>
    <n v="7"/>
    <n v="10"/>
    <n v="12"/>
    <n v="11"/>
    <n v="13"/>
    <s v="Warehouse "/>
    <s v="Countdown "/>
    <s v="Pak n save"/>
    <s v="Harvey norman "/>
    <s v="Noel leeming "/>
    <n v="4"/>
    <n v="3"/>
    <n v="3"/>
    <n v="3"/>
    <n v="3"/>
    <n v="3"/>
    <n v="3"/>
    <n v="3"/>
    <n v="3"/>
    <n v="3"/>
    <n v="4"/>
    <n v="4"/>
    <n v="3"/>
    <n v="3"/>
    <n v="3"/>
    <n v="3"/>
    <n v="3"/>
    <n v="3"/>
    <n v="3"/>
    <n v="3"/>
    <n v="3"/>
    <n v="3"/>
    <n v="3"/>
    <n v="3"/>
    <n v="3"/>
    <n v="3"/>
    <n v="3"/>
    <n v="3"/>
    <n v="3"/>
    <n v="3"/>
    <n v="3"/>
    <x v="1"/>
  </r>
  <r>
    <s v="P264"/>
    <n v="12.708907988514337"/>
    <x v="0"/>
    <x v="4"/>
    <n v="9"/>
    <m/>
    <m/>
    <m/>
    <m/>
    <m/>
    <m/>
    <n v="7"/>
    <m/>
    <m/>
    <m/>
    <m/>
    <n v="1"/>
    <x v="0"/>
    <m/>
    <n v="2"/>
    <m/>
    <n v="4"/>
    <n v="5"/>
    <n v="6"/>
    <m/>
    <n v="8"/>
    <m/>
    <m/>
    <m/>
    <m/>
    <m/>
    <m/>
    <n v="5"/>
    <m/>
    <n v="1"/>
    <m/>
    <n v="5"/>
    <n v="4"/>
    <n v="2"/>
    <m/>
    <n v="3"/>
    <m/>
    <m/>
    <m/>
    <m/>
    <m/>
    <m/>
    <m/>
    <m/>
    <m/>
    <m/>
    <n v="6"/>
    <n v="4"/>
    <n v="3"/>
    <n v="4"/>
    <n v="3"/>
    <n v="4"/>
    <n v="3"/>
    <n v="3"/>
    <n v="3"/>
    <n v="4"/>
    <n v="4"/>
    <n v="4"/>
    <n v="4"/>
    <n v="4"/>
    <n v="4"/>
    <n v="4"/>
    <n v="4"/>
    <n v="4"/>
    <n v="4"/>
    <n v="4"/>
    <n v="4"/>
    <n v="4"/>
    <n v="4"/>
    <n v="4"/>
    <n v="4"/>
    <n v="4"/>
    <n v="4"/>
    <n v="4"/>
    <n v="4"/>
    <n v="4"/>
    <n v="4"/>
    <x v="0"/>
  </r>
  <r>
    <s v="P265"/>
    <n v="14.432013184762205"/>
    <x v="0"/>
    <x v="1"/>
    <n v="3"/>
    <n v="1"/>
    <m/>
    <m/>
    <m/>
    <m/>
    <m/>
    <m/>
    <m/>
    <m/>
    <m/>
    <m/>
    <n v="1"/>
    <x v="0"/>
    <n v="1"/>
    <n v="2"/>
    <n v="3"/>
    <n v="4"/>
    <n v="5"/>
    <n v="6"/>
    <n v="7"/>
    <n v="8"/>
    <n v="9"/>
    <n v="10"/>
    <n v="11"/>
    <n v="12"/>
    <n v="13"/>
    <m/>
    <n v="13"/>
    <n v="9"/>
    <n v="1"/>
    <n v="12"/>
    <n v="2"/>
    <n v="8"/>
    <n v="3"/>
    <n v="4"/>
    <n v="10"/>
    <n v="13"/>
    <n v="11"/>
    <n v="5"/>
    <n v="6"/>
    <n v="7"/>
    <s v="Ecowarehouse"/>
    <s v="Kathmandu"/>
    <m/>
    <m/>
    <m/>
    <n v="3"/>
    <n v="3"/>
    <n v="3"/>
    <n v="3"/>
    <n v="4"/>
    <n v="4"/>
    <n v="3"/>
    <n v="3"/>
    <n v="3"/>
    <n v="3"/>
    <n v="4"/>
    <n v="4"/>
    <n v="4"/>
    <n v="4"/>
    <n v="4"/>
    <n v="4"/>
    <n v="4"/>
    <n v="4"/>
    <n v="5"/>
    <n v="5"/>
    <n v="4"/>
    <n v="5"/>
    <n v="5"/>
    <n v="5"/>
    <n v="5"/>
    <n v="5"/>
    <n v="5"/>
    <n v="4"/>
    <n v="4"/>
    <n v="4"/>
    <n v="5"/>
    <x v="0"/>
  </r>
  <r>
    <s v="P266"/>
    <n v="14.495488618125199"/>
    <x v="0"/>
    <x v="2"/>
    <n v="12"/>
    <n v="1"/>
    <m/>
    <m/>
    <m/>
    <m/>
    <m/>
    <m/>
    <m/>
    <m/>
    <m/>
    <m/>
    <n v="1"/>
    <x v="0"/>
    <m/>
    <n v="2"/>
    <m/>
    <m/>
    <m/>
    <m/>
    <m/>
    <m/>
    <m/>
    <m/>
    <m/>
    <n v="12"/>
    <m/>
    <m/>
    <n v="2"/>
    <m/>
    <n v="1"/>
    <m/>
    <m/>
    <m/>
    <m/>
    <m/>
    <m/>
    <m/>
    <m/>
    <m/>
    <n v="2"/>
    <m/>
    <s v="Eco store "/>
    <m/>
    <m/>
    <m/>
    <m/>
    <n v="3"/>
    <n v="3"/>
    <n v="3"/>
    <n v="4"/>
    <n v="4"/>
    <n v="5"/>
    <n v="2"/>
    <n v="1"/>
    <n v="1"/>
    <n v="4"/>
    <n v="3"/>
    <n v="5"/>
    <n v="5"/>
    <n v="5"/>
    <n v="4"/>
    <n v="4"/>
    <n v="3"/>
    <n v="4"/>
    <n v="5"/>
    <n v="5"/>
    <n v="5"/>
    <n v="3"/>
    <n v="3"/>
    <n v="4"/>
    <n v="4"/>
    <n v="3"/>
    <n v="5"/>
    <n v="5"/>
    <n v="3"/>
    <n v="3"/>
    <n v="4"/>
    <x v="2"/>
  </r>
  <r>
    <s v="P267"/>
    <n v="10.220044690588296"/>
    <x v="0"/>
    <x v="0"/>
    <n v="2"/>
    <n v="1"/>
    <m/>
    <m/>
    <m/>
    <m/>
    <m/>
    <m/>
    <m/>
    <m/>
    <m/>
    <m/>
    <n v="1"/>
    <x v="0"/>
    <n v="1"/>
    <n v="2"/>
    <n v="3"/>
    <n v="4"/>
    <n v="5"/>
    <n v="6"/>
    <n v="7"/>
    <n v="8"/>
    <n v="9"/>
    <n v="10"/>
    <n v="11"/>
    <n v="12"/>
    <n v="13"/>
    <m/>
    <n v="13"/>
    <n v="7"/>
    <n v="6"/>
    <n v="5"/>
    <n v="4"/>
    <n v="3"/>
    <n v="2"/>
    <n v="1"/>
    <n v="8"/>
    <n v="9"/>
    <n v="10"/>
    <n v="11"/>
    <n v="12"/>
    <n v="13"/>
    <s v="Eco"/>
    <m/>
    <m/>
    <m/>
    <m/>
    <n v="3"/>
    <n v="1"/>
    <n v="2"/>
    <n v="2"/>
    <n v="4"/>
    <n v="4"/>
    <n v="4"/>
    <n v="4"/>
    <n v="4"/>
    <n v="4"/>
    <n v="4"/>
    <n v="4"/>
    <n v="4"/>
    <n v="4"/>
    <n v="4"/>
    <n v="4"/>
    <n v="4"/>
    <n v="4"/>
    <n v="4"/>
    <n v="4"/>
    <n v="4"/>
    <n v="4"/>
    <n v="4"/>
    <n v="4"/>
    <n v="4"/>
    <n v="4"/>
    <n v="4"/>
    <n v="4"/>
    <n v="4"/>
    <n v="4"/>
    <n v="4"/>
    <x v="2"/>
  </r>
  <r>
    <s v="P268"/>
    <n v="12.84604288418606"/>
    <x v="1"/>
    <x v="1"/>
    <n v="13"/>
    <n v="1"/>
    <m/>
    <m/>
    <m/>
    <m/>
    <m/>
    <m/>
    <m/>
    <m/>
    <m/>
    <m/>
    <n v="1"/>
    <x v="0"/>
    <m/>
    <m/>
    <m/>
    <m/>
    <m/>
    <n v="6"/>
    <m/>
    <m/>
    <m/>
    <m/>
    <n v="11"/>
    <m/>
    <n v="13"/>
    <m/>
    <n v="3"/>
    <m/>
    <m/>
    <m/>
    <m/>
    <m/>
    <n v="1"/>
    <m/>
    <m/>
    <m/>
    <m/>
    <n v="2"/>
    <m/>
    <n v="3"/>
    <m/>
    <m/>
    <m/>
    <m/>
    <m/>
    <n v="6"/>
    <n v="4"/>
    <n v="4"/>
    <n v="4"/>
    <n v="5"/>
    <n v="4"/>
    <n v="3"/>
    <n v="2"/>
    <n v="3"/>
    <n v="5"/>
    <n v="5"/>
    <n v="5"/>
    <n v="5"/>
    <n v="5"/>
    <n v="4"/>
    <n v="5"/>
    <n v="5"/>
    <n v="4"/>
    <n v="5"/>
    <n v="5"/>
    <n v="4"/>
    <n v="3"/>
    <n v="4"/>
    <n v="5"/>
    <n v="5"/>
    <n v="5"/>
    <n v="5"/>
    <n v="4"/>
    <n v="4"/>
    <n v="4"/>
    <n v="4"/>
    <x v="6"/>
  </r>
  <r>
    <s v="P269"/>
    <n v="4.3543722262611562"/>
    <x v="0"/>
    <x v="1"/>
    <n v="9"/>
    <m/>
    <m/>
    <m/>
    <m/>
    <m/>
    <m/>
    <m/>
    <m/>
    <n v="9"/>
    <m/>
    <s v="New Zealander"/>
    <n v="1"/>
    <x v="0"/>
    <n v="1"/>
    <n v="2"/>
    <n v="3"/>
    <n v="4"/>
    <n v="5"/>
    <n v="6"/>
    <n v="7"/>
    <n v="8"/>
    <m/>
    <n v="10"/>
    <n v="11"/>
    <n v="12"/>
    <n v="13"/>
    <m/>
    <n v="12"/>
    <n v="11"/>
    <n v="9"/>
    <n v="1"/>
    <n v="12"/>
    <n v="7"/>
    <n v="2"/>
    <n v="3"/>
    <n v="8"/>
    <m/>
    <n v="4"/>
    <n v="5"/>
    <n v="10"/>
    <n v="6"/>
    <s v="Fonterra"/>
    <s v="Watties"/>
    <s v="Tip Top"/>
    <m/>
    <m/>
    <n v="4"/>
    <n v="4"/>
    <n v="4"/>
    <n v="4"/>
    <n v="5"/>
    <n v="5"/>
    <n v="5"/>
    <n v="5"/>
    <n v="3"/>
    <n v="4"/>
    <n v="5"/>
    <n v="5"/>
    <n v="5"/>
    <n v="5"/>
    <n v="5"/>
    <n v="5"/>
    <n v="5"/>
    <n v="4"/>
    <n v="5"/>
    <n v="5"/>
    <n v="5"/>
    <n v="4"/>
    <n v="5"/>
    <n v="5"/>
    <n v="5"/>
    <n v="5"/>
    <n v="5"/>
    <n v="5"/>
    <n v="5"/>
    <n v="5"/>
    <n v="5"/>
    <x v="1"/>
  </r>
  <r>
    <s v="P270"/>
    <n v="12.327281688464401"/>
    <x v="0"/>
    <x v="1"/>
    <n v="12"/>
    <n v="1"/>
    <m/>
    <m/>
    <m/>
    <m/>
    <m/>
    <m/>
    <m/>
    <m/>
    <m/>
    <m/>
    <n v="1"/>
    <x v="0"/>
    <m/>
    <n v="2"/>
    <m/>
    <m/>
    <m/>
    <n v="6"/>
    <m/>
    <m/>
    <m/>
    <m/>
    <m/>
    <m/>
    <m/>
    <m/>
    <n v="2"/>
    <m/>
    <n v="2"/>
    <m/>
    <m/>
    <m/>
    <n v="1"/>
    <m/>
    <m/>
    <m/>
    <m/>
    <m/>
    <m/>
    <m/>
    <s v="sorbent"/>
    <m/>
    <m/>
    <m/>
    <m/>
    <n v="4"/>
    <n v="4"/>
    <n v="4"/>
    <n v="4"/>
    <n v="5"/>
    <n v="5"/>
    <n v="3"/>
    <n v="3"/>
    <n v="3"/>
    <n v="4"/>
    <n v="5"/>
    <n v="5"/>
    <n v="5"/>
    <n v="5"/>
    <n v="5"/>
    <n v="5"/>
    <n v="5"/>
    <n v="4"/>
    <n v="4"/>
    <n v="4"/>
    <n v="4"/>
    <n v="4"/>
    <n v="3"/>
    <n v="4"/>
    <n v="4"/>
    <n v="4"/>
    <n v="5"/>
    <n v="5"/>
    <n v="3"/>
    <n v="3"/>
    <n v="5"/>
    <x v="6"/>
  </r>
  <r>
    <s v="P271"/>
    <n v="14.602759974857991"/>
    <x v="0"/>
    <x v="2"/>
    <n v="13"/>
    <m/>
    <m/>
    <m/>
    <m/>
    <m/>
    <m/>
    <m/>
    <m/>
    <n v="9"/>
    <m/>
    <s v="British"/>
    <n v="1"/>
    <x v="0"/>
    <m/>
    <n v="2"/>
    <m/>
    <m/>
    <n v="5"/>
    <n v="6"/>
    <m/>
    <m/>
    <m/>
    <m/>
    <m/>
    <m/>
    <m/>
    <m/>
    <n v="3"/>
    <m/>
    <n v="1"/>
    <m/>
    <m/>
    <n v="3"/>
    <n v="2"/>
    <m/>
    <m/>
    <m/>
    <m/>
    <m/>
    <m/>
    <m/>
    <s v="Patagonia"/>
    <s v="Icebreaker"/>
    <s v="Kathmandu"/>
    <s v="Healthpost"/>
    <m/>
    <n v="5"/>
    <n v="4"/>
    <n v="4"/>
    <n v="3"/>
    <n v="5"/>
    <n v="5"/>
    <n v="5"/>
    <n v="5"/>
    <n v="4"/>
    <n v="5"/>
    <n v="5"/>
    <n v="5"/>
    <n v="5"/>
    <n v="5"/>
    <n v="5"/>
    <n v="5"/>
    <n v="5"/>
    <n v="5"/>
    <n v="5"/>
    <n v="5"/>
    <n v="5"/>
    <n v="5"/>
    <n v="5"/>
    <n v="5"/>
    <n v="5"/>
    <n v="5"/>
    <n v="5"/>
    <n v="5"/>
    <n v="5"/>
    <n v="5"/>
    <n v="5"/>
    <x v="3"/>
  </r>
  <r>
    <s v="P272"/>
    <n v="4.8382257396073678"/>
    <x v="0"/>
    <x v="5"/>
    <n v="2"/>
    <m/>
    <m/>
    <m/>
    <m/>
    <m/>
    <m/>
    <m/>
    <m/>
    <n v="9"/>
    <m/>
    <s v="Pakistani"/>
    <n v="1"/>
    <x v="0"/>
    <m/>
    <n v="2"/>
    <n v="3"/>
    <n v="4"/>
    <n v="5"/>
    <n v="6"/>
    <n v="7"/>
    <m/>
    <n v="9"/>
    <m/>
    <n v="11"/>
    <n v="12"/>
    <m/>
    <m/>
    <n v="9"/>
    <m/>
    <n v="2"/>
    <n v="3"/>
    <n v="9"/>
    <n v="8"/>
    <n v="4"/>
    <n v="1"/>
    <m/>
    <n v="5"/>
    <m/>
    <n v="6"/>
    <n v="7"/>
    <m/>
    <s v="pak n save"/>
    <s v="countdown"/>
    <m/>
    <m/>
    <m/>
    <n v="5"/>
    <n v="4"/>
    <n v="4"/>
    <n v="4"/>
    <n v="4"/>
    <n v="5"/>
    <n v="4"/>
    <n v="4"/>
    <n v="3"/>
    <n v="4"/>
    <n v="4"/>
    <n v="4"/>
    <n v="4"/>
    <n v="4"/>
    <n v="3"/>
    <n v="4"/>
    <n v="4"/>
    <n v="3"/>
    <n v="4"/>
    <n v="4"/>
    <n v="4"/>
    <n v="4"/>
    <n v="3"/>
    <n v="4"/>
    <n v="5"/>
    <n v="5"/>
    <n v="5"/>
    <n v="4"/>
    <n v="4"/>
    <n v="4"/>
    <n v="4"/>
    <x v="3"/>
  </r>
  <r>
    <s v="P273"/>
    <n v="9.9813177608302439"/>
    <x v="1"/>
    <x v="2"/>
    <n v="2"/>
    <m/>
    <m/>
    <m/>
    <m/>
    <m/>
    <m/>
    <m/>
    <m/>
    <n v="9"/>
    <m/>
    <s v="Filipino "/>
    <n v="1"/>
    <x v="0"/>
    <m/>
    <n v="2"/>
    <n v="3"/>
    <m/>
    <m/>
    <n v="6"/>
    <n v="7"/>
    <m/>
    <m/>
    <m/>
    <m/>
    <n v="12"/>
    <m/>
    <m/>
    <n v="5"/>
    <m/>
    <n v="1"/>
    <n v="3"/>
    <m/>
    <m/>
    <n v="5"/>
    <n v="2"/>
    <m/>
    <m/>
    <m/>
    <m/>
    <n v="4"/>
    <m/>
    <s v="Levi's"/>
    <s v="Vetta's"/>
    <s v="Pact"/>
    <s v="H&amp;M"/>
    <s v="Columbia"/>
    <n v="3"/>
    <n v="3"/>
    <n v="3"/>
    <n v="4"/>
    <n v="2"/>
    <n v="2"/>
    <n v="3"/>
    <n v="4"/>
    <n v="3"/>
    <n v="3"/>
    <n v="4"/>
    <n v="4"/>
    <n v="4"/>
    <n v="4"/>
    <n v="4"/>
    <n v="4"/>
    <n v="4"/>
    <n v="4"/>
    <n v="4"/>
    <n v="4"/>
    <n v="4"/>
    <n v="4"/>
    <n v="4"/>
    <n v="4"/>
    <n v="5"/>
    <n v="5"/>
    <n v="5"/>
    <n v="4"/>
    <n v="4"/>
    <n v="4"/>
    <n v="4"/>
    <x v="0"/>
  </r>
  <r>
    <s v="P274"/>
    <n v="9.0789473604686606"/>
    <x v="0"/>
    <x v="5"/>
    <n v="2"/>
    <n v="1"/>
    <m/>
    <m/>
    <m/>
    <m/>
    <m/>
    <m/>
    <m/>
    <m/>
    <m/>
    <m/>
    <n v="1"/>
    <x v="0"/>
    <m/>
    <n v="2"/>
    <n v="3"/>
    <n v="4"/>
    <n v="5"/>
    <n v="6"/>
    <n v="7"/>
    <m/>
    <m/>
    <n v="10"/>
    <n v="11"/>
    <n v="12"/>
    <m/>
    <m/>
    <n v="9"/>
    <m/>
    <n v="4"/>
    <n v="9"/>
    <n v="6"/>
    <n v="8"/>
    <n v="7"/>
    <n v="3"/>
    <m/>
    <m/>
    <n v="2"/>
    <n v="5"/>
    <n v="1"/>
    <m/>
    <s v="little bird"/>
    <m/>
    <m/>
    <m/>
    <m/>
    <n v="4"/>
    <n v="4"/>
    <n v="4"/>
    <n v="4"/>
    <n v="3"/>
    <n v="3"/>
    <n v="3"/>
    <n v="3"/>
    <n v="3"/>
    <n v="5"/>
    <n v="4"/>
    <n v="4"/>
    <n v="4"/>
    <n v="4"/>
    <n v="4"/>
    <n v="4"/>
    <n v="4"/>
    <n v="4"/>
    <n v="4"/>
    <n v="4"/>
    <n v="3"/>
    <n v="4"/>
    <n v="4"/>
    <n v="4"/>
    <n v="4"/>
    <n v="4"/>
    <n v="4"/>
    <n v="4"/>
    <n v="3"/>
    <n v="4"/>
    <n v="4"/>
    <x v="3"/>
  </r>
  <r>
    <s v="P275"/>
    <n v="9.3378365182756546"/>
    <x v="1"/>
    <x v="3"/>
    <n v="12"/>
    <n v="1"/>
    <m/>
    <m/>
    <m/>
    <m/>
    <m/>
    <m/>
    <m/>
    <m/>
    <m/>
    <m/>
    <n v="1"/>
    <x v="0"/>
    <m/>
    <n v="2"/>
    <n v="3"/>
    <m/>
    <n v="5"/>
    <n v="6"/>
    <n v="7"/>
    <n v="8"/>
    <n v="9"/>
    <n v="10"/>
    <n v="11"/>
    <n v="12"/>
    <m/>
    <m/>
    <n v="10"/>
    <m/>
    <n v="5"/>
    <n v="8"/>
    <m/>
    <n v="10"/>
    <n v="9"/>
    <n v="4"/>
    <n v="7"/>
    <n v="1"/>
    <n v="6"/>
    <n v="2"/>
    <n v="3"/>
    <m/>
    <s v="Meridian Energy"/>
    <s v="The Wool Company"/>
    <m/>
    <m/>
    <m/>
    <n v="1"/>
    <n v="1"/>
    <n v="1"/>
    <n v="1"/>
    <n v="5"/>
    <n v="5"/>
    <n v="4"/>
    <n v="4"/>
    <n v="4"/>
    <n v="4"/>
    <n v="1"/>
    <n v="1"/>
    <n v="1"/>
    <n v="1"/>
    <n v="1"/>
    <n v="1"/>
    <n v="1"/>
    <n v="1"/>
    <n v="1"/>
    <n v="1"/>
    <n v="5"/>
    <n v="5"/>
    <n v="5"/>
    <n v="5"/>
    <n v="5"/>
    <n v="5"/>
    <n v="5"/>
    <n v="5"/>
    <n v="5"/>
    <n v="4"/>
    <n v="5"/>
    <x v="4"/>
  </r>
  <r>
    <s v="P276"/>
    <n v="7.8771197551876639"/>
    <x v="1"/>
    <x v="3"/>
    <n v="12"/>
    <n v="1"/>
    <m/>
    <m/>
    <m/>
    <m/>
    <m/>
    <m/>
    <m/>
    <m/>
    <m/>
    <m/>
    <n v="1"/>
    <x v="0"/>
    <m/>
    <m/>
    <m/>
    <m/>
    <m/>
    <m/>
    <m/>
    <m/>
    <m/>
    <m/>
    <m/>
    <m/>
    <m/>
    <m/>
    <n v="0"/>
    <m/>
    <m/>
    <m/>
    <m/>
    <m/>
    <m/>
    <m/>
    <m/>
    <m/>
    <m/>
    <m/>
    <m/>
    <m/>
    <m/>
    <s v="None"/>
    <s v="None"/>
    <s v="None"/>
    <s v="None"/>
    <n v="1"/>
    <n v="1"/>
    <n v="1"/>
    <n v="1"/>
    <n v="1"/>
    <n v="1"/>
    <n v="1"/>
    <n v="1"/>
    <n v="1"/>
    <n v="1"/>
    <n v="1"/>
    <n v="1"/>
    <n v="1"/>
    <n v="3"/>
    <n v="5"/>
    <n v="5"/>
    <n v="3"/>
    <n v="4"/>
    <n v="5"/>
    <n v="5"/>
    <n v="4"/>
    <n v="4"/>
    <n v="3"/>
    <n v="3"/>
    <n v="4"/>
    <n v="4"/>
    <n v="4"/>
    <n v="1"/>
    <n v="1"/>
    <n v="1"/>
    <n v="1"/>
    <x v="5"/>
  </r>
  <r>
    <s v="P277"/>
    <n v="13.12455457834988"/>
    <x v="0"/>
    <x v="5"/>
    <n v="12"/>
    <n v="1"/>
    <m/>
    <m/>
    <m/>
    <m/>
    <m/>
    <m/>
    <m/>
    <m/>
    <m/>
    <m/>
    <n v="1"/>
    <x v="0"/>
    <m/>
    <n v="2"/>
    <m/>
    <n v="4"/>
    <n v="5"/>
    <n v="6"/>
    <n v="7"/>
    <m/>
    <n v="9"/>
    <m/>
    <m/>
    <m/>
    <m/>
    <m/>
    <n v="6"/>
    <m/>
    <n v="1"/>
    <m/>
    <n v="2"/>
    <n v="6"/>
    <n v="4"/>
    <n v="5"/>
    <m/>
    <n v="3"/>
    <m/>
    <m/>
    <m/>
    <m/>
    <s v="Meridian "/>
    <m/>
    <m/>
    <m/>
    <m/>
    <n v="4"/>
    <n v="4"/>
    <n v="4"/>
    <n v="4"/>
    <n v="4"/>
    <n v="4"/>
    <n v="4"/>
    <n v="4"/>
    <n v="3"/>
    <n v="4"/>
    <n v="4"/>
    <n v="4"/>
    <n v="4"/>
    <n v="4"/>
    <n v="5"/>
    <n v="4"/>
    <n v="5"/>
    <n v="4"/>
    <n v="4"/>
    <n v="4"/>
    <n v="3"/>
    <n v="4"/>
    <n v="4"/>
    <n v="4"/>
    <n v="4"/>
    <n v="4"/>
    <n v="5"/>
    <n v="4"/>
    <n v="4"/>
    <n v="4"/>
    <n v="4"/>
    <x v="6"/>
  </r>
  <r>
    <s v="P278"/>
    <n v="17.70821647277128"/>
    <x v="0"/>
    <x v="3"/>
    <n v="10"/>
    <n v="1"/>
    <m/>
    <m/>
    <m/>
    <m/>
    <m/>
    <m/>
    <m/>
    <m/>
    <m/>
    <m/>
    <n v="1"/>
    <x v="0"/>
    <n v="1"/>
    <m/>
    <m/>
    <m/>
    <m/>
    <m/>
    <m/>
    <m/>
    <m/>
    <m/>
    <m/>
    <m/>
    <m/>
    <m/>
    <n v="1"/>
    <n v="1"/>
    <m/>
    <m/>
    <m/>
    <m/>
    <m/>
    <m/>
    <m/>
    <m/>
    <m/>
    <m/>
    <m/>
    <m/>
    <s v="LG"/>
    <s v="F&amp;P"/>
    <m/>
    <m/>
    <m/>
    <n v="4"/>
    <n v="3"/>
    <n v="3"/>
    <n v="4"/>
    <n v="2"/>
    <n v="4"/>
    <n v="4"/>
    <n v="4"/>
    <n v="4"/>
    <n v="4"/>
    <n v="4"/>
    <n v="4"/>
    <n v="4"/>
    <n v="4"/>
    <n v="4"/>
    <n v="4"/>
    <n v="4"/>
    <n v="4"/>
    <n v="4"/>
    <n v="4"/>
    <n v="4"/>
    <n v="4"/>
    <n v="4"/>
    <n v="4"/>
    <n v="4"/>
    <n v="4"/>
    <n v="4"/>
    <n v="4"/>
    <n v="4"/>
    <n v="4"/>
    <n v="4"/>
    <x v="5"/>
  </r>
  <r>
    <s v="P279"/>
    <n v="18.085009490195816"/>
    <x v="1"/>
    <x v="3"/>
    <n v="2"/>
    <n v="1"/>
    <m/>
    <m/>
    <m/>
    <m/>
    <m/>
    <m/>
    <m/>
    <m/>
    <m/>
    <m/>
    <n v="1"/>
    <x v="0"/>
    <n v="1"/>
    <m/>
    <n v="3"/>
    <n v="4"/>
    <m/>
    <n v="6"/>
    <n v="7"/>
    <n v="8"/>
    <n v="9"/>
    <n v="10"/>
    <n v="11"/>
    <n v="12"/>
    <n v="13"/>
    <m/>
    <n v="11"/>
    <n v="8"/>
    <m/>
    <n v="7"/>
    <n v="11"/>
    <m/>
    <n v="3"/>
    <n v="4"/>
    <n v="1"/>
    <n v="2"/>
    <n v="10"/>
    <n v="5"/>
    <n v="6"/>
    <n v="9"/>
    <m/>
    <m/>
    <m/>
    <m/>
    <m/>
    <n v="4"/>
    <n v="3"/>
    <n v="3"/>
    <n v="4"/>
    <n v="3"/>
    <n v="5"/>
    <n v="5"/>
    <n v="5"/>
    <n v="4"/>
    <n v="5"/>
    <n v="5"/>
    <n v="5"/>
    <n v="5"/>
    <n v="5"/>
    <n v="5"/>
    <n v="5"/>
    <n v="5"/>
    <n v="5"/>
    <n v="5"/>
    <n v="5"/>
    <n v="5"/>
    <n v="5"/>
    <n v="5"/>
    <n v="5"/>
    <n v="5"/>
    <n v="5"/>
    <n v="5"/>
    <n v="5"/>
    <n v="5"/>
    <n v="5"/>
    <n v="4"/>
    <x v="3"/>
  </r>
  <r>
    <s v="P280"/>
    <n v="12.727139335193415"/>
    <x v="0"/>
    <x v="0"/>
    <n v="7"/>
    <n v="1"/>
    <m/>
    <m/>
    <m/>
    <m/>
    <m/>
    <m/>
    <m/>
    <m/>
    <m/>
    <m/>
    <n v="1"/>
    <x v="0"/>
    <m/>
    <n v="2"/>
    <n v="3"/>
    <m/>
    <m/>
    <m/>
    <m/>
    <m/>
    <m/>
    <m/>
    <m/>
    <m/>
    <m/>
    <m/>
    <n v="2"/>
    <m/>
    <n v="1"/>
    <n v="2"/>
    <m/>
    <m/>
    <m/>
    <m/>
    <m/>
    <m/>
    <m/>
    <m/>
    <m/>
    <m/>
    <s v="Countdown "/>
    <s v="Contact"/>
    <m/>
    <m/>
    <m/>
    <n v="2"/>
    <n v="2"/>
    <n v="3"/>
    <n v="3"/>
    <n v="3"/>
    <n v="5"/>
    <n v="3"/>
    <n v="3"/>
    <n v="3"/>
    <n v="2"/>
    <n v="3"/>
    <n v="4"/>
    <n v="5"/>
    <n v="4"/>
    <n v="4"/>
    <n v="3"/>
    <n v="4"/>
    <n v="4"/>
    <n v="4"/>
    <n v="4"/>
    <n v="4"/>
    <n v="4"/>
    <n v="3"/>
    <n v="3"/>
    <n v="4"/>
    <n v="4"/>
    <n v="5"/>
    <n v="4"/>
    <n v="4"/>
    <n v="4"/>
    <n v="3"/>
    <x v="4"/>
  </r>
  <r>
    <s v="P281"/>
    <n v="12.40642917055631"/>
    <x v="1"/>
    <x v="2"/>
    <n v="12"/>
    <n v="1"/>
    <m/>
    <m/>
    <m/>
    <m/>
    <m/>
    <m/>
    <m/>
    <m/>
    <m/>
    <m/>
    <n v="1"/>
    <x v="0"/>
    <n v="1"/>
    <n v="2"/>
    <m/>
    <n v="4"/>
    <m/>
    <n v="6"/>
    <n v="7"/>
    <m/>
    <n v="9"/>
    <m/>
    <n v="11"/>
    <n v="12"/>
    <m/>
    <m/>
    <n v="8"/>
    <n v="8"/>
    <n v="1"/>
    <m/>
    <n v="2"/>
    <m/>
    <n v="4"/>
    <n v="3"/>
    <m/>
    <n v="7"/>
    <m/>
    <n v="6"/>
    <n v="5"/>
    <m/>
    <s v="Kathmandu"/>
    <m/>
    <m/>
    <m/>
    <m/>
    <n v="6"/>
    <n v="3"/>
    <n v="4"/>
    <n v="4"/>
    <n v="3"/>
    <n v="4"/>
    <n v="2"/>
    <n v="4"/>
    <n v="3"/>
    <n v="4"/>
    <n v="5"/>
    <n v="4"/>
    <n v="3"/>
    <n v="5"/>
    <n v="4"/>
    <n v="4"/>
    <n v="4"/>
    <n v="4"/>
    <n v="4"/>
    <n v="4"/>
    <n v="3"/>
    <n v="3"/>
    <n v="4"/>
    <n v="4"/>
    <n v="4"/>
    <n v="4"/>
    <n v="5"/>
    <n v="3"/>
    <n v="4"/>
    <n v="4"/>
    <n v="4"/>
    <x v="4"/>
  </r>
  <r>
    <s v="P282"/>
    <n v="17.325218421490611"/>
    <x v="0"/>
    <x v="3"/>
    <n v="2"/>
    <n v="1"/>
    <m/>
    <m/>
    <m/>
    <m/>
    <m/>
    <m/>
    <m/>
    <m/>
    <m/>
    <m/>
    <n v="1"/>
    <x v="0"/>
    <n v="1"/>
    <n v="2"/>
    <n v="3"/>
    <n v="4"/>
    <n v="5"/>
    <n v="6"/>
    <n v="7"/>
    <n v="8"/>
    <n v="9"/>
    <n v="10"/>
    <n v="11"/>
    <n v="12"/>
    <n v="13"/>
    <m/>
    <n v="13"/>
    <n v="5"/>
    <n v="4"/>
    <n v="9"/>
    <n v="3"/>
    <n v="6"/>
    <n v="7"/>
    <n v="8"/>
    <n v="1"/>
    <n v="2"/>
    <n v="12"/>
    <n v="11"/>
    <n v="10"/>
    <n v="13"/>
    <s v="Allbirds"/>
    <m/>
    <m/>
    <m/>
    <m/>
    <n v="4"/>
    <n v="4"/>
    <n v="4"/>
    <n v="4"/>
    <n v="5"/>
    <n v="5"/>
    <n v="3"/>
    <n v="4"/>
    <n v="3"/>
    <n v="5"/>
    <n v="4"/>
    <n v="4"/>
    <n v="5"/>
    <n v="5"/>
    <n v="5"/>
    <n v="5"/>
    <n v="4"/>
    <n v="4"/>
    <n v="5"/>
    <n v="5"/>
    <n v="3"/>
    <n v="4"/>
    <n v="3"/>
    <n v="4"/>
    <n v="5"/>
    <n v="5"/>
    <n v="5"/>
    <n v="5"/>
    <n v="5"/>
    <n v="5"/>
    <n v="5"/>
    <x v="0"/>
  </r>
  <r>
    <s v="P283"/>
    <n v="4.9371937009119984"/>
    <x v="1"/>
    <x v="2"/>
    <n v="2"/>
    <m/>
    <m/>
    <m/>
    <m/>
    <m/>
    <m/>
    <n v="7"/>
    <m/>
    <m/>
    <m/>
    <m/>
    <n v="1"/>
    <x v="0"/>
    <m/>
    <m/>
    <n v="3"/>
    <m/>
    <m/>
    <m/>
    <m/>
    <m/>
    <m/>
    <m/>
    <m/>
    <m/>
    <m/>
    <m/>
    <n v="1"/>
    <m/>
    <m/>
    <n v="1"/>
    <m/>
    <m/>
    <m/>
    <m/>
    <m/>
    <m/>
    <m/>
    <m/>
    <m/>
    <m/>
    <m/>
    <m/>
    <m/>
    <m/>
    <m/>
    <n v="4"/>
    <n v="3"/>
    <n v="3"/>
    <n v="3"/>
    <n v="3"/>
    <n v="3"/>
    <n v="3"/>
    <n v="3"/>
    <n v="3"/>
    <n v="3"/>
    <n v="3"/>
    <n v="3"/>
    <n v="3"/>
    <n v="3"/>
    <n v="3"/>
    <n v="3"/>
    <n v="3"/>
    <n v="3"/>
    <n v="3"/>
    <n v="3"/>
    <n v="3"/>
    <n v="3"/>
    <n v="3"/>
    <n v="3"/>
    <n v="3"/>
    <n v="3"/>
    <n v="3"/>
    <n v="3"/>
    <n v="3"/>
    <n v="3"/>
    <n v="3"/>
    <x v="6"/>
  </r>
  <r>
    <s v="P284"/>
    <n v="17.074465148667251"/>
    <x v="1"/>
    <x v="3"/>
    <n v="12"/>
    <n v="1"/>
    <m/>
    <m/>
    <m/>
    <m/>
    <m/>
    <m/>
    <m/>
    <m/>
    <m/>
    <m/>
    <n v="1"/>
    <x v="0"/>
    <n v="1"/>
    <m/>
    <m/>
    <m/>
    <m/>
    <m/>
    <m/>
    <m/>
    <m/>
    <n v="10"/>
    <m/>
    <m/>
    <m/>
    <m/>
    <n v="2"/>
    <n v="1"/>
    <m/>
    <m/>
    <m/>
    <m/>
    <m/>
    <m/>
    <m/>
    <m/>
    <n v="2"/>
    <m/>
    <m/>
    <m/>
    <s v="Samsung"/>
    <s v="Fisher and  Paykel"/>
    <s v="Nissan"/>
    <s v="Daiken"/>
    <s v="Sea Lord"/>
    <n v="5"/>
    <n v="3"/>
    <n v="3"/>
    <n v="4"/>
    <n v="4"/>
    <n v="4"/>
    <n v="3"/>
    <n v="3"/>
    <n v="3"/>
    <n v="3"/>
    <n v="4"/>
    <n v="4"/>
    <n v="4"/>
    <n v="4"/>
    <n v="3"/>
    <n v="3"/>
    <n v="3"/>
    <n v="4"/>
    <n v="3"/>
    <n v="4"/>
    <n v="4"/>
    <n v="3"/>
    <n v="3"/>
    <n v="4"/>
    <n v="4"/>
    <n v="4"/>
    <n v="4"/>
    <n v="4"/>
    <n v="4"/>
    <n v="4"/>
    <n v="4"/>
    <x v="5"/>
  </r>
  <r>
    <s v="P285"/>
    <n v="14.91553965574094"/>
    <x v="1"/>
    <x v="3"/>
    <n v="6"/>
    <n v="1"/>
    <m/>
    <m/>
    <m/>
    <m/>
    <m/>
    <m/>
    <m/>
    <m/>
    <m/>
    <m/>
    <n v="1"/>
    <x v="0"/>
    <m/>
    <m/>
    <m/>
    <m/>
    <m/>
    <m/>
    <m/>
    <m/>
    <m/>
    <m/>
    <m/>
    <m/>
    <n v="13"/>
    <m/>
    <n v="1"/>
    <m/>
    <m/>
    <m/>
    <m/>
    <m/>
    <m/>
    <m/>
    <m/>
    <m/>
    <m/>
    <m/>
    <m/>
    <n v="1"/>
    <m/>
    <m/>
    <m/>
    <m/>
    <m/>
    <n v="6"/>
    <n v="2"/>
    <n v="2"/>
    <n v="2"/>
    <n v="2"/>
    <n v="2"/>
    <n v="3"/>
    <n v="3"/>
    <n v="3"/>
    <n v="3"/>
    <n v="3"/>
    <n v="4"/>
    <n v="4"/>
    <n v="4"/>
    <n v="3"/>
    <n v="4"/>
    <n v="3"/>
    <n v="4"/>
    <n v="4"/>
    <n v="3"/>
    <n v="4"/>
    <n v="3"/>
    <n v="4"/>
    <n v="4"/>
    <n v="3"/>
    <n v="4"/>
    <n v="4"/>
    <n v="4"/>
    <n v="3"/>
    <n v="3"/>
    <n v="3"/>
    <x v="5"/>
  </r>
  <r>
    <s v="P286"/>
    <n v="11.243292547610448"/>
    <x v="1"/>
    <x v="1"/>
    <n v="2"/>
    <n v="1"/>
    <n v="2"/>
    <m/>
    <m/>
    <m/>
    <m/>
    <m/>
    <m/>
    <m/>
    <m/>
    <m/>
    <n v="2"/>
    <x v="0"/>
    <m/>
    <m/>
    <m/>
    <m/>
    <m/>
    <m/>
    <m/>
    <m/>
    <m/>
    <m/>
    <m/>
    <m/>
    <m/>
    <n v="14"/>
    <n v="0"/>
    <m/>
    <m/>
    <m/>
    <m/>
    <m/>
    <m/>
    <m/>
    <m/>
    <m/>
    <m/>
    <m/>
    <m/>
    <m/>
    <s v="whittikers "/>
    <m/>
    <m/>
    <m/>
    <m/>
    <n v="6"/>
    <n v="1"/>
    <n v="3"/>
    <n v="2"/>
    <n v="1"/>
    <n v="5"/>
    <n v="3"/>
    <n v="3"/>
    <n v="3"/>
    <n v="3"/>
    <n v="3"/>
    <n v="3"/>
    <n v="3"/>
    <n v="3"/>
    <n v="3"/>
    <n v="3"/>
    <n v="3"/>
    <n v="3"/>
    <n v="3"/>
    <n v="3"/>
    <n v="3"/>
    <n v="3"/>
    <n v="3"/>
    <n v="3"/>
    <n v="3"/>
    <n v="3"/>
    <n v="3"/>
    <n v="3"/>
    <n v="3"/>
    <n v="3"/>
    <n v="3"/>
    <x v="1"/>
  </r>
  <r>
    <s v="P287"/>
    <n v="10.037379307075977"/>
    <x v="1"/>
    <x v="3"/>
    <n v="12"/>
    <n v="1"/>
    <m/>
    <m/>
    <m/>
    <m/>
    <m/>
    <m/>
    <m/>
    <m/>
    <m/>
    <m/>
    <n v="1"/>
    <x v="0"/>
    <m/>
    <n v="2"/>
    <n v="3"/>
    <m/>
    <n v="5"/>
    <n v="6"/>
    <n v="7"/>
    <n v="8"/>
    <m/>
    <m/>
    <m/>
    <m/>
    <m/>
    <m/>
    <n v="6"/>
    <m/>
    <n v="4"/>
    <n v="5"/>
    <m/>
    <n v="1"/>
    <n v="3"/>
    <n v="6"/>
    <n v="2"/>
    <m/>
    <m/>
    <m/>
    <m/>
    <m/>
    <m/>
    <m/>
    <m/>
    <m/>
    <m/>
    <n v="6"/>
    <n v="2"/>
    <n v="3"/>
    <n v="3"/>
    <n v="2"/>
    <n v="4"/>
    <n v="2"/>
    <n v="2"/>
    <n v="2"/>
    <n v="4"/>
    <n v="5"/>
    <n v="5"/>
    <n v="5"/>
    <n v="5"/>
    <n v="4"/>
    <n v="4"/>
    <n v="4"/>
    <n v="4"/>
    <n v="5"/>
    <n v="5"/>
    <n v="3"/>
    <n v="2"/>
    <n v="4"/>
    <n v="4"/>
    <n v="4"/>
    <n v="4"/>
    <n v="4"/>
    <n v="4"/>
    <n v="3"/>
    <n v="3"/>
    <n v="3"/>
    <x v="4"/>
  </r>
  <r>
    <s v="P288"/>
    <n v="5.8606534731005597"/>
    <x v="1"/>
    <x v="1"/>
    <n v="3"/>
    <n v="1"/>
    <m/>
    <m/>
    <m/>
    <m/>
    <m/>
    <m/>
    <m/>
    <m/>
    <m/>
    <m/>
    <n v="1"/>
    <x v="0"/>
    <n v="1"/>
    <n v="2"/>
    <n v="3"/>
    <n v="4"/>
    <n v="5"/>
    <n v="6"/>
    <n v="7"/>
    <n v="8"/>
    <m/>
    <n v="10"/>
    <n v="11"/>
    <m/>
    <m/>
    <m/>
    <n v="10"/>
    <n v="2"/>
    <n v="3"/>
    <n v="4"/>
    <n v="6"/>
    <n v="9"/>
    <n v="8"/>
    <n v="7"/>
    <n v="10"/>
    <m/>
    <n v="1"/>
    <n v="5"/>
    <m/>
    <m/>
    <s v="whittakers"/>
    <s v="mars"/>
    <s v="ecostore"/>
    <s v="earthwise"/>
    <s v="organics"/>
    <n v="3"/>
    <n v="3"/>
    <n v="4"/>
    <n v="4"/>
    <n v="3"/>
    <n v="3"/>
    <n v="4"/>
    <n v="3"/>
    <n v="3"/>
    <n v="4"/>
    <n v="4"/>
    <n v="5"/>
    <n v="5"/>
    <n v="5"/>
    <n v="5"/>
    <n v="5"/>
    <n v="3"/>
    <n v="4"/>
    <n v="5"/>
    <n v="5"/>
    <n v="3"/>
    <n v="4"/>
    <n v="3"/>
    <n v="4"/>
    <n v="4"/>
    <n v="4"/>
    <n v="5"/>
    <n v="4"/>
    <n v="4"/>
    <n v="4"/>
    <n v="4"/>
    <x v="2"/>
  </r>
  <r>
    <s v="P289"/>
    <n v="12.05560653887415"/>
    <x v="0"/>
    <x v="2"/>
    <n v="2"/>
    <m/>
    <m/>
    <m/>
    <m/>
    <m/>
    <m/>
    <m/>
    <m/>
    <n v="9"/>
    <m/>
    <s v="Persian "/>
    <n v="1"/>
    <x v="0"/>
    <n v="1"/>
    <n v="2"/>
    <n v="3"/>
    <n v="4"/>
    <n v="5"/>
    <n v="6"/>
    <n v="7"/>
    <n v="8"/>
    <m/>
    <n v="10"/>
    <n v="11"/>
    <n v="12"/>
    <n v="13"/>
    <m/>
    <n v="12"/>
    <n v="11"/>
    <n v="2"/>
    <n v="5"/>
    <n v="10"/>
    <n v="3"/>
    <n v="6"/>
    <n v="9"/>
    <n v="4"/>
    <m/>
    <n v="7"/>
    <n v="8"/>
    <n v="12"/>
    <n v="13"/>
    <s v="Eco indicator"/>
    <s v="Go green"/>
    <s v="Bodyshop"/>
    <s v="Ikea"/>
    <s v="H&amp;M"/>
    <n v="5"/>
    <n v="5"/>
    <n v="5"/>
    <n v="5"/>
    <n v="5"/>
    <n v="5"/>
    <n v="5"/>
    <n v="4"/>
    <n v="4"/>
    <n v="4"/>
    <n v="5"/>
    <n v="5"/>
    <n v="5"/>
    <n v="5"/>
    <n v="5"/>
    <n v="5"/>
    <n v="5"/>
    <n v="5"/>
    <n v="5"/>
    <n v="5"/>
    <n v="4"/>
    <n v="4"/>
    <n v="4"/>
    <n v="5"/>
    <n v="5"/>
    <n v="5"/>
    <n v="5"/>
    <n v="5"/>
    <n v="5"/>
    <n v="5"/>
    <n v="5"/>
    <x v="1"/>
  </r>
  <r>
    <s v="P290"/>
    <n v="16.114454727165985"/>
    <x v="0"/>
    <x v="5"/>
    <n v="7"/>
    <m/>
    <m/>
    <m/>
    <m/>
    <m/>
    <m/>
    <m/>
    <m/>
    <n v="9"/>
    <m/>
    <s v="Filipino"/>
    <n v="1"/>
    <x v="0"/>
    <m/>
    <n v="2"/>
    <m/>
    <m/>
    <m/>
    <n v="6"/>
    <m/>
    <m/>
    <m/>
    <m/>
    <n v="11"/>
    <m/>
    <m/>
    <m/>
    <n v="3"/>
    <m/>
    <n v="1"/>
    <m/>
    <m/>
    <m/>
    <n v="2"/>
    <m/>
    <m/>
    <m/>
    <m/>
    <n v="3"/>
    <m/>
    <m/>
    <s v="H&amp;M"/>
    <s v="Ecostore"/>
    <s v="Body Shop"/>
    <s v="Trilogy"/>
    <s v="Skin Food"/>
    <n v="4"/>
    <n v="5"/>
    <n v="5"/>
    <n v="5"/>
    <n v="5"/>
    <n v="5"/>
    <n v="4"/>
    <n v="4"/>
    <n v="4"/>
    <n v="4"/>
    <n v="5"/>
    <n v="5"/>
    <n v="5"/>
    <n v="5"/>
    <n v="5"/>
    <n v="5"/>
    <n v="5"/>
    <n v="5"/>
    <n v="5"/>
    <n v="5"/>
    <n v="5"/>
    <n v="5"/>
    <n v="5"/>
    <n v="5"/>
    <n v="5"/>
    <n v="5"/>
    <n v="5"/>
    <n v="5"/>
    <n v="5"/>
    <n v="5"/>
    <n v="5"/>
    <x v="0"/>
  </r>
  <r>
    <s v="P291"/>
    <n v="13.862839625794285"/>
    <x v="1"/>
    <x v="0"/>
    <n v="3"/>
    <m/>
    <m/>
    <m/>
    <m/>
    <m/>
    <n v="6"/>
    <m/>
    <m/>
    <m/>
    <m/>
    <m/>
    <n v="1"/>
    <x v="0"/>
    <m/>
    <m/>
    <m/>
    <m/>
    <m/>
    <m/>
    <n v="7"/>
    <m/>
    <m/>
    <m/>
    <m/>
    <m/>
    <m/>
    <m/>
    <n v="1"/>
    <m/>
    <m/>
    <m/>
    <m/>
    <m/>
    <m/>
    <n v="1"/>
    <m/>
    <m/>
    <m/>
    <m/>
    <m/>
    <m/>
    <s v="katmandu"/>
    <m/>
    <m/>
    <m/>
    <m/>
    <n v="2"/>
    <n v="2"/>
    <n v="2"/>
    <n v="2"/>
    <n v="3"/>
    <n v="3"/>
    <n v="3"/>
    <n v="3"/>
    <n v="3"/>
    <n v="3"/>
    <n v="3"/>
    <n v="3"/>
    <n v="3"/>
    <n v="3"/>
    <n v="3"/>
    <n v="3"/>
    <n v="3"/>
    <n v="3"/>
    <n v="4"/>
    <n v="3"/>
    <n v="3"/>
    <n v="3"/>
    <n v="3"/>
    <n v="3"/>
    <n v="3"/>
    <n v="3"/>
    <n v="3"/>
    <n v="3"/>
    <n v="3"/>
    <n v="3"/>
    <n v="3"/>
    <x v="5"/>
  </r>
  <r>
    <s v="P292"/>
    <n v="15.546835325476303"/>
    <x v="1"/>
    <x v="2"/>
    <n v="9"/>
    <m/>
    <m/>
    <m/>
    <m/>
    <m/>
    <m/>
    <m/>
    <n v="8"/>
    <m/>
    <m/>
    <m/>
    <n v="1"/>
    <x v="0"/>
    <n v="1"/>
    <m/>
    <n v="3"/>
    <m/>
    <m/>
    <m/>
    <n v="7"/>
    <m/>
    <n v="9"/>
    <m/>
    <n v="11"/>
    <m/>
    <m/>
    <m/>
    <n v="5"/>
    <n v="1"/>
    <m/>
    <n v="3"/>
    <m/>
    <m/>
    <m/>
    <n v="2"/>
    <m/>
    <n v="4"/>
    <m/>
    <n v="5"/>
    <m/>
    <m/>
    <s v="count down"/>
    <s v="trade me"/>
    <m/>
    <m/>
    <m/>
    <n v="5"/>
    <n v="4"/>
    <n v="4"/>
    <n v="4"/>
    <n v="5"/>
    <n v="4"/>
    <n v="5"/>
    <n v="5"/>
    <n v="4"/>
    <n v="4"/>
    <n v="4"/>
    <n v="5"/>
    <n v="4"/>
    <n v="4"/>
    <n v="4"/>
    <n v="4"/>
    <n v="4"/>
    <n v="4"/>
    <n v="4"/>
    <n v="4"/>
    <n v="4"/>
    <n v="5"/>
    <n v="5"/>
    <n v="5"/>
    <n v="5"/>
    <n v="5"/>
    <n v="5"/>
    <n v="5"/>
    <n v="4"/>
    <n v="5"/>
    <n v="4"/>
    <x v="3"/>
  </r>
  <r>
    <s v="P293"/>
    <n v="12.014396009709211"/>
    <x v="0"/>
    <x v="3"/>
    <n v="2"/>
    <n v="1"/>
    <m/>
    <m/>
    <m/>
    <m/>
    <m/>
    <m/>
    <m/>
    <m/>
    <m/>
    <m/>
    <n v="1"/>
    <x v="0"/>
    <n v="1"/>
    <n v="2"/>
    <n v="3"/>
    <n v="4"/>
    <n v="5"/>
    <n v="6"/>
    <n v="7"/>
    <n v="8"/>
    <n v="9"/>
    <n v="10"/>
    <n v="11"/>
    <n v="12"/>
    <n v="13"/>
    <m/>
    <n v="13"/>
    <n v="7"/>
    <n v="1"/>
    <n v="11"/>
    <n v="2"/>
    <n v="8"/>
    <n v="3"/>
    <n v="9"/>
    <n v="4"/>
    <n v="5"/>
    <n v="12"/>
    <n v="6"/>
    <n v="10"/>
    <n v="13"/>
    <s v="countdown "/>
    <s v="new world"/>
    <s v="warehouse"/>
    <s v="farmers"/>
    <s v="mitre10"/>
    <n v="5"/>
    <n v="4"/>
    <n v="4"/>
    <n v="4"/>
    <n v="4"/>
    <n v="5"/>
    <n v="4"/>
    <n v="4"/>
    <n v="4"/>
    <n v="4"/>
    <n v="4"/>
    <n v="4"/>
    <n v="4"/>
    <n v="4"/>
    <n v="4"/>
    <n v="4"/>
    <n v="4"/>
    <n v="4"/>
    <n v="4"/>
    <n v="4"/>
    <n v="4"/>
    <n v="4"/>
    <n v="4"/>
    <n v="4"/>
    <n v="4"/>
    <n v="4"/>
    <n v="4"/>
    <n v="4"/>
    <n v="4"/>
    <n v="4"/>
    <n v="4"/>
    <x v="0"/>
  </r>
  <r>
    <s v="P294"/>
    <n v="9.7031536476705327"/>
    <x v="1"/>
    <x v="3"/>
    <n v="14"/>
    <n v="1"/>
    <m/>
    <m/>
    <m/>
    <m/>
    <m/>
    <m/>
    <m/>
    <m/>
    <m/>
    <m/>
    <n v="1"/>
    <x v="0"/>
    <m/>
    <n v="2"/>
    <m/>
    <n v="4"/>
    <m/>
    <n v="6"/>
    <m/>
    <m/>
    <m/>
    <m/>
    <m/>
    <m/>
    <m/>
    <m/>
    <n v="3"/>
    <m/>
    <n v="2"/>
    <m/>
    <n v="3"/>
    <m/>
    <n v="1"/>
    <m/>
    <m/>
    <m/>
    <m/>
    <m/>
    <m/>
    <m/>
    <s v="Contact energy "/>
    <s v="Warehouse"/>
    <m/>
    <m/>
    <m/>
    <n v="6"/>
    <n v="4"/>
    <n v="3"/>
    <n v="3"/>
    <n v="5"/>
    <n v="4"/>
    <n v="3"/>
    <n v="4"/>
    <n v="4"/>
    <n v="3"/>
    <n v="4"/>
    <n v="4"/>
    <n v="5"/>
    <n v="4"/>
    <n v="4"/>
    <n v="5"/>
    <n v="3"/>
    <n v="4"/>
    <n v="4"/>
    <n v="4"/>
    <n v="4"/>
    <n v="3"/>
    <n v="4"/>
    <n v="4"/>
    <n v="4"/>
    <n v="4"/>
    <n v="4"/>
    <n v="4"/>
    <n v="4"/>
    <n v="3"/>
    <n v="3"/>
    <x v="5"/>
  </r>
  <r>
    <s v="P295"/>
    <n v="7.5914297042768837"/>
    <x v="0"/>
    <x v="2"/>
    <n v="14"/>
    <n v="1"/>
    <m/>
    <m/>
    <m/>
    <m/>
    <m/>
    <m/>
    <m/>
    <m/>
    <m/>
    <m/>
    <n v="1"/>
    <x v="0"/>
    <m/>
    <n v="2"/>
    <n v="3"/>
    <n v="4"/>
    <m/>
    <n v="6"/>
    <m/>
    <m/>
    <m/>
    <n v="10"/>
    <m/>
    <m/>
    <m/>
    <m/>
    <n v="5"/>
    <m/>
    <n v="4"/>
    <n v="1"/>
    <n v="3"/>
    <m/>
    <n v="2"/>
    <m/>
    <m/>
    <m/>
    <n v="5"/>
    <m/>
    <m/>
    <m/>
    <s v="Glow lab"/>
    <s v="Lush "/>
    <s v="Ahhhh"/>
    <m/>
    <m/>
    <n v="2"/>
    <n v="5"/>
    <n v="3"/>
    <n v="5"/>
    <n v="5"/>
    <n v="5"/>
    <n v="4"/>
    <n v="4"/>
    <n v="5"/>
    <n v="4"/>
    <n v="4"/>
    <n v="5"/>
    <n v="5"/>
    <n v="5"/>
    <n v="4"/>
    <n v="4"/>
    <n v="2"/>
    <n v="4"/>
    <n v="5"/>
    <n v="4"/>
    <n v="4"/>
    <n v="4"/>
    <n v="4"/>
    <n v="4"/>
    <n v="4"/>
    <n v="4"/>
    <n v="5"/>
    <n v="4"/>
    <n v="4"/>
    <n v="4"/>
    <n v="4"/>
    <x v="3"/>
  </r>
  <r>
    <s v="P296"/>
    <n v="13.308425389571111"/>
    <x v="0"/>
    <x v="1"/>
    <n v="4"/>
    <n v="1"/>
    <m/>
    <m/>
    <m/>
    <m/>
    <m/>
    <m/>
    <m/>
    <m/>
    <m/>
    <m/>
    <n v="1"/>
    <x v="0"/>
    <m/>
    <n v="2"/>
    <m/>
    <n v="4"/>
    <m/>
    <n v="6"/>
    <n v="7"/>
    <m/>
    <m/>
    <m/>
    <m/>
    <n v="12"/>
    <m/>
    <m/>
    <n v="5"/>
    <m/>
    <n v="2"/>
    <m/>
    <n v="5"/>
    <m/>
    <n v="3"/>
    <n v="4"/>
    <m/>
    <m/>
    <m/>
    <m/>
    <n v="1"/>
    <m/>
    <m/>
    <m/>
    <m/>
    <m/>
    <m/>
    <n v="3"/>
    <n v="3"/>
    <n v="3"/>
    <n v="4"/>
    <n v="4"/>
    <n v="4"/>
    <n v="3"/>
    <n v="3"/>
    <n v="3"/>
    <n v="3"/>
    <n v="4"/>
    <n v="4"/>
    <n v="4"/>
    <n v="4"/>
    <n v="4"/>
    <n v="4"/>
    <n v="4"/>
    <n v="4"/>
    <n v="4"/>
    <n v="4"/>
    <n v="4"/>
    <n v="4"/>
    <n v="4"/>
    <n v="4"/>
    <n v="4"/>
    <n v="4"/>
    <n v="4"/>
    <n v="4"/>
    <n v="4"/>
    <n v="4"/>
    <n v="4"/>
    <x v="1"/>
  </r>
  <r>
    <s v="P297"/>
    <n v="15.430605690444981"/>
    <x v="1"/>
    <x v="3"/>
    <n v="2"/>
    <n v="1"/>
    <m/>
    <m/>
    <m/>
    <m/>
    <m/>
    <m/>
    <m/>
    <m/>
    <m/>
    <m/>
    <n v="1"/>
    <x v="0"/>
    <n v="1"/>
    <n v="2"/>
    <n v="3"/>
    <n v="4"/>
    <n v="5"/>
    <n v="6"/>
    <n v="7"/>
    <n v="8"/>
    <m/>
    <n v="10"/>
    <n v="11"/>
    <n v="12"/>
    <m/>
    <m/>
    <n v="11"/>
    <m/>
    <n v="4"/>
    <n v="5"/>
    <n v="2"/>
    <n v="10"/>
    <n v="1"/>
    <n v="3"/>
    <n v="9"/>
    <m/>
    <n v="6"/>
    <n v="7"/>
    <n v="8"/>
    <m/>
    <s v="Meridian "/>
    <s v="Countdown "/>
    <s v="2Degrees"/>
    <m/>
    <m/>
    <n v="4"/>
    <n v="2"/>
    <n v="2"/>
    <n v="2"/>
    <n v="4"/>
    <n v="4"/>
    <n v="4"/>
    <n v="4"/>
    <n v="4"/>
    <n v="4"/>
    <n v="5"/>
    <n v="5"/>
    <n v="5"/>
    <n v="5"/>
    <n v="5"/>
    <n v="5"/>
    <n v="5"/>
    <n v="5"/>
    <n v="5"/>
    <n v="4"/>
    <n v="5"/>
    <n v="4"/>
    <n v="5"/>
    <n v="5"/>
    <n v="5"/>
    <n v="5"/>
    <n v="5"/>
    <n v="5"/>
    <n v="4"/>
    <n v="4"/>
    <n v="5"/>
    <x v="3"/>
  </r>
  <r>
    <s v="P298"/>
    <n v="6.1673152106073985"/>
    <x v="1"/>
    <x v="3"/>
    <n v="1"/>
    <n v="1"/>
    <m/>
    <m/>
    <m/>
    <m/>
    <m/>
    <m/>
    <m/>
    <m/>
    <m/>
    <m/>
    <n v="1"/>
    <x v="0"/>
    <m/>
    <n v="2"/>
    <n v="3"/>
    <n v="4"/>
    <n v="5"/>
    <n v="6"/>
    <n v="7"/>
    <n v="8"/>
    <m/>
    <m/>
    <n v="11"/>
    <n v="12"/>
    <m/>
    <m/>
    <n v="9"/>
    <m/>
    <n v="2"/>
    <n v="9"/>
    <n v="6"/>
    <n v="3"/>
    <n v="4"/>
    <n v="5"/>
    <n v="1"/>
    <m/>
    <m/>
    <n v="8"/>
    <n v="7"/>
    <m/>
    <m/>
    <m/>
    <m/>
    <m/>
    <m/>
    <n v="6"/>
    <n v="3"/>
    <n v="3"/>
    <n v="4"/>
    <n v="5"/>
    <n v="4"/>
    <n v="3"/>
    <n v="4"/>
    <n v="4"/>
    <n v="5"/>
    <n v="4"/>
    <n v="5"/>
    <n v="5"/>
    <n v="5"/>
    <n v="5"/>
    <n v="5"/>
    <n v="5"/>
    <n v="5"/>
    <n v="5"/>
    <n v="5"/>
    <n v="5"/>
    <n v="4"/>
    <n v="5"/>
    <n v="5"/>
    <n v="5"/>
    <n v="5"/>
    <n v="5"/>
    <n v="5"/>
    <n v="5"/>
    <n v="5"/>
    <n v="5"/>
    <x v="4"/>
  </r>
  <r>
    <s v="P299"/>
    <n v="6.4255765429904006"/>
    <x v="1"/>
    <x v="5"/>
    <n v="2"/>
    <m/>
    <m/>
    <m/>
    <m/>
    <m/>
    <m/>
    <m/>
    <m/>
    <n v="9"/>
    <m/>
    <s v="south african"/>
    <n v="1"/>
    <x v="0"/>
    <m/>
    <m/>
    <m/>
    <m/>
    <m/>
    <m/>
    <n v="7"/>
    <m/>
    <m/>
    <m/>
    <m/>
    <m/>
    <m/>
    <m/>
    <n v="1"/>
    <m/>
    <m/>
    <m/>
    <m/>
    <m/>
    <m/>
    <n v="1"/>
    <m/>
    <m/>
    <m/>
    <m/>
    <m/>
    <m/>
    <m/>
    <m/>
    <m/>
    <m/>
    <m/>
    <n v="3"/>
    <n v="3"/>
    <n v="3"/>
    <n v="3"/>
    <n v="3"/>
    <n v="3"/>
    <n v="3"/>
    <n v="3"/>
    <n v="3"/>
    <n v="3"/>
    <n v="3"/>
    <n v="3"/>
    <n v="3"/>
    <n v="3"/>
    <n v="3"/>
    <n v="3"/>
    <n v="3"/>
    <n v="3"/>
    <n v="3"/>
    <n v="3"/>
    <n v="3"/>
    <n v="3"/>
    <n v="3"/>
    <n v="3"/>
    <n v="3"/>
    <n v="3"/>
    <n v="3"/>
    <n v="3"/>
    <n v="3"/>
    <n v="3"/>
    <n v="3"/>
    <x v="3"/>
  </r>
  <r>
    <s v="P300"/>
    <n v="14.686591939154601"/>
    <x v="1"/>
    <x v="2"/>
    <n v="9"/>
    <n v="1"/>
    <m/>
    <m/>
    <m/>
    <m/>
    <m/>
    <m/>
    <m/>
    <m/>
    <m/>
    <m/>
    <n v="1"/>
    <x v="0"/>
    <m/>
    <m/>
    <m/>
    <n v="4"/>
    <m/>
    <m/>
    <m/>
    <m/>
    <m/>
    <m/>
    <m/>
    <m/>
    <m/>
    <m/>
    <n v="1"/>
    <m/>
    <m/>
    <m/>
    <n v="1"/>
    <m/>
    <m/>
    <m/>
    <m/>
    <m/>
    <m/>
    <m/>
    <m/>
    <m/>
    <s v="Warehouse"/>
    <m/>
    <m/>
    <m/>
    <m/>
    <n v="5"/>
    <n v="1"/>
    <n v="1"/>
    <n v="1"/>
    <n v="1"/>
    <n v="5"/>
    <n v="4"/>
    <n v="1"/>
    <n v="2"/>
    <n v="1"/>
    <n v="4"/>
    <n v="5"/>
    <n v="3"/>
    <n v="3"/>
    <n v="3"/>
    <n v="3"/>
    <n v="3"/>
    <n v="3"/>
    <n v="3"/>
    <n v="3"/>
    <n v="3"/>
    <n v="3"/>
    <n v="3"/>
    <n v="3"/>
    <n v="4"/>
    <n v="4"/>
    <n v="4"/>
    <n v="4"/>
    <n v="4"/>
    <n v="4"/>
    <n v="4"/>
    <x v="6"/>
  </r>
  <r>
    <s v="P301"/>
    <n v="18.099433390996158"/>
    <x v="0"/>
    <x v="3"/>
    <n v="2"/>
    <n v="1"/>
    <m/>
    <m/>
    <m/>
    <m/>
    <m/>
    <m/>
    <m/>
    <m/>
    <m/>
    <m/>
    <n v="1"/>
    <x v="0"/>
    <n v="1"/>
    <n v="2"/>
    <n v="3"/>
    <n v="4"/>
    <n v="5"/>
    <n v="6"/>
    <n v="7"/>
    <n v="8"/>
    <n v="9"/>
    <n v="10"/>
    <n v="11"/>
    <n v="12"/>
    <n v="13"/>
    <m/>
    <n v="13"/>
    <n v="9"/>
    <n v="3"/>
    <n v="10"/>
    <n v="11"/>
    <n v="4"/>
    <n v="6"/>
    <n v="5"/>
    <n v="1"/>
    <n v="12"/>
    <n v="13"/>
    <n v="7"/>
    <n v="8"/>
    <n v="2"/>
    <s v="contact Energy"/>
    <m/>
    <m/>
    <m/>
    <m/>
    <n v="6"/>
    <n v="4"/>
    <n v="4"/>
    <n v="4"/>
    <n v="3"/>
    <n v="4"/>
    <n v="3"/>
    <n v="3"/>
    <n v="3"/>
    <n v="3"/>
    <n v="4"/>
    <n v="4"/>
    <n v="4"/>
    <n v="5"/>
    <n v="3"/>
    <n v="5"/>
    <n v="5"/>
    <n v="3"/>
    <n v="5"/>
    <n v="4"/>
    <n v="3"/>
    <n v="3"/>
    <n v="4"/>
    <n v="5"/>
    <n v="5"/>
    <n v="5"/>
    <n v="5"/>
    <n v="4"/>
    <n v="3"/>
    <n v="4"/>
    <n v="5"/>
    <x v="5"/>
  </r>
  <r>
    <s v="P302"/>
    <n v="7.3111831466517039"/>
    <x v="0"/>
    <x v="4"/>
    <n v="2"/>
    <n v="1"/>
    <m/>
    <m/>
    <m/>
    <m/>
    <m/>
    <m/>
    <m/>
    <m/>
    <m/>
    <m/>
    <n v="1"/>
    <x v="0"/>
    <m/>
    <n v="2"/>
    <m/>
    <m/>
    <n v="5"/>
    <n v="6"/>
    <n v="7"/>
    <m/>
    <m/>
    <m/>
    <n v="11"/>
    <n v="12"/>
    <m/>
    <m/>
    <n v="6"/>
    <m/>
    <n v="1"/>
    <m/>
    <m/>
    <n v="4"/>
    <n v="3"/>
    <n v="5"/>
    <m/>
    <m/>
    <m/>
    <n v="6"/>
    <n v="2"/>
    <m/>
    <s v="Afends"/>
    <s v="Raglan Food Co"/>
    <m/>
    <m/>
    <m/>
    <n v="4"/>
    <n v="3"/>
    <n v="3"/>
    <n v="4"/>
    <n v="2"/>
    <n v="3"/>
    <n v="3"/>
    <n v="3"/>
    <n v="3"/>
    <n v="3"/>
    <n v="3"/>
    <n v="3"/>
    <n v="3"/>
    <n v="3"/>
    <n v="4"/>
    <n v="4"/>
    <n v="4"/>
    <n v="4"/>
    <n v="5"/>
    <n v="4"/>
    <n v="3"/>
    <n v="3"/>
    <n v="4"/>
    <n v="5"/>
    <n v="5"/>
    <n v="4"/>
    <n v="5"/>
    <n v="3"/>
    <n v="4"/>
    <n v="4"/>
    <n v="4"/>
    <x v="0"/>
  </r>
  <r>
    <s v="P303"/>
    <n v="18.536656269392527"/>
    <x v="0"/>
    <x v="0"/>
    <n v="9"/>
    <m/>
    <m/>
    <m/>
    <m/>
    <m/>
    <m/>
    <m/>
    <m/>
    <n v="9"/>
    <m/>
    <s v="German"/>
    <n v="1"/>
    <x v="0"/>
    <m/>
    <n v="2"/>
    <m/>
    <m/>
    <n v="5"/>
    <n v="6"/>
    <m/>
    <m/>
    <m/>
    <m/>
    <m/>
    <m/>
    <n v="13"/>
    <m/>
    <n v="4"/>
    <m/>
    <n v="1"/>
    <m/>
    <m/>
    <n v="2"/>
    <n v="3"/>
    <m/>
    <m/>
    <m/>
    <m/>
    <m/>
    <m/>
    <n v="4"/>
    <s v="ceres organics"/>
    <s v="icebreaker"/>
    <m/>
    <m/>
    <m/>
    <n v="3"/>
    <n v="3"/>
    <n v="3"/>
    <n v="3"/>
    <n v="4"/>
    <n v="5"/>
    <n v="4"/>
    <n v="3"/>
    <n v="3"/>
    <n v="3"/>
    <n v="4"/>
    <n v="4"/>
    <n v="4"/>
    <n v="4"/>
    <n v="4"/>
    <n v="3"/>
    <n v="4"/>
    <n v="4"/>
    <n v="3"/>
    <n v="4"/>
    <n v="4"/>
    <n v="4"/>
    <n v="4"/>
    <n v="4"/>
    <n v="4"/>
    <n v="4"/>
    <n v="4"/>
    <n v="3"/>
    <n v="4"/>
    <n v="4"/>
    <n v="3"/>
    <x v="2"/>
  </r>
  <r>
    <s v="P304"/>
    <n v="11.875252756216888"/>
    <x v="0"/>
    <x v="5"/>
    <n v="2"/>
    <n v="1"/>
    <m/>
    <m/>
    <m/>
    <m/>
    <m/>
    <m/>
    <m/>
    <m/>
    <m/>
    <m/>
    <n v="1"/>
    <x v="0"/>
    <m/>
    <m/>
    <m/>
    <m/>
    <m/>
    <n v="6"/>
    <m/>
    <m/>
    <n v="9"/>
    <m/>
    <m/>
    <m/>
    <m/>
    <m/>
    <n v="2"/>
    <m/>
    <m/>
    <m/>
    <m/>
    <m/>
    <n v="1"/>
    <m/>
    <m/>
    <n v="2"/>
    <m/>
    <m/>
    <m/>
    <m/>
    <s v="Countdown "/>
    <m/>
    <m/>
    <m/>
    <m/>
    <n v="6"/>
    <n v="3"/>
    <n v="3"/>
    <n v="2"/>
    <n v="2"/>
    <n v="1"/>
    <n v="3"/>
    <n v="3"/>
    <n v="3"/>
    <n v="3"/>
    <n v="4"/>
    <n v="5"/>
    <n v="4"/>
    <n v="4"/>
    <n v="4"/>
    <n v="4"/>
    <n v="4"/>
    <n v="4"/>
    <n v="4"/>
    <n v="4"/>
    <n v="2"/>
    <n v="4"/>
    <n v="4"/>
    <n v="4"/>
    <n v="4"/>
    <n v="4"/>
    <n v="4"/>
    <n v="4"/>
    <n v="4"/>
    <n v="4"/>
    <n v="4"/>
    <x v="5"/>
  </r>
  <r>
    <s v="P305"/>
    <n v="17.96979987955774"/>
    <x v="1"/>
    <x v="0"/>
    <n v="8"/>
    <n v="1"/>
    <m/>
    <m/>
    <m/>
    <m/>
    <m/>
    <m/>
    <m/>
    <m/>
    <m/>
    <m/>
    <n v="1"/>
    <x v="0"/>
    <n v="1"/>
    <n v="2"/>
    <m/>
    <m/>
    <m/>
    <m/>
    <m/>
    <m/>
    <n v="9"/>
    <m/>
    <m/>
    <m/>
    <m/>
    <m/>
    <n v="3"/>
    <n v="1"/>
    <n v="2"/>
    <m/>
    <m/>
    <m/>
    <m/>
    <m/>
    <m/>
    <n v="3"/>
    <m/>
    <m/>
    <m/>
    <m/>
    <s v="Warehouse "/>
    <s v="Farmers "/>
    <m/>
    <m/>
    <m/>
    <n v="4"/>
    <n v="3"/>
    <n v="3"/>
    <n v="3"/>
    <n v="3"/>
    <n v="3"/>
    <n v="3"/>
    <n v="3"/>
    <n v="3"/>
    <n v="3"/>
    <n v="3"/>
    <n v="3"/>
    <n v="3"/>
    <n v="3"/>
    <n v="3"/>
    <n v="3"/>
    <n v="3"/>
    <n v="4"/>
    <n v="3"/>
    <n v="3"/>
    <n v="3"/>
    <n v="3"/>
    <n v="3"/>
    <n v="3"/>
    <n v="3"/>
    <n v="3"/>
    <n v="3"/>
    <n v="3"/>
    <n v="3"/>
    <n v="3"/>
    <n v="3"/>
    <x v="5"/>
  </r>
  <r>
    <s v="P306"/>
    <n v="17.091710310038039"/>
    <x v="0"/>
    <x v="5"/>
    <n v="2"/>
    <m/>
    <m/>
    <m/>
    <m/>
    <m/>
    <m/>
    <m/>
    <n v="8"/>
    <m/>
    <m/>
    <m/>
    <n v="1"/>
    <x v="0"/>
    <m/>
    <n v="2"/>
    <m/>
    <n v="4"/>
    <m/>
    <n v="6"/>
    <m/>
    <m/>
    <m/>
    <m/>
    <m/>
    <m/>
    <n v="13"/>
    <m/>
    <n v="4"/>
    <m/>
    <n v="3"/>
    <m/>
    <n v="1"/>
    <m/>
    <n v="2"/>
    <m/>
    <m/>
    <m/>
    <m/>
    <m/>
    <m/>
    <n v="4"/>
    <s v="eco"/>
    <m/>
    <m/>
    <m/>
    <m/>
    <n v="4"/>
    <n v="4"/>
    <n v="4"/>
    <n v="5"/>
    <n v="4"/>
    <n v="5"/>
    <n v="4"/>
    <n v="3"/>
    <n v="3"/>
    <n v="4"/>
    <n v="4"/>
    <n v="4"/>
    <n v="3"/>
    <n v="4"/>
    <n v="3"/>
    <n v="4"/>
    <n v="4"/>
    <n v="3"/>
    <n v="3"/>
    <n v="3"/>
    <n v="4"/>
    <n v="3"/>
    <n v="3"/>
    <n v="5"/>
    <n v="4"/>
    <n v="5"/>
    <n v="5"/>
    <n v="4"/>
    <n v="3"/>
    <n v="4"/>
    <n v="5"/>
    <x v="6"/>
  </r>
  <r>
    <s v="P307"/>
    <n v="7.8245534047864762"/>
    <x v="1"/>
    <x v="3"/>
    <n v="12"/>
    <n v="1"/>
    <m/>
    <m/>
    <m/>
    <m/>
    <m/>
    <m/>
    <m/>
    <m/>
    <m/>
    <m/>
    <n v="1"/>
    <x v="0"/>
    <m/>
    <n v="2"/>
    <m/>
    <n v="4"/>
    <m/>
    <m/>
    <n v="7"/>
    <m/>
    <m/>
    <m/>
    <n v="11"/>
    <n v="12"/>
    <n v="13"/>
    <m/>
    <n v="6"/>
    <m/>
    <n v="3"/>
    <m/>
    <n v="5"/>
    <m/>
    <m/>
    <n v="4"/>
    <m/>
    <m/>
    <m/>
    <n v="2"/>
    <n v="1"/>
    <n v="6"/>
    <s v="Samsung"/>
    <s v="LG"/>
    <s v="Sony"/>
    <s v="Titleist"/>
    <s v="Callaway"/>
    <n v="5"/>
    <n v="4"/>
    <n v="3"/>
    <n v="4"/>
    <n v="5"/>
    <n v="5"/>
    <n v="4"/>
    <n v="4"/>
    <n v="3"/>
    <n v="3"/>
    <n v="5"/>
    <n v="5"/>
    <n v="5"/>
    <n v="5"/>
    <n v="5"/>
    <n v="5"/>
    <n v="5"/>
    <n v="4"/>
    <n v="4"/>
    <n v="4"/>
    <n v="4"/>
    <n v="4"/>
    <n v="3"/>
    <n v="3"/>
    <n v="4"/>
    <n v="4"/>
    <n v="5"/>
    <n v="5"/>
    <n v="4"/>
    <n v="4"/>
    <n v="5"/>
    <x v="0"/>
  </r>
  <r>
    <s v="P308"/>
    <n v="14.912334642036257"/>
    <x v="0"/>
    <x v="0"/>
    <n v="2"/>
    <n v="1"/>
    <m/>
    <m/>
    <m/>
    <m/>
    <m/>
    <m/>
    <m/>
    <m/>
    <m/>
    <m/>
    <n v="1"/>
    <x v="0"/>
    <n v="1"/>
    <n v="2"/>
    <n v="3"/>
    <n v="4"/>
    <n v="5"/>
    <n v="6"/>
    <n v="7"/>
    <n v="8"/>
    <m/>
    <n v="10"/>
    <n v="11"/>
    <n v="12"/>
    <m/>
    <m/>
    <n v="11"/>
    <m/>
    <n v="1"/>
    <n v="2"/>
    <m/>
    <m/>
    <n v="3"/>
    <m/>
    <m/>
    <m/>
    <m/>
    <m/>
    <m/>
    <m/>
    <s v="."/>
    <m/>
    <m/>
    <m/>
    <m/>
    <n v="4"/>
    <n v="3"/>
    <n v="3"/>
    <n v="3"/>
    <n v="3"/>
    <n v="3"/>
    <n v="3"/>
    <n v="3"/>
    <n v="3"/>
    <n v="3"/>
    <n v="3"/>
    <n v="3"/>
    <n v="3"/>
    <n v="3"/>
    <n v="3"/>
    <n v="3"/>
    <n v="3"/>
    <n v="3"/>
    <n v="3"/>
    <n v="3"/>
    <n v="3"/>
    <n v="3"/>
    <n v="3"/>
    <n v="3"/>
    <n v="3"/>
    <n v="3"/>
    <n v="3"/>
    <n v="3"/>
    <n v="3"/>
    <n v="3"/>
    <n v="3"/>
    <x v="1"/>
  </r>
  <r>
    <s v="P309"/>
    <n v="18.741475754344485"/>
    <x v="0"/>
    <x v="0"/>
    <n v="2"/>
    <n v="1"/>
    <m/>
    <m/>
    <m/>
    <m/>
    <m/>
    <m/>
    <m/>
    <m/>
    <m/>
    <m/>
    <n v="1"/>
    <x v="0"/>
    <n v="1"/>
    <n v="2"/>
    <n v="3"/>
    <n v="4"/>
    <n v="5"/>
    <n v="6"/>
    <n v="7"/>
    <n v="8"/>
    <n v="9"/>
    <n v="10"/>
    <n v="11"/>
    <n v="12"/>
    <n v="13"/>
    <m/>
    <n v="13"/>
    <n v="8"/>
    <n v="1"/>
    <n v="9"/>
    <n v="2"/>
    <n v="6"/>
    <n v="5"/>
    <n v="4"/>
    <n v="7"/>
    <n v="11"/>
    <n v="13"/>
    <n v="10"/>
    <n v="3"/>
    <n v="12"/>
    <s v="countdown"/>
    <m/>
    <m/>
    <m/>
    <m/>
    <n v="6"/>
    <n v="3"/>
    <n v="3"/>
    <n v="2"/>
    <n v="4"/>
    <n v="4"/>
    <n v="4"/>
    <n v="4"/>
    <n v="4"/>
    <n v="4"/>
    <n v="5"/>
    <n v="5"/>
    <n v="5"/>
    <n v="5"/>
    <n v="5"/>
    <n v="5"/>
    <n v="5"/>
    <n v="4"/>
    <n v="4"/>
    <n v="4"/>
    <n v="4"/>
    <n v="4"/>
    <n v="5"/>
    <n v="4"/>
    <n v="5"/>
    <n v="5"/>
    <n v="5"/>
    <n v="5"/>
    <n v="4"/>
    <n v="4"/>
    <n v="4"/>
    <x v="3"/>
  </r>
  <r>
    <s v="P310"/>
    <n v="10.920805582994532"/>
    <x v="1"/>
    <x v="3"/>
    <n v="6"/>
    <n v="1"/>
    <m/>
    <m/>
    <m/>
    <m/>
    <m/>
    <m/>
    <m/>
    <m/>
    <m/>
    <m/>
    <n v="1"/>
    <x v="0"/>
    <m/>
    <n v="2"/>
    <m/>
    <m/>
    <m/>
    <n v="6"/>
    <n v="7"/>
    <m/>
    <m/>
    <m/>
    <n v="11"/>
    <m/>
    <n v="13"/>
    <m/>
    <n v="5"/>
    <m/>
    <n v="1"/>
    <m/>
    <m/>
    <m/>
    <n v="3"/>
    <n v="2"/>
    <m/>
    <m/>
    <m/>
    <n v="4"/>
    <m/>
    <n v="5"/>
    <s v="Katmandu "/>
    <s v="Foodstuffs NZ"/>
    <s v="Eco stock supplies "/>
    <s v="Spark nz"/>
    <s v="Good Earth"/>
    <n v="3"/>
    <n v="2"/>
    <n v="2"/>
    <n v="2"/>
    <n v="1"/>
    <n v="1"/>
    <n v="2"/>
    <n v="4"/>
    <n v="3"/>
    <n v="3"/>
    <n v="4"/>
    <n v="4"/>
    <n v="4"/>
    <n v="3"/>
    <n v="5"/>
    <n v="5"/>
    <n v="3"/>
    <n v="4"/>
    <n v="4"/>
    <n v="4"/>
    <n v="4"/>
    <n v="3"/>
    <n v="3"/>
    <n v="4"/>
    <n v="4"/>
    <n v="5"/>
    <n v="5"/>
    <n v="2"/>
    <n v="1"/>
    <n v="2"/>
    <n v="2"/>
    <x v="6"/>
  </r>
  <r>
    <s v="P311"/>
    <n v="11.608213497411757"/>
    <x v="0"/>
    <x v="1"/>
    <n v="2"/>
    <n v="1"/>
    <m/>
    <m/>
    <m/>
    <m/>
    <m/>
    <m/>
    <m/>
    <m/>
    <m/>
    <m/>
    <n v="1"/>
    <x v="0"/>
    <m/>
    <n v="2"/>
    <n v="3"/>
    <n v="4"/>
    <n v="5"/>
    <n v="6"/>
    <n v="7"/>
    <n v="8"/>
    <m/>
    <n v="10"/>
    <m/>
    <n v="12"/>
    <n v="13"/>
    <m/>
    <n v="10"/>
    <m/>
    <n v="1"/>
    <n v="4"/>
    <n v="10"/>
    <n v="8"/>
    <n v="5"/>
    <n v="2"/>
    <n v="7"/>
    <m/>
    <n v="9"/>
    <m/>
    <n v="3"/>
    <n v="6"/>
    <m/>
    <m/>
    <m/>
    <m/>
    <m/>
    <n v="6"/>
    <n v="3"/>
    <n v="3"/>
    <n v="3"/>
    <n v="5"/>
    <n v="5"/>
    <n v="2"/>
    <n v="5"/>
    <n v="3"/>
    <n v="5"/>
    <n v="5"/>
    <n v="5"/>
    <n v="5"/>
    <n v="5"/>
    <n v="5"/>
    <n v="5"/>
    <n v="5"/>
    <n v="3"/>
    <n v="4"/>
    <n v="3"/>
    <n v="4"/>
    <n v="4"/>
    <n v="5"/>
    <n v="5"/>
    <n v="5"/>
    <n v="5"/>
    <n v="5"/>
    <n v="5"/>
    <n v="5"/>
    <n v="4"/>
    <n v="4"/>
    <x v="4"/>
  </r>
  <r>
    <s v="P312"/>
    <n v="4.0523179307770079"/>
    <x v="0"/>
    <x v="2"/>
    <n v="15"/>
    <n v="1"/>
    <m/>
    <m/>
    <m/>
    <m/>
    <m/>
    <m/>
    <m/>
    <m/>
    <m/>
    <m/>
    <n v="1"/>
    <x v="0"/>
    <m/>
    <m/>
    <m/>
    <n v="4"/>
    <n v="5"/>
    <n v="6"/>
    <n v="7"/>
    <m/>
    <m/>
    <m/>
    <m/>
    <m/>
    <m/>
    <m/>
    <n v="4"/>
    <m/>
    <m/>
    <m/>
    <n v="2"/>
    <n v="4"/>
    <n v="1"/>
    <n v="3"/>
    <m/>
    <m/>
    <m/>
    <m/>
    <m/>
    <m/>
    <m/>
    <m/>
    <m/>
    <m/>
    <m/>
    <n v="6"/>
    <n v="3"/>
    <n v="2"/>
    <n v="3"/>
    <n v="5"/>
    <n v="5"/>
    <n v="1"/>
    <n v="3"/>
    <n v="3"/>
    <n v="3"/>
    <n v="4"/>
    <n v="4"/>
    <n v="3"/>
    <n v="4"/>
    <n v="4"/>
    <n v="3"/>
    <n v="4"/>
    <n v="4"/>
    <n v="3"/>
    <n v="4"/>
    <n v="4"/>
    <n v="5"/>
    <n v="5"/>
    <n v="4"/>
    <n v="4"/>
    <n v="4"/>
    <n v="4"/>
    <n v="3"/>
    <n v="3"/>
    <n v="3"/>
    <n v="4"/>
    <x v="4"/>
  </r>
  <r>
    <s v="P313"/>
    <n v="14.340045017825981"/>
    <x v="1"/>
    <x v="0"/>
    <n v="14"/>
    <m/>
    <m/>
    <m/>
    <m/>
    <m/>
    <m/>
    <m/>
    <m/>
    <n v="9"/>
    <m/>
    <s v="Southeast Asian"/>
    <n v="1"/>
    <x v="0"/>
    <m/>
    <n v="2"/>
    <m/>
    <m/>
    <n v="5"/>
    <n v="6"/>
    <n v="7"/>
    <n v="8"/>
    <m/>
    <m/>
    <n v="11"/>
    <n v="12"/>
    <m/>
    <m/>
    <n v="7"/>
    <m/>
    <n v="1"/>
    <m/>
    <m/>
    <n v="3"/>
    <n v="2"/>
    <n v="6"/>
    <n v="4"/>
    <m/>
    <m/>
    <n v="5"/>
    <n v="7"/>
    <m/>
    <s v="NZ Post"/>
    <s v="Pak N Save"/>
    <s v="New World"/>
    <s v="Countdown"/>
    <m/>
    <n v="6"/>
    <n v="3"/>
    <n v="3"/>
    <n v="3"/>
    <n v="3"/>
    <n v="5"/>
    <n v="3"/>
    <n v="3"/>
    <n v="3"/>
    <n v="3"/>
    <n v="5"/>
    <n v="5"/>
    <n v="5"/>
    <n v="5"/>
    <n v="5"/>
    <n v="5"/>
    <n v="5"/>
    <n v="5"/>
    <n v="5"/>
    <n v="5"/>
    <n v="5"/>
    <n v="5"/>
    <n v="5"/>
    <n v="5"/>
    <n v="5"/>
    <n v="5"/>
    <n v="5"/>
    <n v="5"/>
    <n v="5"/>
    <n v="5"/>
    <n v="5"/>
    <x v="4"/>
  </r>
  <r>
    <s v="P314"/>
    <n v="17.40309673782361"/>
    <x v="1"/>
    <x v="1"/>
    <n v="2"/>
    <n v="1"/>
    <m/>
    <m/>
    <m/>
    <m/>
    <m/>
    <m/>
    <m/>
    <m/>
    <m/>
    <m/>
    <n v="1"/>
    <x v="0"/>
    <m/>
    <n v="2"/>
    <m/>
    <n v="4"/>
    <n v="5"/>
    <n v="6"/>
    <n v="7"/>
    <n v="8"/>
    <n v="9"/>
    <n v="10"/>
    <m/>
    <n v="12"/>
    <n v="13"/>
    <m/>
    <n v="10"/>
    <m/>
    <n v="1"/>
    <m/>
    <n v="7"/>
    <n v="3"/>
    <n v="10"/>
    <n v="4"/>
    <n v="8"/>
    <n v="2"/>
    <n v="9"/>
    <m/>
    <n v="5"/>
    <n v="6"/>
    <s v="The warehouse"/>
    <s v="Countdown"/>
    <m/>
    <m/>
    <m/>
    <n v="6"/>
    <n v="2"/>
    <n v="2"/>
    <n v="3"/>
    <n v="5"/>
    <n v="5"/>
    <n v="4"/>
    <n v="4"/>
    <n v="4"/>
    <n v="4"/>
    <n v="5"/>
    <n v="5"/>
    <n v="5"/>
    <n v="5"/>
    <n v="5"/>
    <n v="5"/>
    <n v="4"/>
    <n v="3"/>
    <n v="5"/>
    <n v="5"/>
    <n v="4"/>
    <n v="5"/>
    <n v="5"/>
    <n v="5"/>
    <n v="5"/>
    <n v="5"/>
    <n v="5"/>
    <n v="5"/>
    <n v="5"/>
    <n v="5"/>
    <n v="5"/>
    <x v="5"/>
  </r>
  <r>
    <s v="P315"/>
    <n v="15.80133345640858"/>
    <x v="1"/>
    <x v="2"/>
    <n v="2"/>
    <n v="1"/>
    <n v="2"/>
    <m/>
    <m/>
    <m/>
    <m/>
    <m/>
    <m/>
    <m/>
    <m/>
    <m/>
    <n v="2"/>
    <x v="0"/>
    <m/>
    <m/>
    <n v="3"/>
    <m/>
    <n v="5"/>
    <n v="6"/>
    <m/>
    <m/>
    <n v="9"/>
    <m/>
    <n v="11"/>
    <n v="12"/>
    <n v="13"/>
    <m/>
    <n v="7"/>
    <m/>
    <m/>
    <n v="6"/>
    <m/>
    <n v="1"/>
    <n v="5"/>
    <m/>
    <m/>
    <n v="2"/>
    <m/>
    <n v="4"/>
    <n v="3"/>
    <n v="7"/>
    <m/>
    <m/>
    <m/>
    <m/>
    <m/>
    <n v="4"/>
    <n v="4"/>
    <n v="3"/>
    <n v="3"/>
    <n v="3"/>
    <n v="4"/>
    <n v="3"/>
    <n v="3"/>
    <n v="4"/>
    <n v="3"/>
    <n v="4"/>
    <n v="4"/>
    <n v="4"/>
    <n v="4"/>
    <n v="4"/>
    <n v="4"/>
    <n v="2"/>
    <n v="3"/>
    <n v="3"/>
    <n v="4"/>
    <n v="3"/>
    <n v="4"/>
    <n v="2"/>
    <n v="2"/>
    <n v="4"/>
    <n v="4"/>
    <n v="3"/>
    <n v="5"/>
    <n v="5"/>
    <n v="5"/>
    <n v="5"/>
    <x v="4"/>
  </r>
  <r>
    <s v="P316"/>
    <n v="8.3387178701083027"/>
    <x v="0"/>
    <x v="4"/>
    <n v="4"/>
    <m/>
    <m/>
    <m/>
    <m/>
    <m/>
    <m/>
    <m/>
    <n v="8"/>
    <m/>
    <m/>
    <m/>
    <n v="1"/>
    <x v="0"/>
    <n v="1"/>
    <m/>
    <m/>
    <n v="4"/>
    <m/>
    <n v="6"/>
    <n v="7"/>
    <m/>
    <m/>
    <m/>
    <m/>
    <m/>
    <m/>
    <m/>
    <n v="4"/>
    <n v="1"/>
    <m/>
    <m/>
    <n v="2"/>
    <m/>
    <n v="4"/>
    <n v="3"/>
    <m/>
    <m/>
    <m/>
    <m/>
    <m/>
    <m/>
    <s v="Warehouse"/>
    <s v="Pak n sav"/>
    <s v="New world"/>
    <s v="Farmers"/>
    <s v="New way horman"/>
    <n v="3"/>
    <n v="3"/>
    <n v="5"/>
    <n v="4"/>
    <n v="5"/>
    <n v="4"/>
    <n v="4"/>
    <n v="4"/>
    <n v="4"/>
    <n v="5"/>
    <n v="4"/>
    <n v="5"/>
    <n v="4"/>
    <n v="4"/>
    <n v="4"/>
    <n v="4"/>
    <n v="5"/>
    <n v="4"/>
    <n v="5"/>
    <n v="5"/>
    <n v="4"/>
    <n v="5"/>
    <n v="3"/>
    <n v="5"/>
    <n v="4"/>
    <n v="5"/>
    <n v="4"/>
    <n v="4"/>
    <n v="5"/>
    <n v="4"/>
    <n v="5"/>
    <x v="1"/>
  </r>
  <r>
    <s v="P317"/>
    <n v="7.5174424742255734"/>
    <x v="0"/>
    <x v="0"/>
    <n v="2"/>
    <n v="1"/>
    <m/>
    <m/>
    <m/>
    <m/>
    <m/>
    <m/>
    <m/>
    <m/>
    <m/>
    <m/>
    <n v="1"/>
    <x v="0"/>
    <m/>
    <n v="2"/>
    <m/>
    <m/>
    <m/>
    <n v="6"/>
    <n v="7"/>
    <m/>
    <m/>
    <m/>
    <n v="11"/>
    <n v="12"/>
    <m/>
    <m/>
    <n v="5"/>
    <m/>
    <n v="1"/>
    <m/>
    <m/>
    <m/>
    <n v="2"/>
    <n v="3"/>
    <m/>
    <m/>
    <m/>
    <n v="4"/>
    <n v="5"/>
    <m/>
    <s v="Eco store "/>
    <s v="Only Good"/>
    <s v="Underbalm"/>
    <s v="Ethique"/>
    <s v="Sukin "/>
    <n v="5"/>
    <n v="5"/>
    <n v="5"/>
    <n v="5"/>
    <n v="5"/>
    <n v="5"/>
    <n v="4"/>
    <n v="3"/>
    <n v="3"/>
    <n v="3"/>
    <n v="5"/>
    <n v="5"/>
    <n v="5"/>
    <n v="5"/>
    <n v="5"/>
    <n v="5"/>
    <n v="5"/>
    <n v="5"/>
    <n v="5"/>
    <n v="5"/>
    <n v="3"/>
    <n v="4"/>
    <n v="3"/>
    <n v="5"/>
    <n v="4"/>
    <n v="4"/>
    <n v="5"/>
    <n v="5"/>
    <n v="5"/>
    <n v="5"/>
    <n v="5"/>
    <x v="2"/>
  </r>
  <r>
    <s v="P318"/>
    <n v="5.1098570111439656"/>
    <x v="1"/>
    <x v="3"/>
    <n v="13"/>
    <n v="1"/>
    <m/>
    <m/>
    <m/>
    <m/>
    <m/>
    <m/>
    <m/>
    <m/>
    <m/>
    <m/>
    <n v="1"/>
    <x v="0"/>
    <n v="1"/>
    <n v="2"/>
    <n v="3"/>
    <n v="4"/>
    <n v="5"/>
    <n v="6"/>
    <n v="7"/>
    <n v="8"/>
    <n v="9"/>
    <n v="10"/>
    <m/>
    <n v="12"/>
    <n v="13"/>
    <m/>
    <n v="12"/>
    <n v="9"/>
    <n v="1"/>
    <n v="6"/>
    <n v="12"/>
    <n v="4"/>
    <n v="2"/>
    <n v="5"/>
    <n v="7"/>
    <n v="8"/>
    <n v="10"/>
    <m/>
    <n v="3"/>
    <n v="11"/>
    <s v="New World "/>
    <s v="Countdown "/>
    <s v="Mercury "/>
    <s v="The Warehouse "/>
    <s v="Fonterra"/>
    <n v="6"/>
    <n v="3"/>
    <n v="3"/>
    <n v="4"/>
    <n v="4"/>
    <n v="5"/>
    <n v="4"/>
    <n v="4"/>
    <n v="4"/>
    <n v="4"/>
    <n v="4"/>
    <n v="5"/>
    <n v="4"/>
    <n v="5"/>
    <n v="5"/>
    <n v="4"/>
    <n v="4"/>
    <n v="4"/>
    <n v="4"/>
    <n v="4"/>
    <n v="4"/>
    <n v="4"/>
    <n v="5"/>
    <n v="4"/>
    <n v="4"/>
    <n v="4"/>
    <n v="5"/>
    <n v="4"/>
    <n v="4"/>
    <n v="4"/>
    <n v="5"/>
    <x v="5"/>
  </r>
  <r>
    <s v="P319"/>
    <n v="18.34309111095245"/>
    <x v="1"/>
    <x v="0"/>
    <n v="2"/>
    <n v="1"/>
    <m/>
    <m/>
    <m/>
    <m/>
    <m/>
    <m/>
    <m/>
    <m/>
    <m/>
    <m/>
    <n v="1"/>
    <x v="0"/>
    <m/>
    <n v="2"/>
    <m/>
    <m/>
    <n v="5"/>
    <m/>
    <m/>
    <m/>
    <m/>
    <m/>
    <m/>
    <m/>
    <n v="13"/>
    <m/>
    <n v="3"/>
    <m/>
    <n v="1"/>
    <m/>
    <m/>
    <n v="2"/>
    <m/>
    <m/>
    <m/>
    <m/>
    <m/>
    <m/>
    <m/>
    <n v="3"/>
    <m/>
    <m/>
    <m/>
    <m/>
    <m/>
    <n v="3"/>
    <n v="5"/>
    <n v="3"/>
    <n v="3"/>
    <n v="4"/>
    <n v="4"/>
    <n v="3"/>
    <n v="4"/>
    <n v="2"/>
    <n v="2"/>
    <n v="4"/>
    <n v="5"/>
    <n v="5"/>
    <n v="4"/>
    <n v="4"/>
    <n v="3"/>
    <n v="5"/>
    <n v="3"/>
    <n v="5"/>
    <n v="4"/>
    <n v="3"/>
    <n v="4"/>
    <n v="5"/>
    <n v="4"/>
    <n v="4"/>
    <n v="5"/>
    <n v="4"/>
    <n v="4"/>
    <n v="3"/>
    <n v="2"/>
    <n v="4"/>
    <x v="5"/>
  </r>
  <r>
    <s v="P320"/>
    <n v="6.9580758720732945"/>
    <x v="0"/>
    <x v="4"/>
    <n v="2"/>
    <n v="1"/>
    <n v="2"/>
    <m/>
    <m/>
    <m/>
    <m/>
    <m/>
    <m/>
    <m/>
    <m/>
    <m/>
    <n v="2"/>
    <x v="0"/>
    <m/>
    <n v="2"/>
    <n v="3"/>
    <n v="4"/>
    <n v="5"/>
    <n v="6"/>
    <n v="7"/>
    <n v="8"/>
    <m/>
    <n v="10"/>
    <n v="11"/>
    <n v="12"/>
    <m/>
    <m/>
    <n v="10"/>
    <m/>
    <n v="1"/>
    <n v="2"/>
    <n v="10"/>
    <n v="8"/>
    <n v="9"/>
    <n v="3"/>
    <n v="7"/>
    <m/>
    <n v="4"/>
    <n v="5"/>
    <n v="6"/>
    <m/>
    <s v="Coconut bowls"/>
    <s v="Levi's "/>
    <s v="Fair trade"/>
    <s v="Mavi"/>
    <m/>
    <n v="3"/>
    <n v="4"/>
    <n v="4"/>
    <n v="4"/>
    <n v="5"/>
    <n v="5"/>
    <n v="5"/>
    <n v="5"/>
    <n v="3"/>
    <n v="5"/>
    <n v="5"/>
    <n v="5"/>
    <n v="5"/>
    <n v="5"/>
    <n v="5"/>
    <n v="5"/>
    <n v="5"/>
    <n v="5"/>
    <n v="5"/>
    <n v="5"/>
    <n v="5"/>
    <n v="3"/>
    <n v="5"/>
    <n v="5"/>
    <n v="5"/>
    <n v="5"/>
    <n v="5"/>
    <n v="5"/>
    <n v="5"/>
    <n v="5"/>
    <n v="5"/>
    <x v="6"/>
  </r>
  <r>
    <s v="P321"/>
    <n v="18.99019508565398"/>
    <x v="1"/>
    <x v="3"/>
    <n v="12"/>
    <n v="1"/>
    <m/>
    <m/>
    <m/>
    <m/>
    <m/>
    <m/>
    <m/>
    <m/>
    <m/>
    <m/>
    <n v="1"/>
    <x v="0"/>
    <m/>
    <n v="2"/>
    <m/>
    <n v="4"/>
    <m/>
    <n v="6"/>
    <n v="7"/>
    <m/>
    <n v="9"/>
    <m/>
    <m/>
    <n v="12"/>
    <n v="13"/>
    <m/>
    <n v="7"/>
    <m/>
    <n v="2"/>
    <m/>
    <n v="1"/>
    <m/>
    <n v="6"/>
    <n v="3"/>
    <m/>
    <n v="4"/>
    <m/>
    <m/>
    <n v="5"/>
    <n v="7"/>
    <s v="supermarkets"/>
    <s v="petrol stations"/>
    <s v="fish supplies"/>
    <m/>
    <m/>
    <n v="5"/>
    <n v="3"/>
    <n v="4"/>
    <n v="5"/>
    <n v="3"/>
    <n v="3"/>
    <n v="4"/>
    <n v="4"/>
    <n v="4"/>
    <n v="4"/>
    <n v="4"/>
    <n v="5"/>
    <n v="5"/>
    <n v="5"/>
    <n v="5"/>
    <n v="5"/>
    <n v="5"/>
    <n v="5"/>
    <n v="5"/>
    <n v="5"/>
    <n v="5"/>
    <n v="5"/>
    <n v="5"/>
    <n v="5"/>
    <n v="5"/>
    <n v="5"/>
    <n v="5"/>
    <n v="5"/>
    <n v="5"/>
    <n v="5"/>
    <n v="5"/>
    <x v="0"/>
  </r>
  <r>
    <s v="P322"/>
    <n v="14.40073173393788"/>
    <x v="1"/>
    <x v="1"/>
    <n v="2"/>
    <n v="1"/>
    <m/>
    <m/>
    <m/>
    <m/>
    <m/>
    <m/>
    <m/>
    <m/>
    <m/>
    <m/>
    <n v="1"/>
    <x v="0"/>
    <m/>
    <n v="2"/>
    <n v="3"/>
    <m/>
    <m/>
    <n v="6"/>
    <m/>
    <m/>
    <m/>
    <m/>
    <m/>
    <m/>
    <m/>
    <m/>
    <n v="3"/>
    <m/>
    <n v="3"/>
    <n v="2"/>
    <m/>
    <m/>
    <n v="1"/>
    <m/>
    <m/>
    <m/>
    <m/>
    <m/>
    <m/>
    <m/>
    <s v="Fairtrade"/>
    <m/>
    <m/>
    <m/>
    <m/>
    <n v="5"/>
    <n v="4"/>
    <n v="4"/>
    <n v="4"/>
    <n v="5"/>
    <n v="5"/>
    <n v="4"/>
    <n v="4"/>
    <n v="4"/>
    <n v="4"/>
    <n v="4"/>
    <n v="4"/>
    <n v="4"/>
    <n v="4"/>
    <n v="4"/>
    <n v="4"/>
    <n v="4"/>
    <n v="4"/>
    <n v="4"/>
    <n v="4"/>
    <n v="4"/>
    <n v="4"/>
    <n v="4"/>
    <n v="4"/>
    <n v="4"/>
    <n v="4"/>
    <n v="5"/>
    <n v="4"/>
    <n v="4"/>
    <n v="4"/>
    <n v="4"/>
    <x v="4"/>
  </r>
  <r>
    <s v="P323"/>
    <n v="9.7048936745185603"/>
    <x v="0"/>
    <x v="0"/>
    <n v="12"/>
    <n v="1"/>
    <m/>
    <m/>
    <m/>
    <m/>
    <m/>
    <m/>
    <m/>
    <m/>
    <m/>
    <m/>
    <n v="1"/>
    <x v="0"/>
    <n v="1"/>
    <m/>
    <m/>
    <m/>
    <m/>
    <m/>
    <n v="7"/>
    <m/>
    <m/>
    <m/>
    <m/>
    <m/>
    <n v="13"/>
    <m/>
    <n v="3"/>
    <n v="1"/>
    <m/>
    <m/>
    <m/>
    <m/>
    <m/>
    <n v="3"/>
    <m/>
    <m/>
    <m/>
    <m/>
    <m/>
    <n v="2"/>
    <s v="Spark"/>
    <s v="Warehouse"/>
    <s v="Vodafone"/>
    <m/>
    <m/>
    <n v="5"/>
    <n v="4"/>
    <n v="4"/>
    <n v="4"/>
    <n v="4"/>
    <n v="5"/>
    <n v="4"/>
    <n v="4"/>
    <n v="4"/>
    <n v="5"/>
    <n v="4"/>
    <n v="4"/>
    <n v="5"/>
    <n v="5"/>
    <n v="5"/>
    <n v="5"/>
    <n v="4"/>
    <n v="4"/>
    <n v="5"/>
    <n v="4"/>
    <n v="4"/>
    <n v="5"/>
    <n v="3"/>
    <n v="5"/>
    <n v="5"/>
    <n v="5"/>
    <n v="5"/>
    <n v="4"/>
    <n v="4"/>
    <n v="4"/>
    <n v="5"/>
    <x v="0"/>
  </r>
  <r>
    <s v="P324"/>
    <n v="13.966705735298639"/>
    <x v="0"/>
    <x v="1"/>
    <n v="13"/>
    <n v="1"/>
    <m/>
    <m/>
    <m/>
    <m/>
    <m/>
    <m/>
    <m/>
    <m/>
    <m/>
    <m/>
    <n v="1"/>
    <x v="0"/>
    <n v="1"/>
    <n v="2"/>
    <n v="3"/>
    <n v="4"/>
    <n v="5"/>
    <n v="6"/>
    <n v="7"/>
    <n v="8"/>
    <m/>
    <n v="10"/>
    <m/>
    <n v="12"/>
    <m/>
    <m/>
    <n v="10"/>
    <n v="10"/>
    <n v="2"/>
    <n v="3"/>
    <n v="7"/>
    <n v="5"/>
    <n v="6"/>
    <n v="9"/>
    <n v="4"/>
    <m/>
    <n v="8"/>
    <m/>
    <n v="1"/>
    <m/>
    <s v="Watties"/>
    <s v="Genesis"/>
    <m/>
    <m/>
    <m/>
    <n v="4"/>
    <n v="4"/>
    <n v="3"/>
    <n v="3"/>
    <n v="2"/>
    <n v="3"/>
    <n v="4"/>
    <n v="5"/>
    <n v="5"/>
    <n v="4"/>
    <n v="5"/>
    <n v="5"/>
    <n v="5"/>
    <n v="5"/>
    <n v="4"/>
    <n v="5"/>
    <n v="4"/>
    <n v="4"/>
    <n v="5"/>
    <n v="4"/>
    <n v="4"/>
    <n v="5"/>
    <n v="5"/>
    <n v="5"/>
    <n v="5"/>
    <n v="5"/>
    <n v="5"/>
    <n v="5"/>
    <n v="4"/>
    <n v="4"/>
    <n v="5"/>
    <x v="0"/>
  </r>
  <r>
    <s v="P325"/>
    <n v="8.3758675457262228"/>
    <x v="0"/>
    <x v="0"/>
    <n v="12"/>
    <n v="1"/>
    <m/>
    <m/>
    <m/>
    <m/>
    <m/>
    <m/>
    <m/>
    <m/>
    <m/>
    <m/>
    <n v="1"/>
    <x v="0"/>
    <m/>
    <n v="2"/>
    <m/>
    <m/>
    <m/>
    <m/>
    <m/>
    <m/>
    <m/>
    <m/>
    <m/>
    <m/>
    <m/>
    <m/>
    <n v="1"/>
    <m/>
    <n v="1"/>
    <m/>
    <m/>
    <m/>
    <m/>
    <m/>
    <m/>
    <m/>
    <m/>
    <m/>
    <m/>
    <m/>
    <s v="Eco"/>
    <s v="Pams"/>
    <s v="Purina"/>
    <s v="Nescafe"/>
    <m/>
    <n v="3"/>
    <n v="3"/>
    <n v="3"/>
    <n v="3"/>
    <n v="2"/>
    <n v="5"/>
    <n v="3"/>
    <n v="3"/>
    <n v="3"/>
    <n v="3"/>
    <n v="4"/>
    <n v="3"/>
    <n v="3"/>
    <n v="4"/>
    <n v="3"/>
    <n v="3"/>
    <n v="3"/>
    <n v="3"/>
    <n v="4"/>
    <n v="4"/>
    <n v="3"/>
    <n v="3"/>
    <n v="4"/>
    <n v="4"/>
    <n v="4"/>
    <n v="4"/>
    <n v="4"/>
    <n v="4"/>
    <n v="3"/>
    <n v="4"/>
    <n v="3"/>
    <x v="6"/>
  </r>
  <r>
    <s v="P326"/>
    <n v="15.043920183599388"/>
    <x v="1"/>
    <x v="5"/>
    <n v="2"/>
    <m/>
    <m/>
    <m/>
    <m/>
    <m/>
    <m/>
    <n v="7"/>
    <m/>
    <m/>
    <m/>
    <m/>
    <n v="1"/>
    <x v="0"/>
    <m/>
    <m/>
    <m/>
    <n v="4"/>
    <m/>
    <n v="6"/>
    <m/>
    <m/>
    <n v="9"/>
    <m/>
    <m/>
    <m/>
    <m/>
    <m/>
    <n v="3"/>
    <m/>
    <m/>
    <m/>
    <n v="1"/>
    <m/>
    <n v="3"/>
    <m/>
    <m/>
    <n v="2"/>
    <m/>
    <m/>
    <m/>
    <m/>
    <s v="New world "/>
    <s v="Pak n save"/>
    <m/>
    <m/>
    <m/>
    <n v="4"/>
    <n v="4"/>
    <n v="3"/>
    <n v="4"/>
    <n v="4"/>
    <n v="2"/>
    <n v="2"/>
    <n v="2"/>
    <n v="4"/>
    <n v="3"/>
    <n v="4"/>
    <n v="4"/>
    <n v="3"/>
    <n v="4"/>
    <n v="4"/>
    <n v="3"/>
    <n v="3"/>
    <n v="5"/>
    <n v="5"/>
    <n v="5"/>
    <n v="3"/>
    <n v="3"/>
    <n v="3"/>
    <n v="3"/>
    <n v="5"/>
    <n v="5"/>
    <n v="4"/>
    <n v="3"/>
    <n v="2"/>
    <n v="4"/>
    <n v="3"/>
    <x v="5"/>
  </r>
  <r>
    <s v="P327"/>
    <n v="7.1230714882118189"/>
    <x v="1"/>
    <x v="0"/>
    <n v="3"/>
    <n v="1"/>
    <m/>
    <m/>
    <m/>
    <m/>
    <m/>
    <m/>
    <m/>
    <m/>
    <m/>
    <m/>
    <n v="1"/>
    <x v="0"/>
    <m/>
    <n v="2"/>
    <m/>
    <m/>
    <n v="5"/>
    <n v="6"/>
    <m/>
    <m/>
    <m/>
    <m/>
    <m/>
    <m/>
    <n v="13"/>
    <m/>
    <n v="4"/>
    <m/>
    <n v="4"/>
    <m/>
    <m/>
    <n v="3"/>
    <n v="2"/>
    <m/>
    <m/>
    <m/>
    <m/>
    <m/>
    <m/>
    <n v="1"/>
    <s v="Mitsubishi heavy industries "/>
    <s v="Robert Bosch"/>
    <s v="Temperzone"/>
    <m/>
    <m/>
    <n v="4"/>
    <n v="3"/>
    <n v="3"/>
    <n v="3"/>
    <n v="5"/>
    <n v="5"/>
    <n v="3"/>
    <n v="4"/>
    <n v="3"/>
    <n v="1"/>
    <n v="5"/>
    <n v="5"/>
    <n v="5"/>
    <n v="5"/>
    <n v="5"/>
    <n v="4"/>
    <n v="4"/>
    <n v="4"/>
    <n v="5"/>
    <n v="2"/>
    <n v="3"/>
    <n v="3"/>
    <n v="4"/>
    <n v="4"/>
    <n v="4"/>
    <n v="5"/>
    <n v="5"/>
    <n v="5"/>
    <n v="4"/>
    <n v="4"/>
    <n v="5"/>
    <x v="3"/>
  </r>
  <r>
    <s v="P328"/>
    <n v="10.76161326048809"/>
    <x v="0"/>
    <x v="4"/>
    <n v="2"/>
    <m/>
    <m/>
    <m/>
    <n v="4"/>
    <m/>
    <n v="6"/>
    <m/>
    <m/>
    <m/>
    <m/>
    <m/>
    <n v="2"/>
    <x v="0"/>
    <n v="1"/>
    <m/>
    <m/>
    <n v="4"/>
    <n v="5"/>
    <m/>
    <m/>
    <m/>
    <n v="9"/>
    <m/>
    <m/>
    <n v="12"/>
    <m/>
    <m/>
    <n v="5"/>
    <n v="3"/>
    <m/>
    <m/>
    <n v="4"/>
    <n v="2"/>
    <m/>
    <m/>
    <m/>
    <n v="5"/>
    <m/>
    <m/>
    <n v="1"/>
    <m/>
    <s v="Noel leemings"/>
    <s v="Kmart"/>
    <m/>
    <m/>
    <m/>
    <n v="3"/>
    <n v="3"/>
    <n v="3"/>
    <n v="2"/>
    <n v="3"/>
    <n v="3"/>
    <n v="3"/>
    <n v="3"/>
    <n v="3"/>
    <n v="3"/>
    <n v="4"/>
    <n v="3"/>
    <n v="3"/>
    <n v="3"/>
    <n v="3"/>
    <n v="3"/>
    <n v="3"/>
    <n v="3"/>
    <n v="3"/>
    <n v="3"/>
    <n v="3"/>
    <n v="3"/>
    <n v="3"/>
    <n v="3"/>
    <n v="3"/>
    <n v="3"/>
    <n v="3"/>
    <n v="3"/>
    <n v="3"/>
    <n v="4"/>
    <n v="3"/>
    <x v="1"/>
  </r>
  <r>
    <s v="P329"/>
    <n v="14.250387395927627"/>
    <x v="1"/>
    <x v="2"/>
    <n v="2"/>
    <n v="1"/>
    <m/>
    <m/>
    <m/>
    <m/>
    <m/>
    <m/>
    <m/>
    <m/>
    <m/>
    <m/>
    <n v="1"/>
    <x v="0"/>
    <m/>
    <m/>
    <m/>
    <m/>
    <n v="5"/>
    <m/>
    <m/>
    <m/>
    <m/>
    <m/>
    <m/>
    <m/>
    <m/>
    <m/>
    <n v="1"/>
    <m/>
    <m/>
    <m/>
    <m/>
    <n v="1"/>
    <m/>
    <m/>
    <m/>
    <m/>
    <m/>
    <m/>
    <m/>
    <m/>
    <s v=" "/>
    <m/>
    <m/>
    <m/>
    <m/>
    <n v="3"/>
    <n v="3"/>
    <n v="3"/>
    <n v="3"/>
    <n v="3"/>
    <n v="3"/>
    <n v="3"/>
    <n v="3"/>
    <n v="3"/>
    <n v="3"/>
    <n v="3"/>
    <n v="3"/>
    <n v="3"/>
    <n v="3"/>
    <n v="3"/>
    <n v="3"/>
    <n v="3"/>
    <n v="3"/>
    <n v="3"/>
    <n v="3"/>
    <n v="3"/>
    <n v="3"/>
    <n v="3"/>
    <n v="3"/>
    <n v="3"/>
    <n v="3"/>
    <n v="3"/>
    <n v="3"/>
    <n v="3"/>
    <n v="3"/>
    <n v="3"/>
    <x v="4"/>
  </r>
  <r>
    <s v="P330"/>
    <n v="18.357293212636137"/>
    <x v="1"/>
    <x v="2"/>
    <n v="2"/>
    <n v="1"/>
    <m/>
    <m/>
    <m/>
    <m/>
    <m/>
    <m/>
    <m/>
    <m/>
    <m/>
    <m/>
    <n v="1"/>
    <x v="0"/>
    <m/>
    <n v="2"/>
    <m/>
    <m/>
    <n v="5"/>
    <n v="6"/>
    <n v="7"/>
    <n v="8"/>
    <m/>
    <m/>
    <m/>
    <n v="12"/>
    <m/>
    <m/>
    <n v="6"/>
    <m/>
    <n v="1"/>
    <m/>
    <m/>
    <n v="6"/>
    <n v="5"/>
    <n v="3"/>
    <n v="2"/>
    <m/>
    <m/>
    <m/>
    <n v="4"/>
    <m/>
    <s v="Eco store "/>
    <m/>
    <m/>
    <m/>
    <m/>
    <n v="5"/>
    <n v="5"/>
    <n v="5"/>
    <n v="3"/>
    <n v="4"/>
    <n v="5"/>
    <n v="3"/>
    <n v="4"/>
    <n v="3"/>
    <n v="5"/>
    <n v="5"/>
    <n v="5"/>
    <n v="5"/>
    <n v="5"/>
    <n v="3"/>
    <n v="4"/>
    <n v="5"/>
    <n v="5"/>
    <n v="5"/>
    <n v="4"/>
    <n v="4"/>
    <n v="5"/>
    <n v="5"/>
    <n v="4"/>
    <n v="5"/>
    <n v="4"/>
    <n v="5"/>
    <n v="5"/>
    <n v="4"/>
    <n v="5"/>
    <n v="5"/>
    <x v="3"/>
  </r>
  <r>
    <s v="P331"/>
    <n v="6.2396224152968838"/>
    <x v="1"/>
    <x v="2"/>
    <n v="2"/>
    <m/>
    <m/>
    <m/>
    <m/>
    <m/>
    <m/>
    <m/>
    <m/>
    <m/>
    <n v="10"/>
    <m/>
    <n v="1"/>
    <x v="0"/>
    <m/>
    <n v="2"/>
    <n v="3"/>
    <n v="4"/>
    <m/>
    <m/>
    <m/>
    <m/>
    <m/>
    <n v="10"/>
    <n v="11"/>
    <n v="12"/>
    <m/>
    <m/>
    <n v="6"/>
    <m/>
    <n v="6"/>
    <n v="1"/>
    <n v="2"/>
    <m/>
    <m/>
    <m/>
    <m/>
    <m/>
    <n v="3"/>
    <n v="4"/>
    <n v="5"/>
    <m/>
    <m/>
    <m/>
    <m/>
    <m/>
    <m/>
    <n v="4"/>
    <n v="4"/>
    <n v="4"/>
    <n v="3"/>
    <n v="3"/>
    <n v="4"/>
    <n v="3"/>
    <n v="3"/>
    <n v="4"/>
    <n v="3"/>
    <n v="4"/>
    <n v="4"/>
    <n v="3"/>
    <n v="3"/>
    <n v="4"/>
    <n v="4"/>
    <n v="3"/>
    <n v="3"/>
    <n v="3"/>
    <n v="4"/>
    <n v="3"/>
    <n v="3"/>
    <n v="4"/>
    <n v="4"/>
    <n v="3"/>
    <n v="4"/>
    <n v="4"/>
    <n v="4"/>
    <n v="4"/>
    <n v="3"/>
    <n v="3"/>
    <x v="0"/>
  </r>
  <r>
    <s v="P332"/>
    <n v="4.1469562074358439"/>
    <x v="1"/>
    <x v="1"/>
    <n v="2"/>
    <m/>
    <m/>
    <m/>
    <m/>
    <m/>
    <m/>
    <m/>
    <m/>
    <n v="9"/>
    <m/>
    <s v="South African"/>
    <n v="1"/>
    <x v="0"/>
    <m/>
    <n v="2"/>
    <n v="3"/>
    <n v="4"/>
    <m/>
    <n v="6"/>
    <n v="7"/>
    <n v="8"/>
    <m/>
    <m/>
    <n v="11"/>
    <n v="12"/>
    <m/>
    <m/>
    <n v="8"/>
    <m/>
    <n v="2"/>
    <n v="5"/>
    <n v="8"/>
    <m/>
    <n v="1"/>
    <n v="3"/>
    <n v="7"/>
    <m/>
    <m/>
    <n v="4"/>
    <n v="6"/>
    <m/>
    <m/>
    <m/>
    <m/>
    <m/>
    <m/>
    <n v="6"/>
    <n v="3"/>
    <n v="3"/>
    <n v="3"/>
    <n v="5"/>
    <n v="5"/>
    <n v="3"/>
    <n v="3"/>
    <n v="3"/>
    <n v="3"/>
    <n v="4"/>
    <n v="5"/>
    <n v="5"/>
    <n v="5"/>
    <n v="4"/>
    <n v="4"/>
    <n v="4"/>
    <n v="4"/>
    <n v="4"/>
    <n v="4"/>
    <n v="4"/>
    <n v="4"/>
    <n v="4"/>
    <n v="4"/>
    <n v="4"/>
    <n v="4"/>
    <n v="4"/>
    <n v="5"/>
    <n v="4"/>
    <n v="4"/>
    <n v="4"/>
    <x v="0"/>
  </r>
  <r>
    <s v="P333"/>
    <n v="14.40099494661998"/>
    <x v="1"/>
    <x v="0"/>
    <n v="4"/>
    <n v="1"/>
    <n v="2"/>
    <m/>
    <m/>
    <m/>
    <m/>
    <m/>
    <m/>
    <m/>
    <m/>
    <m/>
    <n v="2"/>
    <x v="0"/>
    <m/>
    <n v="2"/>
    <n v="3"/>
    <m/>
    <n v="5"/>
    <n v="6"/>
    <n v="7"/>
    <n v="8"/>
    <n v="9"/>
    <m/>
    <n v="11"/>
    <n v="12"/>
    <m/>
    <m/>
    <n v="9"/>
    <m/>
    <n v="1"/>
    <n v="3"/>
    <m/>
    <n v="5"/>
    <n v="2"/>
    <n v="4"/>
    <n v="6"/>
    <n v="9"/>
    <m/>
    <n v="8"/>
    <n v="7"/>
    <m/>
    <m/>
    <s v="None"/>
    <s v="None"/>
    <s v="None"/>
    <s v="None"/>
    <n v="6"/>
    <n v="1"/>
    <n v="1"/>
    <n v="1"/>
    <n v="1"/>
    <n v="5"/>
    <n v="1"/>
    <n v="1"/>
    <n v="1"/>
    <n v="4"/>
    <n v="5"/>
    <n v="5"/>
    <n v="5"/>
    <n v="5"/>
    <n v="5"/>
    <n v="5"/>
    <n v="4"/>
    <n v="5"/>
    <n v="5"/>
    <n v="4"/>
    <n v="4"/>
    <n v="3"/>
    <n v="5"/>
    <n v="5"/>
    <n v="5"/>
    <n v="5"/>
    <n v="5"/>
    <n v="4"/>
    <n v="3"/>
    <n v="3"/>
    <n v="5"/>
    <x v="4"/>
  </r>
  <r>
    <s v="P334"/>
    <n v="10.282474044402253"/>
    <x v="1"/>
    <x v="0"/>
    <n v="3"/>
    <n v="1"/>
    <m/>
    <m/>
    <m/>
    <m/>
    <m/>
    <m/>
    <m/>
    <m/>
    <m/>
    <m/>
    <n v="1"/>
    <x v="0"/>
    <m/>
    <m/>
    <m/>
    <m/>
    <m/>
    <m/>
    <m/>
    <m/>
    <m/>
    <m/>
    <m/>
    <n v="12"/>
    <m/>
    <m/>
    <n v="1"/>
    <m/>
    <m/>
    <m/>
    <m/>
    <m/>
    <m/>
    <m/>
    <m/>
    <m/>
    <m/>
    <m/>
    <n v="1"/>
    <m/>
    <s v="envirowaste"/>
    <m/>
    <m/>
    <m/>
    <m/>
    <n v="5"/>
    <n v="3"/>
    <n v="3"/>
    <n v="3"/>
    <n v="3"/>
    <n v="3"/>
    <n v="3"/>
    <n v="3"/>
    <n v="3"/>
    <n v="3"/>
    <n v="3"/>
    <n v="3"/>
    <n v="3"/>
    <n v="3"/>
    <n v="3"/>
    <n v="3"/>
    <n v="3"/>
    <n v="3"/>
    <n v="3"/>
    <n v="3"/>
    <n v="3"/>
    <n v="3"/>
    <n v="3"/>
    <n v="3"/>
    <n v="3"/>
    <n v="3"/>
    <n v="3"/>
    <n v="5"/>
    <n v="5"/>
    <n v="5"/>
    <n v="5"/>
    <x v="1"/>
  </r>
  <r>
    <s v="P335"/>
    <n v="6.903552885075122"/>
    <x v="0"/>
    <x v="2"/>
    <n v="9"/>
    <m/>
    <m/>
    <m/>
    <m/>
    <m/>
    <m/>
    <n v="7"/>
    <m/>
    <m/>
    <m/>
    <m/>
    <n v="1"/>
    <x v="0"/>
    <n v="1"/>
    <n v="2"/>
    <n v="3"/>
    <n v="4"/>
    <n v="5"/>
    <n v="6"/>
    <n v="7"/>
    <m/>
    <n v="9"/>
    <n v="10"/>
    <n v="11"/>
    <n v="12"/>
    <n v="13"/>
    <m/>
    <n v="12"/>
    <n v="7"/>
    <n v="2"/>
    <n v="5"/>
    <n v="1"/>
    <n v="6"/>
    <n v="3"/>
    <n v="4"/>
    <m/>
    <n v="11"/>
    <n v="8"/>
    <n v="12"/>
    <n v="9"/>
    <n v="10"/>
    <s v="Z Energy"/>
    <s v="Pak n Save"/>
    <s v="Meridan"/>
    <m/>
    <m/>
    <n v="4"/>
    <n v="3"/>
    <n v="3"/>
    <n v="3"/>
    <n v="5"/>
    <n v="5"/>
    <n v="3"/>
    <n v="3"/>
    <n v="3"/>
    <n v="3"/>
    <n v="5"/>
    <n v="5"/>
    <n v="5"/>
    <n v="5"/>
    <n v="4"/>
    <n v="4"/>
    <n v="4"/>
    <n v="4"/>
    <n v="4"/>
    <n v="4"/>
    <n v="3"/>
    <n v="3"/>
    <n v="3"/>
    <n v="3"/>
    <n v="3"/>
    <n v="3"/>
    <n v="3"/>
    <n v="5"/>
    <n v="4"/>
    <n v="5"/>
    <n v="4"/>
    <x v="0"/>
  </r>
  <r>
    <s v="P336"/>
    <n v="5.6496947752784976"/>
    <x v="0"/>
    <x v="3"/>
    <n v="3"/>
    <n v="1"/>
    <m/>
    <m/>
    <m/>
    <m/>
    <m/>
    <m/>
    <m/>
    <m/>
    <m/>
    <m/>
    <n v="1"/>
    <x v="0"/>
    <m/>
    <n v="2"/>
    <n v="3"/>
    <m/>
    <n v="5"/>
    <n v="6"/>
    <n v="7"/>
    <n v="8"/>
    <m/>
    <m/>
    <n v="11"/>
    <n v="12"/>
    <m/>
    <m/>
    <n v="8"/>
    <m/>
    <n v="1"/>
    <n v="2"/>
    <m/>
    <n v="8"/>
    <n v="3"/>
    <n v="7"/>
    <n v="5"/>
    <m/>
    <m/>
    <n v="4"/>
    <n v="6"/>
    <m/>
    <s v="BP"/>
    <s v="Z"/>
    <s v="Forest and Bird"/>
    <s v="Meridium"/>
    <s v="Genesis"/>
    <n v="5"/>
    <n v="4"/>
    <n v="4"/>
    <n v="4"/>
    <n v="4"/>
    <n v="5"/>
    <n v="4"/>
    <n v="4"/>
    <n v="4"/>
    <n v="4"/>
    <n v="5"/>
    <n v="5"/>
    <n v="5"/>
    <n v="5"/>
    <n v="5"/>
    <n v="5"/>
    <n v="5"/>
    <n v="5"/>
    <n v="5"/>
    <n v="5"/>
    <n v="5"/>
    <n v="5"/>
    <n v="5"/>
    <n v="5"/>
    <n v="5"/>
    <n v="5"/>
    <n v="5"/>
    <n v="5"/>
    <n v="5"/>
    <n v="5"/>
    <n v="5"/>
    <x v="5"/>
  </r>
  <r>
    <s v="P337"/>
    <n v="17.138836574044191"/>
    <x v="0"/>
    <x v="2"/>
    <n v="12"/>
    <m/>
    <m/>
    <m/>
    <m/>
    <m/>
    <m/>
    <m/>
    <m/>
    <n v="9"/>
    <m/>
    <s v="European"/>
    <n v="1"/>
    <x v="0"/>
    <m/>
    <n v="2"/>
    <m/>
    <m/>
    <n v="5"/>
    <n v="6"/>
    <n v="7"/>
    <m/>
    <m/>
    <n v="10"/>
    <m/>
    <m/>
    <m/>
    <m/>
    <n v="5"/>
    <m/>
    <n v="2"/>
    <m/>
    <m/>
    <n v="1"/>
    <n v="4"/>
    <n v="3"/>
    <m/>
    <m/>
    <n v="5"/>
    <m/>
    <m/>
    <m/>
    <s v="Ecostore"/>
    <m/>
    <m/>
    <m/>
    <m/>
    <n v="3"/>
    <n v="4"/>
    <n v="4"/>
    <n v="4"/>
    <n v="5"/>
    <n v="5"/>
    <n v="3"/>
    <n v="3"/>
    <n v="4"/>
    <n v="4"/>
    <n v="4"/>
    <n v="4"/>
    <n v="4"/>
    <n v="4"/>
    <n v="4"/>
    <n v="4"/>
    <n v="5"/>
    <n v="4"/>
    <n v="4"/>
    <n v="4"/>
    <n v="4"/>
    <n v="4"/>
    <n v="4"/>
    <n v="4"/>
    <n v="4"/>
    <n v="3"/>
    <n v="4"/>
    <n v="4"/>
    <n v="3"/>
    <n v="3"/>
    <n v="4"/>
    <x v="0"/>
  </r>
  <r>
    <s v="P338"/>
    <n v="5.0758440941348271"/>
    <x v="1"/>
    <x v="2"/>
    <n v="12"/>
    <m/>
    <m/>
    <m/>
    <m/>
    <m/>
    <m/>
    <m/>
    <n v="8"/>
    <m/>
    <m/>
    <m/>
    <n v="1"/>
    <x v="0"/>
    <n v="1"/>
    <m/>
    <m/>
    <n v="4"/>
    <m/>
    <m/>
    <m/>
    <n v="8"/>
    <n v="9"/>
    <m/>
    <n v="11"/>
    <m/>
    <n v="13"/>
    <m/>
    <n v="6"/>
    <n v="6"/>
    <m/>
    <m/>
    <n v="1"/>
    <m/>
    <m/>
    <m/>
    <n v="5"/>
    <n v="3"/>
    <m/>
    <n v="2"/>
    <m/>
    <n v="4"/>
    <s v="Countdown"/>
    <s v="Paknsave "/>
    <s v="Warehouse "/>
    <m/>
    <m/>
    <n v="5"/>
    <n v="5"/>
    <n v="5"/>
    <n v="5"/>
    <n v="4"/>
    <n v="5"/>
    <n v="4"/>
    <n v="3"/>
    <n v="4"/>
    <n v="4"/>
    <n v="5"/>
    <n v="5"/>
    <n v="5"/>
    <n v="5"/>
    <n v="5"/>
    <n v="4"/>
    <n v="4"/>
    <n v="5"/>
    <n v="5"/>
    <n v="4"/>
    <n v="4"/>
    <n v="5"/>
    <n v="4"/>
    <n v="4"/>
    <n v="5"/>
    <n v="5"/>
    <n v="4"/>
    <n v="4"/>
    <n v="5"/>
    <n v="4"/>
    <n v="5"/>
    <x v="4"/>
  </r>
  <r>
    <s v="P339"/>
    <n v="18.080736588808563"/>
    <x v="0"/>
    <x v="2"/>
    <n v="6"/>
    <n v="1"/>
    <m/>
    <m/>
    <m/>
    <m/>
    <m/>
    <m/>
    <m/>
    <m/>
    <m/>
    <m/>
    <n v="1"/>
    <x v="0"/>
    <m/>
    <m/>
    <m/>
    <m/>
    <m/>
    <m/>
    <m/>
    <m/>
    <m/>
    <m/>
    <m/>
    <m/>
    <m/>
    <n v="14"/>
    <n v="0"/>
    <m/>
    <m/>
    <m/>
    <m/>
    <m/>
    <m/>
    <m/>
    <m/>
    <m/>
    <m/>
    <m/>
    <m/>
    <m/>
    <s v="farmers"/>
    <m/>
    <m/>
    <m/>
    <m/>
    <n v="6"/>
    <n v="3"/>
    <n v="3"/>
    <n v="3"/>
    <n v="3"/>
    <n v="3"/>
    <n v="3"/>
    <n v="3"/>
    <n v="3"/>
    <n v="3"/>
    <n v="3"/>
    <n v="3"/>
    <n v="3"/>
    <n v="3"/>
    <n v="3"/>
    <n v="3"/>
    <n v="3"/>
    <n v="3"/>
    <n v="3"/>
    <n v="3"/>
    <n v="3"/>
    <n v="3"/>
    <n v="3"/>
    <n v="3"/>
    <n v="3"/>
    <n v="3"/>
    <n v="3"/>
    <n v="3"/>
    <n v="3"/>
    <n v="3"/>
    <n v="3"/>
    <x v="3"/>
  </r>
  <r>
    <s v="P340"/>
    <n v="7.0748958253268182"/>
    <x v="1"/>
    <x v="3"/>
    <n v="12"/>
    <n v="1"/>
    <m/>
    <m/>
    <m/>
    <m/>
    <m/>
    <m/>
    <m/>
    <m/>
    <m/>
    <m/>
    <n v="1"/>
    <x v="0"/>
    <n v="1"/>
    <n v="2"/>
    <n v="3"/>
    <n v="4"/>
    <n v="5"/>
    <n v="6"/>
    <n v="7"/>
    <n v="8"/>
    <n v="9"/>
    <n v="10"/>
    <n v="11"/>
    <m/>
    <m/>
    <m/>
    <n v="11"/>
    <n v="9"/>
    <n v="1"/>
    <n v="2"/>
    <n v="11"/>
    <n v="10"/>
    <n v="3"/>
    <n v="5"/>
    <n v="8"/>
    <n v="4"/>
    <n v="7"/>
    <n v="6"/>
    <m/>
    <m/>
    <s v="Genesis"/>
    <s v="Fontera"/>
    <s v="Countddown"/>
    <s v="Vodafone"/>
    <s v="Foodstuffs"/>
    <n v="5"/>
    <n v="4"/>
    <n v="4"/>
    <n v="4"/>
    <n v="5"/>
    <n v="5"/>
    <n v="5"/>
    <n v="4"/>
    <n v="5"/>
    <n v="4"/>
    <n v="5"/>
    <n v="5"/>
    <n v="5"/>
    <n v="5"/>
    <n v="4"/>
    <n v="5"/>
    <n v="4"/>
    <n v="5"/>
    <n v="5"/>
    <n v="4"/>
    <n v="5"/>
    <n v="4"/>
    <n v="5"/>
    <n v="5"/>
    <n v="5"/>
    <n v="4"/>
    <n v="4"/>
    <n v="4"/>
    <n v="4"/>
    <n v="5"/>
    <n v="4"/>
    <x v="5"/>
  </r>
  <r>
    <s v="P341"/>
    <n v="14.353459614997348"/>
    <x v="1"/>
    <x v="0"/>
    <n v="12"/>
    <n v="1"/>
    <m/>
    <m/>
    <m/>
    <m/>
    <m/>
    <m/>
    <m/>
    <m/>
    <m/>
    <m/>
    <n v="1"/>
    <x v="0"/>
    <m/>
    <n v="2"/>
    <m/>
    <m/>
    <m/>
    <n v="6"/>
    <m/>
    <m/>
    <m/>
    <m/>
    <m/>
    <m/>
    <m/>
    <m/>
    <n v="2"/>
    <m/>
    <n v="1"/>
    <m/>
    <m/>
    <m/>
    <n v="2"/>
    <m/>
    <m/>
    <m/>
    <m/>
    <m/>
    <m/>
    <m/>
    <m/>
    <m/>
    <m/>
    <m/>
    <m/>
    <n v="6"/>
    <n v="1"/>
    <n v="1"/>
    <n v="1"/>
    <n v="1"/>
    <n v="5"/>
    <n v="3"/>
    <n v="3"/>
    <n v="3"/>
    <n v="3"/>
    <n v="3"/>
    <n v="3"/>
    <n v="3"/>
    <n v="3"/>
    <n v="3"/>
    <n v="3"/>
    <n v="3"/>
    <n v="3"/>
    <n v="3"/>
    <n v="3"/>
    <n v="3"/>
    <n v="3"/>
    <n v="3"/>
    <n v="3"/>
    <n v="3"/>
    <n v="3"/>
    <n v="3"/>
    <n v="3"/>
    <n v="3"/>
    <n v="3"/>
    <n v="3"/>
    <x v="0"/>
  </r>
  <r>
    <s v="P342"/>
    <n v="5.0947799453532081"/>
    <x v="1"/>
    <x v="5"/>
    <n v="2"/>
    <m/>
    <m/>
    <m/>
    <m/>
    <m/>
    <m/>
    <n v="7"/>
    <m/>
    <m/>
    <m/>
    <m/>
    <n v="1"/>
    <x v="0"/>
    <m/>
    <n v="2"/>
    <m/>
    <m/>
    <m/>
    <n v="6"/>
    <n v="7"/>
    <m/>
    <m/>
    <m/>
    <m/>
    <m/>
    <m/>
    <m/>
    <n v="3"/>
    <m/>
    <n v="1"/>
    <m/>
    <m/>
    <m/>
    <n v="2"/>
    <n v="3"/>
    <m/>
    <m/>
    <m/>
    <m/>
    <m/>
    <m/>
    <s v="Body shop"/>
    <m/>
    <m/>
    <m/>
    <m/>
    <n v="4"/>
    <n v="4"/>
    <n v="4"/>
    <n v="4"/>
    <n v="4"/>
    <n v="4"/>
    <n v="4"/>
    <n v="4"/>
    <n v="4"/>
    <n v="4"/>
    <n v="4"/>
    <n v="4"/>
    <n v="4"/>
    <n v="4"/>
    <n v="4"/>
    <n v="4"/>
    <n v="4"/>
    <n v="4"/>
    <n v="4"/>
    <n v="4"/>
    <n v="4"/>
    <n v="4"/>
    <n v="4"/>
    <n v="4"/>
    <n v="4"/>
    <n v="4"/>
    <n v="4"/>
    <n v="4"/>
    <n v="4"/>
    <n v="4"/>
    <n v="4"/>
    <x v="4"/>
  </r>
  <r>
    <s v="P343"/>
    <n v="6.218510971073445"/>
    <x v="0"/>
    <x v="1"/>
    <n v="8"/>
    <n v="1"/>
    <m/>
    <m/>
    <m/>
    <m/>
    <m/>
    <m/>
    <m/>
    <m/>
    <m/>
    <m/>
    <n v="1"/>
    <x v="0"/>
    <m/>
    <m/>
    <m/>
    <n v="4"/>
    <m/>
    <n v="6"/>
    <n v="7"/>
    <m/>
    <m/>
    <m/>
    <m/>
    <n v="12"/>
    <m/>
    <m/>
    <n v="4"/>
    <m/>
    <m/>
    <m/>
    <n v="1"/>
    <m/>
    <n v="4"/>
    <n v="3"/>
    <m/>
    <m/>
    <m/>
    <m/>
    <n v="2"/>
    <m/>
    <s v="eco store"/>
    <m/>
    <m/>
    <m/>
    <m/>
    <n v="6"/>
    <n v="3"/>
    <n v="3"/>
    <n v="3"/>
    <n v="4"/>
    <n v="4"/>
    <n v="4"/>
    <n v="4"/>
    <n v="3"/>
    <n v="1"/>
    <n v="4"/>
    <n v="3"/>
    <n v="4"/>
    <n v="4"/>
    <n v="4"/>
    <n v="4"/>
    <n v="4"/>
    <n v="4"/>
    <n v="4"/>
    <n v="4"/>
    <n v="4"/>
    <n v="5"/>
    <n v="2"/>
    <n v="4"/>
    <n v="4"/>
    <n v="4"/>
    <n v="4"/>
    <n v="3"/>
    <n v="3"/>
    <n v="3"/>
    <n v="4"/>
    <x v="5"/>
  </r>
  <r>
    <s v="P344"/>
    <n v="10.49672948467617"/>
    <x v="1"/>
    <x v="1"/>
    <n v="12"/>
    <n v="1"/>
    <m/>
    <m/>
    <m/>
    <m/>
    <m/>
    <m/>
    <m/>
    <m/>
    <m/>
    <m/>
    <n v="1"/>
    <x v="0"/>
    <m/>
    <m/>
    <m/>
    <m/>
    <n v="5"/>
    <m/>
    <m/>
    <m/>
    <m/>
    <m/>
    <m/>
    <m/>
    <m/>
    <m/>
    <n v="1"/>
    <m/>
    <m/>
    <m/>
    <m/>
    <n v="1"/>
    <m/>
    <m/>
    <m/>
    <m/>
    <m/>
    <m/>
    <m/>
    <m/>
    <m/>
    <m/>
    <m/>
    <m/>
    <m/>
    <n v="1"/>
    <n v="3"/>
    <n v="3"/>
    <n v="3"/>
    <n v="3"/>
    <n v="3"/>
    <n v="3"/>
    <n v="3"/>
    <n v="3"/>
    <n v="3"/>
    <n v="3"/>
    <n v="3"/>
    <n v="3"/>
    <n v="3"/>
    <n v="3"/>
    <n v="3"/>
    <n v="3"/>
    <n v="3"/>
    <n v="3"/>
    <n v="3"/>
    <n v="3"/>
    <n v="3"/>
    <n v="3"/>
    <n v="3"/>
    <n v="3"/>
    <n v="3"/>
    <n v="3"/>
    <n v="3"/>
    <n v="3"/>
    <n v="3"/>
    <n v="3"/>
    <x v="6"/>
  </r>
  <r>
    <s v="P345"/>
    <n v="13.889424018314701"/>
    <x v="0"/>
    <x v="0"/>
    <n v="2"/>
    <n v="1"/>
    <m/>
    <m/>
    <m/>
    <m/>
    <m/>
    <m/>
    <m/>
    <m/>
    <m/>
    <m/>
    <n v="1"/>
    <x v="0"/>
    <m/>
    <n v="2"/>
    <n v="3"/>
    <m/>
    <n v="5"/>
    <n v="6"/>
    <m/>
    <m/>
    <m/>
    <m/>
    <n v="11"/>
    <n v="12"/>
    <n v="13"/>
    <m/>
    <n v="7"/>
    <m/>
    <n v="1"/>
    <n v="6"/>
    <m/>
    <n v="4"/>
    <n v="3"/>
    <m/>
    <m/>
    <m/>
    <m/>
    <n v="2"/>
    <n v="5"/>
    <n v="7"/>
    <m/>
    <m/>
    <m/>
    <m/>
    <m/>
    <n v="3"/>
    <n v="3"/>
    <n v="3"/>
    <n v="3"/>
    <n v="3"/>
    <n v="4"/>
    <n v="3"/>
    <n v="3"/>
    <n v="3"/>
    <n v="3"/>
    <n v="3"/>
    <n v="3"/>
    <n v="3"/>
    <n v="3"/>
    <n v="3"/>
    <n v="3"/>
    <n v="3"/>
    <n v="3"/>
    <n v="3"/>
    <n v="3"/>
    <n v="3"/>
    <n v="3"/>
    <n v="3"/>
    <n v="3"/>
    <n v="3"/>
    <n v="3"/>
    <n v="3"/>
    <n v="3"/>
    <n v="3"/>
    <n v="3"/>
    <n v="3"/>
    <x v="4"/>
  </r>
  <r>
    <s v="P346"/>
    <n v="17.882967133977203"/>
    <x v="1"/>
    <x v="5"/>
    <n v="9"/>
    <n v="1"/>
    <m/>
    <m/>
    <m/>
    <m/>
    <m/>
    <m/>
    <m/>
    <m/>
    <m/>
    <m/>
    <n v="1"/>
    <x v="0"/>
    <n v="1"/>
    <n v="2"/>
    <n v="3"/>
    <m/>
    <m/>
    <n v="6"/>
    <n v="7"/>
    <n v="8"/>
    <m/>
    <m/>
    <n v="11"/>
    <n v="12"/>
    <m/>
    <m/>
    <n v="8"/>
    <n v="8"/>
    <n v="1"/>
    <n v="2"/>
    <m/>
    <m/>
    <n v="3"/>
    <n v="4"/>
    <n v="5"/>
    <m/>
    <m/>
    <n v="6"/>
    <n v="7"/>
    <m/>
    <s v="Countdown "/>
    <m/>
    <m/>
    <m/>
    <m/>
    <n v="3"/>
    <n v="2"/>
    <n v="2"/>
    <n v="3"/>
    <n v="4"/>
    <n v="5"/>
    <n v="3"/>
    <n v="3"/>
    <n v="3"/>
    <n v="3"/>
    <n v="4"/>
    <n v="5"/>
    <n v="4"/>
    <n v="4"/>
    <n v="5"/>
    <n v="5"/>
    <n v="4"/>
    <n v="5"/>
    <n v="5"/>
    <n v="4"/>
    <n v="4"/>
    <n v="2"/>
    <n v="5"/>
    <n v="5"/>
    <n v="5"/>
    <n v="5"/>
    <n v="5"/>
    <n v="4"/>
    <n v="5"/>
    <n v="3"/>
    <n v="4"/>
    <x v="6"/>
  </r>
  <r>
    <s v="P347"/>
    <n v="12.102118569891351"/>
    <x v="0"/>
    <x v="2"/>
    <n v="8"/>
    <m/>
    <m/>
    <m/>
    <m/>
    <m/>
    <m/>
    <m/>
    <m/>
    <n v="9"/>
    <m/>
    <s v="NZ of Dutch decent"/>
    <n v="1"/>
    <x v="0"/>
    <m/>
    <n v="2"/>
    <n v="3"/>
    <m/>
    <n v="5"/>
    <n v="6"/>
    <n v="7"/>
    <n v="8"/>
    <m/>
    <m/>
    <n v="11"/>
    <n v="12"/>
    <m/>
    <m/>
    <n v="8"/>
    <m/>
    <n v="2"/>
    <n v="6"/>
    <m/>
    <n v="7"/>
    <n v="1"/>
    <n v="4"/>
    <n v="8"/>
    <m/>
    <m/>
    <n v="5"/>
    <n v="3"/>
    <m/>
    <m/>
    <m/>
    <m/>
    <m/>
    <m/>
    <n v="6"/>
    <n v="3"/>
    <n v="3"/>
    <n v="4"/>
    <n v="4"/>
    <n v="4"/>
    <n v="3"/>
    <n v="3"/>
    <n v="3"/>
    <n v="4"/>
    <n v="4"/>
    <n v="4"/>
    <n v="3"/>
    <n v="4"/>
    <n v="4"/>
    <n v="4"/>
    <n v="4"/>
    <n v="3"/>
    <n v="4"/>
    <n v="3"/>
    <n v="2"/>
    <n v="3"/>
    <n v="4"/>
    <n v="4"/>
    <n v="4"/>
    <n v="4"/>
    <n v="4"/>
    <n v="4"/>
    <n v="4"/>
    <n v="4"/>
    <n v="4"/>
    <x v="0"/>
  </r>
  <r>
    <s v="P348"/>
    <n v="9.4352856165976995"/>
    <x v="0"/>
    <x v="3"/>
    <n v="8"/>
    <n v="1"/>
    <m/>
    <m/>
    <m/>
    <m/>
    <m/>
    <m/>
    <m/>
    <m/>
    <m/>
    <m/>
    <n v="1"/>
    <x v="0"/>
    <m/>
    <n v="2"/>
    <m/>
    <m/>
    <m/>
    <m/>
    <n v="7"/>
    <m/>
    <m/>
    <m/>
    <n v="11"/>
    <m/>
    <n v="13"/>
    <m/>
    <n v="4"/>
    <m/>
    <n v="2"/>
    <m/>
    <m/>
    <m/>
    <m/>
    <n v="4"/>
    <m/>
    <m/>
    <m/>
    <n v="3"/>
    <m/>
    <n v="1"/>
    <s v="Powershop"/>
    <s v="Vodafone"/>
    <s v="NZTA"/>
    <s v="Police"/>
    <s v="Health System"/>
    <n v="6"/>
    <n v="3"/>
    <n v="3"/>
    <n v="3"/>
    <n v="4"/>
    <n v="5"/>
    <n v="4"/>
    <n v="4"/>
    <n v="4"/>
    <n v="4"/>
    <n v="5"/>
    <n v="5"/>
    <n v="5"/>
    <n v="5"/>
    <n v="5"/>
    <n v="5"/>
    <n v="5"/>
    <n v="5"/>
    <n v="5"/>
    <n v="5"/>
    <n v="5"/>
    <n v="5"/>
    <n v="5"/>
    <n v="5"/>
    <n v="5"/>
    <n v="5"/>
    <n v="5"/>
    <n v="5"/>
    <n v="5"/>
    <n v="5"/>
    <n v="5"/>
    <x v="1"/>
  </r>
  <r>
    <s v="P349"/>
    <n v="4.1286411562795244"/>
    <x v="1"/>
    <x v="2"/>
    <n v="2"/>
    <m/>
    <m/>
    <m/>
    <m/>
    <m/>
    <m/>
    <m/>
    <n v="8"/>
    <m/>
    <m/>
    <m/>
    <n v="1"/>
    <x v="0"/>
    <m/>
    <n v="2"/>
    <m/>
    <n v="4"/>
    <n v="5"/>
    <m/>
    <m/>
    <m/>
    <m/>
    <m/>
    <m/>
    <m/>
    <m/>
    <m/>
    <n v="3"/>
    <m/>
    <n v="1"/>
    <m/>
    <n v="3"/>
    <n v="2"/>
    <m/>
    <m/>
    <m/>
    <m/>
    <m/>
    <m/>
    <m/>
    <m/>
    <s v="Kathmandu "/>
    <s v="Air NZ"/>
    <m/>
    <m/>
    <m/>
    <n v="6"/>
    <n v="2"/>
    <n v="3"/>
    <n v="2"/>
    <n v="4"/>
    <n v="5"/>
    <n v="4"/>
    <n v="5"/>
    <n v="4"/>
    <n v="5"/>
    <n v="4"/>
    <n v="5"/>
    <n v="4"/>
    <n v="5"/>
    <n v="3"/>
    <n v="4"/>
    <n v="3"/>
    <n v="3"/>
    <n v="4"/>
    <n v="4"/>
    <n v="5"/>
    <n v="3"/>
    <n v="5"/>
    <n v="3"/>
    <n v="4"/>
    <n v="5"/>
    <n v="5"/>
    <n v="3"/>
    <n v="1"/>
    <n v="4"/>
    <n v="5"/>
    <x v="2"/>
  </r>
  <r>
    <s v="P350"/>
    <n v="12.098579072367091"/>
    <x v="1"/>
    <x v="1"/>
    <n v="1"/>
    <n v="1"/>
    <m/>
    <m/>
    <m/>
    <m/>
    <m/>
    <m/>
    <m/>
    <m/>
    <m/>
    <m/>
    <n v="1"/>
    <x v="0"/>
    <m/>
    <n v="2"/>
    <n v="3"/>
    <m/>
    <n v="5"/>
    <n v="6"/>
    <n v="7"/>
    <m/>
    <n v="9"/>
    <m/>
    <m/>
    <n v="12"/>
    <m/>
    <m/>
    <n v="7"/>
    <m/>
    <n v="3"/>
    <n v="6"/>
    <m/>
    <n v="4"/>
    <n v="2"/>
    <n v="5"/>
    <m/>
    <n v="7"/>
    <m/>
    <m/>
    <n v="1"/>
    <m/>
    <s v="new zealand wind farms"/>
    <m/>
    <m/>
    <m/>
    <m/>
    <n v="6"/>
    <n v="4"/>
    <n v="4"/>
    <n v="5"/>
    <n v="5"/>
    <n v="4"/>
    <n v="5"/>
    <n v="5"/>
    <n v="4"/>
    <n v="5"/>
    <n v="5"/>
    <n v="5"/>
    <n v="5"/>
    <n v="5"/>
    <n v="5"/>
    <n v="5"/>
    <n v="5"/>
    <n v="5"/>
    <n v="5"/>
    <n v="5"/>
    <n v="5"/>
    <n v="4"/>
    <n v="5"/>
    <n v="5"/>
    <n v="5"/>
    <n v="5"/>
    <n v="5"/>
    <n v="5"/>
    <n v="5"/>
    <n v="5"/>
    <n v="5"/>
    <x v="0"/>
  </r>
  <r>
    <s v="P351"/>
    <n v="17.819813787645856"/>
    <x v="0"/>
    <x v="5"/>
    <n v="8"/>
    <m/>
    <m/>
    <m/>
    <m/>
    <m/>
    <m/>
    <m/>
    <m/>
    <n v="9"/>
    <m/>
    <s v="Southeast Asian"/>
    <n v="1"/>
    <x v="0"/>
    <m/>
    <n v="2"/>
    <n v="3"/>
    <m/>
    <n v="5"/>
    <n v="6"/>
    <n v="7"/>
    <n v="8"/>
    <m/>
    <m/>
    <n v="11"/>
    <n v="12"/>
    <m/>
    <m/>
    <n v="8"/>
    <m/>
    <n v="2"/>
    <n v="8"/>
    <m/>
    <n v="7"/>
    <n v="1"/>
    <n v="6"/>
    <n v="3"/>
    <m/>
    <m/>
    <n v="5"/>
    <n v="4"/>
    <m/>
    <s v="New World"/>
    <s v="Countdown"/>
    <s v="Pak N Save"/>
    <m/>
    <m/>
    <n v="3"/>
    <n v="2"/>
    <n v="2"/>
    <n v="2"/>
    <n v="5"/>
    <n v="5"/>
    <n v="5"/>
    <n v="5"/>
    <n v="5"/>
    <n v="5"/>
    <n v="5"/>
    <n v="5"/>
    <n v="5"/>
    <n v="5"/>
    <n v="5"/>
    <n v="5"/>
    <n v="5"/>
    <n v="5"/>
    <n v="5"/>
    <n v="5"/>
    <n v="5"/>
    <n v="5"/>
    <n v="5"/>
    <n v="5"/>
    <n v="5"/>
    <n v="5"/>
    <n v="5"/>
    <n v="5"/>
    <n v="5"/>
    <n v="5"/>
    <n v="5"/>
    <x v="2"/>
  </r>
  <r>
    <s v="P352"/>
    <n v="16.260358334026336"/>
    <x v="0"/>
    <x v="5"/>
    <n v="2"/>
    <n v="1"/>
    <m/>
    <m/>
    <m/>
    <m/>
    <m/>
    <m/>
    <m/>
    <m/>
    <m/>
    <m/>
    <n v="1"/>
    <x v="0"/>
    <m/>
    <m/>
    <m/>
    <m/>
    <m/>
    <n v="6"/>
    <m/>
    <n v="8"/>
    <m/>
    <m/>
    <n v="11"/>
    <m/>
    <m/>
    <m/>
    <n v="3"/>
    <m/>
    <m/>
    <m/>
    <m/>
    <m/>
    <n v="1"/>
    <m/>
    <n v="3"/>
    <m/>
    <m/>
    <n v="2"/>
    <m/>
    <m/>
    <s v="Ecostore"/>
    <m/>
    <m/>
    <m/>
    <m/>
    <n v="4"/>
    <n v="4"/>
    <n v="4"/>
    <n v="4"/>
    <n v="2"/>
    <n v="5"/>
    <n v="3"/>
    <n v="3"/>
    <n v="3"/>
    <n v="3"/>
    <n v="4"/>
    <n v="4"/>
    <n v="4"/>
    <n v="4"/>
    <n v="5"/>
    <n v="4"/>
    <n v="4"/>
    <n v="4"/>
    <n v="3"/>
    <n v="3"/>
    <n v="4"/>
    <n v="4"/>
    <n v="4"/>
    <n v="4"/>
    <n v="5"/>
    <n v="4"/>
    <n v="5"/>
    <n v="5"/>
    <n v="5"/>
    <n v="4"/>
    <n v="4"/>
    <x v="6"/>
  </r>
  <r>
    <s v="P353"/>
    <n v="4.3209261755654405"/>
    <x v="0"/>
    <x v="5"/>
    <n v="2"/>
    <n v="1"/>
    <m/>
    <m/>
    <m/>
    <m/>
    <m/>
    <m/>
    <m/>
    <m/>
    <m/>
    <m/>
    <n v="1"/>
    <x v="0"/>
    <m/>
    <m/>
    <n v="3"/>
    <m/>
    <m/>
    <n v="6"/>
    <m/>
    <m/>
    <m/>
    <m/>
    <m/>
    <n v="12"/>
    <m/>
    <m/>
    <n v="3"/>
    <m/>
    <m/>
    <n v="2"/>
    <m/>
    <m/>
    <n v="1"/>
    <m/>
    <m/>
    <m/>
    <m/>
    <m/>
    <n v="3"/>
    <m/>
    <s v="Countdown"/>
    <m/>
    <m/>
    <m/>
    <m/>
    <n v="5"/>
    <n v="2"/>
    <n v="2"/>
    <n v="3"/>
    <n v="5"/>
    <n v="5"/>
    <n v="4"/>
    <n v="4"/>
    <n v="4"/>
    <n v="4"/>
    <n v="5"/>
    <n v="5"/>
    <n v="5"/>
    <n v="5"/>
    <n v="4"/>
    <n v="4"/>
    <n v="4"/>
    <n v="4"/>
    <n v="4"/>
    <n v="4"/>
    <n v="4"/>
    <n v="5"/>
    <n v="5"/>
    <n v="4"/>
    <n v="4"/>
    <n v="4"/>
    <n v="4"/>
    <n v="4"/>
    <n v="4"/>
    <n v="4"/>
    <n v="4"/>
    <x v="6"/>
  </r>
  <r>
    <s v="P354"/>
    <n v="17.157174998500523"/>
    <x v="1"/>
    <x v="1"/>
    <n v="2"/>
    <n v="1"/>
    <m/>
    <m/>
    <m/>
    <m/>
    <m/>
    <m/>
    <m/>
    <m/>
    <m/>
    <m/>
    <n v="1"/>
    <x v="0"/>
    <n v="1"/>
    <n v="2"/>
    <n v="3"/>
    <n v="4"/>
    <n v="5"/>
    <n v="6"/>
    <n v="7"/>
    <n v="8"/>
    <n v="9"/>
    <n v="10"/>
    <n v="11"/>
    <n v="12"/>
    <n v="13"/>
    <m/>
    <n v="13"/>
    <n v="13"/>
    <n v="12"/>
    <n v="11"/>
    <n v="6"/>
    <n v="7"/>
    <n v="8"/>
    <n v="4"/>
    <n v="5"/>
    <n v="9"/>
    <n v="10"/>
    <n v="1"/>
    <n v="2"/>
    <n v="3"/>
    <m/>
    <m/>
    <m/>
    <m/>
    <m/>
    <n v="3"/>
    <n v="4"/>
    <n v="3"/>
    <n v="3"/>
    <n v="1"/>
    <n v="5"/>
    <n v="3"/>
    <n v="3"/>
    <n v="2"/>
    <n v="3"/>
    <n v="4"/>
    <n v="4"/>
    <n v="3"/>
    <n v="4"/>
    <n v="4"/>
    <n v="4"/>
    <n v="4"/>
    <n v="4"/>
    <n v="4"/>
    <n v="4"/>
    <n v="4"/>
    <n v="4"/>
    <n v="4"/>
    <n v="4"/>
    <n v="4"/>
    <n v="4"/>
    <n v="4"/>
    <n v="4"/>
    <n v="4"/>
    <n v="4"/>
    <n v="4"/>
    <x v="2"/>
  </r>
  <r>
    <s v="P355"/>
    <n v="22.825196530356045"/>
    <x v="0"/>
    <x v="5"/>
    <n v="9"/>
    <n v="1"/>
    <n v="2"/>
    <m/>
    <m/>
    <m/>
    <m/>
    <m/>
    <m/>
    <m/>
    <m/>
    <m/>
    <n v="2"/>
    <x v="0"/>
    <m/>
    <n v="2"/>
    <m/>
    <m/>
    <m/>
    <m/>
    <m/>
    <m/>
    <m/>
    <m/>
    <m/>
    <m/>
    <m/>
    <m/>
    <n v="1"/>
    <m/>
    <n v="1"/>
    <m/>
    <m/>
    <m/>
    <m/>
    <m/>
    <m/>
    <m/>
    <m/>
    <m/>
    <m/>
    <m/>
    <s v=" "/>
    <m/>
    <m/>
    <m/>
    <m/>
    <n v="6"/>
    <n v="3"/>
    <n v="3"/>
    <n v="3"/>
    <n v="3"/>
    <n v="3"/>
    <n v="3"/>
    <n v="3"/>
    <n v="3"/>
    <n v="3"/>
    <n v="3"/>
    <n v="3"/>
    <n v="3"/>
    <n v="3"/>
    <n v="3"/>
    <n v="3"/>
    <n v="3"/>
    <n v="3"/>
    <n v="3"/>
    <n v="3"/>
    <n v="3"/>
    <n v="3"/>
    <n v="3"/>
    <n v="3"/>
    <n v="3"/>
    <n v="3"/>
    <n v="3"/>
    <n v="3"/>
    <n v="3"/>
    <n v="3"/>
    <n v="3"/>
    <x v="1"/>
  </r>
  <r>
    <s v="P356"/>
    <n v="24.211075052088592"/>
    <x v="1"/>
    <x v="3"/>
    <n v="11"/>
    <m/>
    <m/>
    <m/>
    <m/>
    <m/>
    <m/>
    <m/>
    <m/>
    <n v="9"/>
    <m/>
    <s v="New Zealander"/>
    <n v="1"/>
    <x v="0"/>
    <m/>
    <m/>
    <m/>
    <m/>
    <m/>
    <n v="6"/>
    <m/>
    <m/>
    <m/>
    <n v="10"/>
    <n v="11"/>
    <n v="12"/>
    <n v="13"/>
    <m/>
    <n v="5"/>
    <m/>
    <m/>
    <m/>
    <m/>
    <m/>
    <n v="5"/>
    <m/>
    <m/>
    <m/>
    <n v="4"/>
    <n v="3"/>
    <n v="2"/>
    <n v="1"/>
    <m/>
    <m/>
    <m/>
    <m/>
    <m/>
    <n v="2"/>
    <n v="2"/>
    <n v="3"/>
    <n v="2"/>
    <n v="3"/>
    <n v="5"/>
    <n v="3"/>
    <n v="4"/>
    <n v="4"/>
    <n v="2"/>
    <n v="3"/>
    <n v="3"/>
    <n v="4"/>
    <n v="4"/>
    <n v="4"/>
    <n v="4"/>
    <n v="3"/>
    <n v="4"/>
    <n v="4"/>
    <n v="4"/>
    <n v="4"/>
    <n v="5"/>
    <n v="2"/>
    <n v="4"/>
    <n v="4"/>
    <n v="5"/>
    <n v="5"/>
    <n v="3"/>
    <n v="3"/>
    <n v="3"/>
    <n v="3"/>
    <x v="5"/>
  </r>
  <r>
    <s v="P357"/>
    <n v="10.107361752743747"/>
    <x v="1"/>
    <x v="1"/>
    <n v="2"/>
    <m/>
    <m/>
    <m/>
    <m/>
    <m/>
    <m/>
    <n v="7"/>
    <m/>
    <m/>
    <m/>
    <m/>
    <n v="1"/>
    <x v="0"/>
    <n v="1"/>
    <n v="2"/>
    <n v="3"/>
    <n v="4"/>
    <m/>
    <n v="6"/>
    <n v="7"/>
    <m/>
    <m/>
    <m/>
    <n v="11"/>
    <m/>
    <m/>
    <m/>
    <n v="7"/>
    <n v="4"/>
    <n v="5"/>
    <n v="7"/>
    <n v="1"/>
    <m/>
    <n v="2"/>
    <n v="3"/>
    <m/>
    <m/>
    <m/>
    <n v="6"/>
    <m/>
    <m/>
    <s v="Electric Kiwi"/>
    <s v="Mercury "/>
    <s v="Meridian "/>
    <s v="Trust power "/>
    <s v="Contact energy"/>
    <n v="4"/>
    <n v="3"/>
    <n v="3"/>
    <n v="4"/>
    <n v="5"/>
    <n v="5"/>
    <n v="4"/>
    <n v="4"/>
    <n v="4"/>
    <n v="5"/>
    <n v="4"/>
    <n v="4"/>
    <n v="4"/>
    <n v="5"/>
    <n v="4"/>
    <n v="5"/>
    <n v="5"/>
    <n v="4"/>
    <n v="4"/>
    <n v="4"/>
    <n v="3"/>
    <n v="4"/>
    <n v="4"/>
    <n v="4"/>
    <n v="4"/>
    <n v="4"/>
    <n v="4"/>
    <n v="4"/>
    <n v="4"/>
    <n v="4"/>
    <n v="4"/>
    <x v="0"/>
  </r>
  <r>
    <s v="P358"/>
    <n v="16.905329211096081"/>
    <x v="1"/>
    <x v="2"/>
    <n v="8"/>
    <m/>
    <m/>
    <n v="3"/>
    <m/>
    <m/>
    <m/>
    <m/>
    <m/>
    <m/>
    <m/>
    <m/>
    <n v="1"/>
    <x v="0"/>
    <m/>
    <n v="2"/>
    <n v="3"/>
    <m/>
    <n v="5"/>
    <n v="6"/>
    <m/>
    <m/>
    <m/>
    <m/>
    <m/>
    <m/>
    <m/>
    <m/>
    <n v="4"/>
    <m/>
    <n v="1"/>
    <n v="4"/>
    <m/>
    <n v="3"/>
    <n v="2"/>
    <m/>
    <m/>
    <m/>
    <m/>
    <m/>
    <m/>
    <m/>
    <s v=" "/>
    <m/>
    <m/>
    <m/>
    <m/>
    <n v="1"/>
    <n v="1"/>
    <n v="1"/>
    <n v="4"/>
    <n v="5"/>
    <n v="5"/>
    <n v="1"/>
    <n v="2"/>
    <n v="1"/>
    <n v="5"/>
    <n v="5"/>
    <n v="5"/>
    <n v="5"/>
    <n v="5"/>
    <n v="5"/>
    <n v="5"/>
    <n v="4"/>
    <n v="4"/>
    <n v="4"/>
    <n v="4"/>
    <n v="4"/>
    <n v="2"/>
    <n v="5"/>
    <n v="4"/>
    <n v="5"/>
    <n v="5"/>
    <n v="5"/>
    <n v="5"/>
    <n v="2"/>
    <n v="2"/>
    <n v="4"/>
    <x v="6"/>
  </r>
  <r>
    <s v="P359"/>
    <n v="10.999458730139924"/>
    <x v="1"/>
    <x v="3"/>
    <n v="8"/>
    <m/>
    <m/>
    <m/>
    <m/>
    <m/>
    <m/>
    <m/>
    <m/>
    <n v="9"/>
    <m/>
    <s v="New Zealander"/>
    <n v="1"/>
    <x v="0"/>
    <n v="1"/>
    <n v="2"/>
    <n v="3"/>
    <n v="4"/>
    <m/>
    <n v="6"/>
    <n v="7"/>
    <m/>
    <n v="9"/>
    <n v="10"/>
    <n v="11"/>
    <n v="12"/>
    <n v="13"/>
    <m/>
    <n v="11"/>
    <n v="7"/>
    <n v="3"/>
    <n v="6"/>
    <n v="4"/>
    <m/>
    <n v="5"/>
    <n v="8"/>
    <m/>
    <n v="1"/>
    <n v="10"/>
    <n v="9"/>
    <n v="11"/>
    <n v="2"/>
    <m/>
    <m/>
    <m/>
    <m/>
    <m/>
    <n v="5"/>
    <n v="4"/>
    <n v="4"/>
    <n v="4"/>
    <n v="4"/>
    <n v="5"/>
    <n v="4"/>
    <n v="4"/>
    <n v="3"/>
    <n v="3"/>
    <n v="4"/>
    <n v="4"/>
    <n v="4"/>
    <n v="4"/>
    <n v="4"/>
    <n v="4"/>
    <n v="5"/>
    <n v="3"/>
    <n v="4"/>
    <n v="4"/>
    <n v="4"/>
    <n v="5"/>
    <n v="4"/>
    <n v="4"/>
    <n v="5"/>
    <n v="5"/>
    <n v="5"/>
    <n v="4"/>
    <n v="4"/>
    <n v="4"/>
    <n v="5"/>
    <x v="0"/>
  </r>
  <r>
    <s v="P360"/>
    <n v="11.896731747588259"/>
    <x v="0"/>
    <x v="2"/>
    <n v="2"/>
    <n v="1"/>
    <m/>
    <m/>
    <m/>
    <m/>
    <m/>
    <m/>
    <m/>
    <m/>
    <m/>
    <m/>
    <n v="1"/>
    <x v="0"/>
    <m/>
    <n v="2"/>
    <n v="3"/>
    <m/>
    <n v="5"/>
    <n v="6"/>
    <n v="7"/>
    <m/>
    <m/>
    <m/>
    <n v="11"/>
    <m/>
    <m/>
    <m/>
    <n v="6"/>
    <m/>
    <n v="1"/>
    <n v="5"/>
    <m/>
    <n v="3"/>
    <n v="2"/>
    <n v="4"/>
    <m/>
    <m/>
    <m/>
    <n v="6"/>
    <m/>
    <m/>
    <s v="Trade aid"/>
    <s v="Genesis"/>
    <s v="Ecostore"/>
    <m/>
    <m/>
    <n v="4"/>
    <n v="4"/>
    <n v="4"/>
    <n v="4"/>
    <n v="3"/>
    <n v="4"/>
    <n v="4"/>
    <n v="3"/>
    <n v="3"/>
    <n v="4"/>
    <n v="4"/>
    <n v="5"/>
    <n v="5"/>
    <n v="5"/>
    <n v="4"/>
    <n v="4"/>
    <n v="4"/>
    <n v="4"/>
    <n v="4"/>
    <n v="4"/>
    <n v="4"/>
    <n v="4"/>
    <n v="4"/>
    <n v="4"/>
    <n v="4"/>
    <n v="5"/>
    <n v="5"/>
    <n v="4"/>
    <n v="4"/>
    <n v="4"/>
    <n v="4"/>
    <x v="6"/>
  </r>
  <r>
    <s v="P361"/>
    <n v="19.640077417431538"/>
    <x v="0"/>
    <x v="2"/>
    <n v="3"/>
    <n v="1"/>
    <m/>
    <m/>
    <m/>
    <m/>
    <m/>
    <m/>
    <m/>
    <m/>
    <m/>
    <m/>
    <n v="1"/>
    <x v="0"/>
    <m/>
    <m/>
    <m/>
    <m/>
    <m/>
    <m/>
    <m/>
    <m/>
    <m/>
    <m/>
    <m/>
    <n v="12"/>
    <m/>
    <m/>
    <n v="1"/>
    <m/>
    <m/>
    <m/>
    <m/>
    <m/>
    <m/>
    <m/>
    <m/>
    <m/>
    <m/>
    <m/>
    <n v="1"/>
    <m/>
    <s v="The warehouse"/>
    <m/>
    <m/>
    <m/>
    <m/>
    <n v="6"/>
    <n v="4"/>
    <n v="3"/>
    <n v="4"/>
    <n v="5"/>
    <n v="5"/>
    <n v="3"/>
    <n v="3"/>
    <n v="3"/>
    <n v="3"/>
    <n v="3"/>
    <n v="3"/>
    <n v="3"/>
    <n v="3"/>
    <n v="3"/>
    <n v="3"/>
    <n v="3"/>
    <n v="3"/>
    <n v="3"/>
    <n v="3"/>
    <n v="3"/>
    <n v="3"/>
    <n v="3"/>
    <n v="3"/>
    <n v="3"/>
    <n v="3"/>
    <n v="3"/>
    <n v="3"/>
    <n v="3"/>
    <n v="3"/>
    <n v="3"/>
    <x v="5"/>
  </r>
  <r>
    <s v="P362"/>
    <n v="8.2447640982995836"/>
    <x v="1"/>
    <x v="4"/>
    <n v="2"/>
    <m/>
    <m/>
    <m/>
    <m/>
    <m/>
    <m/>
    <m/>
    <n v="8"/>
    <m/>
    <m/>
    <m/>
    <n v="1"/>
    <x v="0"/>
    <m/>
    <n v="2"/>
    <m/>
    <n v="4"/>
    <m/>
    <n v="6"/>
    <n v="7"/>
    <m/>
    <m/>
    <m/>
    <n v="11"/>
    <m/>
    <m/>
    <m/>
    <n v="5"/>
    <m/>
    <n v="1"/>
    <m/>
    <n v="5"/>
    <m/>
    <n v="4"/>
    <n v="3"/>
    <m/>
    <m/>
    <m/>
    <n v="2"/>
    <m/>
    <m/>
    <s v="Aura"/>
    <s v="Save the environment "/>
    <s v="Participate in ecology "/>
    <s v="Conservative Water"/>
    <s v="Socially responsible "/>
    <n v="4"/>
    <n v="5"/>
    <n v="5"/>
    <n v="5"/>
    <n v="5"/>
    <n v="5"/>
    <n v="4"/>
    <n v="4"/>
    <n v="3"/>
    <n v="5"/>
    <n v="5"/>
    <n v="5"/>
    <n v="5"/>
    <n v="5"/>
    <n v="5"/>
    <n v="5"/>
    <n v="3"/>
    <n v="5"/>
    <n v="5"/>
    <n v="5"/>
    <n v="5"/>
    <n v="5"/>
    <n v="5"/>
    <n v="5"/>
    <n v="4"/>
    <n v="5"/>
    <n v="4"/>
    <n v="5"/>
    <n v="5"/>
    <n v="4"/>
    <n v="5"/>
    <x v="4"/>
  </r>
  <r>
    <s v="P363"/>
    <n v="15.447826219802181"/>
    <x v="0"/>
    <x v="5"/>
    <n v="12"/>
    <m/>
    <m/>
    <m/>
    <m/>
    <m/>
    <m/>
    <m/>
    <m/>
    <n v="9"/>
    <m/>
    <s v="Australian European "/>
    <n v="1"/>
    <x v="0"/>
    <m/>
    <n v="2"/>
    <n v="3"/>
    <m/>
    <n v="5"/>
    <n v="6"/>
    <n v="7"/>
    <n v="8"/>
    <m/>
    <m/>
    <n v="11"/>
    <n v="12"/>
    <n v="13"/>
    <m/>
    <n v="9"/>
    <m/>
    <n v="1"/>
    <n v="2"/>
    <m/>
    <n v="4"/>
    <n v="8"/>
    <n v="6"/>
    <n v="3"/>
    <m/>
    <m/>
    <n v="7"/>
    <n v="5"/>
    <n v="9"/>
    <s v="Ethique "/>
    <m/>
    <m/>
    <m/>
    <m/>
    <n v="4"/>
    <n v="3"/>
    <n v="4"/>
    <n v="4"/>
    <n v="4"/>
    <n v="5"/>
    <n v="4"/>
    <n v="4"/>
    <n v="4"/>
    <n v="4"/>
    <n v="4"/>
    <n v="4"/>
    <n v="5"/>
    <n v="5"/>
    <n v="5"/>
    <n v="5"/>
    <n v="5"/>
    <n v="5"/>
    <n v="5"/>
    <n v="5"/>
    <n v="5"/>
    <n v="4"/>
    <n v="5"/>
    <n v="5"/>
    <n v="5"/>
    <n v="5"/>
    <n v="5"/>
    <n v="5"/>
    <n v="5"/>
    <n v="5"/>
    <n v="5"/>
    <x v="2"/>
  </r>
  <r>
    <s v="P364"/>
    <n v="17.117316335746576"/>
    <x v="0"/>
    <x v="0"/>
    <n v="2"/>
    <n v="1"/>
    <m/>
    <m/>
    <m/>
    <m/>
    <m/>
    <m/>
    <m/>
    <m/>
    <m/>
    <m/>
    <n v="1"/>
    <x v="0"/>
    <m/>
    <n v="2"/>
    <m/>
    <m/>
    <m/>
    <m/>
    <m/>
    <m/>
    <m/>
    <m/>
    <m/>
    <m/>
    <m/>
    <m/>
    <n v="1"/>
    <m/>
    <n v="1"/>
    <m/>
    <m/>
    <m/>
    <m/>
    <m/>
    <m/>
    <m/>
    <m/>
    <m/>
    <m/>
    <m/>
    <m/>
    <m/>
    <m/>
    <m/>
    <m/>
    <n v="6"/>
    <n v="3"/>
    <n v="2"/>
    <n v="3"/>
    <n v="4"/>
    <n v="4"/>
    <n v="3"/>
    <n v="3"/>
    <n v="3"/>
    <n v="3"/>
    <n v="3"/>
    <n v="3"/>
    <n v="3"/>
    <n v="3"/>
    <n v="3"/>
    <n v="3"/>
    <n v="3"/>
    <n v="3"/>
    <n v="3"/>
    <n v="3"/>
    <n v="3"/>
    <n v="3"/>
    <n v="3"/>
    <n v="3"/>
    <n v="3"/>
    <n v="3"/>
    <n v="3"/>
    <n v="3"/>
    <n v="3"/>
    <n v="3"/>
    <n v="3"/>
    <x v="6"/>
  </r>
  <r>
    <s v="P365"/>
    <n v="24.203005118135955"/>
    <x v="1"/>
    <x v="2"/>
    <n v="2"/>
    <n v="1"/>
    <m/>
    <m/>
    <m/>
    <m/>
    <m/>
    <m/>
    <m/>
    <m/>
    <m/>
    <m/>
    <n v="1"/>
    <x v="0"/>
    <n v="1"/>
    <m/>
    <m/>
    <m/>
    <m/>
    <m/>
    <m/>
    <m/>
    <m/>
    <m/>
    <m/>
    <m/>
    <m/>
    <m/>
    <n v="1"/>
    <n v="1"/>
    <m/>
    <m/>
    <m/>
    <m/>
    <m/>
    <m/>
    <m/>
    <m/>
    <m/>
    <m/>
    <m/>
    <m/>
    <s v="Farmers "/>
    <s v="Briscoes"/>
    <m/>
    <m/>
    <m/>
    <n v="5"/>
    <n v="5"/>
    <n v="4"/>
    <n v="3"/>
    <n v="3"/>
    <n v="3"/>
    <n v="3"/>
    <n v="3"/>
    <n v="3"/>
    <n v="3"/>
    <n v="5"/>
    <n v="5"/>
    <n v="5"/>
    <n v="4"/>
    <n v="3"/>
    <n v="4"/>
    <n v="5"/>
    <n v="5"/>
    <n v="5"/>
    <n v="4"/>
    <n v="3"/>
    <n v="3"/>
    <n v="3"/>
    <n v="3"/>
    <n v="5"/>
    <n v="5"/>
    <n v="5"/>
    <n v="4"/>
    <n v="4"/>
    <n v="4"/>
    <n v="4"/>
    <x v="4"/>
  </r>
  <r>
    <s v="P366"/>
    <n v="15.41113741806633"/>
    <x v="1"/>
    <x v="3"/>
    <n v="1"/>
    <n v="1"/>
    <m/>
    <m/>
    <m/>
    <m/>
    <m/>
    <m/>
    <m/>
    <m/>
    <m/>
    <m/>
    <n v="1"/>
    <x v="0"/>
    <m/>
    <n v="2"/>
    <n v="3"/>
    <n v="4"/>
    <n v="5"/>
    <n v="6"/>
    <n v="7"/>
    <m/>
    <m/>
    <m/>
    <n v="11"/>
    <n v="12"/>
    <m/>
    <m/>
    <n v="8"/>
    <m/>
    <n v="4"/>
    <n v="2"/>
    <n v="7"/>
    <n v="6"/>
    <n v="1"/>
    <n v="8"/>
    <m/>
    <m/>
    <m/>
    <n v="5"/>
    <n v="3"/>
    <m/>
    <s v="solar city"/>
    <s v="harrisons"/>
    <m/>
    <m/>
    <m/>
    <n v="3"/>
    <n v="2"/>
    <n v="2"/>
    <n v="2"/>
    <n v="4"/>
    <n v="5"/>
    <n v="3"/>
    <n v="2"/>
    <n v="3"/>
    <n v="1"/>
    <n v="4"/>
    <n v="5"/>
    <n v="3"/>
    <n v="5"/>
    <n v="5"/>
    <n v="5"/>
    <n v="3"/>
    <n v="4"/>
    <n v="5"/>
    <n v="5"/>
    <n v="2"/>
    <n v="3"/>
    <n v="4"/>
    <n v="5"/>
    <n v="5"/>
    <n v="5"/>
    <n v="5"/>
    <n v="4"/>
    <n v="1"/>
    <n v="2"/>
    <n v="4"/>
    <x v="4"/>
  </r>
  <r>
    <s v="P367"/>
    <n v="21.410322598936208"/>
    <x v="0"/>
    <x v="1"/>
    <n v="3"/>
    <n v="1"/>
    <m/>
    <m/>
    <m/>
    <m/>
    <m/>
    <m/>
    <m/>
    <m/>
    <m/>
    <m/>
    <n v="1"/>
    <x v="0"/>
    <m/>
    <n v="2"/>
    <m/>
    <m/>
    <m/>
    <n v="6"/>
    <m/>
    <m/>
    <m/>
    <m/>
    <m/>
    <n v="12"/>
    <m/>
    <m/>
    <n v="3"/>
    <m/>
    <n v="3"/>
    <m/>
    <m/>
    <m/>
    <n v="2"/>
    <m/>
    <m/>
    <m/>
    <m/>
    <m/>
    <n v="1"/>
    <m/>
    <s v="eco friendly"/>
    <m/>
    <m/>
    <m/>
    <m/>
    <n v="3"/>
    <n v="4"/>
    <n v="3"/>
    <n v="4"/>
    <n v="5"/>
    <n v="5"/>
    <n v="3"/>
    <n v="3"/>
    <n v="3"/>
    <n v="3"/>
    <n v="3"/>
    <n v="4"/>
    <n v="4"/>
    <n v="3"/>
    <n v="4"/>
    <n v="4"/>
    <n v="4"/>
    <n v="4"/>
    <n v="4"/>
    <n v="4"/>
    <n v="5"/>
    <n v="5"/>
    <n v="5"/>
    <n v="5"/>
    <n v="5"/>
    <n v="5"/>
    <n v="5"/>
    <n v="4"/>
    <n v="4"/>
    <n v="4"/>
    <n v="5"/>
    <x v="1"/>
  </r>
  <r>
    <s v="P368"/>
    <n v="18.082021148068407"/>
    <x v="1"/>
    <x v="5"/>
    <n v="2"/>
    <m/>
    <m/>
    <m/>
    <m/>
    <m/>
    <m/>
    <m/>
    <m/>
    <n v="9"/>
    <m/>
    <s v="Filipino"/>
    <n v="1"/>
    <x v="0"/>
    <m/>
    <m/>
    <m/>
    <n v="4"/>
    <m/>
    <m/>
    <m/>
    <m/>
    <n v="9"/>
    <m/>
    <m/>
    <m/>
    <m/>
    <m/>
    <n v="2"/>
    <m/>
    <m/>
    <m/>
    <n v="2"/>
    <m/>
    <m/>
    <m/>
    <m/>
    <n v="1"/>
    <m/>
    <m/>
    <m/>
    <m/>
    <s v="Pak N Save "/>
    <s v="KMart "/>
    <s v="Warehouse "/>
    <m/>
    <m/>
    <n v="3"/>
    <n v="2"/>
    <n v="3"/>
    <n v="3"/>
    <n v="4"/>
    <n v="5"/>
    <n v="3"/>
    <n v="4"/>
    <n v="4"/>
    <n v="5"/>
    <n v="4"/>
    <n v="4"/>
    <n v="5"/>
    <n v="3"/>
    <n v="4"/>
    <n v="3"/>
    <n v="4"/>
    <n v="4"/>
    <n v="4"/>
    <n v="4"/>
    <n v="4"/>
    <n v="3"/>
    <n v="4"/>
    <n v="3"/>
    <n v="4"/>
    <n v="4"/>
    <n v="5"/>
    <n v="4"/>
    <n v="3"/>
    <n v="4"/>
    <n v="4"/>
    <x v="6"/>
  </r>
  <r>
    <s v="P369"/>
    <n v="6.337576578412345"/>
    <x v="1"/>
    <x v="3"/>
    <n v="2"/>
    <n v="1"/>
    <m/>
    <m/>
    <m/>
    <m/>
    <m/>
    <m/>
    <m/>
    <m/>
    <m/>
    <m/>
    <n v="1"/>
    <x v="0"/>
    <n v="1"/>
    <m/>
    <m/>
    <m/>
    <m/>
    <m/>
    <m/>
    <m/>
    <m/>
    <m/>
    <m/>
    <m/>
    <m/>
    <m/>
    <n v="1"/>
    <n v="1"/>
    <m/>
    <m/>
    <m/>
    <m/>
    <m/>
    <m/>
    <m/>
    <m/>
    <m/>
    <m/>
    <m/>
    <m/>
    <s v="Noel Leeming"/>
    <s v="AA"/>
    <s v="ASB"/>
    <s v="Watties"/>
    <m/>
    <n v="4"/>
    <n v="4"/>
    <n v="4"/>
    <n v="4"/>
    <n v="2"/>
    <n v="2"/>
    <n v="3"/>
    <n v="3"/>
    <n v="3"/>
    <n v="3"/>
    <n v="4"/>
    <n v="4"/>
    <n v="4"/>
    <n v="4"/>
    <n v="4"/>
    <n v="4"/>
    <n v="3"/>
    <n v="4"/>
    <n v="4"/>
    <n v="4"/>
    <n v="4"/>
    <n v="4"/>
    <n v="4"/>
    <n v="4"/>
    <n v="4"/>
    <n v="4"/>
    <n v="4"/>
    <n v="4"/>
    <n v="3"/>
    <n v="3"/>
    <n v="4"/>
    <x v="5"/>
  </r>
  <r>
    <s v="P370"/>
    <n v="23.868362201679421"/>
    <x v="1"/>
    <x v="1"/>
    <n v="12"/>
    <n v="1"/>
    <m/>
    <m/>
    <m/>
    <m/>
    <m/>
    <m/>
    <m/>
    <m/>
    <m/>
    <m/>
    <n v="1"/>
    <x v="0"/>
    <n v="1"/>
    <n v="2"/>
    <m/>
    <n v="4"/>
    <n v="5"/>
    <n v="6"/>
    <n v="7"/>
    <n v="8"/>
    <m/>
    <m/>
    <n v="11"/>
    <n v="12"/>
    <m/>
    <m/>
    <n v="9"/>
    <n v="1"/>
    <n v="2"/>
    <m/>
    <n v="5"/>
    <n v="7"/>
    <n v="6"/>
    <n v="4"/>
    <n v="9"/>
    <m/>
    <m/>
    <n v="8"/>
    <n v="3"/>
    <m/>
    <s v="katmandhu"/>
    <s v="columbia"/>
    <s v="macpac"/>
    <m/>
    <m/>
    <n v="4"/>
    <n v="4"/>
    <n v="4"/>
    <n v="5"/>
    <n v="4"/>
    <n v="5"/>
    <n v="5"/>
    <n v="5"/>
    <n v="4"/>
    <n v="5"/>
    <n v="4"/>
    <n v="5"/>
    <n v="5"/>
    <n v="5"/>
    <n v="4"/>
    <n v="5"/>
    <n v="4"/>
    <n v="4"/>
    <n v="5"/>
    <n v="5"/>
    <n v="5"/>
    <n v="4"/>
    <n v="5"/>
    <n v="5"/>
    <n v="5"/>
    <n v="5"/>
    <n v="5"/>
    <n v="5"/>
    <n v="5"/>
    <n v="5"/>
    <n v="5"/>
    <x v="2"/>
  </r>
  <r>
    <s v="P371"/>
    <n v="17.650892941247811"/>
    <x v="1"/>
    <x v="0"/>
    <n v="12"/>
    <m/>
    <m/>
    <m/>
    <m/>
    <m/>
    <m/>
    <m/>
    <m/>
    <n v="9"/>
    <m/>
    <s v="New Zealander"/>
    <n v="1"/>
    <x v="0"/>
    <m/>
    <n v="2"/>
    <n v="3"/>
    <m/>
    <n v="5"/>
    <n v="6"/>
    <n v="7"/>
    <n v="8"/>
    <m/>
    <n v="10"/>
    <n v="11"/>
    <n v="12"/>
    <n v="13"/>
    <m/>
    <n v="10"/>
    <m/>
    <n v="4"/>
    <n v="1"/>
    <m/>
    <n v="7"/>
    <n v="9"/>
    <n v="8"/>
    <n v="10"/>
    <m/>
    <n v="6"/>
    <n v="5"/>
    <n v="2"/>
    <n v="3"/>
    <s v="Eco brand"/>
    <s v="The ware house"/>
    <m/>
    <m/>
    <m/>
    <n v="3"/>
    <n v="4"/>
    <n v="3"/>
    <n v="3"/>
    <n v="5"/>
    <n v="3"/>
    <n v="4"/>
    <n v="4"/>
    <n v="4"/>
    <n v="4"/>
    <n v="5"/>
    <n v="5"/>
    <n v="5"/>
    <n v="5"/>
    <n v="3"/>
    <n v="4"/>
    <n v="4"/>
    <n v="4"/>
    <n v="4"/>
    <n v="4"/>
    <n v="5"/>
    <n v="4"/>
    <n v="3"/>
    <n v="4"/>
    <n v="5"/>
    <n v="3"/>
    <n v="5"/>
    <n v="5"/>
    <n v="4"/>
    <n v="4"/>
    <n v="4"/>
    <x v="6"/>
  </r>
  <r>
    <s v="P372"/>
    <n v="8.885276786824706"/>
    <x v="0"/>
    <x v="2"/>
    <n v="2"/>
    <n v="1"/>
    <m/>
    <m/>
    <m/>
    <m/>
    <m/>
    <m/>
    <m/>
    <m/>
    <m/>
    <m/>
    <n v="1"/>
    <x v="0"/>
    <m/>
    <n v="2"/>
    <n v="3"/>
    <m/>
    <m/>
    <n v="6"/>
    <m/>
    <m/>
    <m/>
    <m/>
    <m/>
    <n v="12"/>
    <m/>
    <m/>
    <n v="4"/>
    <m/>
    <n v="1"/>
    <n v="3"/>
    <m/>
    <m/>
    <n v="2"/>
    <m/>
    <m/>
    <m/>
    <m/>
    <m/>
    <n v="4"/>
    <m/>
    <m/>
    <m/>
    <m/>
    <m/>
    <m/>
    <n v="6"/>
    <n v="3"/>
    <n v="3"/>
    <n v="3"/>
    <n v="4"/>
    <n v="4"/>
    <n v="3"/>
    <n v="3"/>
    <n v="1"/>
    <n v="4"/>
    <n v="4"/>
    <n v="3"/>
    <n v="3"/>
    <n v="3"/>
    <n v="3"/>
    <n v="3"/>
    <n v="3"/>
    <n v="3"/>
    <n v="3"/>
    <n v="3"/>
    <n v="3"/>
    <n v="3"/>
    <n v="3"/>
    <n v="3"/>
    <n v="3"/>
    <n v="3"/>
    <n v="3"/>
    <n v="3"/>
    <n v="3"/>
    <n v="3"/>
    <n v="3"/>
    <x v="3"/>
  </r>
  <r>
    <s v="P373"/>
    <n v="14.374401920929609"/>
    <x v="1"/>
    <x v="3"/>
    <n v="4"/>
    <n v="1"/>
    <m/>
    <m/>
    <m/>
    <m/>
    <m/>
    <m/>
    <m/>
    <m/>
    <m/>
    <m/>
    <n v="1"/>
    <x v="0"/>
    <m/>
    <n v="2"/>
    <m/>
    <n v="4"/>
    <n v="5"/>
    <n v="6"/>
    <n v="7"/>
    <m/>
    <m/>
    <n v="10"/>
    <n v="11"/>
    <n v="12"/>
    <m/>
    <m/>
    <n v="8"/>
    <m/>
    <n v="1"/>
    <m/>
    <n v="6"/>
    <n v="8"/>
    <n v="4"/>
    <n v="5"/>
    <m/>
    <m/>
    <n v="7"/>
    <n v="2"/>
    <n v="3"/>
    <m/>
    <s v="Fonterra"/>
    <s v="Stag timber"/>
    <s v="Sanfords"/>
    <m/>
    <m/>
    <n v="4"/>
    <n v="3"/>
    <n v="3"/>
    <n v="3"/>
    <n v="1"/>
    <n v="4"/>
    <n v="2"/>
    <n v="3"/>
    <n v="2"/>
    <n v="3"/>
    <n v="4"/>
    <n v="4"/>
    <n v="4"/>
    <n v="4"/>
    <n v="3"/>
    <n v="4"/>
    <n v="4"/>
    <n v="5"/>
    <n v="5"/>
    <n v="4"/>
    <n v="2"/>
    <n v="3"/>
    <n v="4"/>
    <n v="4"/>
    <n v="4"/>
    <n v="4"/>
    <n v="5"/>
    <n v="4"/>
    <n v="3"/>
    <n v="3"/>
    <n v="4"/>
    <x v="4"/>
  </r>
  <r>
    <s v="P374"/>
    <n v="12.06943932533199"/>
    <x v="0"/>
    <x v="2"/>
    <n v="3"/>
    <n v="1"/>
    <m/>
    <m/>
    <m/>
    <m/>
    <m/>
    <m/>
    <m/>
    <m/>
    <m/>
    <m/>
    <n v="1"/>
    <x v="0"/>
    <m/>
    <m/>
    <m/>
    <m/>
    <m/>
    <m/>
    <m/>
    <m/>
    <m/>
    <m/>
    <m/>
    <m/>
    <m/>
    <n v="14"/>
    <n v="0"/>
    <m/>
    <m/>
    <m/>
    <m/>
    <m/>
    <m/>
    <m/>
    <m/>
    <m/>
    <m/>
    <m/>
    <m/>
    <m/>
    <m/>
    <m/>
    <m/>
    <m/>
    <m/>
    <n v="6"/>
    <n v="3"/>
    <n v="1"/>
    <n v="3"/>
    <n v="3"/>
    <n v="3"/>
    <n v="3"/>
    <n v="4"/>
    <n v="4"/>
    <n v="3"/>
    <n v="3"/>
    <n v="4"/>
    <n v="4"/>
    <n v="4"/>
    <n v="3"/>
    <n v="4"/>
    <n v="2"/>
    <n v="4"/>
    <n v="2"/>
    <n v="4"/>
    <n v="3"/>
    <n v="4"/>
    <n v="4"/>
    <n v="4"/>
    <n v="4"/>
    <n v="2"/>
    <n v="4"/>
    <n v="4"/>
    <n v="3"/>
    <n v="4"/>
    <n v="3"/>
    <x v="4"/>
  </r>
  <r>
    <s v="P375"/>
    <n v="10.611045831042475"/>
    <x v="0"/>
    <x v="3"/>
    <n v="12"/>
    <n v="1"/>
    <m/>
    <m/>
    <m/>
    <m/>
    <m/>
    <m/>
    <m/>
    <m/>
    <m/>
    <m/>
    <n v="1"/>
    <x v="0"/>
    <m/>
    <n v="2"/>
    <n v="3"/>
    <m/>
    <n v="5"/>
    <n v="6"/>
    <n v="7"/>
    <n v="8"/>
    <n v="9"/>
    <n v="10"/>
    <n v="11"/>
    <n v="12"/>
    <n v="13"/>
    <m/>
    <n v="11"/>
    <m/>
    <n v="1"/>
    <n v="8"/>
    <m/>
    <n v="7"/>
    <n v="6"/>
    <n v="2"/>
    <n v="3"/>
    <n v="5"/>
    <n v="11"/>
    <n v="9"/>
    <n v="10"/>
    <n v="4"/>
    <m/>
    <m/>
    <m/>
    <m/>
    <m/>
    <n v="4"/>
    <n v="3"/>
    <n v="3"/>
    <n v="3"/>
    <n v="5"/>
    <n v="5"/>
    <n v="3"/>
    <n v="3"/>
    <n v="3"/>
    <n v="3"/>
    <n v="3"/>
    <n v="3"/>
    <n v="3"/>
    <n v="3"/>
    <n v="3"/>
    <n v="3"/>
    <n v="3"/>
    <n v="3"/>
    <n v="3"/>
    <n v="3"/>
    <n v="3"/>
    <n v="3"/>
    <n v="3"/>
    <n v="3"/>
    <n v="3"/>
    <n v="3"/>
    <n v="3"/>
    <n v="3"/>
    <n v="3"/>
    <n v="3"/>
    <n v="3"/>
    <x v="4"/>
  </r>
  <r>
    <s v="P376"/>
    <n v="16.485882417610078"/>
    <x v="0"/>
    <x v="2"/>
    <n v="2"/>
    <m/>
    <m/>
    <m/>
    <m/>
    <m/>
    <m/>
    <m/>
    <m/>
    <n v="9"/>
    <m/>
    <s v="Malaysian "/>
    <n v="1"/>
    <x v="0"/>
    <n v="1"/>
    <n v="2"/>
    <n v="3"/>
    <n v="4"/>
    <n v="5"/>
    <n v="6"/>
    <n v="7"/>
    <n v="8"/>
    <n v="9"/>
    <n v="10"/>
    <n v="11"/>
    <n v="12"/>
    <n v="13"/>
    <m/>
    <n v="13"/>
    <n v="9"/>
    <n v="1"/>
    <n v="2"/>
    <n v="7"/>
    <n v="6"/>
    <n v="8"/>
    <n v="3"/>
    <n v="10"/>
    <n v="11"/>
    <n v="13"/>
    <n v="4"/>
    <n v="5"/>
    <n v="12"/>
    <s v="Eco"/>
    <s v="Icebreaker"/>
    <s v="Paper plus"/>
    <s v="Macpac"/>
    <s v="Kowtow"/>
    <n v="4"/>
    <n v="4"/>
    <n v="3"/>
    <n v="4"/>
    <n v="4"/>
    <n v="5"/>
    <n v="3"/>
    <n v="4"/>
    <n v="4"/>
    <n v="4"/>
    <n v="4"/>
    <n v="5"/>
    <n v="5"/>
    <n v="4"/>
    <n v="3"/>
    <n v="4"/>
    <n v="4"/>
    <n v="4"/>
    <n v="5"/>
    <n v="5"/>
    <n v="5"/>
    <n v="4"/>
    <n v="4"/>
    <n v="5"/>
    <n v="5"/>
    <n v="5"/>
    <n v="5"/>
    <n v="3"/>
    <n v="3"/>
    <n v="4"/>
    <n v="4"/>
    <x v="3"/>
  </r>
  <r>
    <s v="P377"/>
    <n v="23.91906827832824"/>
    <x v="0"/>
    <x v="5"/>
    <n v="6"/>
    <n v="1"/>
    <m/>
    <m/>
    <m/>
    <m/>
    <m/>
    <m/>
    <m/>
    <m/>
    <m/>
    <m/>
    <n v="1"/>
    <x v="0"/>
    <m/>
    <m/>
    <m/>
    <m/>
    <m/>
    <m/>
    <m/>
    <m/>
    <m/>
    <m/>
    <m/>
    <m/>
    <m/>
    <n v="14"/>
    <n v="0"/>
    <m/>
    <m/>
    <m/>
    <m/>
    <m/>
    <m/>
    <m/>
    <m/>
    <m/>
    <m/>
    <m/>
    <m/>
    <m/>
    <m/>
    <m/>
    <m/>
    <m/>
    <m/>
    <n v="6"/>
    <n v="3"/>
    <n v="3"/>
    <n v="3"/>
    <n v="3"/>
    <n v="3"/>
    <n v="3"/>
    <n v="3"/>
    <n v="3"/>
    <n v="3"/>
    <n v="5"/>
    <n v="5"/>
    <n v="5"/>
    <n v="5"/>
    <n v="4"/>
    <n v="4"/>
    <n v="5"/>
    <n v="5"/>
    <n v="5"/>
    <n v="4"/>
    <n v="5"/>
    <n v="4"/>
    <n v="5"/>
    <n v="5"/>
    <n v="5"/>
    <n v="5"/>
    <n v="5"/>
    <n v="5"/>
    <n v="5"/>
    <n v="5"/>
    <n v="5"/>
    <x v="4"/>
  </r>
  <r>
    <s v="P378"/>
    <n v="6.9376753535706399"/>
    <x v="0"/>
    <x v="4"/>
    <n v="2"/>
    <m/>
    <m/>
    <m/>
    <m/>
    <m/>
    <m/>
    <n v="7"/>
    <m/>
    <m/>
    <m/>
    <m/>
    <n v="1"/>
    <x v="0"/>
    <m/>
    <n v="2"/>
    <n v="3"/>
    <n v="4"/>
    <n v="5"/>
    <n v="6"/>
    <n v="7"/>
    <n v="8"/>
    <n v="9"/>
    <n v="10"/>
    <n v="11"/>
    <n v="12"/>
    <m/>
    <m/>
    <n v="11"/>
    <m/>
    <n v="2"/>
    <n v="3"/>
    <n v="11"/>
    <n v="10"/>
    <n v="4"/>
    <n v="5"/>
    <n v="1"/>
    <n v="8"/>
    <n v="9"/>
    <n v="7"/>
    <n v="6"/>
    <m/>
    <s v="Oh Natural"/>
    <s v="Awwa"/>
    <s v="Modi Bodi"/>
    <m/>
    <m/>
    <n v="3"/>
    <n v="4"/>
    <n v="4"/>
    <n v="4"/>
    <n v="5"/>
    <n v="5"/>
    <n v="5"/>
    <n v="5"/>
    <n v="4"/>
    <n v="4"/>
    <n v="5"/>
    <n v="4"/>
    <n v="5"/>
    <n v="5"/>
    <n v="5"/>
    <n v="5"/>
    <n v="5"/>
    <n v="5"/>
    <n v="5"/>
    <n v="5"/>
    <n v="4"/>
    <n v="2"/>
    <n v="4"/>
    <n v="3"/>
    <n v="4"/>
    <n v="4"/>
    <n v="5"/>
    <n v="5"/>
    <n v="5"/>
    <n v="5"/>
    <n v="5"/>
    <x v="5"/>
  </r>
  <r>
    <s v="P379"/>
    <n v="22.994167384612556"/>
    <x v="1"/>
    <x v="3"/>
    <n v="1"/>
    <n v="1"/>
    <m/>
    <m/>
    <m/>
    <m/>
    <m/>
    <m/>
    <m/>
    <m/>
    <m/>
    <m/>
    <n v="1"/>
    <x v="0"/>
    <n v="1"/>
    <n v="2"/>
    <m/>
    <m/>
    <m/>
    <n v="6"/>
    <n v="7"/>
    <m/>
    <m/>
    <m/>
    <n v="11"/>
    <n v="12"/>
    <m/>
    <m/>
    <n v="6"/>
    <n v="1"/>
    <n v="4"/>
    <m/>
    <m/>
    <m/>
    <n v="2"/>
    <n v="6"/>
    <m/>
    <m/>
    <m/>
    <n v="3"/>
    <n v="5"/>
    <m/>
    <m/>
    <m/>
    <m/>
    <m/>
    <m/>
    <n v="3"/>
    <n v="3"/>
    <n v="3"/>
    <n v="3"/>
    <n v="4"/>
    <n v="4"/>
    <n v="3"/>
    <n v="3"/>
    <n v="4"/>
    <n v="3"/>
    <n v="4"/>
    <n v="4"/>
    <n v="4"/>
    <n v="4"/>
    <n v="4"/>
    <n v="4"/>
    <n v="4"/>
    <n v="4"/>
    <n v="4"/>
    <n v="4"/>
    <n v="4"/>
    <n v="4"/>
    <n v="3"/>
    <n v="4"/>
    <n v="4"/>
    <n v="4"/>
    <n v="5"/>
    <n v="3"/>
    <n v="4"/>
    <n v="4"/>
    <n v="4"/>
    <x v="4"/>
  </r>
  <r>
    <s v="P380"/>
    <n v="13.099893896578559"/>
    <x v="1"/>
    <x v="2"/>
    <n v="2"/>
    <m/>
    <m/>
    <m/>
    <m/>
    <m/>
    <m/>
    <m/>
    <n v="8"/>
    <m/>
    <m/>
    <m/>
    <n v="1"/>
    <x v="0"/>
    <m/>
    <m/>
    <m/>
    <m/>
    <m/>
    <m/>
    <m/>
    <m/>
    <m/>
    <m/>
    <m/>
    <m/>
    <m/>
    <n v="14"/>
    <n v="0"/>
    <m/>
    <m/>
    <m/>
    <m/>
    <m/>
    <m/>
    <m/>
    <m/>
    <m/>
    <m/>
    <m/>
    <m/>
    <m/>
    <s v="Countdown "/>
    <s v="Paknsav"/>
    <s v="New world "/>
    <m/>
    <m/>
    <n v="4"/>
    <n v="2"/>
    <n v="2"/>
    <n v="4"/>
    <n v="3"/>
    <n v="4"/>
    <n v="3"/>
    <n v="2"/>
    <n v="4"/>
    <n v="3"/>
    <n v="3"/>
    <n v="5"/>
    <n v="4"/>
    <n v="2"/>
    <n v="3"/>
    <n v="3"/>
    <n v="4"/>
    <n v="3"/>
    <n v="2"/>
    <n v="5"/>
    <n v="2"/>
    <n v="5"/>
    <n v="2"/>
    <n v="3"/>
    <n v="2"/>
    <n v="5"/>
    <n v="3"/>
    <n v="2"/>
    <n v="5"/>
    <n v="4"/>
    <n v="3"/>
    <x v="5"/>
  </r>
  <r>
    <s v="P381"/>
    <n v="21.031029746899076"/>
    <x v="1"/>
    <x v="0"/>
    <n v="3"/>
    <m/>
    <m/>
    <m/>
    <m/>
    <m/>
    <m/>
    <m/>
    <m/>
    <n v="9"/>
    <m/>
    <s v="European"/>
    <n v="1"/>
    <x v="0"/>
    <n v="1"/>
    <n v="2"/>
    <n v="3"/>
    <m/>
    <n v="5"/>
    <n v="6"/>
    <n v="7"/>
    <n v="8"/>
    <m/>
    <n v="10"/>
    <n v="11"/>
    <n v="12"/>
    <m/>
    <m/>
    <n v="10"/>
    <n v="9"/>
    <n v="1"/>
    <n v="4"/>
    <m/>
    <n v="10"/>
    <n v="8"/>
    <n v="5"/>
    <n v="7"/>
    <m/>
    <n v="6"/>
    <n v="3"/>
    <n v="2"/>
    <m/>
    <s v="First Light "/>
    <s v="Frontera"/>
    <m/>
    <m/>
    <m/>
    <n v="4"/>
    <n v="4"/>
    <n v="4"/>
    <n v="5"/>
    <n v="2"/>
    <n v="5"/>
    <n v="5"/>
    <n v="4"/>
    <n v="3"/>
    <n v="5"/>
    <n v="5"/>
    <n v="5"/>
    <n v="5"/>
    <n v="5"/>
    <n v="5"/>
    <n v="5"/>
    <n v="5"/>
    <n v="5"/>
    <n v="5"/>
    <n v="5"/>
    <n v="5"/>
    <n v="4"/>
    <n v="5"/>
    <n v="5"/>
    <n v="5"/>
    <n v="5"/>
    <n v="5"/>
    <n v="5"/>
    <n v="5"/>
    <n v="5"/>
    <n v="5"/>
    <x v="1"/>
  </r>
  <r>
    <s v="P382"/>
    <n v="10.127412795270399"/>
    <x v="1"/>
    <x v="1"/>
    <n v="2"/>
    <n v="1"/>
    <m/>
    <m/>
    <m/>
    <m/>
    <m/>
    <m/>
    <m/>
    <m/>
    <m/>
    <m/>
    <n v="1"/>
    <x v="0"/>
    <n v="1"/>
    <n v="2"/>
    <n v="3"/>
    <n v="4"/>
    <n v="5"/>
    <n v="6"/>
    <n v="7"/>
    <n v="8"/>
    <m/>
    <n v="10"/>
    <n v="11"/>
    <n v="12"/>
    <n v="13"/>
    <m/>
    <n v="12"/>
    <n v="11"/>
    <n v="1"/>
    <n v="4"/>
    <n v="12"/>
    <n v="6"/>
    <n v="3"/>
    <n v="2"/>
    <n v="7"/>
    <m/>
    <n v="10"/>
    <n v="9"/>
    <n v="5"/>
    <n v="8"/>
    <s v="Meridian Energy"/>
    <s v="EcoStore"/>
    <s v="Alternative Apparell"/>
    <m/>
    <m/>
    <n v="4"/>
    <n v="4"/>
    <n v="4"/>
    <n v="4"/>
    <n v="5"/>
    <n v="5"/>
    <n v="4"/>
    <n v="4"/>
    <n v="4"/>
    <n v="5"/>
    <n v="5"/>
    <n v="5"/>
    <n v="5"/>
    <n v="5"/>
    <n v="5"/>
    <n v="5"/>
    <n v="5"/>
    <n v="5"/>
    <n v="5"/>
    <n v="5"/>
    <n v="4"/>
    <n v="5"/>
    <n v="4"/>
    <n v="5"/>
    <n v="5"/>
    <n v="5"/>
    <n v="5"/>
    <n v="5"/>
    <n v="5"/>
    <n v="5"/>
    <n v="5"/>
    <x v="2"/>
  </r>
  <r>
    <s v="P383"/>
    <n v="19.241909352226163"/>
    <x v="0"/>
    <x v="4"/>
    <n v="7"/>
    <n v="1"/>
    <m/>
    <m/>
    <m/>
    <m/>
    <m/>
    <m/>
    <m/>
    <m/>
    <m/>
    <m/>
    <n v="1"/>
    <x v="0"/>
    <m/>
    <m/>
    <m/>
    <n v="4"/>
    <m/>
    <m/>
    <m/>
    <m/>
    <m/>
    <m/>
    <m/>
    <m/>
    <m/>
    <m/>
    <n v="1"/>
    <m/>
    <m/>
    <m/>
    <n v="1"/>
    <m/>
    <m/>
    <m/>
    <m/>
    <m/>
    <m/>
    <m/>
    <m/>
    <m/>
    <s v="Adidas"/>
    <s v="Canterbury"/>
    <s v="Zippo"/>
    <s v="Noel leeming"/>
    <s v="Ebay"/>
    <n v="3"/>
    <n v="2"/>
    <n v="2"/>
    <n v="2"/>
    <n v="1"/>
    <n v="2"/>
    <n v="2"/>
    <n v="1"/>
    <n v="1"/>
    <n v="2"/>
    <n v="2"/>
    <n v="1"/>
    <n v="4"/>
    <n v="1"/>
    <n v="3"/>
    <n v="2"/>
    <n v="3"/>
    <n v="1"/>
    <n v="1"/>
    <n v="4"/>
    <n v="2"/>
    <n v="1"/>
    <n v="1"/>
    <n v="3"/>
    <n v="2"/>
    <n v="1"/>
    <n v="1"/>
    <n v="2"/>
    <n v="2"/>
    <n v="2"/>
    <n v="2"/>
    <x v="4"/>
  </r>
  <r>
    <s v="P384"/>
    <n v="8.1796770533413969"/>
    <x v="1"/>
    <x v="3"/>
    <n v="3"/>
    <n v="1"/>
    <m/>
    <m/>
    <m/>
    <m/>
    <m/>
    <m/>
    <m/>
    <m/>
    <m/>
    <m/>
    <n v="1"/>
    <x v="0"/>
    <m/>
    <n v="2"/>
    <n v="3"/>
    <m/>
    <n v="5"/>
    <n v="6"/>
    <m/>
    <n v="8"/>
    <m/>
    <n v="10"/>
    <m/>
    <n v="12"/>
    <m/>
    <m/>
    <n v="7"/>
    <m/>
    <n v="1"/>
    <n v="5"/>
    <m/>
    <n v="3"/>
    <n v="4"/>
    <m/>
    <n v="2"/>
    <m/>
    <n v="6"/>
    <m/>
    <n v="7"/>
    <m/>
    <s v="ecostore"/>
    <s v="toyota"/>
    <s v="Meridian"/>
    <s v="No others"/>
    <s v="no others"/>
    <n v="4"/>
    <n v="4"/>
    <n v="4"/>
    <n v="4"/>
    <n v="5"/>
    <n v="5"/>
    <n v="4"/>
    <n v="3"/>
    <n v="3"/>
    <n v="3"/>
    <n v="4"/>
    <n v="4"/>
    <n v="3"/>
    <n v="4"/>
    <n v="3"/>
    <n v="4"/>
    <n v="4"/>
    <n v="3"/>
    <n v="4"/>
    <n v="4"/>
    <n v="4"/>
    <n v="4"/>
    <n v="4"/>
    <n v="4"/>
    <n v="4"/>
    <n v="4"/>
    <n v="5"/>
    <n v="5"/>
    <n v="5"/>
    <n v="5"/>
    <n v="5"/>
    <x v="2"/>
  </r>
  <r>
    <s v="P385"/>
    <n v="19.144372018199"/>
    <x v="1"/>
    <x v="3"/>
    <n v="3"/>
    <n v="1"/>
    <m/>
    <m/>
    <m/>
    <m/>
    <m/>
    <m/>
    <m/>
    <m/>
    <m/>
    <m/>
    <n v="1"/>
    <x v="0"/>
    <n v="1"/>
    <n v="2"/>
    <m/>
    <n v="4"/>
    <m/>
    <n v="6"/>
    <m/>
    <m/>
    <m/>
    <n v="10"/>
    <m/>
    <m/>
    <m/>
    <m/>
    <n v="5"/>
    <n v="2"/>
    <n v="3"/>
    <m/>
    <n v="1"/>
    <m/>
    <n v="5"/>
    <m/>
    <m/>
    <m/>
    <n v="4"/>
    <m/>
    <m/>
    <m/>
    <s v="honda"/>
    <s v="new world"/>
    <m/>
    <m/>
    <m/>
    <n v="4"/>
    <n v="3"/>
    <n v="3"/>
    <n v="3"/>
    <n v="3"/>
    <n v="5"/>
    <n v="4"/>
    <n v="4"/>
    <n v="3"/>
    <n v="4"/>
    <n v="4"/>
    <n v="4"/>
    <n v="4"/>
    <n v="4"/>
    <n v="4"/>
    <n v="4"/>
    <n v="4"/>
    <n v="4"/>
    <n v="5"/>
    <n v="4"/>
    <n v="4"/>
    <n v="4"/>
    <n v="4"/>
    <n v="4"/>
    <n v="4"/>
    <n v="4"/>
    <n v="5"/>
    <n v="4"/>
    <n v="4"/>
    <n v="4"/>
    <n v="4"/>
    <x v="5"/>
  </r>
  <r>
    <s v="P386"/>
    <n v="18.803827980157902"/>
    <x v="0"/>
    <x v="5"/>
    <n v="9"/>
    <n v="1"/>
    <m/>
    <m/>
    <m/>
    <m/>
    <m/>
    <m/>
    <m/>
    <m/>
    <m/>
    <m/>
    <n v="1"/>
    <x v="0"/>
    <m/>
    <n v="2"/>
    <n v="3"/>
    <n v="4"/>
    <n v="5"/>
    <n v="6"/>
    <n v="7"/>
    <n v="8"/>
    <n v="9"/>
    <n v="10"/>
    <n v="11"/>
    <n v="12"/>
    <m/>
    <m/>
    <n v="11"/>
    <m/>
    <n v="1"/>
    <n v="4"/>
    <n v="5"/>
    <n v="6"/>
    <n v="3"/>
    <n v="2"/>
    <n v="7"/>
    <n v="9"/>
    <n v="11"/>
    <n v="10"/>
    <n v="8"/>
    <m/>
    <m/>
    <m/>
    <m/>
    <m/>
    <m/>
    <n v="6"/>
    <n v="4"/>
    <n v="4"/>
    <n v="4"/>
    <n v="4"/>
    <n v="4"/>
    <n v="4"/>
    <n v="4"/>
    <n v="4"/>
    <n v="5"/>
    <n v="5"/>
    <n v="5"/>
    <n v="5"/>
    <n v="5"/>
    <n v="5"/>
    <n v="5"/>
    <n v="5"/>
    <n v="5"/>
    <n v="5"/>
    <n v="5"/>
    <n v="4"/>
    <n v="4"/>
    <n v="4"/>
    <n v="4"/>
    <n v="5"/>
    <n v="5"/>
    <n v="5"/>
    <n v="5"/>
    <n v="5"/>
    <n v="4"/>
    <n v="5"/>
    <x v="3"/>
  </r>
  <r>
    <s v="P387"/>
    <n v="12.008214767718687"/>
    <x v="1"/>
    <x v="1"/>
    <n v="2"/>
    <m/>
    <m/>
    <m/>
    <m/>
    <m/>
    <m/>
    <m/>
    <m/>
    <n v="9"/>
    <m/>
    <s v="European"/>
    <n v="1"/>
    <x v="0"/>
    <m/>
    <n v="2"/>
    <n v="3"/>
    <n v="4"/>
    <n v="5"/>
    <n v="6"/>
    <m/>
    <n v="8"/>
    <n v="9"/>
    <m/>
    <n v="11"/>
    <n v="12"/>
    <n v="13"/>
    <m/>
    <n v="10"/>
    <m/>
    <n v="1"/>
    <n v="10"/>
    <n v="2"/>
    <n v="3"/>
    <n v="4"/>
    <m/>
    <n v="5"/>
    <n v="6"/>
    <m/>
    <n v="7"/>
    <n v="8"/>
    <n v="9"/>
    <m/>
    <m/>
    <m/>
    <m/>
    <m/>
    <n v="6"/>
    <n v="2"/>
    <n v="2"/>
    <n v="3"/>
    <n v="5"/>
    <n v="3"/>
    <n v="3"/>
    <n v="3"/>
    <n v="3"/>
    <n v="4"/>
    <n v="4"/>
    <n v="4"/>
    <n v="3"/>
    <n v="4"/>
    <n v="4"/>
    <n v="4"/>
    <n v="3"/>
    <n v="4"/>
    <n v="4"/>
    <n v="3"/>
    <n v="4"/>
    <n v="4"/>
    <n v="4"/>
    <n v="4"/>
    <n v="4"/>
    <n v="4"/>
    <n v="4"/>
    <n v="4"/>
    <n v="4"/>
    <n v="4"/>
    <n v="3"/>
    <x v="5"/>
  </r>
  <r>
    <s v="P388"/>
    <n v="5.8223263530862006"/>
    <x v="1"/>
    <x v="3"/>
    <n v="2"/>
    <n v="1"/>
    <m/>
    <m/>
    <m/>
    <m/>
    <m/>
    <m/>
    <m/>
    <m/>
    <m/>
    <m/>
    <n v="1"/>
    <x v="0"/>
    <n v="1"/>
    <n v="2"/>
    <n v="3"/>
    <m/>
    <n v="5"/>
    <n v="6"/>
    <n v="7"/>
    <n v="8"/>
    <m/>
    <n v="10"/>
    <n v="11"/>
    <n v="12"/>
    <m/>
    <m/>
    <n v="10"/>
    <n v="1"/>
    <n v="6"/>
    <n v="9"/>
    <m/>
    <n v="2"/>
    <n v="7"/>
    <n v="10"/>
    <n v="3"/>
    <m/>
    <n v="5"/>
    <n v="4"/>
    <n v="8"/>
    <m/>
    <s v="ecostore"/>
    <m/>
    <m/>
    <m/>
    <m/>
    <n v="6"/>
    <n v="3"/>
    <n v="3"/>
    <n v="3"/>
    <n v="3"/>
    <n v="4"/>
    <n v="4"/>
    <n v="5"/>
    <n v="4"/>
    <n v="5"/>
    <n v="4"/>
    <n v="4"/>
    <n v="5"/>
    <n v="4"/>
    <n v="5"/>
    <n v="5"/>
    <n v="5"/>
    <n v="5"/>
    <n v="5"/>
    <n v="5"/>
    <n v="5"/>
    <n v="5"/>
    <n v="5"/>
    <n v="5"/>
    <n v="5"/>
    <n v="5"/>
    <n v="5"/>
    <n v="4"/>
    <n v="3"/>
    <n v="4"/>
    <n v="4"/>
    <x v="2"/>
  </r>
  <r>
    <s v="P389"/>
    <n v="13.033321684605307"/>
    <x v="0"/>
    <x v="5"/>
    <n v="2"/>
    <n v="1"/>
    <m/>
    <m/>
    <m/>
    <m/>
    <m/>
    <m/>
    <m/>
    <m/>
    <m/>
    <m/>
    <n v="1"/>
    <x v="0"/>
    <m/>
    <n v="2"/>
    <n v="3"/>
    <n v="4"/>
    <n v="5"/>
    <n v="6"/>
    <n v="7"/>
    <n v="8"/>
    <n v="9"/>
    <m/>
    <n v="11"/>
    <n v="12"/>
    <n v="13"/>
    <m/>
    <n v="11"/>
    <m/>
    <n v="1"/>
    <n v="2"/>
    <n v="11"/>
    <n v="5"/>
    <n v="9"/>
    <n v="4"/>
    <n v="3"/>
    <n v="7"/>
    <m/>
    <n v="6"/>
    <n v="8"/>
    <n v="10"/>
    <s v="Cotton On"/>
    <s v="Coffix"/>
    <m/>
    <m/>
    <m/>
    <n v="3"/>
    <n v="4"/>
    <n v="4"/>
    <n v="4"/>
    <n v="3"/>
    <n v="5"/>
    <n v="4"/>
    <n v="4"/>
    <n v="3"/>
    <n v="5"/>
    <n v="5"/>
    <n v="5"/>
    <n v="5"/>
    <n v="5"/>
    <n v="5"/>
    <n v="4"/>
    <n v="4"/>
    <n v="4"/>
    <n v="4"/>
    <n v="4"/>
    <n v="4"/>
    <n v="4"/>
    <n v="5"/>
    <n v="3"/>
    <n v="4"/>
    <n v="3"/>
    <n v="4"/>
    <n v="4"/>
    <n v="2"/>
    <n v="3"/>
    <n v="4"/>
    <x v="5"/>
  </r>
  <r>
    <s v="P390"/>
    <n v="18.647010029914199"/>
    <x v="1"/>
    <x v="2"/>
    <n v="12"/>
    <n v="1"/>
    <m/>
    <m/>
    <m/>
    <m/>
    <m/>
    <m/>
    <m/>
    <m/>
    <m/>
    <m/>
    <n v="1"/>
    <x v="0"/>
    <m/>
    <m/>
    <n v="3"/>
    <m/>
    <m/>
    <m/>
    <m/>
    <m/>
    <m/>
    <m/>
    <m/>
    <m/>
    <m/>
    <m/>
    <n v="1"/>
    <m/>
    <m/>
    <n v="1"/>
    <m/>
    <m/>
    <m/>
    <m/>
    <m/>
    <m/>
    <m/>
    <m/>
    <m/>
    <m/>
    <s v="Countdown "/>
    <m/>
    <m/>
    <m/>
    <m/>
    <n v="5"/>
    <n v="4"/>
    <n v="3"/>
    <n v="4"/>
    <n v="4"/>
    <n v="2"/>
    <n v="2"/>
    <n v="3"/>
    <n v="4"/>
    <n v="3"/>
    <n v="5"/>
    <n v="5"/>
    <n v="4"/>
    <n v="3"/>
    <n v="2"/>
    <n v="4"/>
    <n v="3"/>
    <n v="4"/>
    <n v="5"/>
    <n v="4"/>
    <n v="3"/>
    <n v="2"/>
    <n v="3"/>
    <n v="2"/>
    <n v="4"/>
    <n v="5"/>
    <n v="4"/>
    <n v="3"/>
    <n v="5"/>
    <n v="5"/>
    <n v="4"/>
    <x v="4"/>
  </r>
  <r>
    <s v="P391"/>
    <n v="18.785394843785362"/>
    <x v="1"/>
    <x v="1"/>
    <n v="2"/>
    <n v="1"/>
    <n v="2"/>
    <m/>
    <m/>
    <m/>
    <m/>
    <m/>
    <m/>
    <m/>
    <m/>
    <m/>
    <n v="2"/>
    <x v="0"/>
    <m/>
    <m/>
    <m/>
    <m/>
    <m/>
    <m/>
    <m/>
    <m/>
    <m/>
    <m/>
    <m/>
    <m/>
    <m/>
    <n v="14"/>
    <n v="0"/>
    <m/>
    <m/>
    <m/>
    <m/>
    <m/>
    <m/>
    <m/>
    <m/>
    <m/>
    <m/>
    <m/>
    <m/>
    <m/>
    <m/>
    <m/>
    <m/>
    <m/>
    <m/>
    <n v="1"/>
    <n v="1"/>
    <n v="1"/>
    <n v="1"/>
    <n v="1"/>
    <n v="5"/>
    <n v="1"/>
    <n v="1"/>
    <n v="1"/>
    <n v="1"/>
    <n v="5"/>
    <n v="5"/>
    <n v="5"/>
    <n v="5"/>
    <n v="1"/>
    <n v="1"/>
    <n v="1"/>
    <n v="1"/>
    <n v="1"/>
    <n v="1"/>
    <n v="1"/>
    <n v="1"/>
    <n v="3"/>
    <n v="3"/>
    <n v="3"/>
    <n v="3"/>
    <n v="5"/>
    <n v="3"/>
    <n v="3"/>
    <n v="3"/>
    <n v="3"/>
    <x v="1"/>
  </r>
  <r>
    <s v="P392"/>
    <n v="15.457121687088657"/>
    <x v="0"/>
    <x v="5"/>
    <n v="12"/>
    <n v="1"/>
    <m/>
    <m/>
    <m/>
    <m/>
    <m/>
    <m/>
    <m/>
    <m/>
    <m/>
    <m/>
    <n v="1"/>
    <x v="0"/>
    <m/>
    <m/>
    <m/>
    <n v="4"/>
    <m/>
    <n v="6"/>
    <n v="7"/>
    <n v="8"/>
    <n v="9"/>
    <m/>
    <m/>
    <m/>
    <m/>
    <m/>
    <n v="5"/>
    <m/>
    <m/>
    <m/>
    <n v="1"/>
    <m/>
    <n v="3"/>
    <n v="2"/>
    <n v="4"/>
    <n v="5"/>
    <m/>
    <m/>
    <m/>
    <m/>
    <s v="Ecostore "/>
    <s v="Earthwise "/>
    <m/>
    <m/>
    <m/>
    <n v="5"/>
    <n v="4"/>
    <n v="4"/>
    <n v="4"/>
    <n v="4"/>
    <n v="3"/>
    <n v="4"/>
    <n v="4"/>
    <n v="4"/>
    <n v="4"/>
    <n v="3"/>
    <n v="5"/>
    <n v="5"/>
    <n v="4"/>
    <n v="4"/>
    <n v="4"/>
    <n v="4"/>
    <n v="4"/>
    <n v="4"/>
    <n v="4"/>
    <n v="3"/>
    <n v="4"/>
    <n v="2"/>
    <n v="3"/>
    <n v="3"/>
    <n v="3"/>
    <n v="4"/>
    <n v="5"/>
    <n v="5"/>
    <n v="5"/>
    <n v="4"/>
    <x v="3"/>
  </r>
  <r>
    <s v="P393"/>
    <n v="22.978299300046835"/>
    <x v="0"/>
    <x v="5"/>
    <n v="13"/>
    <n v="1"/>
    <m/>
    <m/>
    <m/>
    <m/>
    <m/>
    <m/>
    <m/>
    <m/>
    <m/>
    <m/>
    <n v="1"/>
    <x v="0"/>
    <n v="1"/>
    <n v="2"/>
    <m/>
    <n v="4"/>
    <m/>
    <n v="6"/>
    <n v="7"/>
    <m/>
    <n v="9"/>
    <m/>
    <m/>
    <n v="12"/>
    <m/>
    <m/>
    <n v="7"/>
    <n v="3"/>
    <n v="1"/>
    <m/>
    <n v="2"/>
    <m/>
    <n v="7"/>
    <n v="6"/>
    <m/>
    <n v="4"/>
    <m/>
    <m/>
    <n v="5"/>
    <m/>
    <s v="Cotton on"/>
    <s v="Twin rivers"/>
    <s v="Farmers market"/>
    <s v="Brighton gold"/>
    <m/>
    <n v="3"/>
    <n v="4"/>
    <n v="4"/>
    <n v="4"/>
    <n v="4"/>
    <n v="5"/>
    <n v="4"/>
    <n v="4"/>
    <n v="3"/>
    <n v="3"/>
    <n v="4"/>
    <n v="5"/>
    <n v="4"/>
    <n v="5"/>
    <n v="5"/>
    <n v="5"/>
    <n v="5"/>
    <n v="4"/>
    <n v="5"/>
    <n v="5"/>
    <n v="4"/>
    <n v="4"/>
    <n v="5"/>
    <n v="5"/>
    <n v="5"/>
    <n v="5"/>
    <n v="5"/>
    <n v="5"/>
    <n v="5"/>
    <n v="5"/>
    <n v="5"/>
    <x v="3"/>
  </r>
  <r>
    <s v="P394"/>
    <n v="6.5779797195583809"/>
    <x v="0"/>
    <x v="1"/>
    <n v="9"/>
    <n v="1"/>
    <n v="2"/>
    <m/>
    <m/>
    <m/>
    <m/>
    <m/>
    <m/>
    <m/>
    <m/>
    <m/>
    <n v="2"/>
    <x v="0"/>
    <m/>
    <n v="2"/>
    <n v="3"/>
    <n v="4"/>
    <n v="5"/>
    <n v="6"/>
    <n v="7"/>
    <n v="8"/>
    <n v="9"/>
    <n v="10"/>
    <n v="11"/>
    <n v="12"/>
    <m/>
    <m/>
    <n v="11"/>
    <m/>
    <n v="1"/>
    <n v="2"/>
    <n v="3"/>
    <n v="8"/>
    <n v="4"/>
    <n v="5"/>
    <n v="7"/>
    <n v="10"/>
    <n v="11"/>
    <n v="9"/>
    <n v="6"/>
    <m/>
    <s v="Freedom farms"/>
    <s v="Air New Zealand"/>
    <m/>
    <m/>
    <m/>
    <n v="3"/>
    <n v="3"/>
    <n v="3"/>
    <n v="3"/>
    <n v="5"/>
    <n v="4"/>
    <n v="4"/>
    <n v="3"/>
    <n v="2"/>
    <n v="4"/>
    <n v="4"/>
    <n v="5"/>
    <n v="5"/>
    <n v="5"/>
    <n v="4"/>
    <n v="4"/>
    <n v="4"/>
    <n v="4"/>
    <n v="5"/>
    <n v="5"/>
    <n v="4"/>
    <n v="3"/>
    <n v="4"/>
    <n v="4"/>
    <n v="5"/>
    <n v="5"/>
    <n v="5"/>
    <n v="5"/>
    <n v="5"/>
    <n v="4"/>
    <n v="4"/>
    <x v="6"/>
  </r>
  <r>
    <s v="P395"/>
    <n v="17.26107503492965"/>
    <x v="1"/>
    <x v="3"/>
    <n v="12"/>
    <n v="1"/>
    <m/>
    <m/>
    <m/>
    <m/>
    <m/>
    <m/>
    <m/>
    <m/>
    <m/>
    <m/>
    <n v="1"/>
    <x v="0"/>
    <n v="1"/>
    <n v="2"/>
    <n v="3"/>
    <n v="4"/>
    <n v="5"/>
    <n v="6"/>
    <n v="7"/>
    <n v="8"/>
    <n v="9"/>
    <n v="10"/>
    <n v="11"/>
    <n v="12"/>
    <n v="13"/>
    <m/>
    <n v="13"/>
    <n v="2"/>
    <n v="1"/>
    <n v="8"/>
    <n v="10"/>
    <n v="13"/>
    <n v="3"/>
    <n v="7"/>
    <n v="4"/>
    <n v="5"/>
    <n v="9"/>
    <n v="12"/>
    <n v="11"/>
    <n v="6"/>
    <s v="Untouched World"/>
    <s v="Meridian"/>
    <s v="Body Shop"/>
    <m/>
    <m/>
    <n v="4"/>
    <n v="4"/>
    <n v="4"/>
    <n v="4"/>
    <n v="4"/>
    <n v="4"/>
    <n v="4"/>
    <n v="4"/>
    <n v="4"/>
    <n v="4"/>
    <n v="4"/>
    <n v="4"/>
    <n v="4"/>
    <n v="4"/>
    <n v="4"/>
    <n v="4"/>
    <n v="4"/>
    <n v="4"/>
    <n v="4"/>
    <n v="4"/>
    <n v="4"/>
    <n v="4"/>
    <n v="4"/>
    <n v="4"/>
    <n v="4"/>
    <n v="4"/>
    <n v="4"/>
    <n v="4"/>
    <n v="4"/>
    <n v="4"/>
    <n v="4"/>
    <x v="3"/>
  </r>
  <r>
    <s v="P396"/>
    <n v="10.264775237416099"/>
    <x v="0"/>
    <x v="1"/>
    <n v="9"/>
    <n v="1"/>
    <m/>
    <m/>
    <m/>
    <m/>
    <m/>
    <m/>
    <m/>
    <m/>
    <m/>
    <m/>
    <n v="1"/>
    <x v="0"/>
    <m/>
    <n v="2"/>
    <m/>
    <m/>
    <n v="5"/>
    <m/>
    <n v="7"/>
    <m/>
    <m/>
    <n v="10"/>
    <m/>
    <n v="12"/>
    <n v="13"/>
    <m/>
    <n v="6"/>
    <m/>
    <n v="1"/>
    <m/>
    <m/>
    <n v="6"/>
    <m/>
    <n v="3"/>
    <m/>
    <m/>
    <n v="2"/>
    <m/>
    <n v="4"/>
    <n v="5"/>
    <s v="Kathmandu "/>
    <s v="Ecoearh "/>
    <m/>
    <m/>
    <m/>
    <n v="3"/>
    <n v="3"/>
    <n v="3"/>
    <n v="2"/>
    <n v="4"/>
    <n v="4"/>
    <n v="2"/>
    <n v="3"/>
    <n v="3"/>
    <n v="3"/>
    <n v="3"/>
    <n v="3"/>
    <n v="5"/>
    <n v="5"/>
    <n v="5"/>
    <n v="5"/>
    <n v="5"/>
    <n v="5"/>
    <n v="5"/>
    <n v="5"/>
    <n v="5"/>
    <n v="5"/>
    <n v="5"/>
    <n v="5"/>
    <n v="5"/>
    <n v="4"/>
    <n v="5"/>
    <n v="5"/>
    <n v="4"/>
    <n v="5"/>
    <n v="5"/>
    <x v="4"/>
  </r>
  <r>
    <s v="P397"/>
    <n v="9.7053099389113697"/>
    <x v="1"/>
    <x v="2"/>
    <n v="2"/>
    <m/>
    <m/>
    <m/>
    <m/>
    <m/>
    <m/>
    <m/>
    <m/>
    <n v="9"/>
    <m/>
    <s v="Vietnamese"/>
    <n v="1"/>
    <x v="0"/>
    <n v="1"/>
    <n v="2"/>
    <m/>
    <n v="4"/>
    <m/>
    <m/>
    <n v="7"/>
    <m/>
    <m/>
    <m/>
    <m/>
    <m/>
    <m/>
    <m/>
    <n v="4"/>
    <n v="4"/>
    <n v="2"/>
    <m/>
    <n v="3"/>
    <m/>
    <m/>
    <n v="1"/>
    <m/>
    <m/>
    <m/>
    <m/>
    <m/>
    <m/>
    <s v="Stats"/>
    <s v="Inside"/>
    <m/>
    <m/>
    <m/>
    <n v="4"/>
    <n v="4"/>
    <n v="4"/>
    <n v="4"/>
    <n v="5"/>
    <n v="5"/>
    <n v="2"/>
    <n v="4"/>
    <n v="3"/>
    <n v="2"/>
    <n v="4"/>
    <n v="4"/>
    <n v="5"/>
    <n v="5"/>
    <n v="5"/>
    <n v="4"/>
    <n v="5"/>
    <n v="5"/>
    <n v="4"/>
    <n v="5"/>
    <n v="4"/>
    <n v="5"/>
    <n v="4"/>
    <n v="5"/>
    <n v="5"/>
    <n v="5"/>
    <n v="4"/>
    <n v="5"/>
    <n v="5"/>
    <n v="4"/>
    <n v="5"/>
    <x v="2"/>
  </r>
  <r>
    <s v="P398"/>
    <n v="22.428960021127835"/>
    <x v="1"/>
    <x v="3"/>
    <n v="6"/>
    <n v="1"/>
    <m/>
    <m/>
    <m/>
    <m/>
    <m/>
    <m/>
    <m/>
    <m/>
    <m/>
    <m/>
    <n v="1"/>
    <x v="0"/>
    <m/>
    <n v="2"/>
    <m/>
    <n v="4"/>
    <m/>
    <m/>
    <n v="7"/>
    <m/>
    <n v="9"/>
    <m/>
    <m/>
    <m/>
    <m/>
    <m/>
    <n v="4"/>
    <m/>
    <n v="3"/>
    <m/>
    <n v="4"/>
    <m/>
    <m/>
    <n v="2"/>
    <m/>
    <n v="1"/>
    <m/>
    <m/>
    <m/>
    <m/>
    <m/>
    <m/>
    <m/>
    <m/>
    <m/>
    <n v="6"/>
    <n v="4"/>
    <n v="4"/>
    <n v="4"/>
    <n v="4"/>
    <n v="5"/>
    <n v="4"/>
    <n v="3"/>
    <n v="3"/>
    <n v="4"/>
    <n v="5"/>
    <n v="5"/>
    <n v="5"/>
    <n v="5"/>
    <n v="5"/>
    <n v="3"/>
    <n v="4"/>
    <n v="3"/>
    <n v="3"/>
    <n v="3"/>
    <n v="4"/>
    <n v="3"/>
    <n v="4"/>
    <n v="5"/>
    <n v="5"/>
    <n v="4"/>
    <n v="5"/>
    <n v="4"/>
    <n v="5"/>
    <n v="4"/>
    <n v="4"/>
    <x v="5"/>
  </r>
  <r>
    <s v="P399"/>
    <n v="23.746794196737138"/>
    <x v="1"/>
    <x v="2"/>
    <n v="12"/>
    <n v="1"/>
    <m/>
    <m/>
    <m/>
    <m/>
    <m/>
    <m/>
    <m/>
    <m/>
    <m/>
    <m/>
    <n v="1"/>
    <x v="0"/>
    <m/>
    <n v="2"/>
    <n v="3"/>
    <n v="4"/>
    <n v="5"/>
    <n v="6"/>
    <n v="7"/>
    <m/>
    <m/>
    <m/>
    <n v="11"/>
    <m/>
    <m/>
    <m/>
    <n v="7"/>
    <m/>
    <n v="1"/>
    <n v="6"/>
    <n v="7"/>
    <n v="5"/>
    <n v="2"/>
    <n v="3"/>
    <m/>
    <m/>
    <m/>
    <n v="4"/>
    <m/>
    <m/>
    <m/>
    <m/>
    <m/>
    <m/>
    <m/>
    <n v="4"/>
    <n v="4"/>
    <n v="4"/>
    <n v="4"/>
    <n v="4"/>
    <n v="5"/>
    <n v="3"/>
    <n v="4"/>
    <n v="3"/>
    <n v="4"/>
    <n v="4"/>
    <n v="5"/>
    <n v="5"/>
    <n v="5"/>
    <n v="5"/>
    <n v="5"/>
    <n v="5"/>
    <n v="5"/>
    <n v="5"/>
    <n v="5"/>
    <n v="4"/>
    <n v="4"/>
    <n v="5"/>
    <n v="5"/>
    <n v="5"/>
    <n v="5"/>
    <n v="5"/>
    <n v="5"/>
    <n v="5"/>
    <n v="5"/>
    <n v="5"/>
    <x v="3"/>
  </r>
  <r>
    <s v="P400"/>
    <n v="16.022021421626572"/>
    <x v="1"/>
    <x v="3"/>
    <n v="1"/>
    <n v="1"/>
    <m/>
    <m/>
    <m/>
    <m/>
    <m/>
    <m/>
    <m/>
    <m/>
    <m/>
    <m/>
    <n v="1"/>
    <x v="0"/>
    <m/>
    <m/>
    <m/>
    <n v="4"/>
    <m/>
    <n v="6"/>
    <m/>
    <m/>
    <m/>
    <m/>
    <m/>
    <n v="12"/>
    <m/>
    <m/>
    <n v="3"/>
    <m/>
    <m/>
    <m/>
    <n v="1"/>
    <m/>
    <n v="2"/>
    <m/>
    <m/>
    <m/>
    <m/>
    <m/>
    <n v="3"/>
    <m/>
    <s v="watercare"/>
    <s v="unsure"/>
    <m/>
    <m/>
    <m/>
    <n v="6"/>
    <n v="3"/>
    <n v="3"/>
    <n v="3"/>
    <n v="4"/>
    <n v="5"/>
    <n v="3"/>
    <n v="3"/>
    <n v="3"/>
    <n v="3"/>
    <n v="3"/>
    <n v="3"/>
    <n v="3"/>
    <n v="3"/>
    <n v="3"/>
    <n v="3"/>
    <n v="3"/>
    <n v="3"/>
    <n v="3"/>
    <n v="3"/>
    <n v="3"/>
    <n v="3"/>
    <n v="3"/>
    <n v="3"/>
    <n v="3"/>
    <n v="3"/>
    <n v="3"/>
    <n v="3"/>
    <n v="3"/>
    <n v="3"/>
    <n v="3"/>
    <x v="5"/>
  </r>
  <r>
    <s v="P401"/>
    <n v="11.724911625011249"/>
    <x v="1"/>
    <x v="3"/>
    <n v="6"/>
    <n v="1"/>
    <m/>
    <m/>
    <m/>
    <m/>
    <m/>
    <m/>
    <m/>
    <m/>
    <m/>
    <m/>
    <n v="1"/>
    <x v="0"/>
    <m/>
    <m/>
    <m/>
    <n v="4"/>
    <m/>
    <n v="6"/>
    <m/>
    <m/>
    <m/>
    <m/>
    <m/>
    <m/>
    <n v="13"/>
    <m/>
    <n v="3"/>
    <m/>
    <m/>
    <m/>
    <n v="3"/>
    <m/>
    <n v="1"/>
    <m/>
    <m/>
    <m/>
    <m/>
    <m/>
    <m/>
    <n v="2"/>
    <s v="Meridium"/>
    <m/>
    <m/>
    <m/>
    <m/>
    <n v="4"/>
    <n v="4"/>
    <n v="4"/>
    <n v="4"/>
    <n v="3"/>
    <n v="3"/>
    <n v="3"/>
    <n v="3"/>
    <n v="3"/>
    <n v="4"/>
    <n v="3"/>
    <n v="4"/>
    <n v="3"/>
    <n v="2"/>
    <n v="3"/>
    <n v="3"/>
    <n v="3"/>
    <n v="3"/>
    <n v="3"/>
    <n v="2"/>
    <n v="4"/>
    <n v="3"/>
    <n v="3"/>
    <n v="2"/>
    <n v="2"/>
    <n v="3"/>
    <n v="3"/>
    <n v="3"/>
    <n v="4"/>
    <n v="3"/>
    <n v="3"/>
    <x v="6"/>
  </r>
  <r>
    <s v="P402"/>
    <n v="24.99821391896511"/>
    <x v="0"/>
    <x v="3"/>
    <n v="2"/>
    <n v="1"/>
    <m/>
    <m/>
    <m/>
    <m/>
    <m/>
    <m/>
    <m/>
    <m/>
    <m/>
    <m/>
    <n v="1"/>
    <x v="0"/>
    <m/>
    <n v="2"/>
    <m/>
    <m/>
    <m/>
    <n v="6"/>
    <n v="7"/>
    <m/>
    <n v="9"/>
    <m/>
    <n v="11"/>
    <m/>
    <n v="13"/>
    <m/>
    <n v="6"/>
    <m/>
    <n v="5"/>
    <m/>
    <m/>
    <m/>
    <n v="2"/>
    <n v="3"/>
    <m/>
    <n v="6"/>
    <m/>
    <n v="4"/>
    <m/>
    <n v="1"/>
    <s v="Refill Nation"/>
    <s v="Eco Store"/>
    <m/>
    <m/>
    <m/>
    <n v="4"/>
    <n v="3"/>
    <n v="3"/>
    <n v="2"/>
    <n v="4"/>
    <n v="4"/>
    <n v="2"/>
    <n v="4"/>
    <n v="2"/>
    <n v="3"/>
    <n v="5"/>
    <n v="5"/>
    <n v="4"/>
    <n v="5"/>
    <n v="5"/>
    <n v="5"/>
    <n v="5"/>
    <n v="4"/>
    <n v="5"/>
    <n v="5"/>
    <n v="3"/>
    <n v="4"/>
    <n v="4"/>
    <n v="5"/>
    <n v="5"/>
    <n v="5"/>
    <n v="5"/>
    <n v="4"/>
    <n v="4"/>
    <n v="5"/>
    <n v="5"/>
    <x v="4"/>
  </r>
  <r>
    <s v="P403"/>
    <n v="19.685177975730795"/>
    <x v="0"/>
    <x v="2"/>
    <n v="3"/>
    <n v="1"/>
    <m/>
    <m/>
    <m/>
    <m/>
    <m/>
    <m/>
    <m/>
    <m/>
    <m/>
    <m/>
    <n v="1"/>
    <x v="0"/>
    <m/>
    <m/>
    <m/>
    <m/>
    <m/>
    <m/>
    <m/>
    <m/>
    <m/>
    <m/>
    <m/>
    <m/>
    <m/>
    <n v="14"/>
    <n v="0"/>
    <m/>
    <m/>
    <m/>
    <m/>
    <m/>
    <m/>
    <m/>
    <m/>
    <m/>
    <m/>
    <m/>
    <m/>
    <m/>
    <m/>
    <m/>
    <m/>
    <m/>
    <m/>
    <n v="2"/>
    <n v="4"/>
    <n v="3"/>
    <n v="2"/>
    <n v="4"/>
    <n v="3"/>
    <n v="2"/>
    <n v="2"/>
    <n v="2"/>
    <n v="4"/>
    <n v="4"/>
    <n v="4"/>
    <n v="3"/>
    <n v="4"/>
    <n v="4"/>
    <n v="3"/>
    <n v="4"/>
    <n v="4"/>
    <n v="4"/>
    <n v="4"/>
    <n v="2"/>
    <n v="1"/>
    <n v="2"/>
    <n v="2"/>
    <n v="4"/>
    <n v="3"/>
    <n v="4"/>
    <n v="4"/>
    <n v="4"/>
    <n v="4"/>
    <n v="4"/>
    <x v="4"/>
  </r>
  <r>
    <s v="P404"/>
    <n v="10.843884700483322"/>
    <x v="1"/>
    <x v="5"/>
    <n v="9"/>
    <n v="1"/>
    <n v="2"/>
    <m/>
    <m/>
    <m/>
    <m/>
    <m/>
    <m/>
    <m/>
    <m/>
    <m/>
    <n v="2"/>
    <x v="0"/>
    <n v="1"/>
    <m/>
    <n v="3"/>
    <m/>
    <m/>
    <m/>
    <m/>
    <m/>
    <m/>
    <m/>
    <m/>
    <n v="12"/>
    <m/>
    <m/>
    <n v="3"/>
    <n v="3"/>
    <m/>
    <n v="2"/>
    <m/>
    <m/>
    <m/>
    <m/>
    <m/>
    <m/>
    <m/>
    <m/>
    <n v="1"/>
    <m/>
    <s v="Warehouse"/>
    <m/>
    <m/>
    <m/>
    <m/>
    <n v="5"/>
    <n v="3"/>
    <n v="4"/>
    <n v="4"/>
    <n v="3"/>
    <n v="2"/>
    <n v="4"/>
    <n v="4"/>
    <n v="3"/>
    <n v="5"/>
    <n v="3"/>
    <n v="4"/>
    <n v="3"/>
    <n v="4"/>
    <n v="4"/>
    <n v="3"/>
    <n v="4"/>
    <n v="4"/>
    <n v="4"/>
    <n v="3"/>
    <n v="4"/>
    <n v="4"/>
    <n v="3"/>
    <n v="5"/>
    <n v="4"/>
    <n v="3"/>
    <n v="5"/>
    <n v="4"/>
    <n v="3"/>
    <n v="3"/>
    <n v="4"/>
    <x v="2"/>
  </r>
  <r>
    <s v="P405"/>
    <n v="12.68781543118399"/>
    <x v="0"/>
    <x v="1"/>
    <n v="3"/>
    <n v="1"/>
    <m/>
    <m/>
    <m/>
    <m/>
    <m/>
    <m/>
    <m/>
    <m/>
    <m/>
    <m/>
    <n v="1"/>
    <x v="0"/>
    <m/>
    <n v="2"/>
    <n v="3"/>
    <n v="4"/>
    <m/>
    <n v="6"/>
    <n v="7"/>
    <n v="8"/>
    <m/>
    <n v="10"/>
    <n v="11"/>
    <n v="12"/>
    <n v="13"/>
    <m/>
    <n v="10"/>
    <m/>
    <n v="3"/>
    <n v="4"/>
    <n v="10"/>
    <m/>
    <n v="8"/>
    <n v="5"/>
    <n v="9"/>
    <m/>
    <n v="6"/>
    <n v="1"/>
    <n v="2"/>
    <n v="7"/>
    <s v="  "/>
    <m/>
    <m/>
    <m/>
    <m/>
    <n v="1"/>
    <n v="2"/>
    <n v="2"/>
    <n v="2"/>
    <n v="5"/>
    <n v="4"/>
    <n v="4"/>
    <n v="3"/>
    <n v="3"/>
    <n v="3"/>
    <n v="4"/>
    <n v="4"/>
    <n v="4"/>
    <n v="4"/>
    <n v="3"/>
    <n v="3"/>
    <n v="3"/>
    <n v="3"/>
    <n v="3"/>
    <n v="3"/>
    <n v="4"/>
    <n v="4"/>
    <n v="4"/>
    <n v="5"/>
    <n v="5"/>
    <n v="5"/>
    <n v="5"/>
    <n v="5"/>
    <n v="5"/>
    <n v="4"/>
    <n v="4"/>
    <x v="1"/>
  </r>
  <r>
    <s v="P406"/>
    <n v="20.870621782464962"/>
    <x v="1"/>
    <x v="3"/>
    <n v="1"/>
    <n v="1"/>
    <m/>
    <m/>
    <m/>
    <m/>
    <m/>
    <m/>
    <m/>
    <m/>
    <m/>
    <m/>
    <n v="1"/>
    <x v="0"/>
    <n v="1"/>
    <n v="2"/>
    <n v="3"/>
    <n v="4"/>
    <n v="5"/>
    <n v="6"/>
    <n v="7"/>
    <n v="8"/>
    <n v="9"/>
    <n v="10"/>
    <n v="11"/>
    <n v="12"/>
    <m/>
    <m/>
    <n v="12"/>
    <n v="11"/>
    <n v="3"/>
    <n v="2"/>
    <n v="6"/>
    <n v="10"/>
    <n v="4"/>
    <n v="9"/>
    <n v="5"/>
    <n v="8"/>
    <n v="12"/>
    <n v="1"/>
    <n v="7"/>
    <m/>
    <s v="warehouse"/>
    <s v="new world"/>
    <s v="target"/>
    <s v="burnsco"/>
    <m/>
    <n v="5"/>
    <n v="3"/>
    <n v="3"/>
    <n v="3"/>
    <n v="5"/>
    <n v="5"/>
    <n v="4"/>
    <n v="4"/>
    <n v="4"/>
    <n v="4"/>
    <n v="5"/>
    <n v="5"/>
    <n v="5"/>
    <n v="5"/>
    <n v="5"/>
    <n v="5"/>
    <n v="5"/>
    <n v="5"/>
    <n v="5"/>
    <n v="5"/>
    <n v="5"/>
    <n v="5"/>
    <n v="5"/>
    <n v="5"/>
    <n v="5"/>
    <n v="5"/>
    <n v="5"/>
    <n v="5"/>
    <n v="5"/>
    <n v="5"/>
    <n v="5"/>
    <x v="5"/>
  </r>
  <r>
    <s v="P407"/>
    <n v="16.668294958617999"/>
    <x v="1"/>
    <x v="2"/>
    <n v="2"/>
    <m/>
    <m/>
    <m/>
    <m/>
    <m/>
    <m/>
    <m/>
    <n v="8"/>
    <m/>
    <m/>
    <m/>
    <n v="1"/>
    <x v="0"/>
    <m/>
    <n v="2"/>
    <m/>
    <m/>
    <m/>
    <m/>
    <m/>
    <m/>
    <n v="9"/>
    <m/>
    <m/>
    <m/>
    <m/>
    <m/>
    <n v="2"/>
    <m/>
    <n v="1"/>
    <m/>
    <m/>
    <m/>
    <m/>
    <m/>
    <m/>
    <n v="2"/>
    <m/>
    <m/>
    <m/>
    <m/>
    <s v="Pack n save"/>
    <s v="Countdown"/>
    <s v="New world"/>
    <s v="Four square "/>
    <s v="Clearance shed"/>
    <n v="5"/>
    <n v="4"/>
    <n v="4"/>
    <n v="5"/>
    <n v="4"/>
    <n v="4"/>
    <n v="4"/>
    <n v="5"/>
    <n v="3"/>
    <n v="3"/>
    <n v="5"/>
    <n v="5"/>
    <n v="4"/>
    <n v="5"/>
    <n v="3"/>
    <n v="4"/>
    <n v="3"/>
    <n v="4"/>
    <n v="5"/>
    <n v="3"/>
    <n v="4"/>
    <n v="4"/>
    <n v="4"/>
    <n v="4"/>
    <n v="4"/>
    <n v="4"/>
    <n v="3"/>
    <n v="4"/>
    <n v="4"/>
    <n v="4"/>
    <n v="4"/>
    <x v="5"/>
  </r>
  <r>
    <s v="P408"/>
    <n v="4.560347052416506"/>
    <x v="0"/>
    <x v="5"/>
    <n v="3"/>
    <n v="1"/>
    <m/>
    <m/>
    <m/>
    <m/>
    <m/>
    <m/>
    <m/>
    <m/>
    <m/>
    <m/>
    <n v="1"/>
    <x v="0"/>
    <m/>
    <n v="2"/>
    <n v="3"/>
    <m/>
    <m/>
    <n v="6"/>
    <m/>
    <m/>
    <m/>
    <m/>
    <n v="11"/>
    <n v="12"/>
    <m/>
    <m/>
    <n v="5"/>
    <m/>
    <n v="1"/>
    <n v="2"/>
    <m/>
    <m/>
    <n v="3"/>
    <m/>
    <m/>
    <m/>
    <m/>
    <n v="5"/>
    <n v="4"/>
    <m/>
    <m/>
    <m/>
    <m/>
    <m/>
    <m/>
    <n v="3"/>
    <n v="5"/>
    <n v="5"/>
    <n v="4"/>
    <n v="3"/>
    <n v="3"/>
    <n v="3"/>
    <n v="3"/>
    <n v="1"/>
    <n v="4"/>
    <n v="4"/>
    <n v="5"/>
    <n v="5"/>
    <n v="5"/>
    <n v="5"/>
    <n v="4"/>
    <n v="3"/>
    <n v="3"/>
    <n v="3"/>
    <n v="4"/>
    <n v="3"/>
    <n v="4"/>
    <n v="4"/>
    <n v="3"/>
    <n v="5"/>
    <n v="4"/>
    <n v="4"/>
    <n v="4"/>
    <n v="4"/>
    <n v="4"/>
    <n v="5"/>
    <x v="6"/>
  </r>
  <r>
    <s v="P409"/>
    <n v="12.998079559640342"/>
    <x v="1"/>
    <x v="3"/>
    <n v="12"/>
    <n v="1"/>
    <m/>
    <m/>
    <m/>
    <m/>
    <m/>
    <m/>
    <m/>
    <m/>
    <m/>
    <m/>
    <n v="1"/>
    <x v="0"/>
    <m/>
    <n v="2"/>
    <n v="3"/>
    <m/>
    <n v="5"/>
    <n v="6"/>
    <n v="7"/>
    <m/>
    <m/>
    <m/>
    <n v="11"/>
    <n v="12"/>
    <n v="13"/>
    <m/>
    <n v="8"/>
    <m/>
    <n v="2"/>
    <n v="8"/>
    <m/>
    <n v="6"/>
    <n v="3"/>
    <n v="7"/>
    <m/>
    <m/>
    <m/>
    <n v="5"/>
    <n v="4"/>
    <n v="1"/>
    <s v="Meridian Energy"/>
    <s v="Genesis"/>
    <s v="Countdown"/>
    <m/>
    <m/>
    <n v="3"/>
    <n v="3"/>
    <n v="3"/>
    <n v="2"/>
    <n v="3"/>
    <n v="5"/>
    <n v="3"/>
    <n v="4"/>
    <n v="4"/>
    <n v="4"/>
    <n v="5"/>
    <n v="4"/>
    <n v="5"/>
    <n v="5"/>
    <n v="5"/>
    <n v="5"/>
    <n v="4"/>
    <n v="5"/>
    <n v="5"/>
    <n v="5"/>
    <n v="4"/>
    <n v="4"/>
    <n v="3"/>
    <n v="4"/>
    <n v="5"/>
    <n v="5"/>
    <n v="5"/>
    <n v="5"/>
    <n v="5"/>
    <n v="4"/>
    <n v="4"/>
    <x v="6"/>
  </r>
  <r>
    <s v="P410"/>
    <n v="5.6665072725191283"/>
    <x v="1"/>
    <x v="2"/>
    <n v="12"/>
    <n v="1"/>
    <m/>
    <m/>
    <m/>
    <m/>
    <m/>
    <m/>
    <m/>
    <m/>
    <m/>
    <m/>
    <n v="1"/>
    <x v="0"/>
    <m/>
    <m/>
    <m/>
    <m/>
    <m/>
    <m/>
    <m/>
    <m/>
    <m/>
    <m/>
    <m/>
    <m/>
    <m/>
    <n v="14"/>
    <n v="0"/>
    <m/>
    <m/>
    <m/>
    <m/>
    <m/>
    <m/>
    <m/>
    <m/>
    <m/>
    <m/>
    <m/>
    <m/>
    <m/>
    <s v="."/>
    <m/>
    <m/>
    <m/>
    <m/>
    <n v="1"/>
    <n v="1"/>
    <n v="1"/>
    <n v="1"/>
    <n v="3"/>
    <n v="3"/>
    <n v="3"/>
    <n v="3"/>
    <n v="3"/>
    <n v="3"/>
    <n v="3"/>
    <n v="3"/>
    <n v="3"/>
    <n v="3"/>
    <n v="3"/>
    <n v="3"/>
    <n v="3"/>
    <n v="3"/>
    <n v="3"/>
    <n v="3"/>
    <n v="3"/>
    <n v="3"/>
    <n v="3"/>
    <n v="3"/>
    <n v="3"/>
    <n v="3"/>
    <n v="3"/>
    <n v="3"/>
    <n v="3"/>
    <n v="3"/>
    <n v="4"/>
    <x v="3"/>
  </r>
  <r>
    <s v="P411"/>
    <n v="13.196082120326567"/>
    <x v="1"/>
    <x v="0"/>
    <n v="2"/>
    <m/>
    <m/>
    <m/>
    <m/>
    <m/>
    <m/>
    <n v="7"/>
    <m/>
    <m/>
    <m/>
    <m/>
    <n v="1"/>
    <x v="0"/>
    <m/>
    <m/>
    <m/>
    <n v="4"/>
    <m/>
    <m/>
    <m/>
    <m/>
    <m/>
    <m/>
    <n v="11"/>
    <m/>
    <m/>
    <m/>
    <n v="2"/>
    <m/>
    <m/>
    <m/>
    <n v="1"/>
    <m/>
    <m/>
    <m/>
    <m/>
    <m/>
    <m/>
    <n v="2"/>
    <m/>
    <m/>
    <s v=" "/>
    <m/>
    <m/>
    <m/>
    <m/>
    <n v="3"/>
    <n v="4"/>
    <n v="3"/>
    <n v="4"/>
    <n v="3"/>
    <n v="4"/>
    <n v="3"/>
    <n v="4"/>
    <n v="3"/>
    <n v="4"/>
    <n v="3"/>
    <n v="4"/>
    <n v="4"/>
    <n v="3"/>
    <n v="3"/>
    <n v="4"/>
    <n v="4"/>
    <n v="3"/>
    <n v="3"/>
    <n v="4"/>
    <n v="3"/>
    <n v="4"/>
    <n v="3"/>
    <n v="4"/>
    <n v="3"/>
    <n v="4"/>
    <n v="3"/>
    <n v="4"/>
    <n v="3"/>
    <n v="4"/>
    <n v="3"/>
    <x v="3"/>
  </r>
  <r>
    <s v="P412"/>
    <n v="11.530402264461632"/>
    <x v="1"/>
    <x v="3"/>
    <n v="2"/>
    <n v="1"/>
    <m/>
    <m/>
    <m/>
    <m/>
    <m/>
    <m/>
    <m/>
    <m/>
    <m/>
    <m/>
    <n v="1"/>
    <x v="0"/>
    <m/>
    <m/>
    <m/>
    <m/>
    <m/>
    <n v="6"/>
    <m/>
    <m/>
    <m/>
    <m/>
    <m/>
    <m/>
    <m/>
    <m/>
    <n v="1"/>
    <m/>
    <m/>
    <m/>
    <m/>
    <m/>
    <n v="1"/>
    <m/>
    <m/>
    <m/>
    <m/>
    <m/>
    <m/>
    <m/>
    <m/>
    <m/>
    <m/>
    <m/>
    <m/>
    <n v="6"/>
    <n v="2"/>
    <n v="2"/>
    <n v="3"/>
    <n v="2"/>
    <n v="3"/>
    <n v="2"/>
    <n v="2"/>
    <n v="2"/>
    <n v="2"/>
    <n v="3"/>
    <n v="3"/>
    <n v="3"/>
    <n v="4"/>
    <n v="3"/>
    <n v="3"/>
    <n v="3"/>
    <n v="3"/>
    <n v="3"/>
    <n v="3"/>
    <n v="3"/>
    <n v="4"/>
    <n v="3"/>
    <n v="3"/>
    <n v="4"/>
    <n v="4"/>
    <n v="5"/>
    <n v="3"/>
    <n v="3"/>
    <n v="3"/>
    <n v="3"/>
    <x v="0"/>
  </r>
  <r>
    <s v="P413"/>
    <n v="18.240484915683783"/>
    <x v="1"/>
    <x v="3"/>
    <n v="3"/>
    <m/>
    <m/>
    <m/>
    <m/>
    <m/>
    <m/>
    <m/>
    <m/>
    <n v="9"/>
    <m/>
    <s v="Australian"/>
    <n v="1"/>
    <x v="0"/>
    <m/>
    <n v="2"/>
    <m/>
    <m/>
    <m/>
    <m/>
    <m/>
    <m/>
    <m/>
    <m/>
    <m/>
    <m/>
    <m/>
    <m/>
    <n v="1"/>
    <m/>
    <n v="1"/>
    <m/>
    <m/>
    <m/>
    <m/>
    <m/>
    <m/>
    <m/>
    <m/>
    <m/>
    <m/>
    <m/>
    <m/>
    <m/>
    <m/>
    <m/>
    <m/>
    <n v="6"/>
    <n v="1"/>
    <n v="1"/>
    <n v="1"/>
    <n v="3"/>
    <n v="4"/>
    <n v="3"/>
    <n v="3"/>
    <n v="3"/>
    <n v="3"/>
    <n v="4"/>
    <n v="4"/>
    <n v="4"/>
    <n v="4"/>
    <n v="4"/>
    <n v="4"/>
    <n v="3"/>
    <n v="4"/>
    <n v="4"/>
    <n v="4"/>
    <n v="4"/>
    <n v="4"/>
    <n v="2"/>
    <n v="4"/>
    <n v="5"/>
    <n v="5"/>
    <n v="5"/>
    <n v="3"/>
    <n v="3"/>
    <n v="3"/>
    <n v="3"/>
    <x v="1"/>
  </r>
  <r>
    <s v="P414"/>
    <n v="10.819950814929552"/>
    <x v="1"/>
    <x v="1"/>
    <n v="2"/>
    <m/>
    <m/>
    <m/>
    <m/>
    <m/>
    <m/>
    <n v="7"/>
    <m/>
    <m/>
    <m/>
    <m/>
    <n v="1"/>
    <x v="0"/>
    <m/>
    <n v="2"/>
    <n v="3"/>
    <n v="4"/>
    <n v="5"/>
    <n v="6"/>
    <n v="7"/>
    <n v="8"/>
    <m/>
    <m/>
    <n v="11"/>
    <m/>
    <n v="13"/>
    <m/>
    <n v="9"/>
    <m/>
    <n v="1"/>
    <n v="3"/>
    <n v="2"/>
    <n v="6"/>
    <n v="4"/>
    <n v="7"/>
    <n v="8"/>
    <m/>
    <m/>
    <n v="5"/>
    <m/>
    <n v="9"/>
    <s v="The Warehouse "/>
    <s v="Countdown "/>
    <s v="New World "/>
    <m/>
    <m/>
    <n v="6"/>
    <n v="1"/>
    <n v="2"/>
    <n v="3"/>
    <n v="3"/>
    <n v="4"/>
    <n v="2"/>
    <n v="2"/>
    <n v="1"/>
    <n v="5"/>
    <n v="5"/>
    <n v="5"/>
    <n v="4"/>
    <n v="5"/>
    <n v="5"/>
    <n v="5"/>
    <n v="5"/>
    <n v="5"/>
    <n v="5"/>
    <n v="4"/>
    <n v="3"/>
    <n v="3"/>
    <n v="4"/>
    <n v="3"/>
    <n v="5"/>
    <n v="5"/>
    <n v="5"/>
    <n v="4"/>
    <n v="2"/>
    <n v="3"/>
    <n v="3"/>
    <x v="6"/>
  </r>
  <r>
    <s v="P415"/>
    <n v="24.14706788685934"/>
    <x v="1"/>
    <x v="0"/>
    <n v="8"/>
    <n v="1"/>
    <m/>
    <m/>
    <m/>
    <m/>
    <m/>
    <m/>
    <m/>
    <m/>
    <m/>
    <m/>
    <n v="1"/>
    <x v="0"/>
    <m/>
    <n v="2"/>
    <n v="3"/>
    <m/>
    <n v="5"/>
    <m/>
    <m/>
    <n v="8"/>
    <m/>
    <n v="10"/>
    <n v="11"/>
    <n v="12"/>
    <m/>
    <m/>
    <n v="7"/>
    <m/>
    <n v="1"/>
    <n v="5"/>
    <m/>
    <n v="6"/>
    <m/>
    <m/>
    <n v="4"/>
    <m/>
    <n v="7"/>
    <n v="2"/>
    <n v="3"/>
    <m/>
    <m/>
    <m/>
    <m/>
    <m/>
    <m/>
    <n v="4"/>
    <n v="4"/>
    <n v="4"/>
    <n v="4"/>
    <n v="5"/>
    <n v="5"/>
    <n v="3"/>
    <n v="3"/>
    <n v="3"/>
    <n v="3"/>
    <n v="3"/>
    <n v="4"/>
    <n v="5"/>
    <n v="5"/>
    <n v="4"/>
    <n v="4"/>
    <n v="4"/>
    <n v="4"/>
    <n v="4"/>
    <n v="5"/>
    <n v="4"/>
    <n v="4"/>
    <n v="4"/>
    <n v="4"/>
    <n v="5"/>
    <n v="4"/>
    <n v="5"/>
    <n v="5"/>
    <n v="3"/>
    <n v="4"/>
    <n v="4"/>
    <x v="0"/>
  </r>
  <r>
    <s v="P416"/>
    <n v="4.3319870991419549"/>
    <x v="0"/>
    <x v="5"/>
    <n v="7"/>
    <m/>
    <n v="2"/>
    <m/>
    <m/>
    <m/>
    <m/>
    <m/>
    <m/>
    <n v="9"/>
    <m/>
    <s v="European (Not NZ)"/>
    <n v="2"/>
    <x v="0"/>
    <m/>
    <n v="2"/>
    <m/>
    <n v="4"/>
    <n v="5"/>
    <n v="6"/>
    <n v="7"/>
    <n v="8"/>
    <m/>
    <m/>
    <n v="11"/>
    <n v="12"/>
    <m/>
    <m/>
    <n v="8"/>
    <m/>
    <n v="6"/>
    <m/>
    <n v="7"/>
    <n v="5"/>
    <n v="4"/>
    <n v="1"/>
    <n v="2"/>
    <m/>
    <m/>
    <n v="8"/>
    <n v="3"/>
    <m/>
    <s v="Ecostore"/>
    <s v="Earthlove"/>
    <s v="EcoWarehouse"/>
    <s v="EnviroNZ"/>
    <s v="Z Energy"/>
    <n v="4"/>
    <n v="4"/>
    <n v="4"/>
    <n v="4"/>
    <n v="2"/>
    <n v="4"/>
    <n v="4"/>
    <n v="3"/>
    <n v="4"/>
    <n v="4"/>
    <n v="5"/>
    <n v="5"/>
    <n v="4"/>
    <n v="5"/>
    <n v="4"/>
    <n v="5"/>
    <n v="4"/>
    <n v="4"/>
    <n v="5"/>
    <n v="5"/>
    <n v="3"/>
    <n v="3"/>
    <n v="5"/>
    <n v="5"/>
    <n v="5"/>
    <n v="5"/>
    <n v="5"/>
    <n v="4"/>
    <n v="4"/>
    <n v="4"/>
    <n v="3"/>
    <x v="4"/>
  </r>
  <r>
    <s v="P417"/>
    <n v="4.6203284280828667"/>
    <x v="0"/>
    <x v="2"/>
    <n v="12"/>
    <n v="1"/>
    <n v="2"/>
    <m/>
    <m/>
    <m/>
    <m/>
    <m/>
    <m/>
    <m/>
    <m/>
    <m/>
    <n v="2"/>
    <x v="0"/>
    <m/>
    <n v="2"/>
    <m/>
    <n v="4"/>
    <m/>
    <n v="6"/>
    <m/>
    <m/>
    <m/>
    <n v="10"/>
    <m/>
    <m/>
    <m/>
    <m/>
    <n v="4"/>
    <m/>
    <n v="1"/>
    <m/>
    <n v="4"/>
    <m/>
    <n v="2"/>
    <m/>
    <m/>
    <m/>
    <n v="3"/>
    <m/>
    <m/>
    <m/>
    <s v="The warehouse"/>
    <m/>
    <m/>
    <m/>
    <m/>
    <n v="6"/>
    <n v="5"/>
    <n v="4"/>
    <n v="5"/>
    <n v="3"/>
    <n v="3"/>
    <n v="4"/>
    <n v="4"/>
    <n v="4"/>
    <n v="5"/>
    <n v="5"/>
    <n v="5"/>
    <n v="5"/>
    <n v="5"/>
    <n v="5"/>
    <n v="5"/>
    <n v="5"/>
    <n v="5"/>
    <n v="5"/>
    <n v="5"/>
    <n v="5"/>
    <n v="4"/>
    <n v="5"/>
    <n v="4"/>
    <n v="5"/>
    <n v="5"/>
    <n v="5"/>
    <n v="4"/>
    <n v="4"/>
    <n v="5"/>
    <n v="5"/>
    <x v="3"/>
  </r>
  <r>
    <s v="P418"/>
    <n v="10.252293747877467"/>
    <x v="0"/>
    <x v="5"/>
    <n v="2"/>
    <m/>
    <m/>
    <m/>
    <m/>
    <m/>
    <m/>
    <m/>
    <m/>
    <n v="9"/>
    <m/>
    <s v="South African"/>
    <n v="1"/>
    <x v="0"/>
    <m/>
    <n v="2"/>
    <n v="3"/>
    <n v="4"/>
    <n v="5"/>
    <n v="6"/>
    <n v="7"/>
    <n v="8"/>
    <m/>
    <m/>
    <n v="11"/>
    <n v="12"/>
    <m/>
    <m/>
    <n v="9"/>
    <m/>
    <n v="1"/>
    <n v="7"/>
    <n v="9"/>
    <n v="8"/>
    <n v="3"/>
    <n v="2"/>
    <n v="6"/>
    <m/>
    <m/>
    <n v="4"/>
    <n v="5"/>
    <m/>
    <s v="Coutdown"/>
    <s v="Ecostore"/>
    <s v="Ethique"/>
    <s v="H&amp;M"/>
    <s v="Tesla"/>
    <n v="4"/>
    <n v="3"/>
    <n v="3"/>
    <n v="4"/>
    <n v="5"/>
    <n v="5"/>
    <n v="4"/>
    <n v="4"/>
    <n v="4"/>
    <n v="4"/>
    <n v="5"/>
    <n v="5"/>
    <n v="5"/>
    <n v="5"/>
    <n v="5"/>
    <n v="5"/>
    <n v="4"/>
    <n v="5"/>
    <n v="5"/>
    <n v="5"/>
    <n v="5"/>
    <n v="4"/>
    <n v="5"/>
    <n v="5"/>
    <n v="5"/>
    <n v="5"/>
    <n v="5"/>
    <n v="5"/>
    <n v="5"/>
    <n v="4"/>
    <n v="4"/>
    <x v="2"/>
  </r>
  <r>
    <s v="P419"/>
    <n v="20.769626754297953"/>
    <x v="1"/>
    <x v="1"/>
    <n v="11"/>
    <n v="1"/>
    <m/>
    <m/>
    <m/>
    <m/>
    <m/>
    <m/>
    <m/>
    <m/>
    <m/>
    <m/>
    <n v="1"/>
    <x v="0"/>
    <m/>
    <n v="2"/>
    <n v="3"/>
    <m/>
    <m/>
    <n v="6"/>
    <m/>
    <m/>
    <m/>
    <m/>
    <m/>
    <m/>
    <m/>
    <m/>
    <n v="3"/>
    <m/>
    <n v="1"/>
    <n v="3"/>
    <m/>
    <m/>
    <n v="2"/>
    <m/>
    <m/>
    <m/>
    <m/>
    <m/>
    <m/>
    <m/>
    <s v="mother earth"/>
    <s v="envirowaste"/>
    <m/>
    <m/>
    <m/>
    <n v="6"/>
    <n v="3"/>
    <n v="3"/>
    <n v="3"/>
    <n v="4"/>
    <n v="4"/>
    <n v="3"/>
    <n v="3"/>
    <n v="3"/>
    <n v="3"/>
    <n v="4"/>
    <n v="4"/>
    <n v="4"/>
    <n v="4"/>
    <n v="4"/>
    <n v="3"/>
    <n v="4"/>
    <n v="3"/>
    <n v="4"/>
    <n v="4"/>
    <n v="3"/>
    <n v="4"/>
    <n v="3"/>
    <n v="4"/>
    <n v="4"/>
    <n v="4"/>
    <n v="4"/>
    <n v="4"/>
    <n v="4"/>
    <n v="4"/>
    <n v="3"/>
    <x v="3"/>
  </r>
  <r>
    <s v="P420"/>
    <n v="19.0516104679471"/>
    <x v="1"/>
    <x v="1"/>
    <n v="4"/>
    <n v="1"/>
    <m/>
    <m/>
    <m/>
    <m/>
    <m/>
    <m/>
    <m/>
    <m/>
    <m/>
    <m/>
    <n v="1"/>
    <x v="0"/>
    <m/>
    <n v="2"/>
    <m/>
    <n v="4"/>
    <n v="5"/>
    <m/>
    <m/>
    <m/>
    <m/>
    <m/>
    <n v="11"/>
    <n v="12"/>
    <n v="13"/>
    <m/>
    <n v="6"/>
    <m/>
    <n v="3"/>
    <m/>
    <n v="6"/>
    <n v="5"/>
    <m/>
    <m/>
    <m/>
    <m/>
    <m/>
    <n v="2"/>
    <n v="1"/>
    <n v="4"/>
    <s v="Genesis"/>
    <s v="Meridian"/>
    <m/>
    <m/>
    <m/>
    <n v="3"/>
    <n v="2"/>
    <n v="3"/>
    <n v="2"/>
    <n v="3"/>
    <n v="5"/>
    <n v="3"/>
    <n v="3"/>
    <n v="3"/>
    <n v="3"/>
    <n v="3"/>
    <n v="3"/>
    <n v="3"/>
    <n v="3"/>
    <n v="3"/>
    <n v="3"/>
    <n v="3"/>
    <n v="3"/>
    <n v="3"/>
    <n v="3"/>
    <n v="4"/>
    <n v="4"/>
    <n v="4"/>
    <n v="4"/>
    <n v="5"/>
    <n v="5"/>
    <n v="5"/>
    <n v="4"/>
    <n v="3"/>
    <n v="3"/>
    <n v="3"/>
    <x v="4"/>
  </r>
  <r>
    <s v="P421"/>
    <n v="10.743782247296872"/>
    <x v="1"/>
    <x v="3"/>
    <n v="3"/>
    <n v="1"/>
    <m/>
    <m/>
    <m/>
    <m/>
    <m/>
    <m/>
    <m/>
    <m/>
    <m/>
    <m/>
    <n v="1"/>
    <x v="0"/>
    <m/>
    <m/>
    <m/>
    <n v="4"/>
    <m/>
    <n v="6"/>
    <m/>
    <m/>
    <m/>
    <m/>
    <n v="11"/>
    <m/>
    <m/>
    <m/>
    <n v="3"/>
    <m/>
    <m/>
    <m/>
    <n v="3"/>
    <m/>
    <n v="1"/>
    <m/>
    <m/>
    <m/>
    <m/>
    <n v="2"/>
    <m/>
    <m/>
    <s v="Briscoes"/>
    <s v="Westpac "/>
    <s v="GreyPowerelectricity "/>
    <s v="Vodafone "/>
    <m/>
    <n v="6"/>
    <n v="4"/>
    <n v="3"/>
    <n v="3"/>
    <n v="4"/>
    <n v="4"/>
    <n v="3"/>
    <n v="4"/>
    <n v="3"/>
    <n v="3"/>
    <n v="4"/>
    <n v="4"/>
    <n v="4"/>
    <n v="4"/>
    <n v="3"/>
    <n v="3"/>
    <n v="3"/>
    <n v="4"/>
    <n v="4"/>
    <n v="3"/>
    <n v="3"/>
    <n v="3"/>
    <n v="4"/>
    <n v="3"/>
    <n v="3"/>
    <n v="3"/>
    <n v="4"/>
    <n v="4"/>
    <n v="3"/>
    <n v="3"/>
    <n v="3"/>
    <x v="0"/>
  </r>
  <r>
    <s v="P422"/>
    <n v="14.0222676065376"/>
    <x v="1"/>
    <x v="5"/>
    <n v="8"/>
    <n v="1"/>
    <m/>
    <m/>
    <m/>
    <m/>
    <m/>
    <m/>
    <m/>
    <m/>
    <m/>
    <m/>
    <n v="1"/>
    <x v="0"/>
    <m/>
    <n v="2"/>
    <m/>
    <n v="4"/>
    <n v="5"/>
    <n v="6"/>
    <m/>
    <m/>
    <m/>
    <m/>
    <n v="11"/>
    <m/>
    <m/>
    <m/>
    <n v="5"/>
    <m/>
    <n v="3"/>
    <m/>
    <n v="5"/>
    <n v="2"/>
    <n v="1"/>
    <m/>
    <m/>
    <m/>
    <m/>
    <n v="4"/>
    <m/>
    <m/>
    <m/>
    <m/>
    <m/>
    <m/>
    <m/>
    <n v="3"/>
    <n v="3"/>
    <n v="4"/>
    <n v="4"/>
    <n v="4"/>
    <n v="4"/>
    <n v="3"/>
    <n v="4"/>
    <n v="4"/>
    <n v="3"/>
    <n v="4"/>
    <n v="5"/>
    <n v="4"/>
    <n v="4"/>
    <n v="3"/>
    <n v="4"/>
    <n v="3"/>
    <n v="4"/>
    <n v="4"/>
    <n v="3"/>
    <n v="4"/>
    <n v="4"/>
    <n v="3"/>
    <n v="3"/>
    <n v="4"/>
    <n v="3"/>
    <n v="4"/>
    <n v="4"/>
    <n v="4"/>
    <n v="3"/>
    <n v="4"/>
    <x v="6"/>
  </r>
  <r>
    <s v="P423"/>
    <n v="7.6202891123763088"/>
    <x v="0"/>
    <x v="5"/>
    <n v="6"/>
    <n v="1"/>
    <m/>
    <m/>
    <m/>
    <m/>
    <m/>
    <m/>
    <m/>
    <m/>
    <m/>
    <m/>
    <n v="1"/>
    <x v="0"/>
    <m/>
    <n v="2"/>
    <n v="3"/>
    <m/>
    <m/>
    <n v="6"/>
    <n v="7"/>
    <n v="8"/>
    <m/>
    <n v="10"/>
    <n v="11"/>
    <n v="12"/>
    <m/>
    <m/>
    <n v="8"/>
    <m/>
    <n v="1"/>
    <n v="3"/>
    <m/>
    <m/>
    <n v="4"/>
    <n v="6"/>
    <n v="2"/>
    <m/>
    <n v="7"/>
    <n v="8"/>
    <n v="5"/>
    <m/>
    <s v="Ecostore"/>
    <m/>
    <m/>
    <m/>
    <m/>
    <n v="3"/>
    <n v="3"/>
    <n v="3"/>
    <n v="3"/>
    <n v="4"/>
    <n v="5"/>
    <n v="3"/>
    <n v="3"/>
    <n v="3"/>
    <n v="3"/>
    <n v="4"/>
    <n v="4"/>
    <n v="4"/>
    <n v="4"/>
    <n v="4"/>
    <n v="4"/>
    <n v="4"/>
    <n v="4"/>
    <n v="5"/>
    <n v="3"/>
    <n v="3"/>
    <n v="2"/>
    <n v="3"/>
    <n v="5"/>
    <n v="5"/>
    <n v="5"/>
    <n v="5"/>
    <n v="4"/>
    <n v="3"/>
    <n v="3"/>
    <n v="3"/>
    <x v="4"/>
  </r>
  <r>
    <s v="P424"/>
    <n v="23.763399195492216"/>
    <x v="1"/>
    <x v="1"/>
    <n v="13"/>
    <n v="1"/>
    <m/>
    <m/>
    <m/>
    <m/>
    <m/>
    <m/>
    <m/>
    <m/>
    <m/>
    <m/>
    <n v="1"/>
    <x v="0"/>
    <m/>
    <n v="2"/>
    <m/>
    <n v="4"/>
    <m/>
    <n v="6"/>
    <n v="7"/>
    <m/>
    <m/>
    <n v="10"/>
    <m/>
    <n v="12"/>
    <m/>
    <m/>
    <n v="6"/>
    <m/>
    <n v="2"/>
    <m/>
    <n v="1"/>
    <m/>
    <n v="3"/>
    <n v="4"/>
    <m/>
    <m/>
    <n v="6"/>
    <m/>
    <n v="5"/>
    <m/>
    <s v="Meridan"/>
    <s v="Countdown"/>
    <s v="Rockgas"/>
    <s v="Pink batts"/>
    <s v="Insulfluff"/>
    <n v="5"/>
    <n v="5"/>
    <n v="5"/>
    <n v="5"/>
    <n v="5"/>
    <n v="5"/>
    <n v="5"/>
    <n v="5"/>
    <n v="5"/>
    <n v="5"/>
    <n v="5"/>
    <n v="5"/>
    <n v="5"/>
    <n v="5"/>
    <n v="5"/>
    <n v="5"/>
    <n v="5"/>
    <n v="4"/>
    <n v="5"/>
    <n v="5"/>
    <n v="5"/>
    <n v="5"/>
    <n v="5"/>
    <n v="5"/>
    <n v="5"/>
    <n v="5"/>
    <n v="5"/>
    <n v="5"/>
    <n v="5"/>
    <n v="5"/>
    <n v="5"/>
    <x v="5"/>
  </r>
  <r>
    <s v="P425"/>
    <n v="7.1499341729393002"/>
    <x v="1"/>
    <x v="1"/>
    <n v="3"/>
    <n v="1"/>
    <m/>
    <m/>
    <m/>
    <m/>
    <m/>
    <m/>
    <m/>
    <m/>
    <m/>
    <m/>
    <n v="1"/>
    <x v="0"/>
    <m/>
    <m/>
    <m/>
    <m/>
    <m/>
    <m/>
    <m/>
    <m/>
    <m/>
    <m/>
    <m/>
    <m/>
    <m/>
    <m/>
    <n v="0"/>
    <m/>
    <m/>
    <m/>
    <m/>
    <m/>
    <m/>
    <m/>
    <m/>
    <m/>
    <m/>
    <m/>
    <m/>
    <m/>
    <s v="MAC DONALDS"/>
    <s v="TUX"/>
    <s v="MOTHER EARTH"/>
    <s v="Z ENERGY"/>
    <s v="NZ POST"/>
    <n v="5"/>
    <n v="4"/>
    <n v="4"/>
    <n v="4"/>
    <n v="3"/>
    <n v="4"/>
    <n v="1"/>
    <n v="1"/>
    <n v="1"/>
    <n v="4"/>
    <n v="3"/>
    <n v="4"/>
    <n v="4"/>
    <n v="4"/>
    <n v="4"/>
    <n v="4"/>
    <n v="3"/>
    <n v="4"/>
    <n v="4"/>
    <n v="4"/>
    <n v="1"/>
    <n v="3"/>
    <n v="4"/>
    <n v="4"/>
    <n v="4"/>
    <n v="4"/>
    <n v="4"/>
    <n v="3"/>
    <n v="3"/>
    <n v="2"/>
    <n v="4"/>
    <x v="2"/>
  </r>
  <r>
    <s v="P426"/>
    <n v="11.657016780712485"/>
    <x v="1"/>
    <x v="5"/>
    <n v="8"/>
    <n v="1"/>
    <m/>
    <m/>
    <m/>
    <m/>
    <m/>
    <m/>
    <m/>
    <m/>
    <m/>
    <m/>
    <n v="1"/>
    <x v="0"/>
    <m/>
    <n v="2"/>
    <m/>
    <m/>
    <n v="5"/>
    <n v="6"/>
    <m/>
    <m/>
    <m/>
    <m/>
    <m/>
    <m/>
    <n v="13"/>
    <m/>
    <n v="4"/>
    <m/>
    <n v="2"/>
    <m/>
    <m/>
    <n v="3"/>
    <n v="1"/>
    <m/>
    <m/>
    <m/>
    <m/>
    <m/>
    <m/>
    <n v="4"/>
    <m/>
    <m/>
    <m/>
    <m/>
    <m/>
    <n v="4"/>
    <n v="4"/>
    <n v="4"/>
    <n v="3"/>
    <n v="4"/>
    <n v="4"/>
    <n v="4"/>
    <n v="4"/>
    <n v="4"/>
    <n v="3"/>
    <n v="5"/>
    <n v="4"/>
    <n v="4"/>
    <n v="4"/>
    <n v="4"/>
    <n v="4"/>
    <n v="3"/>
    <n v="5"/>
    <n v="4"/>
    <n v="5"/>
    <n v="4"/>
    <n v="4"/>
    <n v="4"/>
    <n v="5"/>
    <n v="5"/>
    <n v="4"/>
    <n v="4"/>
    <n v="4"/>
    <n v="3"/>
    <n v="4"/>
    <n v="4"/>
    <x v="6"/>
  </r>
  <r>
    <s v="P427"/>
    <n v="23.437249780498856"/>
    <x v="0"/>
    <x v="3"/>
    <n v="12"/>
    <n v="1"/>
    <m/>
    <m/>
    <m/>
    <m/>
    <m/>
    <m/>
    <m/>
    <m/>
    <m/>
    <m/>
    <n v="1"/>
    <x v="0"/>
    <m/>
    <n v="2"/>
    <m/>
    <n v="4"/>
    <m/>
    <m/>
    <n v="7"/>
    <m/>
    <m/>
    <m/>
    <n v="11"/>
    <m/>
    <m/>
    <m/>
    <n v="4"/>
    <m/>
    <n v="1"/>
    <m/>
    <n v="2"/>
    <m/>
    <m/>
    <n v="4"/>
    <m/>
    <m/>
    <m/>
    <n v="3"/>
    <m/>
    <m/>
    <m/>
    <m/>
    <m/>
    <m/>
    <m/>
    <n v="4"/>
    <n v="5"/>
    <n v="5"/>
    <n v="5"/>
    <n v="4"/>
    <n v="5"/>
    <n v="3"/>
    <n v="3"/>
    <n v="3"/>
    <n v="3"/>
    <n v="4"/>
    <n v="5"/>
    <n v="5"/>
    <n v="5"/>
    <n v="5"/>
    <n v="5"/>
    <n v="5"/>
    <n v="4"/>
    <n v="5"/>
    <n v="3"/>
    <n v="3"/>
    <n v="4"/>
    <n v="3"/>
    <n v="4"/>
    <n v="4"/>
    <n v="5"/>
    <n v="5"/>
    <n v="3"/>
    <n v="3"/>
    <n v="3"/>
    <n v="5"/>
    <x v="6"/>
  </r>
  <r>
    <s v="P428"/>
    <n v="16.208464235739722"/>
    <x v="1"/>
    <x v="2"/>
    <n v="3"/>
    <n v="1"/>
    <m/>
    <m/>
    <m/>
    <m/>
    <m/>
    <m/>
    <m/>
    <m/>
    <m/>
    <m/>
    <n v="1"/>
    <x v="0"/>
    <m/>
    <n v="2"/>
    <n v="3"/>
    <m/>
    <n v="5"/>
    <n v="6"/>
    <n v="7"/>
    <n v="8"/>
    <m/>
    <m/>
    <n v="11"/>
    <m/>
    <m/>
    <m/>
    <n v="7"/>
    <m/>
    <n v="1"/>
    <n v="2"/>
    <m/>
    <n v="5"/>
    <n v="6"/>
    <n v="3"/>
    <n v="4"/>
    <m/>
    <m/>
    <n v="7"/>
    <m/>
    <m/>
    <m/>
    <m/>
    <m/>
    <m/>
    <m/>
    <n v="6"/>
    <n v="5"/>
    <n v="5"/>
    <n v="5"/>
    <n v="5"/>
    <n v="5"/>
    <n v="3"/>
    <n v="3"/>
    <n v="3"/>
    <n v="3"/>
    <n v="5"/>
    <n v="5"/>
    <n v="4"/>
    <n v="5"/>
    <n v="3"/>
    <n v="3"/>
    <n v="4"/>
    <n v="4"/>
    <n v="4"/>
    <n v="4"/>
    <n v="4"/>
    <n v="3"/>
    <n v="2"/>
    <n v="3"/>
    <n v="3"/>
    <n v="4"/>
    <n v="4"/>
    <n v="5"/>
    <n v="4"/>
    <n v="5"/>
    <n v="4"/>
    <x v="6"/>
  </r>
  <r>
    <s v="P429"/>
    <n v="4.6861540777999373"/>
    <x v="1"/>
    <x v="3"/>
    <n v="4"/>
    <n v="1"/>
    <m/>
    <m/>
    <m/>
    <m/>
    <m/>
    <m/>
    <m/>
    <m/>
    <m/>
    <m/>
    <n v="1"/>
    <x v="0"/>
    <m/>
    <m/>
    <n v="3"/>
    <n v="4"/>
    <m/>
    <n v="6"/>
    <n v="7"/>
    <m/>
    <m/>
    <m/>
    <n v="11"/>
    <n v="12"/>
    <m/>
    <m/>
    <n v="6"/>
    <m/>
    <m/>
    <n v="2"/>
    <n v="4"/>
    <m/>
    <n v="3"/>
    <n v="5"/>
    <m/>
    <m/>
    <m/>
    <n v="7"/>
    <n v="6"/>
    <m/>
    <s v="Fonterra"/>
    <s v="Icebreaker"/>
    <s v="BP"/>
    <s v="Tilt renewables"/>
    <s v="Meridian"/>
    <n v="6"/>
    <n v="4"/>
    <n v="4"/>
    <n v="4"/>
    <n v="5"/>
    <n v="4"/>
    <n v="2"/>
    <n v="2"/>
    <n v="2"/>
    <n v="2"/>
    <n v="4"/>
    <n v="5"/>
    <n v="4"/>
    <n v="5"/>
    <n v="5"/>
    <n v="5"/>
    <n v="5"/>
    <n v="4"/>
    <n v="5"/>
    <n v="5"/>
    <n v="4"/>
    <n v="4"/>
    <n v="4"/>
    <n v="5"/>
    <n v="5"/>
    <n v="5"/>
    <n v="5"/>
    <n v="4"/>
    <n v="4"/>
    <n v="4"/>
    <n v="5"/>
    <x v="5"/>
  </r>
  <r>
    <s v="P430"/>
    <n v="8.5265084421374375"/>
    <x v="0"/>
    <x v="3"/>
    <n v="12"/>
    <n v="1"/>
    <m/>
    <m/>
    <m/>
    <m/>
    <m/>
    <m/>
    <m/>
    <m/>
    <m/>
    <m/>
    <n v="1"/>
    <x v="0"/>
    <m/>
    <n v="2"/>
    <m/>
    <n v="4"/>
    <m/>
    <m/>
    <m/>
    <m/>
    <m/>
    <m/>
    <n v="11"/>
    <n v="12"/>
    <m/>
    <m/>
    <n v="4"/>
    <m/>
    <n v="2"/>
    <m/>
    <n v="1"/>
    <m/>
    <m/>
    <m/>
    <m/>
    <m/>
    <m/>
    <n v="4"/>
    <n v="3"/>
    <m/>
    <s v="new world"/>
    <s v="air new zealans"/>
    <m/>
    <m/>
    <m/>
    <n v="5"/>
    <n v="3"/>
    <n v="3"/>
    <n v="3"/>
    <n v="3"/>
    <n v="4"/>
    <n v="3"/>
    <n v="3"/>
    <n v="3"/>
    <n v="3"/>
    <n v="3"/>
    <n v="3"/>
    <n v="3"/>
    <n v="3"/>
    <n v="3"/>
    <n v="3"/>
    <n v="3"/>
    <n v="3"/>
    <n v="3"/>
    <n v="3"/>
    <n v="3"/>
    <n v="3"/>
    <n v="3"/>
    <n v="3"/>
    <n v="3"/>
    <n v="3"/>
    <n v="3"/>
    <n v="3"/>
    <n v="3"/>
    <n v="3"/>
    <n v="3"/>
    <x v="5"/>
  </r>
  <r>
    <s v="P431"/>
    <n v="19.308135589835135"/>
    <x v="0"/>
    <x v="3"/>
    <n v="7"/>
    <n v="1"/>
    <m/>
    <m/>
    <m/>
    <m/>
    <m/>
    <m/>
    <m/>
    <m/>
    <m/>
    <m/>
    <n v="1"/>
    <x v="0"/>
    <m/>
    <m/>
    <m/>
    <m/>
    <m/>
    <m/>
    <m/>
    <m/>
    <m/>
    <m/>
    <m/>
    <m/>
    <m/>
    <n v="14"/>
    <n v="0"/>
    <m/>
    <m/>
    <m/>
    <m/>
    <m/>
    <m/>
    <m/>
    <m/>
    <m/>
    <m/>
    <m/>
    <m/>
    <m/>
    <m/>
    <m/>
    <m/>
    <m/>
    <m/>
    <n v="6"/>
    <n v="3"/>
    <n v="3"/>
    <n v="3"/>
    <n v="4"/>
    <n v="4"/>
    <n v="3"/>
    <n v="3"/>
    <n v="3"/>
    <n v="3"/>
    <n v="4"/>
    <n v="4"/>
    <n v="4"/>
    <n v="4"/>
    <n v="3"/>
    <n v="3"/>
    <n v="3"/>
    <n v="3"/>
    <n v="3"/>
    <n v="3"/>
    <n v="3"/>
    <n v="3"/>
    <n v="3"/>
    <n v="3"/>
    <n v="3"/>
    <n v="3"/>
    <n v="3"/>
    <n v="3"/>
    <n v="3"/>
    <n v="3"/>
    <n v="3"/>
    <x v="0"/>
  </r>
  <r>
    <s v="P432"/>
    <n v="15.607972565775274"/>
    <x v="0"/>
    <x v="3"/>
    <n v="12"/>
    <n v="1"/>
    <m/>
    <m/>
    <m/>
    <m/>
    <m/>
    <m/>
    <m/>
    <m/>
    <m/>
    <m/>
    <n v="1"/>
    <x v="0"/>
    <n v="1"/>
    <n v="2"/>
    <n v="3"/>
    <n v="4"/>
    <n v="5"/>
    <n v="6"/>
    <n v="7"/>
    <n v="8"/>
    <n v="9"/>
    <n v="10"/>
    <n v="11"/>
    <n v="12"/>
    <n v="13"/>
    <m/>
    <n v="13"/>
    <n v="10"/>
    <n v="1"/>
    <n v="4"/>
    <n v="11"/>
    <n v="13"/>
    <n v="2"/>
    <n v="3"/>
    <n v="9"/>
    <n v="7"/>
    <n v="12"/>
    <n v="6"/>
    <n v="5"/>
    <n v="8"/>
    <s v="Mercury"/>
    <s v="Genesis"/>
    <s v="Sanitarium"/>
    <m/>
    <m/>
    <n v="4"/>
    <n v="4"/>
    <n v="4"/>
    <n v="4"/>
    <n v="5"/>
    <n v="3"/>
    <n v="5"/>
    <n v="4"/>
    <n v="4"/>
    <n v="5"/>
    <n v="5"/>
    <n v="5"/>
    <n v="5"/>
    <n v="5"/>
    <n v="5"/>
    <n v="5"/>
    <n v="5"/>
    <n v="5"/>
    <n v="5"/>
    <n v="5"/>
    <n v="5"/>
    <n v="5"/>
    <n v="5"/>
    <n v="5"/>
    <n v="5"/>
    <n v="5"/>
    <n v="5"/>
    <n v="5"/>
    <n v="5"/>
    <n v="5"/>
    <n v="5"/>
    <x v="1"/>
  </r>
  <r>
    <s v="P433"/>
    <n v="22.19385812388126"/>
    <x v="1"/>
    <x v="3"/>
    <n v="6"/>
    <m/>
    <m/>
    <m/>
    <m/>
    <m/>
    <m/>
    <m/>
    <m/>
    <n v="9"/>
    <m/>
    <s v="European/Dutch"/>
    <n v="1"/>
    <x v="0"/>
    <m/>
    <n v="2"/>
    <m/>
    <n v="4"/>
    <m/>
    <m/>
    <m/>
    <m/>
    <m/>
    <m/>
    <m/>
    <n v="12"/>
    <m/>
    <m/>
    <n v="3"/>
    <m/>
    <n v="2"/>
    <m/>
    <n v="1"/>
    <m/>
    <m/>
    <m/>
    <m/>
    <m/>
    <m/>
    <m/>
    <n v="3"/>
    <m/>
    <s v="Bin Inn"/>
    <m/>
    <m/>
    <m/>
    <m/>
    <n v="4"/>
    <n v="3"/>
    <n v="4"/>
    <n v="4"/>
    <n v="5"/>
    <n v="5"/>
    <n v="4"/>
    <n v="4"/>
    <n v="5"/>
    <n v="4"/>
    <n v="4"/>
    <n v="4"/>
    <n v="5"/>
    <n v="4"/>
    <n v="4"/>
    <n v="4"/>
    <n v="4"/>
    <n v="4"/>
    <n v="4"/>
    <n v="4"/>
    <n v="5"/>
    <n v="4"/>
    <n v="4"/>
    <n v="4"/>
    <n v="4"/>
    <n v="4"/>
    <n v="5"/>
    <n v="5"/>
    <n v="4"/>
    <n v="4"/>
    <n v="4"/>
    <x v="3"/>
  </r>
  <r>
    <s v="P434"/>
    <n v="7.5374783527046922"/>
    <x v="1"/>
    <x v="2"/>
    <n v="2"/>
    <m/>
    <m/>
    <m/>
    <m/>
    <m/>
    <m/>
    <m/>
    <m/>
    <n v="9"/>
    <m/>
    <s v="Sri Lankan"/>
    <n v="1"/>
    <x v="0"/>
    <m/>
    <n v="2"/>
    <m/>
    <m/>
    <m/>
    <n v="6"/>
    <m/>
    <m/>
    <m/>
    <m/>
    <n v="11"/>
    <m/>
    <m/>
    <m/>
    <n v="3"/>
    <m/>
    <n v="1"/>
    <m/>
    <m/>
    <m/>
    <n v="3"/>
    <m/>
    <m/>
    <m/>
    <m/>
    <n v="2"/>
    <m/>
    <m/>
    <s v="airnz"/>
    <s v="mercury"/>
    <m/>
    <m/>
    <m/>
    <n v="3"/>
    <n v="3"/>
    <n v="3"/>
    <n v="3"/>
    <n v="3"/>
    <n v="3"/>
    <n v="4"/>
    <n v="4"/>
    <n v="4"/>
    <n v="4"/>
    <n v="4"/>
    <n v="4"/>
    <n v="4"/>
    <n v="4"/>
    <n v="4"/>
    <n v="4"/>
    <n v="3"/>
    <n v="4"/>
    <n v="4"/>
    <n v="4"/>
    <n v="4"/>
    <n v="4"/>
    <n v="4"/>
    <n v="3"/>
    <n v="4"/>
    <n v="4"/>
    <n v="4"/>
    <n v="4"/>
    <n v="4"/>
    <n v="3"/>
    <n v="3"/>
    <x v="3"/>
  </r>
  <r>
    <s v="P435"/>
    <n v="21.006465419526215"/>
    <x v="0"/>
    <x v="2"/>
    <n v="3"/>
    <n v="1"/>
    <m/>
    <m/>
    <m/>
    <m/>
    <m/>
    <m/>
    <m/>
    <m/>
    <m/>
    <m/>
    <n v="1"/>
    <x v="0"/>
    <m/>
    <n v="2"/>
    <m/>
    <m/>
    <m/>
    <m/>
    <m/>
    <m/>
    <m/>
    <m/>
    <n v="11"/>
    <n v="12"/>
    <m/>
    <m/>
    <n v="3"/>
    <m/>
    <n v="2"/>
    <m/>
    <m/>
    <m/>
    <m/>
    <m/>
    <m/>
    <m/>
    <m/>
    <n v="1"/>
    <n v="3"/>
    <m/>
    <s v="Eco"/>
    <m/>
    <m/>
    <m/>
    <m/>
    <n v="3"/>
    <n v="2"/>
    <n v="2"/>
    <n v="2"/>
    <n v="4"/>
    <n v="4"/>
    <n v="3"/>
    <n v="3"/>
    <n v="3"/>
    <n v="3"/>
    <n v="3"/>
    <n v="4"/>
    <n v="4"/>
    <n v="4"/>
    <n v="4"/>
    <n v="4"/>
    <n v="3"/>
    <n v="3"/>
    <n v="3"/>
    <n v="4"/>
    <n v="4"/>
    <n v="4"/>
    <n v="4"/>
    <n v="4"/>
    <n v="4"/>
    <n v="4"/>
    <n v="4"/>
    <n v="4"/>
    <n v="4"/>
    <n v="4"/>
    <n v="4"/>
    <x v="1"/>
  </r>
  <r>
    <s v="P436"/>
    <n v="14.535101354060775"/>
    <x v="1"/>
    <x v="3"/>
    <n v="3"/>
    <n v="1"/>
    <m/>
    <m/>
    <m/>
    <m/>
    <m/>
    <m/>
    <m/>
    <m/>
    <m/>
    <m/>
    <n v="1"/>
    <x v="0"/>
    <m/>
    <m/>
    <m/>
    <m/>
    <m/>
    <n v="6"/>
    <m/>
    <m/>
    <n v="9"/>
    <m/>
    <m/>
    <m/>
    <m/>
    <m/>
    <n v="2"/>
    <m/>
    <m/>
    <m/>
    <m/>
    <m/>
    <n v="1"/>
    <m/>
    <m/>
    <n v="2"/>
    <m/>
    <m/>
    <m/>
    <m/>
    <s v="Sandfords"/>
    <s v="Whittakers"/>
    <m/>
    <m/>
    <m/>
    <n v="5"/>
    <n v="4"/>
    <n v="4"/>
    <n v="4"/>
    <n v="4"/>
    <n v="4"/>
    <n v="4"/>
    <n v="3"/>
    <n v="3"/>
    <n v="4"/>
    <n v="4"/>
    <n v="4"/>
    <n v="4"/>
    <n v="4"/>
    <n v="5"/>
    <n v="4"/>
    <n v="5"/>
    <n v="4"/>
    <n v="5"/>
    <n v="4"/>
    <n v="4"/>
    <n v="4"/>
    <n v="4"/>
    <n v="5"/>
    <n v="4"/>
    <n v="5"/>
    <n v="5"/>
    <n v="4"/>
    <n v="4"/>
    <n v="4"/>
    <n v="4"/>
    <x v="5"/>
  </r>
  <r>
    <s v="P437"/>
    <n v="12.149118183672078"/>
    <x v="1"/>
    <x v="5"/>
    <n v="2"/>
    <n v="1"/>
    <m/>
    <m/>
    <m/>
    <m/>
    <m/>
    <m/>
    <m/>
    <m/>
    <m/>
    <m/>
    <n v="1"/>
    <x v="0"/>
    <n v="1"/>
    <n v="2"/>
    <n v="3"/>
    <n v="4"/>
    <n v="5"/>
    <n v="6"/>
    <n v="7"/>
    <n v="8"/>
    <n v="9"/>
    <n v="10"/>
    <n v="11"/>
    <n v="12"/>
    <n v="13"/>
    <m/>
    <n v="13"/>
    <n v="13"/>
    <n v="12"/>
    <n v="9"/>
    <n v="11"/>
    <n v="4"/>
    <n v="8"/>
    <n v="2"/>
    <n v="1"/>
    <n v="7"/>
    <n v="10"/>
    <n v="3"/>
    <n v="6"/>
    <n v="5"/>
    <s v="ecostore"/>
    <s v="Pure NZ"/>
    <m/>
    <m/>
    <m/>
    <n v="5"/>
    <n v="4"/>
    <n v="4"/>
    <n v="4"/>
    <n v="5"/>
    <n v="5"/>
    <n v="4"/>
    <n v="3"/>
    <n v="4"/>
    <n v="4"/>
    <n v="4"/>
    <n v="3"/>
    <n v="4"/>
    <n v="4"/>
    <n v="4"/>
    <n v="4"/>
    <n v="5"/>
    <n v="3"/>
    <n v="4"/>
    <n v="4"/>
    <n v="4"/>
    <n v="5"/>
    <n v="4"/>
    <n v="4"/>
    <n v="4"/>
    <n v="3"/>
    <n v="4"/>
    <n v="4"/>
    <n v="3"/>
    <n v="3"/>
    <n v="4"/>
    <x v="2"/>
  </r>
  <r>
    <s v="P438"/>
    <n v="9.1550645643334612"/>
    <x v="1"/>
    <x v="2"/>
    <n v="2"/>
    <n v="1"/>
    <m/>
    <m/>
    <m/>
    <m/>
    <m/>
    <m/>
    <m/>
    <m/>
    <m/>
    <m/>
    <n v="1"/>
    <x v="0"/>
    <m/>
    <n v="2"/>
    <n v="3"/>
    <m/>
    <m/>
    <m/>
    <m/>
    <m/>
    <m/>
    <m/>
    <m/>
    <m/>
    <m/>
    <m/>
    <n v="2"/>
    <m/>
    <n v="1"/>
    <n v="2"/>
    <m/>
    <m/>
    <m/>
    <m/>
    <m/>
    <m/>
    <m/>
    <m/>
    <m/>
    <m/>
    <m/>
    <m/>
    <m/>
    <m/>
    <m/>
    <n v="4"/>
    <n v="3"/>
    <n v="4"/>
    <n v="3"/>
    <n v="3"/>
    <n v="4"/>
    <n v="3"/>
    <n v="2"/>
    <n v="4"/>
    <n v="4"/>
    <n v="4"/>
    <n v="4"/>
    <n v="3"/>
    <n v="5"/>
    <n v="3"/>
    <n v="3"/>
    <n v="3"/>
    <n v="3"/>
    <n v="5"/>
    <n v="4"/>
    <n v="3"/>
    <n v="3"/>
    <n v="4"/>
    <n v="2"/>
    <n v="4"/>
    <n v="3"/>
    <n v="3"/>
    <n v="3"/>
    <n v="3"/>
    <n v="4"/>
    <n v="4"/>
    <x v="3"/>
  </r>
  <r>
    <s v="P439"/>
    <n v="11.046398342442618"/>
    <x v="1"/>
    <x v="5"/>
    <n v="13"/>
    <n v="1"/>
    <m/>
    <m/>
    <m/>
    <m/>
    <m/>
    <m/>
    <m/>
    <m/>
    <m/>
    <m/>
    <n v="1"/>
    <x v="0"/>
    <m/>
    <n v="2"/>
    <m/>
    <m/>
    <n v="5"/>
    <m/>
    <m/>
    <m/>
    <m/>
    <m/>
    <m/>
    <m/>
    <m/>
    <m/>
    <n v="2"/>
    <m/>
    <n v="1"/>
    <m/>
    <m/>
    <n v="2"/>
    <m/>
    <m/>
    <m/>
    <m/>
    <m/>
    <m/>
    <m/>
    <m/>
    <m/>
    <m/>
    <m/>
    <m/>
    <m/>
    <n v="2"/>
    <n v="2"/>
    <n v="2"/>
    <n v="3"/>
    <n v="4"/>
    <n v="4"/>
    <n v="4"/>
    <n v="4"/>
    <n v="4"/>
    <n v="4"/>
    <n v="4"/>
    <n v="4"/>
    <n v="4"/>
    <n v="4"/>
    <n v="4"/>
    <n v="4"/>
    <n v="4"/>
    <n v="4"/>
    <n v="4"/>
    <n v="4"/>
    <n v="4"/>
    <n v="4"/>
    <n v="4"/>
    <n v="4"/>
    <n v="4"/>
    <n v="4"/>
    <n v="4"/>
    <n v="4"/>
    <n v="4"/>
    <n v="4"/>
    <n v="5"/>
    <x v="4"/>
  </r>
  <r>
    <s v="P440"/>
    <n v="16.66263344058229"/>
    <x v="0"/>
    <x v="4"/>
    <n v="3"/>
    <n v="1"/>
    <m/>
    <m/>
    <m/>
    <m/>
    <m/>
    <m/>
    <m/>
    <m/>
    <m/>
    <m/>
    <n v="1"/>
    <x v="0"/>
    <m/>
    <n v="2"/>
    <n v="3"/>
    <n v="4"/>
    <n v="5"/>
    <n v="6"/>
    <n v="7"/>
    <n v="8"/>
    <m/>
    <m/>
    <n v="11"/>
    <n v="12"/>
    <m/>
    <m/>
    <n v="9"/>
    <m/>
    <n v="2"/>
    <n v="8"/>
    <n v="3"/>
    <n v="7"/>
    <n v="1"/>
    <n v="4"/>
    <n v="5"/>
    <m/>
    <m/>
    <n v="9"/>
    <n v="6"/>
    <m/>
    <s v="ecostore"/>
    <m/>
    <m/>
    <m/>
    <m/>
    <n v="2"/>
    <n v="3"/>
    <n v="3"/>
    <n v="4"/>
    <n v="2"/>
    <n v="4"/>
    <n v="4"/>
    <n v="3"/>
    <n v="3"/>
    <n v="4"/>
    <n v="5"/>
    <n v="5"/>
    <n v="5"/>
    <n v="5"/>
    <n v="3"/>
    <n v="5"/>
    <n v="5"/>
    <n v="5"/>
    <n v="5"/>
    <n v="5"/>
    <n v="4"/>
    <n v="4"/>
    <n v="5"/>
    <n v="5"/>
    <n v="5"/>
    <n v="5"/>
    <n v="5"/>
    <n v="5"/>
    <n v="5"/>
    <n v="5"/>
    <n v="5"/>
    <x v="3"/>
  </r>
  <r>
    <s v="P441"/>
    <n v="17.721507919386454"/>
    <x v="1"/>
    <x v="1"/>
    <n v="12"/>
    <n v="1"/>
    <m/>
    <m/>
    <m/>
    <m/>
    <m/>
    <m/>
    <m/>
    <m/>
    <m/>
    <m/>
    <n v="1"/>
    <x v="0"/>
    <n v="1"/>
    <n v="2"/>
    <n v="3"/>
    <m/>
    <n v="5"/>
    <n v="6"/>
    <n v="7"/>
    <n v="8"/>
    <m/>
    <n v="10"/>
    <n v="11"/>
    <n v="12"/>
    <m/>
    <m/>
    <n v="10"/>
    <n v="3"/>
    <n v="1"/>
    <n v="7"/>
    <m/>
    <n v="6"/>
    <n v="5"/>
    <n v="2"/>
    <n v="4"/>
    <m/>
    <n v="10"/>
    <n v="8"/>
    <n v="9"/>
    <m/>
    <s v="foodstuffs"/>
    <s v="warehouse"/>
    <s v="woolworths"/>
    <m/>
    <m/>
    <n v="5"/>
    <n v="3"/>
    <n v="3"/>
    <n v="4"/>
    <n v="4"/>
    <n v="5"/>
    <n v="2"/>
    <n v="4"/>
    <n v="3"/>
    <n v="4"/>
    <n v="4"/>
    <n v="4"/>
    <n v="5"/>
    <n v="5"/>
    <n v="5"/>
    <n v="5"/>
    <n v="5"/>
    <n v="4"/>
    <n v="4"/>
    <n v="4"/>
    <n v="3"/>
    <n v="3"/>
    <n v="3"/>
    <n v="4"/>
    <n v="5"/>
    <n v="5"/>
    <n v="5"/>
    <n v="5"/>
    <n v="4"/>
    <n v="4"/>
    <n v="4"/>
    <x v="1"/>
  </r>
  <r>
    <s v="P442"/>
    <n v="4.3542265054406357"/>
    <x v="0"/>
    <x v="3"/>
    <n v="12"/>
    <n v="1"/>
    <m/>
    <m/>
    <m/>
    <m/>
    <m/>
    <m/>
    <m/>
    <m/>
    <m/>
    <m/>
    <n v="1"/>
    <x v="0"/>
    <m/>
    <m/>
    <m/>
    <m/>
    <m/>
    <m/>
    <m/>
    <m/>
    <m/>
    <m/>
    <m/>
    <m/>
    <m/>
    <n v="14"/>
    <n v="0"/>
    <m/>
    <m/>
    <m/>
    <m/>
    <m/>
    <m/>
    <m/>
    <m/>
    <m/>
    <m/>
    <m/>
    <m/>
    <m/>
    <m/>
    <m/>
    <m/>
    <m/>
    <m/>
    <n v="6"/>
    <n v="3"/>
    <n v="2"/>
    <n v="2"/>
    <n v="2"/>
    <n v="3"/>
    <n v="2"/>
    <n v="2"/>
    <n v="2"/>
    <n v="2"/>
    <n v="2"/>
    <n v="3"/>
    <n v="3"/>
    <n v="3"/>
    <n v="2"/>
    <n v="2"/>
    <n v="2"/>
    <n v="2"/>
    <n v="3"/>
    <n v="2"/>
    <n v="2"/>
    <n v="2"/>
    <n v="2"/>
    <n v="3"/>
    <n v="3"/>
    <n v="3"/>
    <n v="4"/>
    <n v="2"/>
    <n v="2"/>
    <n v="3"/>
    <n v="3"/>
    <x v="0"/>
  </r>
  <r>
    <s v="P443"/>
    <n v="8.4561828567124397"/>
    <x v="0"/>
    <x v="2"/>
    <n v="14"/>
    <n v="1"/>
    <m/>
    <m/>
    <m/>
    <m/>
    <m/>
    <m/>
    <m/>
    <m/>
    <m/>
    <m/>
    <n v="1"/>
    <x v="0"/>
    <m/>
    <m/>
    <n v="3"/>
    <m/>
    <n v="5"/>
    <n v="6"/>
    <m/>
    <m/>
    <m/>
    <m/>
    <m/>
    <m/>
    <m/>
    <m/>
    <n v="3"/>
    <m/>
    <m/>
    <n v="1"/>
    <m/>
    <n v="2"/>
    <n v="3"/>
    <m/>
    <m/>
    <m/>
    <m/>
    <m/>
    <m/>
    <m/>
    <s v="Jasmine Sparrow Jewlarry"/>
    <m/>
    <m/>
    <m/>
    <m/>
    <n v="6"/>
    <n v="2"/>
    <n v="2"/>
    <n v="2"/>
    <n v="3"/>
    <n v="5"/>
    <n v="4"/>
    <n v="4"/>
    <n v="3"/>
    <n v="3"/>
    <n v="4"/>
    <n v="4"/>
    <n v="4"/>
    <n v="4"/>
    <n v="4"/>
    <n v="4"/>
    <n v="3"/>
    <n v="4"/>
    <n v="4"/>
    <n v="4"/>
    <n v="4"/>
    <n v="3"/>
    <n v="3"/>
    <n v="3"/>
    <n v="4"/>
    <n v="4"/>
    <n v="4"/>
    <n v="5"/>
    <n v="4"/>
    <n v="4"/>
    <n v="4"/>
    <x v="6"/>
  </r>
  <r>
    <s v="P444"/>
    <n v="14.279060076748863"/>
    <x v="0"/>
    <x v="5"/>
    <n v="13"/>
    <n v="1"/>
    <m/>
    <m/>
    <m/>
    <m/>
    <m/>
    <m/>
    <m/>
    <m/>
    <m/>
    <m/>
    <n v="1"/>
    <x v="0"/>
    <m/>
    <n v="2"/>
    <n v="3"/>
    <m/>
    <n v="5"/>
    <n v="6"/>
    <n v="7"/>
    <n v="8"/>
    <m/>
    <n v="10"/>
    <n v="11"/>
    <n v="12"/>
    <n v="13"/>
    <m/>
    <n v="10"/>
    <m/>
    <n v="1"/>
    <n v="2"/>
    <m/>
    <n v="7"/>
    <n v="3"/>
    <n v="4"/>
    <n v="9"/>
    <m/>
    <n v="6"/>
    <n v="8"/>
    <n v="5"/>
    <n v="10"/>
    <s v="Oh natural"/>
    <m/>
    <m/>
    <m/>
    <m/>
    <n v="6"/>
    <n v="3"/>
    <n v="3"/>
    <n v="2"/>
    <n v="3"/>
    <n v="4"/>
    <n v="3"/>
    <n v="3"/>
    <n v="3"/>
    <n v="3"/>
    <n v="4"/>
    <n v="4"/>
    <n v="5"/>
    <n v="5"/>
    <n v="4"/>
    <n v="4"/>
    <n v="3"/>
    <n v="3"/>
    <n v="3"/>
    <n v="3"/>
    <n v="3"/>
    <n v="4"/>
    <n v="4"/>
    <n v="4"/>
    <n v="4"/>
    <n v="4"/>
    <n v="4"/>
    <n v="4"/>
    <n v="3"/>
    <n v="3"/>
    <n v="3"/>
    <x v="0"/>
  </r>
  <r>
    <s v="P445"/>
    <n v="13.210674301071913"/>
    <x v="0"/>
    <x v="2"/>
    <n v="12"/>
    <n v="1"/>
    <m/>
    <m/>
    <m/>
    <m/>
    <m/>
    <m/>
    <m/>
    <m/>
    <m/>
    <m/>
    <n v="1"/>
    <x v="0"/>
    <m/>
    <n v="2"/>
    <n v="3"/>
    <m/>
    <m/>
    <n v="6"/>
    <n v="7"/>
    <m/>
    <n v="9"/>
    <n v="10"/>
    <m/>
    <m/>
    <m/>
    <m/>
    <n v="6"/>
    <m/>
    <n v="4"/>
    <n v="6"/>
    <m/>
    <m/>
    <n v="1"/>
    <n v="3"/>
    <m/>
    <n v="2"/>
    <n v="5"/>
    <m/>
    <m/>
    <m/>
    <s v="Pure Nature"/>
    <s v="Health Post"/>
    <s v="Countdown"/>
    <s v="Resene"/>
    <m/>
    <n v="4"/>
    <n v="3"/>
    <n v="3"/>
    <n v="2"/>
    <n v="4"/>
    <n v="4"/>
    <n v="4"/>
    <n v="4"/>
    <n v="3"/>
    <n v="2"/>
    <n v="2"/>
    <n v="4"/>
    <n v="4"/>
    <n v="4"/>
    <n v="4"/>
    <n v="4"/>
    <n v="5"/>
    <n v="4"/>
    <n v="4"/>
    <n v="4"/>
    <n v="4"/>
    <n v="4"/>
    <n v="4"/>
    <n v="5"/>
    <n v="5"/>
    <n v="5"/>
    <n v="5"/>
    <n v="5"/>
    <n v="5"/>
    <n v="5"/>
    <n v="4"/>
    <x v="0"/>
  </r>
  <r>
    <s v="P446"/>
    <n v="4.9017103191803644"/>
    <x v="0"/>
    <x v="3"/>
    <n v="9"/>
    <n v="1"/>
    <m/>
    <m/>
    <m/>
    <m/>
    <m/>
    <m/>
    <m/>
    <m/>
    <m/>
    <m/>
    <n v="1"/>
    <x v="0"/>
    <m/>
    <n v="2"/>
    <m/>
    <m/>
    <m/>
    <n v="6"/>
    <n v="7"/>
    <m/>
    <m/>
    <n v="10"/>
    <m/>
    <m/>
    <m/>
    <m/>
    <n v="4"/>
    <m/>
    <n v="4"/>
    <m/>
    <m/>
    <m/>
    <n v="2"/>
    <n v="3"/>
    <m/>
    <m/>
    <n v="1"/>
    <m/>
    <m/>
    <m/>
    <m/>
    <m/>
    <m/>
    <m/>
    <m/>
    <n v="6"/>
    <n v="4"/>
    <n v="4"/>
    <n v="3"/>
    <n v="4"/>
    <n v="3"/>
    <n v="3"/>
    <n v="3"/>
    <n v="3"/>
    <n v="3"/>
    <n v="3"/>
    <n v="4"/>
    <n v="4"/>
    <n v="4"/>
    <n v="3"/>
    <n v="3"/>
    <n v="3"/>
    <n v="3"/>
    <n v="3"/>
    <n v="3"/>
    <n v="4"/>
    <n v="4"/>
    <n v="4"/>
    <n v="4"/>
    <n v="4"/>
    <n v="4"/>
    <n v="4"/>
    <n v="4"/>
    <n v="3"/>
    <n v="3"/>
    <n v="4"/>
    <x v="0"/>
  </r>
  <r>
    <s v="P447"/>
    <n v="12.768288465789206"/>
    <x v="1"/>
    <x v="5"/>
    <n v="9"/>
    <n v="1"/>
    <m/>
    <m/>
    <m/>
    <m/>
    <m/>
    <m/>
    <m/>
    <m/>
    <m/>
    <m/>
    <n v="1"/>
    <x v="0"/>
    <m/>
    <n v="2"/>
    <n v="3"/>
    <m/>
    <n v="5"/>
    <n v="6"/>
    <m/>
    <m/>
    <n v="9"/>
    <m/>
    <n v="11"/>
    <m/>
    <m/>
    <m/>
    <n v="6"/>
    <m/>
    <n v="1"/>
    <n v="2"/>
    <m/>
    <n v="3"/>
    <n v="5"/>
    <m/>
    <m/>
    <n v="6"/>
    <m/>
    <n v="4"/>
    <m/>
    <m/>
    <s v="Kathmandu"/>
    <m/>
    <m/>
    <m/>
    <m/>
    <n v="6"/>
    <n v="4"/>
    <n v="4"/>
    <n v="4"/>
    <n v="4"/>
    <n v="3"/>
    <n v="4"/>
    <n v="5"/>
    <n v="5"/>
    <n v="4"/>
    <n v="5"/>
    <n v="4"/>
    <n v="4"/>
    <n v="5"/>
    <n v="5"/>
    <n v="3"/>
    <n v="4"/>
    <n v="4"/>
    <n v="3"/>
    <n v="4"/>
    <n v="4"/>
    <n v="5"/>
    <n v="5"/>
    <n v="4"/>
    <n v="4"/>
    <n v="4"/>
    <n v="5"/>
    <n v="3"/>
    <n v="3"/>
    <n v="4"/>
    <n v="5"/>
    <x v="2"/>
  </r>
  <r>
    <s v="P448"/>
    <n v="16.64104247625616"/>
    <x v="1"/>
    <x v="5"/>
    <n v="4"/>
    <n v="1"/>
    <m/>
    <m/>
    <m/>
    <m/>
    <m/>
    <m/>
    <m/>
    <m/>
    <m/>
    <m/>
    <n v="1"/>
    <x v="0"/>
    <m/>
    <n v="2"/>
    <m/>
    <m/>
    <m/>
    <m/>
    <m/>
    <m/>
    <m/>
    <m/>
    <m/>
    <m/>
    <m/>
    <m/>
    <n v="1"/>
    <m/>
    <n v="1"/>
    <m/>
    <m/>
    <m/>
    <m/>
    <m/>
    <m/>
    <m/>
    <m/>
    <m/>
    <m/>
    <m/>
    <m/>
    <m/>
    <m/>
    <m/>
    <m/>
    <n v="1"/>
    <n v="1"/>
    <n v="1"/>
    <n v="1"/>
    <n v="3"/>
    <n v="4"/>
    <n v="3"/>
    <n v="1"/>
    <n v="2"/>
    <n v="3"/>
    <n v="4"/>
    <n v="5"/>
    <n v="1"/>
    <n v="4"/>
    <n v="3"/>
    <n v="5"/>
    <n v="5"/>
    <n v="5"/>
    <n v="5"/>
    <n v="4"/>
    <n v="3"/>
    <n v="4"/>
    <n v="2"/>
    <n v="4"/>
    <n v="5"/>
    <n v="4"/>
    <n v="4"/>
    <n v="2"/>
    <n v="5"/>
    <n v="3"/>
    <n v="3"/>
    <x v="3"/>
  </r>
  <r>
    <s v="P449"/>
    <n v="10.802222917570074"/>
    <x v="0"/>
    <x v="3"/>
    <n v="6"/>
    <n v="1"/>
    <m/>
    <m/>
    <m/>
    <m/>
    <m/>
    <m/>
    <m/>
    <m/>
    <m/>
    <m/>
    <n v="1"/>
    <x v="0"/>
    <m/>
    <n v="2"/>
    <n v="3"/>
    <m/>
    <n v="5"/>
    <n v="6"/>
    <n v="7"/>
    <n v="8"/>
    <m/>
    <m/>
    <n v="11"/>
    <n v="12"/>
    <m/>
    <m/>
    <n v="8"/>
    <m/>
    <n v="6"/>
    <n v="5"/>
    <m/>
    <n v="7"/>
    <n v="3"/>
    <n v="2"/>
    <n v="8"/>
    <m/>
    <m/>
    <n v="4"/>
    <n v="1"/>
    <m/>
    <s v="Meridian energy"/>
    <s v="Hohepa cheese"/>
    <s v="Eco Shack"/>
    <s v="Ikea"/>
    <m/>
    <n v="5"/>
    <n v="5"/>
    <n v="5"/>
    <n v="5"/>
    <n v="5"/>
    <n v="5"/>
    <n v="5"/>
    <n v="4"/>
    <n v="3"/>
    <n v="5"/>
    <n v="5"/>
    <n v="5"/>
    <n v="5"/>
    <n v="5"/>
    <n v="5"/>
    <n v="5"/>
    <n v="5"/>
    <n v="5"/>
    <n v="5"/>
    <n v="5"/>
    <n v="5"/>
    <n v="5"/>
    <n v="5"/>
    <n v="5"/>
    <n v="5"/>
    <n v="5"/>
    <n v="5"/>
    <n v="5"/>
    <n v="5"/>
    <n v="5"/>
    <n v="5"/>
    <x v="5"/>
  </r>
  <r>
    <s v="P450"/>
    <n v="15.766068215380971"/>
    <x v="1"/>
    <x v="4"/>
    <n v="9"/>
    <n v="1"/>
    <m/>
    <m/>
    <m/>
    <m/>
    <m/>
    <m/>
    <n v="8"/>
    <m/>
    <m/>
    <m/>
    <n v="2"/>
    <x v="0"/>
    <n v="1"/>
    <n v="2"/>
    <m/>
    <m/>
    <n v="5"/>
    <n v="6"/>
    <n v="7"/>
    <m/>
    <m/>
    <m/>
    <n v="11"/>
    <n v="12"/>
    <m/>
    <m/>
    <n v="7"/>
    <n v="3"/>
    <n v="2"/>
    <m/>
    <m/>
    <n v="7"/>
    <n v="1"/>
    <n v="6"/>
    <m/>
    <m/>
    <m/>
    <n v="5"/>
    <n v="4"/>
    <m/>
    <s v="Ceres organic"/>
    <m/>
    <m/>
    <m/>
    <m/>
    <n v="3"/>
    <n v="2"/>
    <n v="2"/>
    <n v="4"/>
    <n v="3"/>
    <n v="4"/>
    <n v="4"/>
    <n v="3"/>
    <n v="2"/>
    <n v="1"/>
    <n v="3"/>
    <n v="5"/>
    <n v="4"/>
    <n v="3"/>
    <n v="4"/>
    <n v="4"/>
    <n v="4"/>
    <n v="4"/>
    <n v="3"/>
    <n v="5"/>
    <n v="2"/>
    <n v="4"/>
    <n v="4"/>
    <n v="3"/>
    <n v="4"/>
    <n v="4"/>
    <n v="4"/>
    <n v="5"/>
    <n v="3"/>
    <n v="3"/>
    <n v="2"/>
    <x v="6"/>
  </r>
  <r>
    <s v="P451"/>
    <n v="15.086872883987111"/>
    <x v="1"/>
    <x v="5"/>
    <n v="6"/>
    <m/>
    <m/>
    <m/>
    <m/>
    <m/>
    <m/>
    <m/>
    <m/>
    <n v="9"/>
    <m/>
    <s v="asian"/>
    <n v="1"/>
    <x v="0"/>
    <m/>
    <n v="2"/>
    <m/>
    <m/>
    <m/>
    <m/>
    <m/>
    <m/>
    <m/>
    <m/>
    <m/>
    <m/>
    <m/>
    <m/>
    <n v="1"/>
    <m/>
    <n v="1"/>
    <m/>
    <m/>
    <m/>
    <m/>
    <m/>
    <m/>
    <m/>
    <m/>
    <m/>
    <m/>
    <m/>
    <s v="kathmandu"/>
    <m/>
    <m/>
    <m/>
    <m/>
    <n v="4"/>
    <n v="5"/>
    <n v="5"/>
    <n v="5"/>
    <n v="4"/>
    <n v="4"/>
    <n v="4"/>
    <n v="3"/>
    <n v="3"/>
    <n v="3"/>
    <n v="4"/>
    <n v="3"/>
    <n v="3"/>
    <n v="4"/>
    <n v="4"/>
    <n v="3"/>
    <n v="4"/>
    <n v="5"/>
    <n v="4"/>
    <n v="4"/>
    <n v="4"/>
    <n v="4"/>
    <n v="4"/>
    <n v="3"/>
    <n v="4"/>
    <n v="4"/>
    <n v="4"/>
    <n v="4"/>
    <n v="4"/>
    <n v="4"/>
    <n v="4"/>
    <x v="4"/>
  </r>
  <r>
    <s v="P452"/>
    <n v="13.959494093869951"/>
    <x v="1"/>
    <x v="3"/>
    <n v="8"/>
    <n v="1"/>
    <m/>
    <m/>
    <m/>
    <m/>
    <m/>
    <m/>
    <m/>
    <m/>
    <m/>
    <m/>
    <n v="1"/>
    <x v="0"/>
    <n v="1"/>
    <n v="2"/>
    <n v="3"/>
    <n v="4"/>
    <m/>
    <n v="6"/>
    <n v="7"/>
    <n v="8"/>
    <n v="9"/>
    <n v="10"/>
    <n v="11"/>
    <n v="12"/>
    <n v="13"/>
    <m/>
    <n v="12"/>
    <n v="1"/>
    <n v="3"/>
    <n v="8"/>
    <n v="5"/>
    <m/>
    <n v="10"/>
    <n v="6"/>
    <n v="11"/>
    <n v="12"/>
    <n v="7"/>
    <n v="2"/>
    <n v="4"/>
    <n v="9"/>
    <s v="bp oil"/>
    <s v="the warhouse"/>
    <s v="foodstuffs"/>
    <s v="nova energy"/>
    <s v="genesis"/>
    <n v="6"/>
    <n v="1"/>
    <n v="2"/>
    <n v="3"/>
    <n v="4"/>
    <n v="5"/>
    <n v="5"/>
    <n v="5"/>
    <n v="5"/>
    <n v="5"/>
    <n v="5"/>
    <n v="5"/>
    <n v="5"/>
    <n v="5"/>
    <n v="5"/>
    <n v="5"/>
    <n v="5"/>
    <n v="5"/>
    <n v="5"/>
    <n v="5"/>
    <n v="5"/>
    <n v="5"/>
    <n v="5"/>
    <n v="5"/>
    <n v="5"/>
    <n v="5"/>
    <n v="5"/>
    <n v="5"/>
    <n v="5"/>
    <n v="5"/>
    <n v="5"/>
    <x v="1"/>
  </r>
  <r>
    <s v="P453"/>
    <n v="24.103029584512814"/>
    <x v="1"/>
    <x v="5"/>
    <n v="6"/>
    <n v="1"/>
    <m/>
    <m/>
    <m/>
    <m/>
    <m/>
    <m/>
    <m/>
    <m/>
    <m/>
    <m/>
    <n v="1"/>
    <x v="0"/>
    <m/>
    <n v="2"/>
    <m/>
    <m/>
    <n v="5"/>
    <m/>
    <m/>
    <m/>
    <m/>
    <m/>
    <m/>
    <m/>
    <m/>
    <m/>
    <n v="2"/>
    <m/>
    <n v="1"/>
    <m/>
    <m/>
    <n v="2"/>
    <m/>
    <m/>
    <m/>
    <m/>
    <m/>
    <m/>
    <m/>
    <m/>
    <s v="Macpac"/>
    <s v="Kathmandu "/>
    <m/>
    <m/>
    <m/>
    <n v="3"/>
    <n v="3"/>
    <n v="2"/>
    <n v="3"/>
    <n v="3"/>
    <n v="4"/>
    <n v="2"/>
    <n v="3"/>
    <n v="3"/>
    <n v="3"/>
    <n v="3"/>
    <n v="3"/>
    <n v="2"/>
    <n v="4"/>
    <n v="3"/>
    <n v="3"/>
    <n v="3"/>
    <n v="3"/>
    <n v="2"/>
    <n v="4"/>
    <n v="3"/>
    <n v="3"/>
    <n v="3"/>
    <n v="3"/>
    <n v="3"/>
    <n v="3"/>
    <n v="3"/>
    <n v="3"/>
    <n v="3"/>
    <n v="3"/>
    <n v="3"/>
    <x v="0"/>
  </r>
  <r>
    <s v="P454"/>
    <n v="22.10439649605836"/>
    <x v="0"/>
    <x v="0"/>
    <n v="12"/>
    <n v="1"/>
    <m/>
    <m/>
    <m/>
    <m/>
    <m/>
    <m/>
    <m/>
    <m/>
    <m/>
    <m/>
    <n v="1"/>
    <x v="0"/>
    <m/>
    <n v="2"/>
    <n v="3"/>
    <n v="4"/>
    <n v="5"/>
    <n v="6"/>
    <n v="7"/>
    <m/>
    <m/>
    <m/>
    <m/>
    <n v="12"/>
    <m/>
    <m/>
    <n v="7"/>
    <m/>
    <n v="1"/>
    <n v="7"/>
    <n v="2"/>
    <n v="3"/>
    <n v="4"/>
    <n v="5"/>
    <m/>
    <m/>
    <m/>
    <m/>
    <n v="6"/>
    <m/>
    <s v="Bodyshop"/>
    <s v=" Mother Earth "/>
    <m/>
    <m/>
    <m/>
    <n v="6"/>
    <n v="3"/>
    <n v="3"/>
    <n v="3"/>
    <n v="4"/>
    <n v="5"/>
    <n v="3"/>
    <n v="3"/>
    <n v="2"/>
    <n v="4"/>
    <n v="4"/>
    <n v="4"/>
    <n v="4"/>
    <n v="4"/>
    <n v="4"/>
    <n v="4"/>
    <n v="4"/>
    <n v="4"/>
    <n v="4"/>
    <n v="4"/>
    <n v="4"/>
    <n v="4"/>
    <n v="5"/>
    <n v="5"/>
    <n v="5"/>
    <n v="5"/>
    <n v="5"/>
    <n v="4"/>
    <n v="4"/>
    <n v="4"/>
    <n v="5"/>
    <x v="5"/>
  </r>
  <r>
    <s v="P455"/>
    <n v="11.771315563644713"/>
    <x v="1"/>
    <x v="3"/>
    <n v="13"/>
    <n v="1"/>
    <m/>
    <m/>
    <m/>
    <m/>
    <m/>
    <m/>
    <m/>
    <m/>
    <m/>
    <m/>
    <n v="1"/>
    <x v="0"/>
    <n v="1"/>
    <n v="2"/>
    <n v="3"/>
    <n v="4"/>
    <n v="5"/>
    <n v="6"/>
    <n v="7"/>
    <n v="8"/>
    <n v="9"/>
    <m/>
    <n v="11"/>
    <n v="12"/>
    <m/>
    <m/>
    <n v="11"/>
    <n v="10"/>
    <n v="1"/>
    <n v="7"/>
    <n v="4"/>
    <n v="6"/>
    <n v="5"/>
    <n v="2"/>
    <n v="8"/>
    <n v="11"/>
    <m/>
    <n v="9"/>
    <n v="3"/>
    <m/>
    <m/>
    <m/>
    <m/>
    <m/>
    <m/>
    <n v="6"/>
    <n v="4"/>
    <n v="4"/>
    <n v="4"/>
    <n v="5"/>
    <n v="5"/>
    <n v="3"/>
    <n v="4"/>
    <n v="4"/>
    <n v="5"/>
    <n v="4"/>
    <n v="4"/>
    <n v="4"/>
    <n v="5"/>
    <n v="4"/>
    <n v="5"/>
    <n v="5"/>
    <n v="4"/>
    <n v="5"/>
    <n v="4"/>
    <n v="3"/>
    <n v="4"/>
    <n v="5"/>
    <n v="5"/>
    <n v="5"/>
    <n v="5"/>
    <n v="5"/>
    <n v="4"/>
    <n v="4"/>
    <n v="4"/>
    <n v="5"/>
    <x v="2"/>
  </r>
  <r>
    <s v="P456"/>
    <n v="14.203057898977113"/>
    <x v="0"/>
    <x v="5"/>
    <n v="12"/>
    <n v="1"/>
    <m/>
    <m/>
    <m/>
    <m/>
    <m/>
    <m/>
    <m/>
    <m/>
    <m/>
    <m/>
    <n v="1"/>
    <x v="0"/>
    <m/>
    <n v="2"/>
    <n v="3"/>
    <n v="4"/>
    <m/>
    <m/>
    <m/>
    <m/>
    <m/>
    <m/>
    <m/>
    <m/>
    <m/>
    <m/>
    <n v="3"/>
    <m/>
    <n v="1"/>
    <n v="2"/>
    <n v="3"/>
    <m/>
    <m/>
    <m/>
    <m/>
    <m/>
    <m/>
    <m/>
    <m/>
    <m/>
    <s v="Kathmandu"/>
    <s v="Ecostore"/>
    <m/>
    <m/>
    <m/>
    <n v="4"/>
    <n v="4"/>
    <n v="4"/>
    <n v="4"/>
    <n v="4"/>
    <n v="5"/>
    <n v="3"/>
    <n v="4"/>
    <n v="4"/>
    <n v="3"/>
    <n v="4"/>
    <n v="4"/>
    <n v="4"/>
    <n v="4"/>
    <n v="4"/>
    <n v="4"/>
    <n v="4"/>
    <n v="4"/>
    <n v="4"/>
    <n v="4"/>
    <n v="4"/>
    <n v="4"/>
    <n v="4"/>
    <n v="4"/>
    <n v="4"/>
    <n v="4"/>
    <n v="4"/>
    <n v="4"/>
    <n v="4"/>
    <n v="4"/>
    <n v="4"/>
    <x v="4"/>
  </r>
  <r>
    <s v="P457"/>
    <n v="6.9660639011561143"/>
    <x v="0"/>
    <x v="2"/>
    <n v="9"/>
    <n v="1"/>
    <m/>
    <m/>
    <m/>
    <m/>
    <m/>
    <m/>
    <m/>
    <m/>
    <m/>
    <m/>
    <n v="1"/>
    <x v="0"/>
    <m/>
    <n v="2"/>
    <n v="3"/>
    <m/>
    <n v="5"/>
    <n v="6"/>
    <n v="7"/>
    <n v="8"/>
    <m/>
    <n v="10"/>
    <n v="11"/>
    <n v="12"/>
    <m/>
    <m/>
    <n v="9"/>
    <m/>
    <n v="1"/>
    <n v="6"/>
    <m/>
    <n v="5"/>
    <n v="2"/>
    <n v="8"/>
    <n v="7"/>
    <m/>
    <n v="9"/>
    <n v="4"/>
    <n v="3"/>
    <m/>
    <m/>
    <m/>
    <m/>
    <m/>
    <m/>
    <n v="6"/>
    <n v="3"/>
    <n v="3"/>
    <n v="3"/>
    <n v="4"/>
    <n v="3"/>
    <n v="3"/>
    <n v="3"/>
    <n v="3"/>
    <n v="4"/>
    <n v="4"/>
    <n v="4"/>
    <n v="4"/>
    <n v="4"/>
    <n v="4"/>
    <n v="4"/>
    <n v="4"/>
    <n v="4"/>
    <n v="4"/>
    <n v="4"/>
    <n v="3"/>
    <n v="3"/>
    <n v="4"/>
    <n v="4"/>
    <n v="4"/>
    <n v="4"/>
    <n v="4"/>
    <n v="4"/>
    <n v="4"/>
    <n v="3"/>
    <n v="4"/>
    <x v="4"/>
  </r>
  <r>
    <s v="P458"/>
    <n v="5.9231509971270917"/>
    <x v="1"/>
    <x v="2"/>
    <n v="12"/>
    <n v="1"/>
    <m/>
    <m/>
    <m/>
    <m/>
    <m/>
    <m/>
    <m/>
    <m/>
    <m/>
    <m/>
    <n v="1"/>
    <x v="0"/>
    <m/>
    <n v="2"/>
    <n v="3"/>
    <m/>
    <n v="5"/>
    <n v="6"/>
    <n v="7"/>
    <n v="8"/>
    <m/>
    <n v="10"/>
    <n v="11"/>
    <n v="12"/>
    <m/>
    <m/>
    <n v="9"/>
    <m/>
    <n v="1"/>
    <n v="2"/>
    <m/>
    <n v="8"/>
    <n v="4"/>
    <n v="3"/>
    <n v="9"/>
    <m/>
    <n v="5"/>
    <n v="6"/>
    <n v="7"/>
    <m/>
    <m/>
    <m/>
    <m/>
    <m/>
    <m/>
    <n v="2"/>
    <n v="4"/>
    <n v="4"/>
    <n v="4"/>
    <n v="4"/>
    <n v="5"/>
    <n v="4"/>
    <n v="2"/>
    <n v="4"/>
    <n v="4"/>
    <n v="4"/>
    <n v="5"/>
    <n v="4"/>
    <n v="4"/>
    <n v="4"/>
    <n v="5"/>
    <n v="5"/>
    <n v="4"/>
    <n v="4"/>
    <n v="4"/>
    <n v="4"/>
    <n v="4"/>
    <n v="2"/>
    <n v="4"/>
    <n v="4"/>
    <n v="4"/>
    <n v="4"/>
    <n v="5"/>
    <n v="3"/>
    <n v="4"/>
    <n v="4"/>
    <x v="4"/>
  </r>
  <r>
    <s v="P459"/>
    <n v="21.420030790136714"/>
    <x v="1"/>
    <x v="5"/>
    <n v="2"/>
    <n v="1"/>
    <m/>
    <m/>
    <m/>
    <m/>
    <m/>
    <m/>
    <n v="8"/>
    <n v="9"/>
    <m/>
    <s v="African "/>
    <n v="3"/>
    <x v="0"/>
    <m/>
    <n v="2"/>
    <n v="3"/>
    <n v="4"/>
    <n v="5"/>
    <n v="6"/>
    <n v="7"/>
    <n v="8"/>
    <m/>
    <n v="10"/>
    <n v="11"/>
    <n v="12"/>
    <m/>
    <m/>
    <n v="10"/>
    <m/>
    <n v="3"/>
    <n v="4"/>
    <n v="7"/>
    <n v="5"/>
    <n v="6"/>
    <n v="2"/>
    <n v="1"/>
    <m/>
    <n v="8"/>
    <n v="9"/>
    <n v="10"/>
    <m/>
    <s v="Cotton on"/>
    <m/>
    <m/>
    <m/>
    <m/>
    <n v="4"/>
    <n v="2"/>
    <n v="2"/>
    <n v="3"/>
    <n v="4"/>
    <n v="5"/>
    <n v="4"/>
    <n v="4"/>
    <n v="4"/>
    <n v="4"/>
    <n v="4"/>
    <n v="4"/>
    <n v="5"/>
    <n v="4"/>
    <n v="4"/>
    <n v="4"/>
    <n v="4"/>
    <n v="4"/>
    <n v="4"/>
    <n v="4"/>
    <n v="4"/>
    <n v="4"/>
    <n v="4"/>
    <n v="4"/>
    <n v="4"/>
    <n v="3"/>
    <n v="4"/>
    <n v="4"/>
    <n v="4"/>
    <n v="4"/>
    <n v="4"/>
    <x v="3"/>
  </r>
  <r>
    <s v="P460"/>
    <n v="11.757173478929158"/>
    <x v="0"/>
    <x v="5"/>
    <n v="4"/>
    <n v="1"/>
    <m/>
    <m/>
    <m/>
    <m/>
    <m/>
    <m/>
    <m/>
    <m/>
    <m/>
    <m/>
    <n v="1"/>
    <x v="0"/>
    <m/>
    <n v="2"/>
    <n v="3"/>
    <n v="4"/>
    <n v="5"/>
    <n v="6"/>
    <n v="7"/>
    <n v="8"/>
    <m/>
    <m/>
    <n v="11"/>
    <n v="12"/>
    <m/>
    <m/>
    <n v="9"/>
    <m/>
    <n v="4"/>
    <n v="3"/>
    <n v="9"/>
    <n v="2"/>
    <n v="1"/>
    <n v="8"/>
    <n v="5"/>
    <m/>
    <m/>
    <n v="6"/>
    <n v="7"/>
    <m/>
    <m/>
    <m/>
    <m/>
    <m/>
    <m/>
    <n v="4"/>
    <n v="4"/>
    <n v="4"/>
    <n v="4"/>
    <n v="5"/>
    <n v="5"/>
    <n v="4"/>
    <n v="5"/>
    <n v="3"/>
    <n v="5"/>
    <n v="5"/>
    <n v="5"/>
    <n v="5"/>
    <n v="5"/>
    <n v="5"/>
    <n v="5"/>
    <n v="5"/>
    <n v="5"/>
    <n v="5"/>
    <n v="5"/>
    <n v="5"/>
    <n v="4"/>
    <n v="5"/>
    <n v="5"/>
    <n v="5"/>
    <n v="5"/>
    <n v="5"/>
    <n v="5"/>
    <n v="4"/>
    <n v="4"/>
    <n v="5"/>
    <x v="6"/>
  </r>
  <r>
    <s v="P461"/>
    <n v="7.7145382257106361"/>
    <x v="1"/>
    <x v="3"/>
    <n v="2"/>
    <n v="1"/>
    <m/>
    <m/>
    <m/>
    <m/>
    <m/>
    <m/>
    <m/>
    <m/>
    <m/>
    <m/>
    <n v="1"/>
    <x v="0"/>
    <m/>
    <n v="2"/>
    <m/>
    <m/>
    <m/>
    <m/>
    <n v="7"/>
    <m/>
    <m/>
    <m/>
    <m/>
    <m/>
    <m/>
    <m/>
    <n v="2"/>
    <m/>
    <n v="1"/>
    <m/>
    <m/>
    <m/>
    <m/>
    <n v="2"/>
    <m/>
    <m/>
    <m/>
    <m/>
    <m/>
    <m/>
    <s v="warehouse"/>
    <s v="hunting an fishing"/>
    <m/>
    <m/>
    <m/>
    <n v="6"/>
    <n v="1"/>
    <n v="1"/>
    <n v="1"/>
    <n v="3"/>
    <n v="5"/>
    <n v="4"/>
    <n v="3"/>
    <n v="1"/>
    <n v="1"/>
    <n v="1"/>
    <n v="4"/>
    <n v="3"/>
    <n v="5"/>
    <n v="5"/>
    <n v="5"/>
    <n v="4"/>
    <n v="5"/>
    <n v="5"/>
    <n v="5"/>
    <n v="2"/>
    <n v="1"/>
    <n v="4"/>
    <n v="5"/>
    <n v="5"/>
    <n v="4"/>
    <n v="4"/>
    <n v="1"/>
    <n v="3"/>
    <n v="4"/>
    <n v="4"/>
    <x v="0"/>
  </r>
  <r>
    <s v="P462"/>
    <n v="12.705947085201032"/>
    <x v="0"/>
    <x v="2"/>
    <n v="14"/>
    <n v="1"/>
    <m/>
    <m/>
    <m/>
    <m/>
    <m/>
    <m/>
    <m/>
    <m/>
    <m/>
    <m/>
    <n v="1"/>
    <x v="0"/>
    <m/>
    <n v="2"/>
    <n v="3"/>
    <m/>
    <n v="5"/>
    <n v="6"/>
    <n v="7"/>
    <n v="8"/>
    <m/>
    <n v="10"/>
    <n v="11"/>
    <n v="12"/>
    <m/>
    <m/>
    <n v="9"/>
    <m/>
    <n v="1"/>
    <n v="2"/>
    <m/>
    <n v="7"/>
    <n v="3"/>
    <n v="8"/>
    <n v="4"/>
    <m/>
    <n v="5"/>
    <n v="9"/>
    <n v="6"/>
    <m/>
    <s v="Ecostore"/>
    <s v="Diversy"/>
    <m/>
    <m/>
    <m/>
    <n v="3"/>
    <n v="4"/>
    <n v="4"/>
    <n v="4"/>
    <n v="4"/>
    <n v="4"/>
    <n v="3"/>
    <n v="3"/>
    <n v="3"/>
    <n v="4"/>
    <n v="4"/>
    <n v="3"/>
    <n v="4"/>
    <n v="3"/>
    <n v="4"/>
    <n v="4"/>
    <n v="4"/>
    <n v="4"/>
    <n v="4"/>
    <n v="4"/>
    <n v="4"/>
    <n v="2"/>
    <n v="4"/>
    <n v="4"/>
    <n v="4"/>
    <n v="4"/>
    <n v="5"/>
    <n v="4"/>
    <n v="4"/>
    <n v="4"/>
    <n v="3"/>
    <x v="6"/>
  </r>
  <r>
    <s v="P463"/>
    <n v="5.6546256168346307"/>
    <x v="0"/>
    <x v="1"/>
    <n v="2"/>
    <m/>
    <m/>
    <m/>
    <m/>
    <m/>
    <m/>
    <m/>
    <n v="8"/>
    <m/>
    <m/>
    <m/>
    <n v="1"/>
    <x v="0"/>
    <m/>
    <n v="2"/>
    <n v="3"/>
    <n v="4"/>
    <n v="5"/>
    <n v="6"/>
    <n v="7"/>
    <n v="8"/>
    <m/>
    <n v="10"/>
    <n v="11"/>
    <n v="12"/>
    <n v="13"/>
    <m/>
    <n v="11"/>
    <m/>
    <n v="2"/>
    <n v="3"/>
    <n v="6"/>
    <n v="10"/>
    <n v="8"/>
    <n v="4"/>
    <n v="7"/>
    <m/>
    <n v="1"/>
    <n v="9"/>
    <n v="11"/>
    <n v="5"/>
    <s v="Revive whole foods"/>
    <m/>
    <m/>
    <m/>
    <m/>
    <n v="5"/>
    <n v="4"/>
    <n v="4"/>
    <n v="4"/>
    <n v="3"/>
    <n v="3"/>
    <n v="4"/>
    <n v="4"/>
    <n v="3"/>
    <n v="4"/>
    <n v="5"/>
    <n v="5"/>
    <n v="5"/>
    <n v="5"/>
    <n v="4"/>
    <n v="4"/>
    <n v="5"/>
    <n v="4"/>
    <n v="4"/>
    <n v="4"/>
    <n v="3"/>
    <n v="3"/>
    <n v="3"/>
    <n v="3"/>
    <n v="4"/>
    <n v="4"/>
    <n v="4"/>
    <n v="4"/>
    <n v="4"/>
    <n v="4"/>
    <n v="4"/>
    <x v="2"/>
  </r>
  <r>
    <s v="P464"/>
    <n v="15.989092632882571"/>
    <x v="0"/>
    <x v="2"/>
    <n v="15"/>
    <n v="1"/>
    <m/>
    <m/>
    <m/>
    <m/>
    <m/>
    <m/>
    <m/>
    <m/>
    <m/>
    <m/>
    <n v="1"/>
    <x v="0"/>
    <m/>
    <n v="2"/>
    <n v="3"/>
    <m/>
    <m/>
    <n v="6"/>
    <n v="7"/>
    <m/>
    <m/>
    <m/>
    <m/>
    <m/>
    <m/>
    <m/>
    <n v="4"/>
    <m/>
    <n v="3"/>
    <n v="4"/>
    <m/>
    <m/>
    <n v="2"/>
    <n v="1"/>
    <m/>
    <m/>
    <m/>
    <m/>
    <m/>
    <m/>
    <s v="Trade aid"/>
    <s v="Apple"/>
    <s v="Kowtow "/>
    <s v="all birds "/>
    <s v="Penny sage "/>
    <n v="4"/>
    <n v="3"/>
    <n v="3"/>
    <n v="3"/>
    <n v="4"/>
    <n v="5"/>
    <n v="3"/>
    <n v="3"/>
    <n v="4"/>
    <n v="3"/>
    <n v="4"/>
    <n v="4"/>
    <n v="4"/>
    <n v="4"/>
    <n v="4"/>
    <n v="3"/>
    <n v="4"/>
    <n v="4"/>
    <n v="4"/>
    <n v="5"/>
    <n v="3"/>
    <n v="4"/>
    <n v="4"/>
    <n v="3"/>
    <n v="3"/>
    <n v="3"/>
    <n v="4"/>
    <n v="4"/>
    <n v="4"/>
    <n v="4"/>
    <n v="3"/>
    <x v="4"/>
  </r>
  <r>
    <s v="P465"/>
    <n v="4.5478484228011871"/>
    <x v="1"/>
    <x v="3"/>
    <n v="7"/>
    <n v="1"/>
    <m/>
    <m/>
    <m/>
    <m/>
    <m/>
    <m/>
    <m/>
    <m/>
    <m/>
    <m/>
    <n v="1"/>
    <x v="0"/>
    <m/>
    <n v="2"/>
    <m/>
    <m/>
    <m/>
    <m/>
    <m/>
    <m/>
    <m/>
    <m/>
    <m/>
    <m/>
    <m/>
    <m/>
    <n v="1"/>
    <m/>
    <n v="1"/>
    <m/>
    <m/>
    <m/>
    <m/>
    <m/>
    <m/>
    <m/>
    <m/>
    <m/>
    <m/>
    <m/>
    <s v="Eco store"/>
    <s v="Amway"/>
    <s v="Pams"/>
    <m/>
    <m/>
    <n v="3"/>
    <n v="4"/>
    <n v="3"/>
    <n v="4"/>
    <n v="4"/>
    <n v="5"/>
    <n v="4"/>
    <n v="3"/>
    <n v="3"/>
    <n v="4"/>
    <n v="4"/>
    <n v="4"/>
    <n v="4"/>
    <n v="4"/>
    <n v="4"/>
    <n v="4"/>
    <n v="4"/>
    <n v="4"/>
    <n v="5"/>
    <n v="5"/>
    <n v="4"/>
    <n v="4"/>
    <n v="4"/>
    <n v="4"/>
    <n v="4"/>
    <n v="4"/>
    <n v="5"/>
    <n v="4"/>
    <n v="4"/>
    <n v="4"/>
    <n v="4"/>
    <x v="6"/>
  </r>
  <r>
    <s v="P466"/>
    <n v="18.864447704906642"/>
    <x v="1"/>
    <x v="3"/>
    <n v="9"/>
    <n v="1"/>
    <m/>
    <m/>
    <m/>
    <m/>
    <m/>
    <m/>
    <m/>
    <m/>
    <m/>
    <m/>
    <n v="1"/>
    <x v="0"/>
    <n v="1"/>
    <n v="2"/>
    <n v="3"/>
    <n v="4"/>
    <n v="5"/>
    <n v="6"/>
    <n v="7"/>
    <n v="8"/>
    <n v="9"/>
    <n v="10"/>
    <n v="11"/>
    <n v="12"/>
    <n v="13"/>
    <m/>
    <n v="13"/>
    <n v="5"/>
    <n v="4"/>
    <n v="6"/>
    <n v="8"/>
    <n v="7"/>
    <n v="1"/>
    <n v="2"/>
    <n v="10"/>
    <n v="9"/>
    <n v="11"/>
    <n v="12"/>
    <n v="3"/>
    <n v="13"/>
    <s v="Macpac"/>
    <s v="Icebreaker"/>
    <s v="All Good"/>
    <s v="Shoe Clinic"/>
    <s v="Commonsense Organics"/>
    <n v="5"/>
    <n v="4"/>
    <n v="5"/>
    <n v="5"/>
    <n v="5"/>
    <n v="5"/>
    <n v="4"/>
    <n v="5"/>
    <n v="4"/>
    <n v="5"/>
    <n v="4"/>
    <n v="5"/>
    <n v="5"/>
    <n v="5"/>
    <n v="5"/>
    <n v="5"/>
    <n v="5"/>
    <n v="4"/>
    <n v="5"/>
    <n v="5"/>
    <n v="4"/>
    <n v="4"/>
    <n v="5"/>
    <n v="5"/>
    <n v="5"/>
    <n v="5"/>
    <n v="5"/>
    <n v="5"/>
    <n v="5"/>
    <n v="5"/>
    <n v="4"/>
    <x v="6"/>
  </r>
  <r>
    <s v="P467"/>
    <n v="20.094254917124033"/>
    <x v="0"/>
    <x v="3"/>
    <n v="3"/>
    <n v="1"/>
    <m/>
    <m/>
    <m/>
    <m/>
    <m/>
    <m/>
    <m/>
    <m/>
    <m/>
    <m/>
    <n v="1"/>
    <x v="0"/>
    <m/>
    <m/>
    <m/>
    <n v="4"/>
    <m/>
    <m/>
    <m/>
    <m/>
    <m/>
    <m/>
    <m/>
    <m/>
    <m/>
    <m/>
    <n v="1"/>
    <m/>
    <m/>
    <m/>
    <n v="1"/>
    <m/>
    <m/>
    <m/>
    <m/>
    <m/>
    <m/>
    <m/>
    <m/>
    <m/>
    <s v="Fisher Paykel"/>
    <m/>
    <m/>
    <m/>
    <m/>
    <n v="3"/>
    <n v="4"/>
    <n v="3"/>
    <n v="3"/>
    <n v="2"/>
    <n v="4"/>
    <n v="3"/>
    <n v="3"/>
    <n v="4"/>
    <n v="3"/>
    <n v="4"/>
    <n v="4"/>
    <n v="4"/>
    <n v="4"/>
    <n v="4"/>
    <n v="4"/>
    <n v="4"/>
    <n v="4"/>
    <n v="4"/>
    <n v="4"/>
    <n v="4"/>
    <n v="4"/>
    <n v="3"/>
    <n v="4"/>
    <n v="4"/>
    <n v="4"/>
    <n v="4"/>
    <n v="4"/>
    <n v="4"/>
    <n v="4"/>
    <n v="4"/>
    <x v="1"/>
  </r>
  <r>
    <s v="P468"/>
    <n v="16.982591793757003"/>
    <x v="1"/>
    <x v="0"/>
    <n v="9"/>
    <n v="1"/>
    <m/>
    <m/>
    <m/>
    <m/>
    <m/>
    <m/>
    <m/>
    <m/>
    <m/>
    <m/>
    <n v="1"/>
    <x v="0"/>
    <m/>
    <m/>
    <m/>
    <m/>
    <m/>
    <n v="6"/>
    <m/>
    <m/>
    <m/>
    <m/>
    <m/>
    <m/>
    <m/>
    <m/>
    <n v="1"/>
    <m/>
    <m/>
    <m/>
    <m/>
    <m/>
    <n v="1"/>
    <m/>
    <m/>
    <m/>
    <m/>
    <m/>
    <m/>
    <m/>
    <m/>
    <m/>
    <m/>
    <m/>
    <m/>
    <n v="6"/>
    <n v="1"/>
    <n v="1"/>
    <n v="1"/>
    <n v="1"/>
    <n v="5"/>
    <n v="1"/>
    <n v="1"/>
    <n v="1"/>
    <n v="1"/>
    <n v="4"/>
    <n v="4"/>
    <n v="1"/>
    <n v="1"/>
    <n v="4"/>
    <n v="3"/>
    <n v="1"/>
    <n v="3"/>
    <n v="3"/>
    <n v="3"/>
    <n v="1"/>
    <n v="1"/>
    <n v="1"/>
    <n v="1"/>
    <n v="3"/>
    <n v="3"/>
    <n v="4"/>
    <n v="1"/>
    <n v="1"/>
    <n v="1"/>
    <n v="1"/>
    <x v="4"/>
  </r>
  <r>
    <s v="P469"/>
    <n v="7.8564271902754577"/>
    <x v="0"/>
    <x v="5"/>
    <n v="1"/>
    <n v="1"/>
    <m/>
    <m/>
    <m/>
    <m/>
    <m/>
    <m/>
    <m/>
    <m/>
    <m/>
    <m/>
    <n v="1"/>
    <x v="0"/>
    <m/>
    <n v="2"/>
    <m/>
    <n v="4"/>
    <n v="5"/>
    <n v="6"/>
    <n v="7"/>
    <n v="8"/>
    <n v="9"/>
    <m/>
    <n v="11"/>
    <n v="12"/>
    <n v="13"/>
    <m/>
    <n v="10"/>
    <m/>
    <n v="9"/>
    <m/>
    <n v="8"/>
    <n v="7"/>
    <n v="6"/>
    <n v="5"/>
    <n v="1"/>
    <n v="4"/>
    <m/>
    <n v="3"/>
    <n v="2"/>
    <m/>
    <m/>
    <m/>
    <m/>
    <m/>
    <m/>
    <n v="6"/>
    <n v="3"/>
    <n v="3"/>
    <n v="3"/>
    <n v="3"/>
    <n v="3"/>
    <n v="2"/>
    <n v="1"/>
    <n v="2"/>
    <n v="2"/>
    <n v="3"/>
    <n v="2"/>
    <n v="2"/>
    <n v="2"/>
    <n v="4"/>
    <n v="4"/>
    <n v="4"/>
    <n v="5"/>
    <n v="5"/>
    <n v="5"/>
    <n v="5"/>
    <n v="3"/>
    <n v="5"/>
    <n v="5"/>
    <n v="5"/>
    <n v="5"/>
    <n v="5"/>
    <n v="5"/>
    <n v="5"/>
    <n v="5"/>
    <n v="5"/>
    <x v="0"/>
  </r>
  <r>
    <s v="P470"/>
    <n v="20.32478092945059"/>
    <x v="0"/>
    <x v="5"/>
    <n v="4"/>
    <n v="1"/>
    <m/>
    <m/>
    <m/>
    <m/>
    <m/>
    <m/>
    <m/>
    <m/>
    <m/>
    <m/>
    <n v="1"/>
    <x v="0"/>
    <n v="1"/>
    <m/>
    <m/>
    <n v="4"/>
    <m/>
    <m/>
    <m/>
    <m/>
    <m/>
    <m/>
    <n v="11"/>
    <n v="12"/>
    <n v="13"/>
    <m/>
    <n v="5"/>
    <n v="5"/>
    <m/>
    <m/>
    <n v="2"/>
    <m/>
    <m/>
    <m/>
    <m/>
    <m/>
    <m/>
    <n v="1"/>
    <n v="3"/>
    <n v="4"/>
    <m/>
    <m/>
    <m/>
    <m/>
    <m/>
    <n v="1"/>
    <n v="3"/>
    <n v="3"/>
    <n v="3"/>
    <n v="3"/>
    <n v="5"/>
    <n v="3"/>
    <n v="3"/>
    <n v="3"/>
    <n v="3"/>
    <n v="5"/>
    <n v="5"/>
    <n v="5"/>
    <n v="5"/>
    <n v="5"/>
    <n v="5"/>
    <n v="5"/>
    <n v="5"/>
    <n v="5"/>
    <n v="5"/>
    <n v="3"/>
    <n v="3"/>
    <n v="5"/>
    <n v="5"/>
    <n v="5"/>
    <n v="5"/>
    <n v="5"/>
    <n v="3"/>
    <n v="5"/>
    <n v="3"/>
    <n v="5"/>
    <x v="1"/>
  </r>
  <r>
    <s v="P471"/>
    <n v="23.636867556151664"/>
    <x v="1"/>
    <x v="0"/>
    <n v="9"/>
    <n v="1"/>
    <n v="2"/>
    <m/>
    <m/>
    <m/>
    <m/>
    <m/>
    <m/>
    <m/>
    <m/>
    <m/>
    <n v="2"/>
    <x v="0"/>
    <m/>
    <n v="2"/>
    <n v="3"/>
    <n v="4"/>
    <m/>
    <n v="6"/>
    <n v="7"/>
    <n v="8"/>
    <m/>
    <n v="10"/>
    <n v="11"/>
    <n v="12"/>
    <m/>
    <m/>
    <n v="9"/>
    <m/>
    <n v="2"/>
    <n v="9"/>
    <n v="1"/>
    <m/>
    <n v="7"/>
    <n v="3"/>
    <n v="8"/>
    <m/>
    <n v="6"/>
    <n v="5"/>
    <n v="4"/>
    <m/>
    <s v="the warehouse"/>
    <s v="Burger king"/>
    <m/>
    <m/>
    <m/>
    <n v="6"/>
    <n v="3"/>
    <n v="3"/>
    <n v="3"/>
    <n v="5"/>
    <n v="5"/>
    <n v="4"/>
    <n v="4"/>
    <n v="4"/>
    <n v="4"/>
    <n v="4"/>
    <n v="4"/>
    <n v="4"/>
    <n v="4"/>
    <n v="5"/>
    <n v="5"/>
    <n v="5"/>
    <n v="4"/>
    <n v="5"/>
    <n v="5"/>
    <n v="5"/>
    <n v="4"/>
    <n v="4"/>
    <n v="4"/>
    <n v="5"/>
    <n v="5"/>
    <n v="5"/>
    <n v="4"/>
    <n v="4"/>
    <n v="4"/>
    <n v="4"/>
    <x v="1"/>
  </r>
  <r>
    <s v="P472"/>
    <n v="4.3035875259313894"/>
    <x v="0"/>
    <x v="1"/>
    <n v="3"/>
    <n v="1"/>
    <m/>
    <m/>
    <m/>
    <m/>
    <m/>
    <m/>
    <m/>
    <m/>
    <m/>
    <m/>
    <n v="1"/>
    <x v="0"/>
    <m/>
    <n v="2"/>
    <m/>
    <n v="4"/>
    <m/>
    <n v="6"/>
    <m/>
    <n v="8"/>
    <n v="9"/>
    <m/>
    <n v="11"/>
    <n v="12"/>
    <n v="13"/>
    <m/>
    <n v="8"/>
    <m/>
    <n v="1"/>
    <m/>
    <n v="8"/>
    <m/>
    <n v="7"/>
    <m/>
    <n v="5"/>
    <n v="6"/>
    <m/>
    <n v="2"/>
    <n v="3"/>
    <n v="4"/>
    <s v="pams"/>
    <s v="anchor"/>
    <m/>
    <m/>
    <m/>
    <n v="4"/>
    <n v="3"/>
    <n v="3"/>
    <n v="3"/>
    <n v="3"/>
    <n v="3"/>
    <n v="3"/>
    <n v="3"/>
    <n v="3"/>
    <n v="3"/>
    <n v="3"/>
    <n v="3"/>
    <n v="3"/>
    <n v="3"/>
    <n v="3"/>
    <n v="3"/>
    <n v="3"/>
    <n v="3"/>
    <n v="3"/>
    <n v="3"/>
    <n v="3"/>
    <n v="3"/>
    <n v="3"/>
    <n v="3"/>
    <n v="3"/>
    <n v="3"/>
    <n v="3"/>
    <n v="3"/>
    <n v="3"/>
    <n v="3"/>
    <n v="3"/>
    <x v="1"/>
  </r>
  <r>
    <s v="P473"/>
    <n v="20.752859711683524"/>
    <x v="1"/>
    <x v="3"/>
    <n v="15"/>
    <m/>
    <m/>
    <m/>
    <m/>
    <m/>
    <m/>
    <m/>
    <m/>
    <n v="9"/>
    <m/>
    <s v="American"/>
    <n v="1"/>
    <x v="0"/>
    <m/>
    <n v="2"/>
    <n v="3"/>
    <n v="4"/>
    <n v="5"/>
    <n v="6"/>
    <n v="7"/>
    <n v="8"/>
    <m/>
    <n v="10"/>
    <n v="11"/>
    <n v="12"/>
    <m/>
    <m/>
    <n v="10"/>
    <m/>
    <n v="1"/>
    <n v="5"/>
    <n v="2"/>
    <n v="7"/>
    <n v="4"/>
    <n v="3"/>
    <n v="10"/>
    <m/>
    <n v="9"/>
    <n v="6"/>
    <n v="8"/>
    <m/>
    <s v="Air New Zealand"/>
    <s v="Mercury Energy"/>
    <s v="Countdown"/>
    <m/>
    <m/>
    <n v="5"/>
    <n v="4"/>
    <n v="4"/>
    <n v="5"/>
    <n v="5"/>
    <n v="5"/>
    <n v="4"/>
    <n v="3"/>
    <n v="4"/>
    <n v="4"/>
    <n v="4"/>
    <n v="5"/>
    <n v="5"/>
    <n v="5"/>
    <n v="5"/>
    <n v="4"/>
    <n v="5"/>
    <n v="5"/>
    <n v="5"/>
    <n v="5"/>
    <n v="4"/>
    <n v="5"/>
    <n v="5"/>
    <n v="5"/>
    <n v="5"/>
    <n v="5"/>
    <n v="5"/>
    <n v="5"/>
    <n v="5"/>
    <n v="4"/>
    <n v="5"/>
    <x v="2"/>
  </r>
  <r>
    <s v="P474"/>
    <n v="24.248651325031595"/>
    <x v="0"/>
    <x v="4"/>
    <n v="3"/>
    <n v="1"/>
    <m/>
    <m/>
    <m/>
    <m/>
    <m/>
    <m/>
    <m/>
    <m/>
    <m/>
    <m/>
    <n v="1"/>
    <x v="0"/>
    <m/>
    <n v="2"/>
    <n v="3"/>
    <n v="4"/>
    <m/>
    <m/>
    <m/>
    <m/>
    <m/>
    <m/>
    <m/>
    <m/>
    <m/>
    <m/>
    <n v="3"/>
    <m/>
    <n v="3"/>
    <n v="2"/>
    <n v="1"/>
    <m/>
    <m/>
    <m/>
    <m/>
    <m/>
    <m/>
    <m/>
    <m/>
    <m/>
    <m/>
    <m/>
    <m/>
    <m/>
    <m/>
    <n v="5"/>
    <n v="3"/>
    <n v="3"/>
    <n v="4"/>
    <n v="4"/>
    <n v="4"/>
    <n v="4"/>
    <n v="4"/>
    <n v="4"/>
    <n v="4"/>
    <n v="4"/>
    <n v="4"/>
    <n v="4"/>
    <n v="4"/>
    <n v="4"/>
    <n v="4"/>
    <n v="4"/>
    <n v="4"/>
    <n v="4"/>
    <n v="4"/>
    <n v="4"/>
    <n v="4"/>
    <n v="4"/>
    <n v="4"/>
    <n v="4"/>
    <n v="4"/>
    <n v="4"/>
    <n v="4"/>
    <n v="4"/>
    <n v="4"/>
    <n v="4"/>
    <x v="3"/>
  </r>
  <r>
    <s v="P475"/>
    <n v="5.7592492309930279"/>
    <x v="1"/>
    <x v="1"/>
    <n v="7"/>
    <n v="1"/>
    <m/>
    <m/>
    <m/>
    <m/>
    <m/>
    <m/>
    <m/>
    <m/>
    <m/>
    <m/>
    <n v="1"/>
    <x v="0"/>
    <m/>
    <m/>
    <m/>
    <m/>
    <m/>
    <n v="6"/>
    <m/>
    <m/>
    <m/>
    <m/>
    <n v="11"/>
    <n v="12"/>
    <m/>
    <m/>
    <n v="3"/>
    <m/>
    <m/>
    <m/>
    <m/>
    <m/>
    <n v="1"/>
    <m/>
    <m/>
    <m/>
    <m/>
    <n v="3"/>
    <n v="2"/>
    <m/>
    <m/>
    <m/>
    <m/>
    <m/>
    <m/>
    <n v="6"/>
    <n v="3"/>
    <n v="4"/>
    <n v="3"/>
    <n v="4"/>
    <n v="3"/>
    <n v="3"/>
    <n v="3"/>
    <n v="3"/>
    <n v="3"/>
    <n v="3"/>
    <n v="3"/>
    <n v="3"/>
    <n v="3"/>
    <n v="3"/>
    <n v="3"/>
    <n v="3"/>
    <n v="3"/>
    <n v="3"/>
    <n v="3"/>
    <n v="3"/>
    <n v="3"/>
    <n v="3"/>
    <n v="3"/>
    <n v="3"/>
    <n v="3"/>
    <n v="3"/>
    <n v="3"/>
    <n v="3"/>
    <n v="3"/>
    <n v="3"/>
    <x v="4"/>
  </r>
  <r>
    <s v="P476"/>
    <n v="20.275881738081374"/>
    <x v="1"/>
    <x v="3"/>
    <n v="14"/>
    <n v="1"/>
    <m/>
    <m/>
    <m/>
    <m/>
    <m/>
    <m/>
    <m/>
    <m/>
    <m/>
    <m/>
    <n v="1"/>
    <x v="0"/>
    <m/>
    <n v="2"/>
    <n v="3"/>
    <n v="4"/>
    <n v="5"/>
    <n v="6"/>
    <n v="7"/>
    <n v="8"/>
    <n v="9"/>
    <n v="10"/>
    <n v="11"/>
    <n v="12"/>
    <m/>
    <m/>
    <n v="11"/>
    <m/>
    <n v="5"/>
    <n v="6"/>
    <n v="2"/>
    <n v="10"/>
    <n v="7"/>
    <n v="8"/>
    <n v="9"/>
    <n v="1"/>
    <n v="11"/>
    <n v="4"/>
    <n v="3"/>
    <m/>
    <s v="Countdown"/>
    <m/>
    <m/>
    <m/>
    <m/>
    <n v="5"/>
    <n v="1"/>
    <n v="1"/>
    <n v="1"/>
    <n v="4"/>
    <n v="5"/>
    <n v="5"/>
    <n v="5"/>
    <n v="5"/>
    <n v="5"/>
    <n v="5"/>
    <n v="5"/>
    <n v="3"/>
    <n v="5"/>
    <n v="4"/>
    <n v="3"/>
    <n v="4"/>
    <n v="3"/>
    <n v="3"/>
    <n v="3"/>
    <n v="5"/>
    <n v="5"/>
    <n v="5"/>
    <n v="5"/>
    <n v="5"/>
    <n v="5"/>
    <n v="5"/>
    <n v="4"/>
    <n v="4"/>
    <n v="5"/>
    <n v="3"/>
    <x v="1"/>
  </r>
  <r>
    <s v="P477"/>
    <n v="22.891467236115947"/>
    <x v="0"/>
    <x v="0"/>
    <n v="4"/>
    <n v="1"/>
    <m/>
    <m/>
    <m/>
    <m/>
    <m/>
    <m/>
    <m/>
    <m/>
    <m/>
    <m/>
    <n v="1"/>
    <x v="0"/>
    <n v="1"/>
    <n v="2"/>
    <n v="3"/>
    <n v="4"/>
    <n v="5"/>
    <n v="6"/>
    <n v="7"/>
    <n v="8"/>
    <n v="9"/>
    <n v="10"/>
    <n v="11"/>
    <n v="12"/>
    <m/>
    <m/>
    <n v="12"/>
    <n v="10"/>
    <n v="1"/>
    <n v="8"/>
    <n v="9"/>
    <n v="11"/>
    <n v="2"/>
    <n v="3"/>
    <n v="6"/>
    <n v="4"/>
    <n v="12"/>
    <n v="7"/>
    <n v="5"/>
    <m/>
    <m/>
    <m/>
    <m/>
    <m/>
    <m/>
    <n v="6"/>
    <n v="3"/>
    <n v="3"/>
    <n v="3"/>
    <n v="4"/>
    <n v="5"/>
    <n v="3"/>
    <n v="3"/>
    <n v="3"/>
    <n v="4"/>
    <n v="5"/>
    <n v="5"/>
    <n v="5"/>
    <n v="5"/>
    <n v="5"/>
    <n v="5"/>
    <n v="5"/>
    <n v="4"/>
    <n v="4"/>
    <n v="4"/>
    <n v="4"/>
    <n v="4"/>
    <n v="5"/>
    <n v="5"/>
    <n v="5"/>
    <n v="4"/>
    <n v="5"/>
    <n v="5"/>
    <n v="4"/>
    <n v="5"/>
    <n v="4"/>
    <x v="1"/>
  </r>
  <r>
    <s v="P478"/>
    <n v="12.020151669963775"/>
    <x v="1"/>
    <x v="2"/>
    <n v="8"/>
    <n v="1"/>
    <m/>
    <m/>
    <m/>
    <m/>
    <m/>
    <m/>
    <m/>
    <m/>
    <m/>
    <m/>
    <n v="1"/>
    <x v="0"/>
    <m/>
    <n v="2"/>
    <n v="3"/>
    <m/>
    <n v="5"/>
    <n v="6"/>
    <n v="7"/>
    <n v="8"/>
    <m/>
    <m/>
    <n v="11"/>
    <n v="12"/>
    <m/>
    <m/>
    <n v="8"/>
    <m/>
    <n v="1"/>
    <n v="4"/>
    <m/>
    <n v="2"/>
    <n v="3"/>
    <n v="8"/>
    <n v="5"/>
    <m/>
    <m/>
    <n v="7"/>
    <n v="6"/>
    <m/>
    <m/>
    <m/>
    <m/>
    <m/>
    <m/>
    <n v="2"/>
    <n v="4"/>
    <n v="4"/>
    <n v="5"/>
    <n v="5"/>
    <n v="5"/>
    <n v="3"/>
    <n v="3"/>
    <n v="3"/>
    <n v="3"/>
    <n v="5"/>
    <n v="5"/>
    <n v="5"/>
    <n v="5"/>
    <n v="5"/>
    <n v="5"/>
    <n v="5"/>
    <n v="5"/>
    <n v="5"/>
    <n v="5"/>
    <n v="5"/>
    <n v="5"/>
    <n v="5"/>
    <n v="5"/>
    <n v="5"/>
    <n v="5"/>
    <n v="5"/>
    <n v="5"/>
    <n v="5"/>
    <n v="5"/>
    <n v="5"/>
    <x v="3"/>
  </r>
  <r>
    <s v="P479"/>
    <n v="12.079871794807682"/>
    <x v="1"/>
    <x v="2"/>
    <n v="2"/>
    <m/>
    <m/>
    <m/>
    <m/>
    <m/>
    <m/>
    <m/>
    <n v="8"/>
    <m/>
    <m/>
    <m/>
    <n v="1"/>
    <x v="0"/>
    <m/>
    <n v="2"/>
    <m/>
    <m/>
    <n v="5"/>
    <n v="6"/>
    <m/>
    <m/>
    <m/>
    <m/>
    <n v="11"/>
    <m/>
    <m/>
    <m/>
    <n v="4"/>
    <m/>
    <n v="2"/>
    <m/>
    <m/>
    <n v="4"/>
    <n v="3"/>
    <m/>
    <m/>
    <m/>
    <m/>
    <n v="1"/>
    <m/>
    <m/>
    <s v="genesis"/>
    <s v="countdown"/>
    <s v="eco greens"/>
    <s v="mercury"/>
    <s v="spark"/>
    <n v="4"/>
    <n v="3"/>
    <n v="4"/>
    <n v="4"/>
    <n v="4"/>
    <n v="5"/>
    <n v="3"/>
    <n v="4"/>
    <n v="3"/>
    <n v="4"/>
    <n v="4"/>
    <n v="4"/>
    <n v="4"/>
    <n v="4"/>
    <n v="2"/>
    <n v="3"/>
    <n v="3"/>
    <n v="2"/>
    <n v="4"/>
    <n v="4"/>
    <n v="4"/>
    <n v="3"/>
    <n v="3"/>
    <n v="4"/>
    <n v="3"/>
    <n v="3"/>
    <n v="4"/>
    <n v="4"/>
    <n v="3"/>
    <n v="4"/>
    <n v="4"/>
    <x v="0"/>
  </r>
  <r>
    <s v="P480"/>
    <n v="5.8092394071131173"/>
    <x v="0"/>
    <x v="5"/>
    <n v="3"/>
    <n v="1"/>
    <m/>
    <m/>
    <m/>
    <m/>
    <m/>
    <m/>
    <m/>
    <m/>
    <m/>
    <m/>
    <n v="1"/>
    <x v="0"/>
    <m/>
    <n v="2"/>
    <n v="3"/>
    <m/>
    <m/>
    <n v="6"/>
    <n v="7"/>
    <m/>
    <m/>
    <m/>
    <n v="11"/>
    <m/>
    <m/>
    <m/>
    <n v="5"/>
    <m/>
    <n v="2"/>
    <n v="4"/>
    <m/>
    <m/>
    <n v="1"/>
    <n v="3"/>
    <m/>
    <m/>
    <m/>
    <n v="5"/>
    <m/>
    <m/>
    <s v="Oasis Beauty "/>
    <s v="Mrs Rogers"/>
    <m/>
    <m/>
    <m/>
    <n v="4"/>
    <n v="3"/>
    <n v="3"/>
    <n v="3"/>
    <n v="4"/>
    <n v="5"/>
    <n v="3"/>
    <n v="4"/>
    <n v="4"/>
    <n v="5"/>
    <n v="4"/>
    <n v="4"/>
    <n v="5"/>
    <n v="5"/>
    <n v="4"/>
    <n v="4"/>
    <n v="5"/>
    <n v="4"/>
    <n v="5"/>
    <n v="4"/>
    <n v="3"/>
    <n v="3"/>
    <n v="4"/>
    <n v="4"/>
    <n v="5"/>
    <n v="3"/>
    <n v="4"/>
    <n v="4"/>
    <n v="5"/>
    <n v="4"/>
    <n v="3"/>
    <x v="4"/>
  </r>
  <r>
    <s v="P481"/>
    <n v="24.148769523177101"/>
    <x v="0"/>
    <x v="3"/>
    <n v="3"/>
    <n v="1"/>
    <m/>
    <m/>
    <m/>
    <m/>
    <m/>
    <m/>
    <m/>
    <m/>
    <m/>
    <m/>
    <n v="1"/>
    <x v="0"/>
    <n v="1"/>
    <n v="2"/>
    <n v="3"/>
    <n v="4"/>
    <n v="5"/>
    <n v="6"/>
    <n v="7"/>
    <n v="8"/>
    <m/>
    <m/>
    <n v="11"/>
    <n v="12"/>
    <m/>
    <m/>
    <n v="10"/>
    <n v="8"/>
    <n v="6"/>
    <n v="3"/>
    <n v="10"/>
    <n v="7"/>
    <n v="1"/>
    <n v="2"/>
    <n v="9"/>
    <m/>
    <m/>
    <n v="4"/>
    <n v="5"/>
    <m/>
    <s v="Genesis"/>
    <s v="Countdown"/>
    <s v="The Warehouse"/>
    <s v="Meridian"/>
    <s v="Air NZ"/>
    <n v="6"/>
    <n v="4"/>
    <n v="4"/>
    <n v="3"/>
    <n v="3"/>
    <n v="4"/>
    <n v="4"/>
    <n v="4"/>
    <n v="4"/>
    <n v="4"/>
    <n v="4"/>
    <n v="4"/>
    <n v="4"/>
    <n v="4"/>
    <n v="4"/>
    <n v="4"/>
    <n v="4"/>
    <n v="4"/>
    <n v="4"/>
    <n v="4"/>
    <n v="4"/>
    <n v="4"/>
    <n v="4"/>
    <n v="4"/>
    <n v="4"/>
    <n v="4"/>
    <n v="4"/>
    <n v="4"/>
    <n v="4"/>
    <n v="4"/>
    <n v="4"/>
    <x v="1"/>
  </r>
  <r>
    <s v="P482"/>
    <n v="24.735833172356397"/>
    <x v="1"/>
    <x v="1"/>
    <n v="12"/>
    <n v="1"/>
    <m/>
    <m/>
    <m/>
    <m/>
    <m/>
    <m/>
    <m/>
    <m/>
    <m/>
    <m/>
    <n v="1"/>
    <x v="0"/>
    <n v="1"/>
    <m/>
    <m/>
    <m/>
    <m/>
    <n v="6"/>
    <m/>
    <m/>
    <n v="9"/>
    <m/>
    <m/>
    <m/>
    <n v="13"/>
    <m/>
    <n v="4"/>
    <n v="3"/>
    <m/>
    <m/>
    <m/>
    <m/>
    <n v="4"/>
    <m/>
    <m/>
    <n v="2"/>
    <m/>
    <m/>
    <m/>
    <n v="1"/>
    <s v="Antipodes"/>
    <s v="Kathmandu "/>
    <s v="Feltex"/>
    <s v="Montana"/>
    <s v="Holistic Hair"/>
    <n v="4"/>
    <n v="4"/>
    <n v="4"/>
    <n v="4"/>
    <n v="3"/>
    <n v="3"/>
    <n v="3"/>
    <n v="4"/>
    <n v="4"/>
    <n v="4"/>
    <n v="4"/>
    <n v="4"/>
    <n v="4"/>
    <n v="5"/>
    <n v="4"/>
    <n v="4"/>
    <n v="4"/>
    <n v="3"/>
    <n v="3"/>
    <n v="4"/>
    <n v="3"/>
    <n v="4"/>
    <n v="3"/>
    <n v="3"/>
    <n v="3"/>
    <n v="4"/>
    <n v="4"/>
    <n v="3"/>
    <n v="3"/>
    <n v="3"/>
    <n v="4"/>
    <x v="3"/>
  </r>
  <r>
    <s v="P483"/>
    <n v="16.599403168687317"/>
    <x v="0"/>
    <x v="4"/>
    <n v="6"/>
    <n v="1"/>
    <m/>
    <m/>
    <m/>
    <m/>
    <m/>
    <m/>
    <m/>
    <m/>
    <m/>
    <m/>
    <n v="1"/>
    <x v="0"/>
    <m/>
    <n v="2"/>
    <n v="3"/>
    <m/>
    <n v="5"/>
    <n v="6"/>
    <n v="7"/>
    <n v="8"/>
    <m/>
    <n v="10"/>
    <n v="11"/>
    <n v="12"/>
    <m/>
    <m/>
    <n v="9"/>
    <m/>
    <n v="1"/>
    <n v="4"/>
    <m/>
    <n v="7"/>
    <n v="6"/>
    <n v="5"/>
    <n v="2"/>
    <m/>
    <n v="3"/>
    <n v="9"/>
    <n v="8"/>
    <m/>
    <s v="AS Colour"/>
    <s v="Trade Aid"/>
    <m/>
    <m/>
    <m/>
    <n v="5"/>
    <n v="4"/>
    <n v="4"/>
    <n v="5"/>
    <n v="2"/>
    <n v="4"/>
    <n v="5"/>
    <n v="4"/>
    <n v="4"/>
    <n v="4"/>
    <n v="4"/>
    <n v="4"/>
    <n v="4"/>
    <n v="4"/>
    <n v="5"/>
    <n v="4"/>
    <n v="4"/>
    <n v="4"/>
    <n v="4"/>
    <n v="4"/>
    <n v="4"/>
    <n v="4"/>
    <n v="4"/>
    <n v="4"/>
    <n v="5"/>
    <n v="5"/>
    <n v="5"/>
    <n v="4"/>
    <n v="5"/>
    <n v="5"/>
    <n v="5"/>
    <x v="3"/>
  </r>
  <r>
    <s v="P484"/>
    <n v="15.084336962870285"/>
    <x v="0"/>
    <x v="0"/>
    <n v="14"/>
    <m/>
    <m/>
    <m/>
    <m/>
    <m/>
    <m/>
    <m/>
    <m/>
    <n v="9"/>
    <m/>
    <s v="British"/>
    <n v="1"/>
    <x v="0"/>
    <m/>
    <n v="2"/>
    <n v="3"/>
    <n v="4"/>
    <n v="5"/>
    <n v="6"/>
    <m/>
    <m/>
    <m/>
    <n v="10"/>
    <m/>
    <m/>
    <m/>
    <m/>
    <n v="6"/>
    <m/>
    <n v="2"/>
    <n v="3"/>
    <n v="1"/>
    <n v="6"/>
    <n v="5"/>
    <m/>
    <m/>
    <m/>
    <n v="4"/>
    <m/>
    <m/>
    <m/>
    <m/>
    <m/>
    <m/>
    <m/>
    <m/>
    <n v="1"/>
    <n v="2"/>
    <n v="2"/>
    <n v="2"/>
    <n v="3"/>
    <n v="4"/>
    <n v="2"/>
    <n v="3"/>
    <n v="3"/>
    <n v="4"/>
    <n v="3"/>
    <n v="3"/>
    <n v="4"/>
    <n v="4"/>
    <n v="4"/>
    <n v="4"/>
    <n v="3"/>
    <n v="4"/>
    <n v="4"/>
    <n v="3"/>
    <n v="4"/>
    <n v="5"/>
    <n v="4"/>
    <n v="4"/>
    <n v="4"/>
    <n v="5"/>
    <n v="5"/>
    <n v="3"/>
    <n v="2"/>
    <n v="3"/>
    <n v="2"/>
    <x v="3"/>
  </r>
  <r>
    <s v="P485"/>
    <n v="24.312981982647667"/>
    <x v="1"/>
    <x v="1"/>
    <n v="5"/>
    <n v="1"/>
    <m/>
    <m/>
    <m/>
    <m/>
    <m/>
    <m/>
    <m/>
    <m/>
    <m/>
    <m/>
    <n v="1"/>
    <x v="0"/>
    <m/>
    <m/>
    <m/>
    <m/>
    <m/>
    <n v="6"/>
    <m/>
    <m/>
    <m/>
    <m/>
    <m/>
    <m/>
    <m/>
    <m/>
    <n v="1"/>
    <m/>
    <m/>
    <m/>
    <m/>
    <m/>
    <n v="1"/>
    <m/>
    <m/>
    <m/>
    <m/>
    <m/>
    <m/>
    <m/>
    <s v="Timber suppliers"/>
    <s v="Hydro power companies - Contact."/>
    <m/>
    <m/>
    <m/>
    <n v="3"/>
    <n v="2"/>
    <n v="3"/>
    <n v="2"/>
    <n v="4"/>
    <n v="3"/>
    <n v="3"/>
    <n v="2"/>
    <n v="2"/>
    <n v="4"/>
    <n v="4"/>
    <n v="3"/>
    <n v="4"/>
    <n v="4"/>
    <n v="5"/>
    <n v="5"/>
    <n v="5"/>
    <n v="5"/>
    <n v="5"/>
    <n v="5"/>
    <n v="2"/>
    <n v="4"/>
    <n v="4"/>
    <n v="5"/>
    <n v="5"/>
    <n v="5"/>
    <n v="5"/>
    <n v="3"/>
    <n v="4"/>
    <n v="3"/>
    <n v="4"/>
    <x v="3"/>
  </r>
  <r>
    <s v="P486"/>
    <n v="4.5664528457465394"/>
    <x v="1"/>
    <x v="3"/>
    <n v="6"/>
    <m/>
    <m/>
    <m/>
    <m/>
    <m/>
    <m/>
    <m/>
    <m/>
    <n v="9"/>
    <m/>
    <s v="Australian "/>
    <n v="1"/>
    <x v="0"/>
    <m/>
    <m/>
    <n v="3"/>
    <m/>
    <n v="5"/>
    <m/>
    <m/>
    <m/>
    <m/>
    <n v="10"/>
    <m/>
    <n v="12"/>
    <m/>
    <m/>
    <n v="4"/>
    <m/>
    <m/>
    <n v="1"/>
    <m/>
    <m/>
    <m/>
    <m/>
    <m/>
    <m/>
    <n v="3"/>
    <m/>
    <n v="2"/>
    <m/>
    <s v="Mitre 10"/>
    <m/>
    <m/>
    <m/>
    <m/>
    <n v="6"/>
    <n v="3"/>
    <n v="2"/>
    <n v="4"/>
    <n v="4"/>
    <n v="5"/>
    <n v="3"/>
    <n v="4"/>
    <n v="4"/>
    <n v="5"/>
    <n v="4"/>
    <n v="5"/>
    <n v="4"/>
    <n v="5"/>
    <n v="4"/>
    <n v="4"/>
    <n v="5"/>
    <n v="4"/>
    <n v="5"/>
    <n v="4"/>
    <n v="4"/>
    <n v="5"/>
    <n v="3"/>
    <n v="4"/>
    <n v="5"/>
    <n v="5"/>
    <n v="5"/>
    <n v="4"/>
    <n v="3"/>
    <n v="4"/>
    <n v="5"/>
    <x v="3"/>
  </r>
  <r>
    <s v="P487"/>
    <n v="4.4195298714819042"/>
    <x v="1"/>
    <x v="0"/>
    <n v="2"/>
    <n v="1"/>
    <m/>
    <m/>
    <m/>
    <m/>
    <m/>
    <m/>
    <m/>
    <m/>
    <m/>
    <m/>
    <n v="1"/>
    <x v="0"/>
    <m/>
    <n v="2"/>
    <n v="3"/>
    <n v="4"/>
    <n v="5"/>
    <n v="6"/>
    <n v="7"/>
    <m/>
    <m/>
    <n v="10"/>
    <n v="11"/>
    <m/>
    <m/>
    <m/>
    <n v="8"/>
    <m/>
    <n v="3"/>
    <n v="4"/>
    <n v="5"/>
    <n v="6"/>
    <n v="1"/>
    <n v="8"/>
    <m/>
    <m/>
    <n v="7"/>
    <n v="2"/>
    <m/>
    <m/>
    <m/>
    <m/>
    <m/>
    <m/>
    <m/>
    <n v="6"/>
    <n v="3"/>
    <n v="2"/>
    <n v="3"/>
    <n v="5"/>
    <n v="5"/>
    <n v="3"/>
    <n v="4"/>
    <n v="4"/>
    <n v="3"/>
    <n v="5"/>
    <n v="5"/>
    <n v="5"/>
    <n v="5"/>
    <n v="4"/>
    <n v="4"/>
    <n v="3"/>
    <n v="5"/>
    <n v="5"/>
    <n v="5"/>
    <n v="5"/>
    <n v="5"/>
    <n v="5"/>
    <n v="5"/>
    <n v="4"/>
    <n v="5"/>
    <n v="5"/>
    <n v="5"/>
    <n v="5"/>
    <n v="5"/>
    <n v="4"/>
    <x v="0"/>
  </r>
  <r>
    <s v="P488"/>
    <n v="14.066018966645805"/>
    <x v="1"/>
    <x v="5"/>
    <n v="12"/>
    <m/>
    <m/>
    <m/>
    <m/>
    <m/>
    <m/>
    <m/>
    <m/>
    <n v="9"/>
    <m/>
    <s v="English "/>
    <n v="1"/>
    <x v="0"/>
    <m/>
    <n v="2"/>
    <n v="3"/>
    <n v="4"/>
    <n v="5"/>
    <n v="6"/>
    <n v="7"/>
    <n v="8"/>
    <n v="9"/>
    <m/>
    <n v="11"/>
    <n v="12"/>
    <m/>
    <m/>
    <n v="10"/>
    <m/>
    <n v="1"/>
    <n v="10"/>
    <n v="9"/>
    <n v="2"/>
    <n v="5"/>
    <n v="3"/>
    <n v="7"/>
    <n v="6"/>
    <m/>
    <n v="8"/>
    <n v="4"/>
    <m/>
    <s v=" "/>
    <m/>
    <m/>
    <m/>
    <m/>
    <n v="3"/>
    <n v="3"/>
    <n v="3"/>
    <n v="3"/>
    <n v="4"/>
    <n v="5"/>
    <n v="4"/>
    <n v="4"/>
    <n v="3"/>
    <n v="5"/>
    <n v="4"/>
    <n v="4"/>
    <n v="5"/>
    <n v="5"/>
    <n v="4"/>
    <n v="4"/>
    <n v="4"/>
    <n v="4"/>
    <n v="4"/>
    <n v="3"/>
    <n v="3"/>
    <n v="2"/>
    <n v="2"/>
    <n v="4"/>
    <n v="5"/>
    <n v="5"/>
    <n v="5"/>
    <n v="4"/>
    <n v="3"/>
    <n v="3"/>
    <n v="4"/>
    <x v="4"/>
  </r>
  <r>
    <s v="P489"/>
    <n v="19.881673267088065"/>
    <x v="0"/>
    <x v="2"/>
    <n v="2"/>
    <m/>
    <m/>
    <m/>
    <m/>
    <m/>
    <m/>
    <m/>
    <m/>
    <n v="9"/>
    <m/>
    <s v="English"/>
    <n v="1"/>
    <x v="0"/>
    <m/>
    <m/>
    <m/>
    <n v="4"/>
    <m/>
    <m/>
    <m/>
    <m/>
    <m/>
    <m/>
    <m/>
    <m/>
    <m/>
    <m/>
    <n v="1"/>
    <m/>
    <m/>
    <m/>
    <n v="1"/>
    <m/>
    <m/>
    <m/>
    <m/>
    <m/>
    <m/>
    <m/>
    <m/>
    <m/>
    <s v="warehouse"/>
    <s v="Harvey norman "/>
    <s v="Cotton On "/>
    <s v="Noel Leeming"/>
    <s v="Countdown"/>
    <n v="5"/>
    <n v="5"/>
    <n v="4"/>
    <n v="5"/>
    <n v="1"/>
    <n v="5"/>
    <n v="3"/>
    <n v="4"/>
    <n v="4"/>
    <n v="4"/>
    <n v="5"/>
    <n v="4"/>
    <n v="5"/>
    <n v="4"/>
    <n v="4"/>
    <n v="4"/>
    <n v="4"/>
    <n v="4"/>
    <n v="5"/>
    <n v="4"/>
    <n v="5"/>
    <n v="4"/>
    <n v="5"/>
    <n v="4"/>
    <n v="5"/>
    <n v="4"/>
    <n v="5"/>
    <n v="4"/>
    <n v="5"/>
    <n v="4"/>
    <n v="5"/>
    <x v="2"/>
  </r>
  <r>
    <s v="P490"/>
    <n v="18.399639791961341"/>
    <x v="1"/>
    <x v="0"/>
    <n v="2"/>
    <n v="1"/>
    <m/>
    <m/>
    <m/>
    <m/>
    <m/>
    <m/>
    <m/>
    <m/>
    <m/>
    <m/>
    <n v="1"/>
    <x v="0"/>
    <m/>
    <m/>
    <n v="3"/>
    <m/>
    <m/>
    <n v="6"/>
    <n v="7"/>
    <m/>
    <m/>
    <m/>
    <n v="11"/>
    <m/>
    <m/>
    <m/>
    <n v="4"/>
    <m/>
    <m/>
    <n v="1"/>
    <m/>
    <m/>
    <n v="2"/>
    <n v="4"/>
    <m/>
    <m/>
    <m/>
    <n v="3"/>
    <m/>
    <m/>
    <m/>
    <m/>
    <m/>
    <m/>
    <m/>
    <n v="2"/>
    <n v="1"/>
    <n v="1"/>
    <n v="1"/>
    <n v="5"/>
    <n v="5"/>
    <n v="4"/>
    <n v="5"/>
    <n v="3"/>
    <n v="4"/>
    <n v="4"/>
    <n v="5"/>
    <n v="5"/>
    <n v="5"/>
    <n v="5"/>
    <n v="5"/>
    <n v="5"/>
    <n v="4"/>
    <n v="5"/>
    <n v="5"/>
    <n v="5"/>
    <n v="5"/>
    <n v="5"/>
    <n v="5"/>
    <n v="5"/>
    <n v="5"/>
    <n v="5"/>
    <n v="5"/>
    <n v="4"/>
    <n v="4"/>
    <n v="3"/>
    <x v="5"/>
  </r>
  <r>
    <s v="P491"/>
    <n v="11.650052954870743"/>
    <x v="1"/>
    <x v="5"/>
    <n v="9"/>
    <n v="1"/>
    <m/>
    <m/>
    <m/>
    <m/>
    <m/>
    <m/>
    <m/>
    <m/>
    <m/>
    <m/>
    <n v="1"/>
    <x v="0"/>
    <n v="1"/>
    <m/>
    <m/>
    <m/>
    <n v="5"/>
    <m/>
    <n v="7"/>
    <m/>
    <n v="9"/>
    <m/>
    <m/>
    <n v="12"/>
    <m/>
    <m/>
    <n v="5"/>
    <n v="5"/>
    <m/>
    <m/>
    <m/>
    <n v="3"/>
    <m/>
    <n v="1"/>
    <m/>
    <n v="4"/>
    <m/>
    <m/>
    <n v="2"/>
    <m/>
    <s v="meridian"/>
    <s v="air nz"/>
    <s v="contact"/>
    <m/>
    <m/>
    <n v="5"/>
    <n v="5"/>
    <n v="4"/>
    <n v="5"/>
    <n v="5"/>
    <n v="4"/>
    <n v="4"/>
    <n v="4"/>
    <n v="5"/>
    <n v="5"/>
    <n v="5"/>
    <n v="5"/>
    <n v="5"/>
    <n v="5"/>
    <n v="4"/>
    <n v="4"/>
    <n v="5"/>
    <n v="5"/>
    <n v="4"/>
    <n v="5"/>
    <n v="5"/>
    <n v="4"/>
    <n v="5"/>
    <n v="4"/>
    <n v="5"/>
    <n v="4"/>
    <n v="5"/>
    <n v="5"/>
    <n v="4"/>
    <n v="5"/>
    <n v="5"/>
    <x v="4"/>
  </r>
  <r>
    <s v="P492"/>
    <n v="16.617098338698895"/>
    <x v="1"/>
    <x v="1"/>
    <n v="2"/>
    <n v="1"/>
    <m/>
    <m/>
    <m/>
    <m/>
    <m/>
    <m/>
    <m/>
    <m/>
    <m/>
    <m/>
    <n v="1"/>
    <x v="0"/>
    <m/>
    <n v="2"/>
    <m/>
    <m/>
    <m/>
    <m/>
    <m/>
    <m/>
    <m/>
    <m/>
    <m/>
    <m/>
    <m/>
    <m/>
    <n v="1"/>
    <m/>
    <n v="1"/>
    <m/>
    <m/>
    <m/>
    <m/>
    <m/>
    <m/>
    <m/>
    <m/>
    <m/>
    <m/>
    <m/>
    <m/>
    <m/>
    <m/>
    <m/>
    <m/>
    <n v="6"/>
    <n v="2"/>
    <n v="2"/>
    <n v="2"/>
    <n v="3"/>
    <n v="2"/>
    <n v="2"/>
    <n v="3"/>
    <n v="4"/>
    <n v="1"/>
    <n v="3"/>
    <n v="2"/>
    <n v="1"/>
    <n v="3"/>
    <n v="2"/>
    <n v="1"/>
    <n v="2"/>
    <n v="4"/>
    <n v="3"/>
    <n v="2"/>
    <n v="2"/>
    <n v="3"/>
    <n v="2"/>
    <n v="1"/>
    <n v="1"/>
    <n v="2"/>
    <n v="1"/>
    <n v="2"/>
    <n v="2"/>
    <n v="2"/>
    <n v="2"/>
    <x v="6"/>
  </r>
  <r>
    <s v="P493"/>
    <n v="21.287949058556613"/>
    <x v="1"/>
    <x v="4"/>
    <n v="12"/>
    <n v="1"/>
    <m/>
    <m/>
    <m/>
    <m/>
    <m/>
    <m/>
    <m/>
    <n v="9"/>
    <m/>
    <s v="Israeli"/>
    <n v="2"/>
    <x v="0"/>
    <m/>
    <m/>
    <m/>
    <n v="4"/>
    <m/>
    <n v="6"/>
    <m/>
    <m/>
    <n v="9"/>
    <m/>
    <m/>
    <n v="12"/>
    <m/>
    <m/>
    <n v="4"/>
    <m/>
    <m/>
    <m/>
    <n v="3"/>
    <m/>
    <n v="2"/>
    <m/>
    <m/>
    <n v="1"/>
    <m/>
    <m/>
    <n v="4"/>
    <m/>
    <m/>
    <m/>
    <m/>
    <m/>
    <m/>
    <n v="6"/>
    <n v="3"/>
    <n v="2"/>
    <n v="3"/>
    <n v="4"/>
    <n v="4"/>
    <n v="3"/>
    <n v="4"/>
    <n v="5"/>
    <n v="5"/>
    <n v="5"/>
    <n v="4"/>
    <n v="5"/>
    <n v="4"/>
    <n v="5"/>
    <n v="4"/>
    <n v="4"/>
    <n v="5"/>
    <n v="4"/>
    <n v="5"/>
    <n v="4"/>
    <n v="2"/>
    <n v="5"/>
    <n v="4"/>
    <n v="5"/>
    <n v="5"/>
    <n v="4"/>
    <n v="5"/>
    <n v="3"/>
    <n v="3"/>
    <n v="4"/>
    <x v="0"/>
  </r>
  <r>
    <s v="P494"/>
    <n v="24.009177254396409"/>
    <x v="0"/>
    <x v="5"/>
    <n v="2"/>
    <m/>
    <m/>
    <m/>
    <m/>
    <m/>
    <m/>
    <n v="7"/>
    <m/>
    <m/>
    <m/>
    <m/>
    <n v="1"/>
    <x v="0"/>
    <m/>
    <n v="2"/>
    <n v="3"/>
    <m/>
    <n v="5"/>
    <n v="6"/>
    <n v="7"/>
    <m/>
    <m/>
    <m/>
    <n v="11"/>
    <n v="12"/>
    <m/>
    <m/>
    <n v="7"/>
    <m/>
    <n v="1"/>
    <n v="7"/>
    <m/>
    <n v="2"/>
    <n v="6"/>
    <n v="4"/>
    <m/>
    <m/>
    <m/>
    <n v="3"/>
    <n v="5"/>
    <m/>
    <s v="ecostore"/>
    <m/>
    <m/>
    <m/>
    <m/>
    <n v="3"/>
    <n v="2"/>
    <n v="2"/>
    <n v="3"/>
    <n v="5"/>
    <n v="5"/>
    <n v="4"/>
    <n v="4"/>
    <n v="4"/>
    <n v="5"/>
    <n v="5"/>
    <n v="5"/>
    <n v="5"/>
    <n v="5"/>
    <n v="4"/>
    <n v="4"/>
    <n v="4"/>
    <n v="4"/>
    <n v="4"/>
    <n v="5"/>
    <n v="5"/>
    <n v="5"/>
    <n v="5"/>
    <n v="5"/>
    <n v="5"/>
    <n v="5"/>
    <n v="5"/>
    <n v="5"/>
    <n v="4"/>
    <n v="4"/>
    <n v="5"/>
    <x v="0"/>
  </r>
  <r>
    <s v="P495"/>
    <n v="24.808025018844425"/>
    <x v="1"/>
    <x v="4"/>
    <n v="3"/>
    <m/>
    <m/>
    <m/>
    <m/>
    <m/>
    <m/>
    <m/>
    <n v="8"/>
    <m/>
    <m/>
    <m/>
    <n v="1"/>
    <x v="0"/>
    <m/>
    <m/>
    <m/>
    <m/>
    <m/>
    <m/>
    <m/>
    <m/>
    <m/>
    <m/>
    <m/>
    <m/>
    <m/>
    <m/>
    <n v="0"/>
    <m/>
    <m/>
    <m/>
    <m/>
    <m/>
    <m/>
    <m/>
    <m/>
    <m/>
    <m/>
    <m/>
    <m/>
    <m/>
    <s v="The Warehouse Group"/>
    <m/>
    <m/>
    <m/>
    <m/>
    <n v="4"/>
    <n v="3"/>
    <n v="3"/>
    <n v="4"/>
    <n v="3"/>
    <n v="3"/>
    <n v="3"/>
    <n v="4"/>
    <n v="3"/>
    <n v="4"/>
    <n v="3"/>
    <n v="3"/>
    <n v="2"/>
    <n v="3"/>
    <n v="2"/>
    <n v="3"/>
    <n v="4"/>
    <n v="3"/>
    <n v="3"/>
    <n v="3"/>
    <n v="3"/>
    <n v="3"/>
    <n v="4"/>
    <n v="3"/>
    <n v="3"/>
    <n v="4"/>
    <n v="3"/>
    <n v="3"/>
    <n v="3"/>
    <n v="3"/>
    <n v="3"/>
    <x v="0"/>
  </r>
  <r>
    <s v="P496"/>
    <n v="17.984478524870166"/>
    <x v="0"/>
    <x v="3"/>
    <n v="12"/>
    <n v="1"/>
    <m/>
    <m/>
    <m/>
    <m/>
    <m/>
    <m/>
    <m/>
    <m/>
    <m/>
    <m/>
    <n v="1"/>
    <x v="0"/>
    <m/>
    <m/>
    <m/>
    <m/>
    <m/>
    <n v="6"/>
    <m/>
    <m/>
    <m/>
    <n v="10"/>
    <m/>
    <m/>
    <m/>
    <m/>
    <n v="2"/>
    <m/>
    <m/>
    <m/>
    <m/>
    <m/>
    <n v="1"/>
    <m/>
    <m/>
    <m/>
    <n v="2"/>
    <m/>
    <m/>
    <m/>
    <s v="Silver Fern Farms"/>
    <m/>
    <m/>
    <m/>
    <m/>
    <n v="3"/>
    <n v="2"/>
    <n v="2"/>
    <n v="2"/>
    <n v="4"/>
    <n v="5"/>
    <n v="2"/>
    <n v="2"/>
    <n v="2"/>
    <n v="3"/>
    <n v="4"/>
    <n v="5"/>
    <n v="5"/>
    <n v="5"/>
    <n v="3"/>
    <n v="4"/>
    <n v="4"/>
    <n v="4"/>
    <n v="4"/>
    <n v="4"/>
    <n v="3"/>
    <n v="3"/>
    <n v="3"/>
    <n v="3"/>
    <n v="4"/>
    <n v="4"/>
    <n v="4"/>
    <n v="4"/>
    <n v="4"/>
    <n v="4"/>
    <n v="4"/>
    <x v="5"/>
  </r>
  <r>
    <s v="P497"/>
    <n v="19.452707903030451"/>
    <x v="0"/>
    <x v="3"/>
    <n v="12"/>
    <n v="1"/>
    <m/>
    <m/>
    <m/>
    <m/>
    <m/>
    <m/>
    <m/>
    <m/>
    <m/>
    <m/>
    <n v="1"/>
    <x v="0"/>
    <m/>
    <n v="2"/>
    <n v="3"/>
    <n v="4"/>
    <m/>
    <n v="6"/>
    <m/>
    <m/>
    <m/>
    <m/>
    <n v="11"/>
    <n v="12"/>
    <m/>
    <m/>
    <n v="6"/>
    <m/>
    <n v="1"/>
    <n v="5"/>
    <n v="6"/>
    <m/>
    <n v="2"/>
    <m/>
    <m/>
    <m/>
    <m/>
    <n v="3"/>
    <n v="4"/>
    <m/>
    <m/>
    <m/>
    <m/>
    <m/>
    <m/>
    <n v="3"/>
    <n v="4"/>
    <n v="4"/>
    <n v="4"/>
    <n v="4"/>
    <n v="4"/>
    <n v="3"/>
    <n v="3"/>
    <n v="3"/>
    <n v="4"/>
    <n v="4"/>
    <n v="4"/>
    <n v="4"/>
    <n v="4"/>
    <n v="4"/>
    <n v="4"/>
    <n v="4"/>
    <n v="4"/>
    <n v="4"/>
    <n v="4"/>
    <n v="4"/>
    <n v="4"/>
    <n v="4"/>
    <n v="4"/>
    <n v="4"/>
    <n v="4"/>
    <n v="4"/>
    <n v="4"/>
    <n v="4"/>
    <n v="4"/>
    <n v="4"/>
    <x v="0"/>
  </r>
  <r>
    <s v="P498"/>
    <n v="8.5819536237432938"/>
    <x v="0"/>
    <x v="4"/>
    <n v="2"/>
    <m/>
    <m/>
    <n v="3"/>
    <m/>
    <m/>
    <m/>
    <m/>
    <m/>
    <m/>
    <m/>
    <m/>
    <n v="1"/>
    <x v="0"/>
    <m/>
    <n v="2"/>
    <n v="3"/>
    <m/>
    <n v="5"/>
    <m/>
    <n v="7"/>
    <n v="8"/>
    <m/>
    <m/>
    <n v="11"/>
    <n v="12"/>
    <m/>
    <m/>
    <n v="7"/>
    <m/>
    <n v="5"/>
    <n v="2"/>
    <m/>
    <n v="4"/>
    <m/>
    <n v="1"/>
    <n v="3"/>
    <m/>
    <m/>
    <n v="7"/>
    <n v="6"/>
    <m/>
    <m/>
    <m/>
    <m/>
    <m/>
    <m/>
    <n v="2"/>
    <n v="2"/>
    <n v="3"/>
    <n v="3"/>
    <n v="3"/>
    <n v="2"/>
    <n v="3"/>
    <n v="2"/>
    <n v="4"/>
    <n v="2"/>
    <n v="3"/>
    <n v="3"/>
    <n v="3"/>
    <n v="4"/>
    <n v="2"/>
    <n v="3"/>
    <n v="4"/>
    <n v="4"/>
    <n v="3"/>
    <n v="4"/>
    <n v="3"/>
    <n v="3"/>
    <n v="4"/>
    <n v="2"/>
    <n v="4"/>
    <n v="4"/>
    <n v="3"/>
    <n v="3"/>
    <n v="4"/>
    <n v="4"/>
    <n v="4"/>
    <x v="6"/>
  </r>
  <r>
    <s v="P499"/>
    <n v="20.959537023107643"/>
    <x v="0"/>
    <x v="5"/>
    <n v="2"/>
    <n v="1"/>
    <m/>
    <m/>
    <m/>
    <m/>
    <m/>
    <m/>
    <m/>
    <m/>
    <m/>
    <m/>
    <n v="1"/>
    <x v="0"/>
    <m/>
    <n v="2"/>
    <m/>
    <n v="4"/>
    <m/>
    <m/>
    <n v="7"/>
    <m/>
    <m/>
    <m/>
    <n v="11"/>
    <n v="12"/>
    <m/>
    <m/>
    <n v="5"/>
    <m/>
    <n v="1"/>
    <m/>
    <n v="2"/>
    <m/>
    <m/>
    <n v="3"/>
    <m/>
    <m/>
    <m/>
    <n v="5"/>
    <n v="4"/>
    <m/>
    <s v="Ecostore"/>
    <m/>
    <m/>
    <m/>
    <m/>
    <n v="2"/>
    <n v="3"/>
    <n v="2"/>
    <n v="3"/>
    <n v="1"/>
    <n v="4"/>
    <n v="3"/>
    <n v="3"/>
    <n v="3"/>
    <n v="3"/>
    <n v="4"/>
    <n v="4"/>
    <n v="4"/>
    <n v="4"/>
    <n v="3"/>
    <n v="4"/>
    <n v="3"/>
    <n v="3"/>
    <n v="4"/>
    <n v="3"/>
    <n v="3"/>
    <n v="4"/>
    <n v="4"/>
    <n v="4"/>
    <n v="5"/>
    <n v="5"/>
    <n v="5"/>
    <n v="4"/>
    <n v="4"/>
    <n v="3"/>
    <n v="3"/>
    <x v="0"/>
  </r>
  <r>
    <s v="P500"/>
    <n v="6.8026718993224087"/>
    <x v="1"/>
    <x v="0"/>
    <n v="14"/>
    <n v="1"/>
    <m/>
    <m/>
    <m/>
    <m/>
    <m/>
    <m/>
    <m/>
    <m/>
    <m/>
    <m/>
    <n v="1"/>
    <x v="0"/>
    <m/>
    <m/>
    <m/>
    <m/>
    <m/>
    <m/>
    <m/>
    <m/>
    <m/>
    <m/>
    <m/>
    <m/>
    <m/>
    <n v="14"/>
    <n v="0"/>
    <m/>
    <m/>
    <m/>
    <m/>
    <m/>
    <m/>
    <m/>
    <m/>
    <m/>
    <m/>
    <m/>
    <m/>
    <m/>
    <m/>
    <m/>
    <m/>
    <m/>
    <m/>
    <n v="6"/>
    <n v="1"/>
    <n v="1"/>
    <n v="1"/>
    <n v="5"/>
    <n v="5"/>
    <n v="3"/>
    <n v="3"/>
    <n v="3"/>
    <n v="3"/>
    <n v="3"/>
    <n v="3"/>
    <n v="3"/>
    <n v="3"/>
    <n v="3"/>
    <n v="3"/>
    <n v="3"/>
    <n v="3"/>
    <n v="3"/>
    <n v="3"/>
    <n v="3"/>
    <n v="3"/>
    <n v="3"/>
    <n v="3"/>
    <n v="3"/>
    <n v="3"/>
    <n v="3"/>
    <n v="3"/>
    <n v="3"/>
    <n v="3"/>
    <n v="3"/>
    <x v="0"/>
  </r>
  <r>
    <s v="P501"/>
    <n v="16.533613993189526"/>
    <x v="1"/>
    <x v="3"/>
    <n v="2"/>
    <n v="1"/>
    <m/>
    <m/>
    <m/>
    <m/>
    <m/>
    <m/>
    <m/>
    <m/>
    <m/>
    <m/>
    <n v="1"/>
    <x v="0"/>
    <m/>
    <n v="2"/>
    <m/>
    <m/>
    <m/>
    <n v="6"/>
    <n v="7"/>
    <m/>
    <m/>
    <m/>
    <m/>
    <n v="12"/>
    <m/>
    <m/>
    <n v="4"/>
    <m/>
    <n v="2"/>
    <m/>
    <m/>
    <m/>
    <n v="1"/>
    <n v="4"/>
    <m/>
    <m/>
    <m/>
    <m/>
    <n v="3"/>
    <m/>
    <s v=" "/>
    <m/>
    <m/>
    <m/>
    <m/>
    <n v="3"/>
    <n v="4"/>
    <n v="4"/>
    <n v="4"/>
    <n v="5"/>
    <n v="5"/>
    <n v="3"/>
    <n v="3"/>
    <n v="3"/>
    <n v="3"/>
    <n v="4"/>
    <n v="5"/>
    <n v="5"/>
    <n v="5"/>
    <n v="3"/>
    <n v="3"/>
    <n v="5"/>
    <n v="5"/>
    <n v="5"/>
    <n v="5"/>
    <n v="4"/>
    <n v="5"/>
    <n v="5"/>
    <n v="5"/>
    <n v="5"/>
    <n v="5"/>
    <n v="5"/>
    <n v="4"/>
    <n v="5"/>
    <n v="5"/>
    <n v="5"/>
    <x v="1"/>
  </r>
  <r>
    <s v="P502"/>
    <n v="9.4215429047078914"/>
    <x v="0"/>
    <x v="1"/>
    <n v="2"/>
    <n v="1"/>
    <m/>
    <m/>
    <m/>
    <m/>
    <m/>
    <m/>
    <m/>
    <m/>
    <m/>
    <m/>
    <n v="1"/>
    <x v="0"/>
    <n v="1"/>
    <n v="2"/>
    <n v="3"/>
    <n v="4"/>
    <n v="5"/>
    <n v="6"/>
    <m/>
    <n v="8"/>
    <n v="9"/>
    <n v="10"/>
    <n v="11"/>
    <n v="12"/>
    <m/>
    <m/>
    <n v="11"/>
    <n v="8"/>
    <n v="3"/>
    <n v="4"/>
    <n v="11"/>
    <n v="5"/>
    <n v="6"/>
    <m/>
    <n v="7"/>
    <n v="9"/>
    <n v="10"/>
    <n v="2"/>
    <n v="1"/>
    <m/>
    <s v="Ireka"/>
    <s v="Sanitarium"/>
    <s v="Nescafe"/>
    <s v="Pams"/>
    <s v="Watties"/>
    <n v="6"/>
    <n v="1"/>
    <n v="1"/>
    <n v="1"/>
    <n v="5"/>
    <n v="5"/>
    <n v="1"/>
    <n v="1"/>
    <n v="1"/>
    <n v="1"/>
    <n v="1"/>
    <n v="1"/>
    <n v="1"/>
    <n v="1"/>
    <n v="1"/>
    <n v="1"/>
    <n v="1"/>
    <n v="1"/>
    <n v="1"/>
    <n v="1"/>
    <n v="1"/>
    <n v="1"/>
    <n v="1"/>
    <n v="1"/>
    <n v="1"/>
    <n v="1"/>
    <n v="1"/>
    <n v="1"/>
    <n v="1"/>
    <n v="1"/>
    <n v="1"/>
    <x v="6"/>
  </r>
  <r>
    <s v="P503"/>
    <n v="6.0563369085891576"/>
    <x v="0"/>
    <x v="3"/>
    <n v="2"/>
    <n v="1"/>
    <m/>
    <m/>
    <m/>
    <m/>
    <m/>
    <m/>
    <m/>
    <m/>
    <m/>
    <m/>
    <n v="1"/>
    <x v="0"/>
    <m/>
    <n v="2"/>
    <n v="3"/>
    <n v="4"/>
    <n v="5"/>
    <n v="6"/>
    <m/>
    <n v="8"/>
    <m/>
    <m/>
    <m/>
    <m/>
    <m/>
    <m/>
    <n v="6"/>
    <m/>
    <n v="2"/>
    <n v="5"/>
    <n v="4"/>
    <n v="6"/>
    <n v="1"/>
    <m/>
    <n v="3"/>
    <m/>
    <m/>
    <m/>
    <m/>
    <m/>
    <s v="Eco waste bags"/>
    <m/>
    <m/>
    <m/>
    <m/>
    <n v="4"/>
    <n v="4"/>
    <n v="4"/>
    <n v="4"/>
    <n v="5"/>
    <n v="5"/>
    <n v="3"/>
    <n v="3"/>
    <n v="3"/>
    <n v="3"/>
    <n v="3"/>
    <n v="3"/>
    <n v="3"/>
    <n v="3"/>
    <n v="3"/>
    <n v="3"/>
    <n v="3"/>
    <n v="3"/>
    <n v="3"/>
    <n v="3"/>
    <n v="3"/>
    <n v="3"/>
    <n v="3"/>
    <n v="3"/>
    <n v="3"/>
    <n v="3"/>
    <n v="3"/>
    <n v="3"/>
    <n v="3"/>
    <n v="3"/>
    <n v="3"/>
    <x v="5"/>
  </r>
  <r>
    <s v="P504"/>
    <n v="6.7134122791630215"/>
    <x v="1"/>
    <x v="0"/>
    <n v="4"/>
    <n v="1"/>
    <m/>
    <m/>
    <m/>
    <m/>
    <m/>
    <m/>
    <m/>
    <m/>
    <m/>
    <m/>
    <n v="1"/>
    <x v="0"/>
    <m/>
    <n v="2"/>
    <m/>
    <m/>
    <m/>
    <n v="6"/>
    <n v="7"/>
    <m/>
    <m/>
    <m/>
    <m/>
    <m/>
    <m/>
    <m/>
    <n v="3"/>
    <m/>
    <n v="3"/>
    <m/>
    <m/>
    <m/>
    <n v="1"/>
    <n v="2"/>
    <m/>
    <m/>
    <m/>
    <m/>
    <m/>
    <m/>
    <s v="Handy kitchen towels"/>
    <s v="Hume"/>
    <s v="Fonterra"/>
    <m/>
    <m/>
    <n v="5"/>
    <n v="2"/>
    <n v="2"/>
    <n v="2"/>
    <n v="2"/>
    <n v="3"/>
    <n v="1"/>
    <n v="1"/>
    <n v="1"/>
    <n v="1"/>
    <n v="4"/>
    <n v="3"/>
    <n v="3"/>
    <n v="5"/>
    <n v="4"/>
    <n v="4"/>
    <n v="5"/>
    <n v="4"/>
    <n v="4"/>
    <n v="4"/>
    <n v="4"/>
    <n v="4"/>
    <n v="4"/>
    <n v="5"/>
    <n v="3"/>
    <n v="5"/>
    <n v="5"/>
    <n v="4"/>
    <n v="4"/>
    <n v="4"/>
    <n v="5"/>
    <x v="5"/>
  </r>
  <r>
    <s v="P505"/>
    <n v="24.155537765134149"/>
    <x v="0"/>
    <x v="2"/>
    <n v="7"/>
    <n v="1"/>
    <m/>
    <m/>
    <m/>
    <m/>
    <m/>
    <m/>
    <m/>
    <m/>
    <m/>
    <m/>
    <n v="1"/>
    <x v="0"/>
    <m/>
    <n v="2"/>
    <n v="3"/>
    <m/>
    <n v="5"/>
    <m/>
    <m/>
    <m/>
    <m/>
    <m/>
    <n v="11"/>
    <m/>
    <m/>
    <m/>
    <n v="4"/>
    <m/>
    <n v="1"/>
    <n v="3"/>
    <m/>
    <n v="4"/>
    <m/>
    <m/>
    <m/>
    <m/>
    <m/>
    <n v="2"/>
    <m/>
    <m/>
    <m/>
    <m/>
    <m/>
    <m/>
    <m/>
    <n v="6"/>
    <n v="2"/>
    <n v="3"/>
    <n v="3"/>
    <n v="3"/>
    <n v="3"/>
    <n v="3"/>
    <n v="3"/>
    <n v="3"/>
    <n v="3"/>
    <n v="4"/>
    <n v="3"/>
    <n v="3"/>
    <n v="3"/>
    <n v="3"/>
    <n v="3"/>
    <n v="3"/>
    <n v="4"/>
    <n v="3"/>
    <n v="3"/>
    <n v="3"/>
    <n v="3"/>
    <n v="3"/>
    <n v="3"/>
    <n v="3"/>
    <n v="3"/>
    <n v="3"/>
    <n v="4"/>
    <n v="3"/>
    <n v="3"/>
    <n v="4"/>
    <x v="0"/>
  </r>
  <r>
    <s v="P506"/>
    <n v="20.697860597020636"/>
    <x v="0"/>
    <x v="2"/>
    <n v="2"/>
    <n v="1"/>
    <m/>
    <m/>
    <m/>
    <m/>
    <m/>
    <m/>
    <m/>
    <m/>
    <m/>
    <m/>
    <n v="1"/>
    <x v="0"/>
    <m/>
    <n v="2"/>
    <n v="3"/>
    <n v="4"/>
    <m/>
    <n v="6"/>
    <n v="7"/>
    <n v="8"/>
    <n v="9"/>
    <m/>
    <n v="11"/>
    <n v="12"/>
    <m/>
    <m/>
    <n v="9"/>
    <m/>
    <n v="1"/>
    <n v="7"/>
    <n v="6"/>
    <m/>
    <n v="8"/>
    <n v="2"/>
    <n v="4"/>
    <n v="5"/>
    <m/>
    <n v="9"/>
    <n v="3"/>
    <m/>
    <s v="Ecostore"/>
    <s v="Solar"/>
    <s v="Little bird"/>
    <s v="Ceres "/>
    <s v="Huckleberry"/>
    <n v="1"/>
    <n v="3"/>
    <n v="3"/>
    <n v="3"/>
    <n v="1"/>
    <n v="1"/>
    <n v="3"/>
    <n v="1"/>
    <n v="3"/>
    <n v="3"/>
    <n v="3"/>
    <n v="3"/>
    <n v="5"/>
    <n v="5"/>
    <n v="5"/>
    <n v="4"/>
    <n v="5"/>
    <n v="5"/>
    <n v="5"/>
    <n v="5"/>
    <n v="5"/>
    <n v="5"/>
    <n v="5"/>
    <n v="5"/>
    <n v="5"/>
    <n v="5"/>
    <n v="5"/>
    <n v="5"/>
    <n v="5"/>
    <n v="5"/>
    <n v="5"/>
    <x v="2"/>
  </r>
  <r>
    <s v="P507"/>
    <n v="24.049704229372551"/>
    <x v="1"/>
    <x v="3"/>
    <n v="4"/>
    <n v="1"/>
    <m/>
    <m/>
    <m/>
    <m/>
    <m/>
    <m/>
    <m/>
    <m/>
    <m/>
    <m/>
    <n v="1"/>
    <x v="0"/>
    <m/>
    <n v="2"/>
    <m/>
    <m/>
    <m/>
    <n v="6"/>
    <m/>
    <m/>
    <m/>
    <m/>
    <n v="11"/>
    <m/>
    <m/>
    <m/>
    <n v="3"/>
    <m/>
    <n v="1"/>
    <m/>
    <m/>
    <m/>
    <n v="2"/>
    <m/>
    <m/>
    <m/>
    <m/>
    <n v="3"/>
    <m/>
    <m/>
    <s v="fonterra"/>
    <s v="ballance"/>
    <s v="ravensdown"/>
    <m/>
    <m/>
    <n v="4"/>
    <n v="4"/>
    <n v="4"/>
    <n v="4"/>
    <n v="5"/>
    <n v="5"/>
    <n v="4"/>
    <n v="4"/>
    <n v="4"/>
    <n v="5"/>
    <n v="5"/>
    <n v="4"/>
    <n v="4"/>
    <n v="5"/>
    <n v="4"/>
    <n v="4"/>
    <n v="5"/>
    <n v="5"/>
    <n v="5"/>
    <n v="5"/>
    <n v="4"/>
    <n v="5"/>
    <n v="3"/>
    <n v="4"/>
    <n v="4"/>
    <n v="4"/>
    <n v="5"/>
    <n v="4"/>
    <n v="4"/>
    <n v="4"/>
    <n v="5"/>
    <x v="5"/>
  </r>
  <r>
    <s v="P508"/>
    <n v="4.9197394517689146"/>
    <x v="1"/>
    <x v="0"/>
    <n v="9"/>
    <n v="1"/>
    <m/>
    <m/>
    <m/>
    <m/>
    <m/>
    <m/>
    <m/>
    <m/>
    <m/>
    <m/>
    <n v="1"/>
    <x v="0"/>
    <n v="1"/>
    <n v="2"/>
    <n v="3"/>
    <n v="4"/>
    <n v="5"/>
    <n v="6"/>
    <n v="7"/>
    <n v="8"/>
    <n v="9"/>
    <n v="10"/>
    <n v="11"/>
    <n v="12"/>
    <n v="13"/>
    <m/>
    <n v="13"/>
    <n v="9"/>
    <n v="1"/>
    <n v="3"/>
    <n v="10"/>
    <n v="6"/>
    <n v="4"/>
    <n v="2"/>
    <n v="12"/>
    <n v="8"/>
    <n v="11"/>
    <n v="5"/>
    <n v="7"/>
    <n v="13"/>
    <m/>
    <m/>
    <m/>
    <m/>
    <m/>
    <n v="6"/>
    <n v="1"/>
    <n v="1"/>
    <n v="1"/>
    <n v="3"/>
    <n v="5"/>
    <n v="4"/>
    <n v="4"/>
    <n v="4"/>
    <n v="5"/>
    <n v="5"/>
    <n v="5"/>
    <n v="5"/>
    <n v="5"/>
    <n v="5"/>
    <n v="5"/>
    <n v="5"/>
    <n v="5"/>
    <n v="5"/>
    <n v="5"/>
    <n v="5"/>
    <n v="5"/>
    <n v="4"/>
    <n v="5"/>
    <n v="5"/>
    <n v="5"/>
    <n v="5"/>
    <n v="5"/>
    <n v="5"/>
    <n v="5"/>
    <n v="5"/>
    <x v="0"/>
  </r>
  <r>
    <s v="P509"/>
    <n v="8.7298717551101213"/>
    <x v="1"/>
    <x v="2"/>
    <n v="2"/>
    <m/>
    <m/>
    <m/>
    <m/>
    <m/>
    <m/>
    <m/>
    <m/>
    <n v="9"/>
    <m/>
    <s v="German"/>
    <n v="1"/>
    <x v="0"/>
    <n v="1"/>
    <n v="2"/>
    <m/>
    <m/>
    <n v="5"/>
    <n v="6"/>
    <n v="7"/>
    <m/>
    <m/>
    <m/>
    <m/>
    <n v="12"/>
    <m/>
    <m/>
    <n v="6"/>
    <n v="4"/>
    <n v="1"/>
    <m/>
    <m/>
    <n v="2"/>
    <n v="3"/>
    <n v="5"/>
    <m/>
    <m/>
    <m/>
    <m/>
    <n v="6"/>
    <m/>
    <m/>
    <m/>
    <m/>
    <m/>
    <m/>
    <n v="3"/>
    <n v="3"/>
    <n v="4"/>
    <n v="4"/>
    <n v="5"/>
    <n v="5"/>
    <n v="3"/>
    <n v="5"/>
    <n v="4"/>
    <n v="5"/>
    <n v="5"/>
    <n v="5"/>
    <n v="5"/>
    <n v="5"/>
    <n v="5"/>
    <n v="5"/>
    <n v="5"/>
    <n v="5"/>
    <n v="5"/>
    <n v="5"/>
    <n v="4"/>
    <n v="5"/>
    <n v="4"/>
    <n v="5"/>
    <n v="5"/>
    <n v="5"/>
    <n v="5"/>
    <n v="5"/>
    <n v="5"/>
    <n v="5"/>
    <n v="5"/>
    <x v="2"/>
  </r>
  <r>
    <s v="P510"/>
    <n v="24.767633577153266"/>
    <x v="1"/>
    <x v="3"/>
    <n v="2"/>
    <n v="1"/>
    <m/>
    <m/>
    <m/>
    <m/>
    <m/>
    <m/>
    <m/>
    <m/>
    <m/>
    <m/>
    <n v="1"/>
    <x v="0"/>
    <m/>
    <n v="2"/>
    <n v="3"/>
    <m/>
    <n v="5"/>
    <n v="6"/>
    <n v="7"/>
    <n v="8"/>
    <m/>
    <n v="10"/>
    <n v="11"/>
    <n v="12"/>
    <m/>
    <m/>
    <n v="9"/>
    <m/>
    <n v="1"/>
    <n v="9"/>
    <m/>
    <n v="3"/>
    <n v="2"/>
    <n v="4"/>
    <n v="8"/>
    <m/>
    <n v="7"/>
    <n v="6"/>
    <n v="5"/>
    <m/>
    <m/>
    <m/>
    <m/>
    <m/>
    <m/>
    <n v="6"/>
    <n v="3"/>
    <n v="3"/>
    <n v="3"/>
    <n v="2"/>
    <n v="5"/>
    <n v="3"/>
    <n v="4"/>
    <n v="4"/>
    <n v="4"/>
    <n v="4"/>
    <n v="5"/>
    <n v="5"/>
    <n v="5"/>
    <n v="5"/>
    <n v="5"/>
    <n v="5"/>
    <n v="5"/>
    <n v="5"/>
    <n v="5"/>
    <n v="4"/>
    <n v="4"/>
    <n v="4"/>
    <n v="5"/>
    <n v="5"/>
    <n v="5"/>
    <n v="5"/>
    <n v="5"/>
    <n v="4"/>
    <n v="4"/>
    <n v="4"/>
    <x v="0"/>
  </r>
  <r>
    <s v="P511"/>
    <n v="9.5025695808829802"/>
    <x v="0"/>
    <x v="1"/>
    <n v="13"/>
    <n v="1"/>
    <m/>
    <m/>
    <m/>
    <m/>
    <m/>
    <m/>
    <m/>
    <m/>
    <m/>
    <m/>
    <n v="1"/>
    <x v="0"/>
    <m/>
    <n v="2"/>
    <n v="3"/>
    <n v="4"/>
    <n v="5"/>
    <n v="6"/>
    <n v="7"/>
    <n v="8"/>
    <m/>
    <n v="10"/>
    <n v="11"/>
    <n v="12"/>
    <n v="13"/>
    <m/>
    <n v="11"/>
    <m/>
    <n v="1"/>
    <n v="7"/>
    <n v="2"/>
    <n v="10"/>
    <n v="3"/>
    <n v="6"/>
    <n v="9"/>
    <m/>
    <n v="11"/>
    <n v="4"/>
    <n v="5"/>
    <n v="8"/>
    <s v="electric vehicles"/>
    <m/>
    <m/>
    <m/>
    <m/>
    <n v="6"/>
    <n v="3"/>
    <n v="3"/>
    <n v="3"/>
    <n v="4"/>
    <n v="4"/>
    <n v="4"/>
    <n v="3"/>
    <n v="4"/>
    <n v="4"/>
    <n v="4"/>
    <n v="4"/>
    <n v="4"/>
    <n v="5"/>
    <n v="4"/>
    <n v="5"/>
    <n v="4"/>
    <n v="4"/>
    <n v="5"/>
    <n v="4"/>
    <n v="4"/>
    <n v="3"/>
    <n v="4"/>
    <n v="5"/>
    <n v="4"/>
    <n v="5"/>
    <n v="5"/>
    <n v="4"/>
    <n v="3"/>
    <n v="3"/>
    <n v="4"/>
    <x v="4"/>
  </r>
  <r>
    <s v="P512"/>
    <n v="12.713124335033809"/>
    <x v="0"/>
    <x v="1"/>
    <n v="13"/>
    <n v="1"/>
    <m/>
    <m/>
    <m/>
    <m/>
    <m/>
    <m/>
    <m/>
    <m/>
    <m/>
    <m/>
    <n v="1"/>
    <x v="0"/>
    <m/>
    <n v="2"/>
    <n v="3"/>
    <n v="4"/>
    <m/>
    <n v="6"/>
    <n v="7"/>
    <m/>
    <m/>
    <m/>
    <m/>
    <m/>
    <m/>
    <m/>
    <n v="5"/>
    <m/>
    <n v="2"/>
    <n v="4"/>
    <n v="1"/>
    <m/>
    <n v="3"/>
    <n v="5"/>
    <m/>
    <m/>
    <m/>
    <m/>
    <m/>
    <m/>
    <m/>
    <m/>
    <m/>
    <m/>
    <m/>
    <n v="4"/>
    <n v="3"/>
    <n v="4"/>
    <n v="3"/>
    <n v="3"/>
    <n v="4"/>
    <n v="2"/>
    <n v="2"/>
    <n v="3"/>
    <n v="3"/>
    <n v="4"/>
    <n v="5"/>
    <n v="4"/>
    <n v="3"/>
    <n v="3"/>
    <n v="3"/>
    <n v="4"/>
    <n v="3"/>
    <n v="4"/>
    <n v="3"/>
    <n v="3"/>
    <n v="3"/>
    <n v="4"/>
    <n v="3"/>
    <n v="3"/>
    <n v="3"/>
    <n v="4"/>
    <n v="4"/>
    <n v="3"/>
    <n v="3"/>
    <n v="4"/>
    <x v="1"/>
  </r>
  <r>
    <s v="P513"/>
    <n v="11.483758941310928"/>
    <x v="1"/>
    <x v="5"/>
    <n v="2"/>
    <m/>
    <m/>
    <m/>
    <m/>
    <m/>
    <m/>
    <m/>
    <m/>
    <n v="9"/>
    <m/>
    <s v="American"/>
    <n v="1"/>
    <x v="0"/>
    <m/>
    <n v="2"/>
    <m/>
    <m/>
    <n v="5"/>
    <n v="6"/>
    <n v="7"/>
    <m/>
    <m/>
    <m/>
    <m/>
    <m/>
    <m/>
    <m/>
    <n v="4"/>
    <m/>
    <n v="3"/>
    <m/>
    <m/>
    <n v="4"/>
    <n v="1"/>
    <n v="2"/>
    <m/>
    <m/>
    <m/>
    <m/>
    <m/>
    <m/>
    <m/>
    <m/>
    <m/>
    <m/>
    <m/>
    <n v="6"/>
    <n v="3"/>
    <n v="3"/>
    <n v="3"/>
    <n v="5"/>
    <n v="4"/>
    <n v="2"/>
    <n v="1"/>
    <n v="1"/>
    <n v="3"/>
    <n v="3"/>
    <n v="5"/>
    <n v="4"/>
    <n v="5"/>
    <n v="4"/>
    <n v="5"/>
    <n v="4"/>
    <n v="3"/>
    <n v="5"/>
    <n v="5"/>
    <n v="3"/>
    <n v="4"/>
    <n v="5"/>
    <n v="5"/>
    <n v="5"/>
    <n v="5"/>
    <n v="5"/>
    <n v="5"/>
    <n v="5"/>
    <n v="3"/>
    <n v="3"/>
    <x v="6"/>
  </r>
  <r>
    <s v="P514"/>
    <n v="10.531335648331028"/>
    <x v="1"/>
    <x v="2"/>
    <n v="2"/>
    <m/>
    <m/>
    <m/>
    <m/>
    <m/>
    <m/>
    <n v="7"/>
    <m/>
    <m/>
    <m/>
    <m/>
    <n v="1"/>
    <x v="0"/>
    <m/>
    <m/>
    <m/>
    <n v="4"/>
    <m/>
    <m/>
    <m/>
    <m/>
    <m/>
    <m/>
    <m/>
    <m/>
    <m/>
    <m/>
    <n v="1"/>
    <m/>
    <m/>
    <m/>
    <n v="1"/>
    <m/>
    <m/>
    <m/>
    <m/>
    <m/>
    <m/>
    <m/>
    <m/>
    <m/>
    <s v="Kathmandu"/>
    <m/>
    <m/>
    <m/>
    <m/>
    <n v="4"/>
    <n v="3"/>
    <n v="3"/>
    <n v="3"/>
    <n v="1"/>
    <n v="5"/>
    <n v="3"/>
    <n v="3"/>
    <n v="3"/>
    <n v="3"/>
    <n v="3"/>
    <n v="3"/>
    <n v="3"/>
    <n v="3"/>
    <n v="3"/>
    <n v="3"/>
    <n v="3"/>
    <n v="3"/>
    <n v="3"/>
    <n v="3"/>
    <n v="3"/>
    <n v="3"/>
    <n v="3"/>
    <n v="3"/>
    <n v="3"/>
    <n v="3"/>
    <n v="3"/>
    <n v="3"/>
    <n v="3"/>
    <n v="3"/>
    <n v="3"/>
    <x v="2"/>
  </r>
  <r>
    <s v="P515"/>
    <n v="16.498053297318997"/>
    <x v="0"/>
    <x v="2"/>
    <n v="2"/>
    <n v="1"/>
    <m/>
    <m/>
    <m/>
    <m/>
    <m/>
    <m/>
    <m/>
    <m/>
    <m/>
    <m/>
    <n v="1"/>
    <x v="0"/>
    <m/>
    <n v="2"/>
    <n v="3"/>
    <m/>
    <m/>
    <m/>
    <n v="7"/>
    <m/>
    <n v="9"/>
    <m/>
    <m/>
    <m/>
    <m/>
    <m/>
    <n v="4"/>
    <m/>
    <n v="1"/>
    <n v="4"/>
    <m/>
    <m/>
    <m/>
    <n v="3"/>
    <m/>
    <n v="2"/>
    <m/>
    <m/>
    <m/>
    <m/>
    <m/>
    <m/>
    <m/>
    <m/>
    <m/>
    <n v="2"/>
    <n v="4"/>
    <n v="3"/>
    <n v="4"/>
    <n v="5"/>
    <n v="5"/>
    <n v="3"/>
    <n v="4"/>
    <n v="4"/>
    <n v="4"/>
    <n v="4"/>
    <n v="4"/>
    <n v="4"/>
    <n v="4"/>
    <n v="4"/>
    <n v="4"/>
    <n v="4"/>
    <n v="4"/>
    <n v="4"/>
    <n v="4"/>
    <n v="4"/>
    <n v="4"/>
    <n v="4"/>
    <n v="4"/>
    <n v="4"/>
    <n v="4"/>
    <n v="4"/>
    <n v="4"/>
    <n v="4"/>
    <n v="4"/>
    <n v="4"/>
    <x v="4"/>
  </r>
  <r>
    <s v="P516"/>
    <n v="7.5556817826505505"/>
    <x v="1"/>
    <x v="2"/>
    <n v="9"/>
    <n v="1"/>
    <m/>
    <m/>
    <m/>
    <m/>
    <m/>
    <m/>
    <m/>
    <m/>
    <m/>
    <m/>
    <n v="1"/>
    <x v="0"/>
    <m/>
    <m/>
    <m/>
    <n v="4"/>
    <m/>
    <n v="6"/>
    <m/>
    <m/>
    <m/>
    <m/>
    <m/>
    <n v="12"/>
    <m/>
    <m/>
    <n v="3"/>
    <m/>
    <m/>
    <m/>
    <n v="3"/>
    <m/>
    <n v="1"/>
    <m/>
    <m/>
    <m/>
    <m/>
    <m/>
    <n v="2"/>
    <m/>
    <m/>
    <m/>
    <m/>
    <m/>
    <m/>
    <n v="6"/>
    <n v="4"/>
    <n v="4"/>
    <n v="4"/>
    <n v="4"/>
    <n v="4"/>
    <n v="3"/>
    <n v="3"/>
    <n v="3"/>
    <n v="3"/>
    <n v="3"/>
    <n v="3"/>
    <n v="3"/>
    <n v="3"/>
    <n v="3"/>
    <n v="3"/>
    <n v="3"/>
    <n v="3"/>
    <n v="3"/>
    <n v="3"/>
    <n v="3"/>
    <n v="3"/>
    <n v="3"/>
    <n v="3"/>
    <n v="3"/>
    <n v="3"/>
    <n v="3"/>
    <n v="3"/>
    <n v="3"/>
    <n v="3"/>
    <n v="3"/>
    <x v="3"/>
  </r>
  <r>
    <s v="P517"/>
    <n v="23.296416905852531"/>
    <x v="0"/>
    <x v="0"/>
    <n v="4"/>
    <n v="1"/>
    <m/>
    <m/>
    <m/>
    <m/>
    <m/>
    <m/>
    <m/>
    <m/>
    <m/>
    <m/>
    <n v="1"/>
    <x v="0"/>
    <m/>
    <n v="2"/>
    <n v="3"/>
    <m/>
    <m/>
    <m/>
    <m/>
    <m/>
    <m/>
    <m/>
    <m/>
    <m/>
    <m/>
    <m/>
    <n v="2"/>
    <m/>
    <n v="2"/>
    <n v="1"/>
    <m/>
    <m/>
    <m/>
    <m/>
    <m/>
    <m/>
    <m/>
    <m/>
    <m/>
    <m/>
    <m/>
    <m/>
    <m/>
    <m/>
    <m/>
    <n v="6"/>
    <n v="3"/>
    <n v="2"/>
    <n v="2"/>
    <n v="5"/>
    <n v="5"/>
    <n v="3"/>
    <n v="4"/>
    <n v="4"/>
    <n v="4"/>
    <n v="4"/>
    <n v="4"/>
    <n v="4"/>
    <n v="4"/>
    <n v="4"/>
    <n v="4"/>
    <n v="4"/>
    <n v="4"/>
    <n v="4"/>
    <n v="4"/>
    <n v="4"/>
    <n v="4"/>
    <n v="4"/>
    <n v="4"/>
    <n v="4"/>
    <n v="4"/>
    <n v="5"/>
    <n v="5"/>
    <n v="4"/>
    <n v="4"/>
    <n v="4"/>
    <x v="3"/>
  </r>
  <r>
    <s v="P518"/>
    <n v="23.928490718536001"/>
    <x v="1"/>
    <x v="3"/>
    <n v="3"/>
    <m/>
    <m/>
    <m/>
    <m/>
    <m/>
    <m/>
    <m/>
    <m/>
    <n v="9"/>
    <m/>
    <s v="South African European"/>
    <n v="1"/>
    <x v="0"/>
    <n v="1"/>
    <n v="2"/>
    <n v="3"/>
    <n v="4"/>
    <n v="5"/>
    <n v="6"/>
    <n v="7"/>
    <n v="8"/>
    <n v="9"/>
    <n v="10"/>
    <n v="11"/>
    <n v="12"/>
    <n v="13"/>
    <m/>
    <n v="13"/>
    <n v="11"/>
    <n v="1"/>
    <n v="7"/>
    <n v="8"/>
    <n v="2"/>
    <n v="3"/>
    <n v="6"/>
    <n v="4"/>
    <n v="5"/>
    <n v="12"/>
    <n v="10"/>
    <n v="13"/>
    <n v="9"/>
    <s v="H &amp; M "/>
    <s v="Ikea"/>
    <s v="Body Shop"/>
    <s v="Sainsbury's"/>
    <s v="Marks and Spencer"/>
    <n v="5"/>
    <n v="5"/>
    <n v="5"/>
    <n v="5"/>
    <n v="4"/>
    <n v="4"/>
    <n v="5"/>
    <n v="5"/>
    <n v="5"/>
    <n v="5"/>
    <n v="5"/>
    <n v="5"/>
    <n v="5"/>
    <n v="5"/>
    <n v="4"/>
    <n v="5"/>
    <n v="5"/>
    <n v="5"/>
    <n v="5"/>
    <n v="5"/>
    <n v="5"/>
    <n v="5"/>
    <n v="5"/>
    <n v="5"/>
    <n v="5"/>
    <n v="5"/>
    <n v="5"/>
    <n v="5"/>
    <n v="5"/>
    <n v="5"/>
    <n v="5"/>
    <x v="6"/>
  </r>
  <r>
    <s v="P519"/>
    <n v="13.676557177670997"/>
    <x v="1"/>
    <x v="2"/>
    <n v="2"/>
    <m/>
    <m/>
    <m/>
    <m/>
    <m/>
    <m/>
    <m/>
    <n v="8"/>
    <m/>
    <m/>
    <m/>
    <n v="1"/>
    <x v="0"/>
    <m/>
    <m/>
    <m/>
    <m/>
    <n v="5"/>
    <m/>
    <n v="7"/>
    <m/>
    <m/>
    <m/>
    <n v="11"/>
    <n v="12"/>
    <m/>
    <m/>
    <n v="4"/>
    <m/>
    <m/>
    <m/>
    <m/>
    <n v="1"/>
    <m/>
    <n v="4"/>
    <m/>
    <m/>
    <m/>
    <n v="2"/>
    <n v="3"/>
    <m/>
    <m/>
    <m/>
    <m/>
    <m/>
    <m/>
    <n v="3"/>
    <n v="3"/>
    <n v="3"/>
    <n v="3"/>
    <n v="3"/>
    <n v="3"/>
    <n v="3"/>
    <n v="3"/>
    <n v="3"/>
    <n v="3"/>
    <n v="4"/>
    <n v="3"/>
    <n v="3"/>
    <n v="3"/>
    <n v="3"/>
    <n v="3"/>
    <n v="3"/>
    <n v="3"/>
    <n v="3"/>
    <n v="3"/>
    <n v="3"/>
    <n v="3"/>
    <n v="3"/>
    <n v="3"/>
    <n v="4"/>
    <n v="3"/>
    <n v="3"/>
    <n v="3"/>
    <n v="3"/>
    <n v="3"/>
    <n v="3"/>
    <x v="5"/>
  </r>
  <r>
    <s v="P520"/>
    <n v="16.397441686394426"/>
    <x v="1"/>
    <x v="3"/>
    <n v="9"/>
    <n v="1"/>
    <m/>
    <m/>
    <m/>
    <m/>
    <m/>
    <m/>
    <m/>
    <m/>
    <m/>
    <m/>
    <n v="1"/>
    <x v="0"/>
    <m/>
    <n v="2"/>
    <m/>
    <m/>
    <n v="5"/>
    <n v="6"/>
    <n v="7"/>
    <m/>
    <m/>
    <m/>
    <n v="11"/>
    <m/>
    <m/>
    <m/>
    <n v="5"/>
    <m/>
    <n v="1"/>
    <m/>
    <m/>
    <n v="3"/>
    <n v="5"/>
    <n v="2"/>
    <m/>
    <m/>
    <m/>
    <n v="4"/>
    <m/>
    <m/>
    <s v="Saturday market"/>
    <s v="Pak n save"/>
    <s v="New World"/>
    <m/>
    <m/>
    <n v="4"/>
    <n v="3"/>
    <n v="4"/>
    <n v="4"/>
    <n v="4"/>
    <n v="5"/>
    <n v="4"/>
    <n v="4"/>
    <n v="3"/>
    <n v="4"/>
    <n v="4"/>
    <n v="5"/>
    <n v="5"/>
    <n v="5"/>
    <n v="5"/>
    <n v="5"/>
    <n v="5"/>
    <n v="4"/>
    <n v="5"/>
    <n v="4"/>
    <n v="4"/>
    <n v="4"/>
    <n v="5"/>
    <n v="5"/>
    <n v="5"/>
    <n v="5"/>
    <n v="5"/>
    <n v="5"/>
    <n v="4"/>
    <n v="4"/>
    <n v="5"/>
    <x v="4"/>
  </r>
  <r>
    <s v="P521"/>
    <n v="20.699982880923816"/>
    <x v="1"/>
    <x v="5"/>
    <n v="3"/>
    <n v="1"/>
    <m/>
    <m/>
    <m/>
    <m/>
    <m/>
    <m/>
    <m/>
    <m/>
    <m/>
    <m/>
    <n v="1"/>
    <x v="0"/>
    <m/>
    <n v="2"/>
    <n v="3"/>
    <m/>
    <n v="5"/>
    <n v="6"/>
    <n v="7"/>
    <n v="8"/>
    <m/>
    <m/>
    <n v="11"/>
    <n v="12"/>
    <n v="13"/>
    <m/>
    <n v="9"/>
    <m/>
    <n v="1"/>
    <n v="4"/>
    <m/>
    <n v="9"/>
    <n v="6"/>
    <n v="5"/>
    <n v="8"/>
    <m/>
    <m/>
    <n v="7"/>
    <n v="3"/>
    <n v="2"/>
    <m/>
    <m/>
    <m/>
    <m/>
    <m/>
    <n v="6"/>
    <n v="4"/>
    <n v="4"/>
    <n v="4"/>
    <n v="5"/>
    <n v="5"/>
    <n v="4"/>
    <n v="4"/>
    <n v="2"/>
    <n v="4"/>
    <n v="4"/>
    <n v="5"/>
    <n v="5"/>
    <n v="5"/>
    <n v="4"/>
    <n v="5"/>
    <n v="4"/>
    <n v="4"/>
    <n v="5"/>
    <n v="5"/>
    <n v="2"/>
    <n v="4"/>
    <n v="2"/>
    <n v="4"/>
    <n v="5"/>
    <n v="5"/>
    <n v="5"/>
    <n v="4"/>
    <n v="4"/>
    <n v="4"/>
    <n v="5"/>
    <x v="6"/>
  </r>
  <r>
    <s v="P522"/>
    <n v="14.977495369022025"/>
    <x v="0"/>
    <x v="2"/>
    <n v="13"/>
    <n v="1"/>
    <m/>
    <m/>
    <m/>
    <m/>
    <m/>
    <m/>
    <m/>
    <m/>
    <m/>
    <m/>
    <n v="1"/>
    <x v="0"/>
    <n v="1"/>
    <n v="2"/>
    <n v="3"/>
    <n v="4"/>
    <n v="5"/>
    <n v="6"/>
    <n v="7"/>
    <n v="8"/>
    <m/>
    <n v="10"/>
    <n v="11"/>
    <n v="12"/>
    <n v="13"/>
    <m/>
    <n v="12"/>
    <n v="12"/>
    <n v="1"/>
    <n v="3"/>
    <n v="11"/>
    <n v="8"/>
    <n v="2"/>
    <n v="4"/>
    <n v="9"/>
    <m/>
    <n v="10"/>
    <n v="5"/>
    <n v="6"/>
    <n v="7"/>
    <s v="NZ Made "/>
    <s v="Yu Mei "/>
    <s v="All birds"/>
    <s v="Ice Breaker"/>
    <s v="Kowtow"/>
    <n v="4"/>
    <n v="4"/>
    <n v="3"/>
    <n v="4"/>
    <n v="4"/>
    <n v="4"/>
    <n v="4"/>
    <n v="4"/>
    <n v="4"/>
    <n v="4"/>
    <n v="4"/>
    <n v="4"/>
    <n v="4"/>
    <n v="4"/>
    <n v="4"/>
    <n v="4"/>
    <n v="4"/>
    <n v="4"/>
    <n v="4"/>
    <n v="4"/>
    <n v="4"/>
    <n v="4"/>
    <n v="4"/>
    <n v="4"/>
    <n v="4"/>
    <n v="4"/>
    <n v="4"/>
    <n v="4"/>
    <n v="4"/>
    <n v="5"/>
    <n v="4"/>
    <x v="2"/>
  </r>
  <r>
    <s v="P523"/>
    <n v="8.5995936985966566"/>
    <x v="0"/>
    <x v="3"/>
    <n v="14"/>
    <n v="1"/>
    <m/>
    <m/>
    <m/>
    <m/>
    <m/>
    <m/>
    <m/>
    <m/>
    <m/>
    <m/>
    <n v="1"/>
    <x v="0"/>
    <m/>
    <n v="2"/>
    <n v="3"/>
    <m/>
    <n v="5"/>
    <n v="6"/>
    <n v="7"/>
    <n v="8"/>
    <m/>
    <n v="10"/>
    <n v="11"/>
    <n v="12"/>
    <m/>
    <m/>
    <n v="9"/>
    <m/>
    <n v="6"/>
    <n v="9"/>
    <m/>
    <n v="4"/>
    <n v="5"/>
    <n v="1"/>
    <n v="7"/>
    <m/>
    <n v="3"/>
    <n v="8"/>
    <n v="2"/>
    <m/>
    <s v=" "/>
    <m/>
    <m/>
    <m/>
    <m/>
    <n v="6"/>
    <n v="3"/>
    <n v="3"/>
    <n v="3"/>
    <n v="5"/>
    <n v="5"/>
    <n v="3"/>
    <n v="3"/>
    <n v="3"/>
    <n v="3"/>
    <n v="3"/>
    <n v="4"/>
    <n v="4"/>
    <n v="4"/>
    <n v="4"/>
    <n v="4"/>
    <n v="4"/>
    <n v="3"/>
    <n v="4"/>
    <n v="4"/>
    <n v="4"/>
    <n v="4"/>
    <n v="4"/>
    <n v="4"/>
    <n v="4"/>
    <n v="4"/>
    <n v="5"/>
    <n v="4"/>
    <n v="4"/>
    <n v="4"/>
    <n v="4"/>
    <x v="0"/>
  </r>
  <r>
    <s v="P524"/>
    <n v="14.005983030507867"/>
    <x v="0"/>
    <x v="3"/>
    <n v="3"/>
    <n v="1"/>
    <m/>
    <m/>
    <m/>
    <m/>
    <m/>
    <m/>
    <m/>
    <m/>
    <m/>
    <m/>
    <n v="1"/>
    <x v="0"/>
    <m/>
    <m/>
    <m/>
    <n v="4"/>
    <m/>
    <m/>
    <m/>
    <m/>
    <m/>
    <m/>
    <n v="11"/>
    <n v="12"/>
    <m/>
    <m/>
    <n v="3"/>
    <m/>
    <m/>
    <m/>
    <n v="1"/>
    <m/>
    <m/>
    <m/>
    <m/>
    <m/>
    <m/>
    <n v="2"/>
    <n v="3"/>
    <m/>
    <m/>
    <m/>
    <m/>
    <m/>
    <m/>
    <n v="1"/>
    <n v="2"/>
    <n v="1"/>
    <n v="3"/>
    <n v="3"/>
    <n v="5"/>
    <n v="3"/>
    <n v="4"/>
    <n v="3"/>
    <n v="3"/>
    <n v="3"/>
    <n v="3"/>
    <n v="3"/>
    <n v="3"/>
    <n v="3"/>
    <n v="3"/>
    <n v="3"/>
    <n v="3"/>
    <n v="3"/>
    <n v="3"/>
    <n v="3"/>
    <n v="3"/>
    <n v="3"/>
    <n v="3"/>
    <n v="4"/>
    <n v="4"/>
    <n v="4"/>
    <n v="3"/>
    <n v="3"/>
    <n v="3"/>
    <n v="3"/>
    <x v="1"/>
  </r>
  <r>
    <s v="P525"/>
    <n v="20.11975088539619"/>
    <x v="1"/>
    <x v="3"/>
    <n v="15"/>
    <n v="1"/>
    <m/>
    <m/>
    <m/>
    <m/>
    <m/>
    <m/>
    <m/>
    <m/>
    <m/>
    <m/>
    <n v="1"/>
    <x v="0"/>
    <n v="1"/>
    <n v="2"/>
    <n v="3"/>
    <n v="4"/>
    <n v="5"/>
    <n v="6"/>
    <n v="7"/>
    <n v="8"/>
    <n v="9"/>
    <n v="10"/>
    <n v="11"/>
    <n v="12"/>
    <m/>
    <m/>
    <n v="12"/>
    <n v="12"/>
    <n v="2"/>
    <n v="10"/>
    <n v="9"/>
    <n v="8"/>
    <n v="3"/>
    <n v="7"/>
    <n v="6"/>
    <n v="1"/>
    <n v="11"/>
    <n v="5"/>
    <n v="4"/>
    <m/>
    <m/>
    <m/>
    <m/>
    <m/>
    <m/>
    <n v="6"/>
    <n v="5"/>
    <n v="5"/>
    <n v="5"/>
    <n v="5"/>
    <n v="5"/>
    <n v="3"/>
    <n v="3"/>
    <n v="3"/>
    <n v="3"/>
    <n v="5"/>
    <n v="5"/>
    <n v="5"/>
    <n v="5"/>
    <n v="5"/>
    <n v="5"/>
    <n v="5"/>
    <n v="3"/>
    <n v="5"/>
    <n v="3"/>
    <n v="5"/>
    <n v="5"/>
    <n v="5"/>
    <n v="5"/>
    <n v="5"/>
    <n v="5"/>
    <n v="5"/>
    <n v="5"/>
    <n v="5"/>
    <n v="5"/>
    <n v="5"/>
    <x v="4"/>
  </r>
  <r>
    <s v="P526"/>
    <n v="18.049227858464832"/>
    <x v="1"/>
    <x v="3"/>
    <n v="8"/>
    <n v="1"/>
    <m/>
    <m/>
    <m/>
    <m/>
    <m/>
    <m/>
    <m/>
    <m/>
    <m/>
    <m/>
    <n v="1"/>
    <x v="0"/>
    <m/>
    <m/>
    <m/>
    <m/>
    <m/>
    <m/>
    <m/>
    <m/>
    <m/>
    <m/>
    <m/>
    <m/>
    <m/>
    <n v="14"/>
    <n v="0"/>
    <m/>
    <m/>
    <m/>
    <m/>
    <m/>
    <m/>
    <m/>
    <m/>
    <m/>
    <m/>
    <m/>
    <m/>
    <m/>
    <s v="Denta sticks"/>
    <s v="Waitoa chicken "/>
    <m/>
    <m/>
    <m/>
    <n v="6"/>
    <n v="4"/>
    <n v="3"/>
    <n v="4"/>
    <n v="4"/>
    <n v="4"/>
    <n v="3"/>
    <n v="4"/>
    <n v="3"/>
    <n v="3"/>
    <n v="4"/>
    <n v="4"/>
    <n v="4"/>
    <n v="4"/>
    <n v="4"/>
    <n v="4"/>
    <n v="4"/>
    <n v="4"/>
    <n v="4"/>
    <n v="4"/>
    <n v="4"/>
    <n v="4"/>
    <n v="3"/>
    <n v="3"/>
    <n v="4"/>
    <n v="4"/>
    <n v="4"/>
    <n v="3"/>
    <n v="3"/>
    <n v="4"/>
    <n v="4"/>
    <x v="5"/>
  </r>
  <r>
    <s v="P527"/>
    <n v="14.565344861812012"/>
    <x v="1"/>
    <x v="0"/>
    <n v="14"/>
    <n v="1"/>
    <m/>
    <m/>
    <m/>
    <m/>
    <m/>
    <m/>
    <m/>
    <m/>
    <m/>
    <m/>
    <n v="1"/>
    <x v="0"/>
    <m/>
    <n v="2"/>
    <n v="3"/>
    <n v="4"/>
    <n v="5"/>
    <n v="6"/>
    <n v="7"/>
    <m/>
    <m/>
    <m/>
    <m/>
    <m/>
    <m/>
    <m/>
    <n v="6"/>
    <m/>
    <n v="3"/>
    <n v="2"/>
    <n v="6"/>
    <n v="4"/>
    <n v="1"/>
    <n v="5"/>
    <m/>
    <m/>
    <m/>
    <m/>
    <m/>
    <m/>
    <s v="meridian"/>
    <m/>
    <m/>
    <m/>
    <m/>
    <n v="4"/>
    <n v="4"/>
    <n v="4"/>
    <n v="4"/>
    <n v="5"/>
    <n v="5"/>
    <n v="4"/>
    <n v="4"/>
    <n v="3"/>
    <n v="5"/>
    <n v="4"/>
    <n v="4"/>
    <n v="4"/>
    <n v="4"/>
    <n v="4"/>
    <n v="4"/>
    <n v="4"/>
    <n v="4"/>
    <n v="4"/>
    <n v="4"/>
    <n v="4"/>
    <n v="4"/>
    <n v="4"/>
    <n v="4"/>
    <n v="5"/>
    <n v="5"/>
    <n v="5"/>
    <n v="5"/>
    <n v="4"/>
    <n v="4"/>
    <n v="4"/>
    <x v="4"/>
  </r>
  <r>
    <s v="P528"/>
    <n v="4.0856739849848589"/>
    <x v="1"/>
    <x v="3"/>
    <n v="13"/>
    <n v="1"/>
    <m/>
    <m/>
    <m/>
    <m/>
    <m/>
    <m/>
    <m/>
    <m/>
    <m/>
    <m/>
    <n v="1"/>
    <x v="0"/>
    <m/>
    <n v="2"/>
    <m/>
    <m/>
    <m/>
    <n v="6"/>
    <m/>
    <m/>
    <m/>
    <m/>
    <m/>
    <n v="12"/>
    <m/>
    <m/>
    <n v="3"/>
    <m/>
    <n v="3"/>
    <m/>
    <m/>
    <m/>
    <n v="1"/>
    <m/>
    <m/>
    <m/>
    <m/>
    <m/>
    <n v="2"/>
    <m/>
    <s v="meridian"/>
    <s v="trust Power"/>
    <s v="My Mate John"/>
    <m/>
    <m/>
    <n v="5"/>
    <n v="3"/>
    <n v="3"/>
    <n v="3"/>
    <n v="3"/>
    <n v="4"/>
    <n v="3"/>
    <n v="4"/>
    <n v="4"/>
    <n v="2"/>
    <n v="2"/>
    <n v="2"/>
    <n v="2"/>
    <n v="3"/>
    <n v="3"/>
    <n v="4"/>
    <n v="4"/>
    <n v="3"/>
    <n v="5"/>
    <n v="5"/>
    <n v="5"/>
    <n v="4"/>
    <n v="3"/>
    <n v="3"/>
    <n v="5"/>
    <n v="5"/>
    <n v="5"/>
    <n v="4"/>
    <n v="4"/>
    <n v="4"/>
    <n v="4"/>
    <x v="4"/>
  </r>
  <r>
    <s v="P529"/>
    <n v="7.0564002940466199"/>
    <x v="1"/>
    <x v="2"/>
    <n v="12"/>
    <n v="1"/>
    <m/>
    <m/>
    <m/>
    <m/>
    <m/>
    <m/>
    <m/>
    <m/>
    <m/>
    <m/>
    <n v="1"/>
    <x v="0"/>
    <m/>
    <n v="2"/>
    <n v="3"/>
    <n v="4"/>
    <n v="5"/>
    <n v="6"/>
    <n v="7"/>
    <m/>
    <m/>
    <n v="10"/>
    <n v="11"/>
    <n v="12"/>
    <n v="13"/>
    <m/>
    <n v="10"/>
    <m/>
    <n v="1"/>
    <n v="2"/>
    <n v="10"/>
    <n v="7"/>
    <n v="3"/>
    <n v="4"/>
    <m/>
    <m/>
    <n v="8"/>
    <n v="9"/>
    <n v="5"/>
    <n v="6"/>
    <s v="Eco store "/>
    <s v="Caliwoods"/>
    <s v="Bodyshop"/>
    <m/>
    <m/>
    <n v="4"/>
    <n v="3"/>
    <n v="3"/>
    <n v="3"/>
    <n v="4"/>
    <n v="3"/>
    <n v="3"/>
    <n v="3"/>
    <n v="3"/>
    <n v="3"/>
    <n v="4"/>
    <n v="4"/>
    <n v="4"/>
    <n v="4"/>
    <n v="4"/>
    <n v="4"/>
    <n v="4"/>
    <n v="4"/>
    <n v="4"/>
    <n v="4"/>
    <n v="4"/>
    <n v="5"/>
    <n v="4"/>
    <n v="4"/>
    <n v="4"/>
    <n v="4"/>
    <n v="4"/>
    <n v="5"/>
    <n v="4"/>
    <n v="4"/>
    <n v="4"/>
    <x v="2"/>
  </r>
  <r>
    <s v="P530"/>
    <n v="24.519775896458974"/>
    <x v="0"/>
    <x v="3"/>
    <n v="3"/>
    <n v="1"/>
    <m/>
    <m/>
    <m/>
    <m/>
    <m/>
    <m/>
    <m/>
    <m/>
    <m/>
    <m/>
    <n v="1"/>
    <x v="0"/>
    <m/>
    <n v="2"/>
    <m/>
    <m/>
    <m/>
    <n v="6"/>
    <n v="7"/>
    <m/>
    <m/>
    <m/>
    <m/>
    <n v="12"/>
    <n v="13"/>
    <m/>
    <n v="5"/>
    <m/>
    <n v="4"/>
    <m/>
    <m/>
    <m/>
    <n v="5"/>
    <n v="2"/>
    <m/>
    <m/>
    <m/>
    <m/>
    <n v="1"/>
    <n v="3"/>
    <m/>
    <m/>
    <m/>
    <m/>
    <m/>
    <n v="6"/>
    <n v="3"/>
    <n v="3"/>
    <n v="3"/>
    <n v="4"/>
    <n v="5"/>
    <n v="3"/>
    <n v="3"/>
    <n v="3"/>
    <n v="3"/>
    <n v="4"/>
    <n v="4"/>
    <n v="4"/>
    <n v="5"/>
    <n v="4"/>
    <n v="4"/>
    <n v="4"/>
    <n v="3"/>
    <n v="4"/>
    <n v="4"/>
    <n v="4"/>
    <n v="4"/>
    <n v="3"/>
    <n v="3"/>
    <n v="4"/>
    <n v="5"/>
    <n v="5"/>
    <n v="4"/>
    <n v="3"/>
    <n v="3"/>
    <n v="4"/>
    <x v="0"/>
  </r>
  <r>
    <s v="P531"/>
    <n v="20.828887620921591"/>
    <x v="0"/>
    <x v="0"/>
    <n v="13"/>
    <n v="1"/>
    <m/>
    <m/>
    <m/>
    <m/>
    <m/>
    <m/>
    <m/>
    <m/>
    <m/>
    <m/>
    <n v="1"/>
    <x v="0"/>
    <n v="1"/>
    <n v="2"/>
    <m/>
    <n v="4"/>
    <m/>
    <n v="6"/>
    <n v="7"/>
    <n v="8"/>
    <n v="9"/>
    <n v="10"/>
    <m/>
    <n v="12"/>
    <m/>
    <m/>
    <n v="9"/>
    <n v="1"/>
    <n v="2"/>
    <m/>
    <n v="3"/>
    <m/>
    <n v="4"/>
    <n v="5"/>
    <n v="6"/>
    <n v="7"/>
    <n v="8"/>
    <m/>
    <n v="9"/>
    <m/>
    <s v="eco tanka"/>
    <s v="bento"/>
    <s v="figgy and co"/>
    <m/>
    <m/>
    <n v="3"/>
    <n v="4"/>
    <n v="4"/>
    <n v="4"/>
    <n v="3"/>
    <n v="5"/>
    <n v="3"/>
    <n v="4"/>
    <n v="3"/>
    <n v="4"/>
    <n v="5"/>
    <n v="5"/>
    <n v="5"/>
    <n v="5"/>
    <n v="5"/>
    <n v="5"/>
    <n v="4"/>
    <n v="5"/>
    <n v="5"/>
    <n v="4"/>
    <n v="3"/>
    <n v="3"/>
    <n v="4"/>
    <n v="4"/>
    <n v="4"/>
    <n v="4"/>
    <n v="5"/>
    <n v="4"/>
    <n v="4"/>
    <n v="4"/>
    <n v="4"/>
    <x v="3"/>
  </r>
  <r>
    <s v="P532"/>
    <n v="4.9780013696860124"/>
    <x v="1"/>
    <x v="1"/>
    <n v="2"/>
    <n v="1"/>
    <m/>
    <m/>
    <m/>
    <m/>
    <m/>
    <m/>
    <m/>
    <m/>
    <m/>
    <m/>
    <n v="1"/>
    <x v="0"/>
    <n v="1"/>
    <n v="2"/>
    <m/>
    <m/>
    <m/>
    <n v="6"/>
    <n v="7"/>
    <m/>
    <m/>
    <m/>
    <m/>
    <n v="12"/>
    <m/>
    <m/>
    <n v="5"/>
    <n v="1"/>
    <n v="2"/>
    <m/>
    <m/>
    <m/>
    <n v="3"/>
    <n v="4"/>
    <m/>
    <m/>
    <m/>
    <m/>
    <n v="5"/>
    <m/>
    <s v="Resene"/>
    <m/>
    <m/>
    <m/>
    <m/>
    <n v="4"/>
    <n v="3"/>
    <n v="3"/>
    <n v="4"/>
    <n v="1"/>
    <n v="4"/>
    <n v="3"/>
    <n v="5"/>
    <n v="2"/>
    <n v="1"/>
    <n v="3"/>
    <n v="4"/>
    <n v="4"/>
    <n v="5"/>
    <n v="5"/>
    <n v="5"/>
    <n v="4"/>
    <n v="5"/>
    <n v="5"/>
    <n v="5"/>
    <n v="3"/>
    <n v="5"/>
    <n v="3"/>
    <n v="4"/>
    <n v="5"/>
    <n v="4"/>
    <n v="5"/>
    <n v="4"/>
    <n v="4"/>
    <n v="4"/>
    <n v="5"/>
    <x v="1"/>
  </r>
  <r>
    <s v="P533"/>
    <n v="18.137512779257044"/>
    <x v="0"/>
    <x v="2"/>
    <n v="4"/>
    <n v="1"/>
    <m/>
    <m/>
    <m/>
    <m/>
    <m/>
    <m/>
    <m/>
    <m/>
    <m/>
    <m/>
    <n v="1"/>
    <x v="0"/>
    <m/>
    <n v="2"/>
    <m/>
    <n v="4"/>
    <m/>
    <n v="6"/>
    <n v="7"/>
    <m/>
    <n v="9"/>
    <n v="10"/>
    <m/>
    <m/>
    <m/>
    <m/>
    <n v="6"/>
    <m/>
    <n v="4"/>
    <m/>
    <n v="1"/>
    <m/>
    <n v="5"/>
    <n v="2"/>
    <m/>
    <n v="3"/>
    <n v="6"/>
    <m/>
    <m/>
    <m/>
    <m/>
    <m/>
    <m/>
    <m/>
    <m/>
    <n v="6"/>
    <n v="3"/>
    <n v="3"/>
    <n v="4"/>
    <n v="2"/>
    <n v="4"/>
    <n v="4"/>
    <n v="3"/>
    <n v="3"/>
    <n v="4"/>
    <n v="3"/>
    <n v="3"/>
    <n v="4"/>
    <n v="5"/>
    <n v="5"/>
    <n v="5"/>
    <n v="4"/>
    <n v="4"/>
    <n v="5"/>
    <n v="4"/>
    <n v="3"/>
    <n v="3"/>
    <n v="4"/>
    <n v="5"/>
    <n v="4"/>
    <n v="5"/>
    <n v="5"/>
    <n v="4"/>
    <n v="3"/>
    <n v="3"/>
    <n v="4"/>
    <x v="4"/>
  </r>
  <r>
    <s v="P534"/>
    <n v="13.810654667123789"/>
    <x v="1"/>
    <x v="1"/>
    <n v="15"/>
    <m/>
    <m/>
    <m/>
    <m/>
    <m/>
    <m/>
    <m/>
    <m/>
    <n v="9"/>
    <m/>
    <s v="New Zealander"/>
    <n v="1"/>
    <x v="0"/>
    <m/>
    <m/>
    <m/>
    <n v="4"/>
    <m/>
    <m/>
    <m/>
    <n v="8"/>
    <n v="9"/>
    <m/>
    <m/>
    <m/>
    <n v="13"/>
    <m/>
    <n v="4"/>
    <m/>
    <m/>
    <m/>
    <n v="3"/>
    <m/>
    <m/>
    <m/>
    <n v="1"/>
    <n v="2"/>
    <m/>
    <m/>
    <m/>
    <n v="4"/>
    <s v="Solar power"/>
    <s v="Meridian"/>
    <m/>
    <m/>
    <m/>
    <n v="3"/>
    <n v="1"/>
    <n v="1"/>
    <n v="3"/>
    <n v="5"/>
    <n v="5"/>
    <n v="5"/>
    <n v="5"/>
    <n v="3"/>
    <n v="3"/>
    <n v="5"/>
    <n v="5"/>
    <n v="3"/>
    <n v="5"/>
    <n v="5"/>
    <n v="5"/>
    <n v="5"/>
    <n v="5"/>
    <n v="5"/>
    <n v="5"/>
    <n v="5"/>
    <n v="5"/>
    <n v="5"/>
    <n v="5"/>
    <n v="5"/>
    <n v="5"/>
    <n v="5"/>
    <n v="5"/>
    <n v="5"/>
    <n v="5"/>
    <n v="5"/>
    <x v="4"/>
  </r>
  <r>
    <s v="P535"/>
    <n v="11.31219664145301"/>
    <x v="1"/>
    <x v="3"/>
    <n v="2"/>
    <n v="1"/>
    <m/>
    <m/>
    <m/>
    <m/>
    <m/>
    <m/>
    <m/>
    <m/>
    <m/>
    <m/>
    <n v="1"/>
    <x v="0"/>
    <n v="1"/>
    <n v="2"/>
    <n v="3"/>
    <n v="4"/>
    <n v="5"/>
    <m/>
    <n v="7"/>
    <n v="8"/>
    <m/>
    <n v="10"/>
    <n v="11"/>
    <n v="12"/>
    <m/>
    <m/>
    <n v="10"/>
    <n v="8"/>
    <n v="7"/>
    <n v="6"/>
    <n v="9"/>
    <n v="5"/>
    <m/>
    <n v="4"/>
    <n v="1"/>
    <m/>
    <n v="10"/>
    <n v="3"/>
    <n v="2"/>
    <m/>
    <s v="Farmfresh eggs"/>
    <s v="Fontera "/>
    <m/>
    <m/>
    <m/>
    <n v="3"/>
    <n v="4"/>
    <n v="4"/>
    <n v="5"/>
    <n v="5"/>
    <n v="5"/>
    <n v="4"/>
    <n v="5"/>
    <n v="4"/>
    <n v="5"/>
    <n v="5"/>
    <n v="5"/>
    <n v="4"/>
    <n v="5"/>
    <n v="3"/>
    <n v="4"/>
    <n v="5"/>
    <n v="4"/>
    <n v="5"/>
    <n v="4"/>
    <n v="4"/>
    <n v="3"/>
    <n v="3"/>
    <n v="5"/>
    <n v="4"/>
    <n v="5"/>
    <n v="5"/>
    <n v="5"/>
    <n v="5"/>
    <n v="4"/>
    <n v="4"/>
    <x v="3"/>
  </r>
  <r>
    <s v="P536"/>
    <n v="24.343020721810941"/>
    <x v="0"/>
    <x v="0"/>
    <n v="2"/>
    <n v="1"/>
    <m/>
    <m/>
    <m/>
    <m/>
    <m/>
    <m/>
    <m/>
    <m/>
    <m/>
    <m/>
    <n v="1"/>
    <x v="0"/>
    <m/>
    <n v="2"/>
    <m/>
    <m/>
    <m/>
    <n v="6"/>
    <n v="7"/>
    <m/>
    <m/>
    <m/>
    <m/>
    <m/>
    <m/>
    <m/>
    <n v="3"/>
    <m/>
    <n v="1"/>
    <m/>
    <m/>
    <m/>
    <n v="2"/>
    <n v="3"/>
    <m/>
    <m/>
    <m/>
    <m/>
    <m/>
    <m/>
    <s v="Body shop"/>
    <s v="Ice breaker"/>
    <m/>
    <m/>
    <m/>
    <n v="6"/>
    <n v="3"/>
    <n v="3"/>
    <n v="4"/>
    <n v="2"/>
    <n v="3"/>
    <n v="4"/>
    <n v="3"/>
    <n v="2"/>
    <n v="4"/>
    <n v="4"/>
    <n v="4"/>
    <n v="4"/>
    <n v="4"/>
    <n v="4"/>
    <n v="4"/>
    <n v="4"/>
    <n v="4"/>
    <n v="4"/>
    <n v="4"/>
    <n v="3"/>
    <n v="3"/>
    <n v="4"/>
    <n v="4"/>
    <n v="5"/>
    <n v="4"/>
    <n v="5"/>
    <n v="4"/>
    <n v="3"/>
    <n v="4"/>
    <n v="4"/>
    <x v="0"/>
  </r>
  <r>
    <s v="P537"/>
    <n v="23.12574075955839"/>
    <x v="1"/>
    <x v="3"/>
    <n v="9"/>
    <n v="1"/>
    <m/>
    <m/>
    <m/>
    <m/>
    <m/>
    <m/>
    <m/>
    <m/>
    <m/>
    <m/>
    <n v="1"/>
    <x v="0"/>
    <m/>
    <n v="2"/>
    <n v="3"/>
    <n v="4"/>
    <n v="5"/>
    <n v="6"/>
    <n v="7"/>
    <m/>
    <m/>
    <m/>
    <n v="11"/>
    <n v="12"/>
    <m/>
    <m/>
    <n v="8"/>
    <m/>
    <n v="2"/>
    <n v="7"/>
    <n v="1"/>
    <n v="6"/>
    <n v="3"/>
    <n v="4"/>
    <m/>
    <m/>
    <m/>
    <n v="5"/>
    <n v="8"/>
    <m/>
    <m/>
    <m/>
    <m/>
    <m/>
    <m/>
    <n v="6"/>
    <n v="4"/>
    <n v="4"/>
    <n v="4"/>
    <n v="3"/>
    <n v="3"/>
    <n v="3"/>
    <n v="5"/>
    <n v="4"/>
    <n v="5"/>
    <n v="5"/>
    <n v="5"/>
    <n v="4"/>
    <n v="5"/>
    <n v="5"/>
    <n v="5"/>
    <n v="5"/>
    <n v="5"/>
    <n v="5"/>
    <n v="5"/>
    <n v="4"/>
    <n v="2"/>
    <n v="5"/>
    <n v="5"/>
    <n v="5"/>
    <n v="5"/>
    <n v="5"/>
    <n v="5"/>
    <n v="3"/>
    <n v="3"/>
    <n v="5"/>
    <x v="2"/>
  </r>
  <r>
    <s v="P538"/>
    <n v="8.7585752510990567"/>
    <x v="1"/>
    <x v="5"/>
    <n v="9"/>
    <n v="1"/>
    <m/>
    <m/>
    <m/>
    <m/>
    <m/>
    <m/>
    <m/>
    <m/>
    <m/>
    <m/>
    <n v="1"/>
    <x v="0"/>
    <m/>
    <m/>
    <m/>
    <m/>
    <m/>
    <m/>
    <m/>
    <m/>
    <n v="9"/>
    <m/>
    <m/>
    <n v="12"/>
    <m/>
    <m/>
    <n v="2"/>
    <m/>
    <m/>
    <m/>
    <m/>
    <m/>
    <m/>
    <m/>
    <m/>
    <m/>
    <m/>
    <m/>
    <n v="1"/>
    <m/>
    <s v="Hunting an fishing's "/>
    <s v="Pack n save"/>
    <s v="Countdown "/>
    <s v="Nz farmers "/>
    <s v="Growing on veggies "/>
    <n v="5"/>
    <n v="2"/>
    <n v="3"/>
    <n v="1"/>
    <n v="2"/>
    <n v="3"/>
    <n v="3"/>
    <n v="3"/>
    <n v="3"/>
    <n v="3"/>
    <n v="3"/>
    <n v="3"/>
    <n v="3"/>
    <n v="3"/>
    <n v="3"/>
    <n v="3"/>
    <n v="3"/>
    <n v="3"/>
    <n v="3"/>
    <n v="3"/>
    <n v="3"/>
    <n v="3"/>
    <n v="3"/>
    <n v="3"/>
    <n v="3"/>
    <n v="3"/>
    <n v="3"/>
    <n v="3"/>
    <n v="3"/>
    <n v="3"/>
    <n v="3"/>
    <x v="5"/>
  </r>
  <r>
    <s v="P539"/>
    <n v="24.848739153200469"/>
    <x v="0"/>
    <x v="2"/>
    <n v="13"/>
    <m/>
    <m/>
    <m/>
    <m/>
    <m/>
    <m/>
    <m/>
    <m/>
    <n v="9"/>
    <m/>
    <s v="Caucasian "/>
    <n v="1"/>
    <x v="0"/>
    <m/>
    <n v="2"/>
    <n v="3"/>
    <m/>
    <n v="5"/>
    <n v="6"/>
    <n v="7"/>
    <n v="8"/>
    <m/>
    <m/>
    <n v="11"/>
    <n v="12"/>
    <n v="13"/>
    <m/>
    <n v="9"/>
    <m/>
    <n v="1"/>
    <n v="3"/>
    <m/>
    <n v="6"/>
    <n v="4"/>
    <n v="8"/>
    <n v="9"/>
    <m/>
    <m/>
    <n v="2"/>
    <n v="5"/>
    <n v="7"/>
    <s v="New World"/>
    <s v="Countdown"/>
    <s v="The Warehouse"/>
    <s v="Pak n Save"/>
    <m/>
    <n v="5"/>
    <n v="4"/>
    <n v="4"/>
    <n v="4"/>
    <n v="5"/>
    <n v="5"/>
    <n v="5"/>
    <n v="5"/>
    <n v="5"/>
    <n v="5"/>
    <n v="5"/>
    <n v="5"/>
    <n v="5"/>
    <n v="5"/>
    <n v="5"/>
    <n v="5"/>
    <n v="5"/>
    <n v="5"/>
    <n v="5"/>
    <n v="5"/>
    <n v="5"/>
    <n v="4"/>
    <n v="5"/>
    <n v="5"/>
    <n v="5"/>
    <n v="5"/>
    <n v="5"/>
    <n v="5"/>
    <n v="5"/>
    <n v="5"/>
    <n v="5"/>
    <x v="4"/>
  </r>
  <r>
    <s v="P540"/>
    <n v="24.925472069082428"/>
    <x v="1"/>
    <x v="3"/>
    <n v="12"/>
    <n v="1"/>
    <m/>
    <m/>
    <m/>
    <m/>
    <m/>
    <m/>
    <m/>
    <m/>
    <m/>
    <m/>
    <n v="1"/>
    <x v="0"/>
    <m/>
    <n v="2"/>
    <m/>
    <m/>
    <m/>
    <n v="6"/>
    <n v="7"/>
    <m/>
    <m/>
    <m/>
    <m/>
    <n v="12"/>
    <m/>
    <m/>
    <n v="4"/>
    <m/>
    <n v="1"/>
    <m/>
    <m/>
    <m/>
    <n v="2"/>
    <n v="3"/>
    <m/>
    <m/>
    <m/>
    <m/>
    <n v="4"/>
    <m/>
    <s v="mercury energy"/>
    <s v="meridian"/>
    <m/>
    <m/>
    <m/>
    <n v="6"/>
    <n v="3"/>
    <n v="3"/>
    <n v="4"/>
    <n v="4"/>
    <n v="4"/>
    <n v="3"/>
    <n v="4"/>
    <n v="4"/>
    <n v="4"/>
    <n v="3"/>
    <n v="3"/>
    <n v="4"/>
    <n v="4"/>
    <n v="4"/>
    <n v="4"/>
    <n v="4"/>
    <n v="4"/>
    <n v="4"/>
    <n v="4"/>
    <n v="4"/>
    <n v="4"/>
    <n v="3"/>
    <n v="4"/>
    <n v="4"/>
    <n v="4"/>
    <n v="4"/>
    <n v="4"/>
    <n v="3"/>
    <n v="4"/>
    <n v="4"/>
    <x v="1"/>
  </r>
  <r>
    <s v="P541"/>
    <n v="15.333649104406579"/>
    <x v="1"/>
    <x v="3"/>
    <n v="13"/>
    <m/>
    <m/>
    <m/>
    <m/>
    <m/>
    <m/>
    <m/>
    <m/>
    <m/>
    <n v="10"/>
    <m/>
    <n v="1"/>
    <x v="0"/>
    <m/>
    <m/>
    <m/>
    <m/>
    <m/>
    <m/>
    <m/>
    <m/>
    <m/>
    <m/>
    <m/>
    <m/>
    <m/>
    <n v="14"/>
    <n v="0"/>
    <m/>
    <m/>
    <m/>
    <m/>
    <m/>
    <m/>
    <m/>
    <m/>
    <m/>
    <m/>
    <m/>
    <m/>
    <m/>
    <s v="The Warehouse"/>
    <m/>
    <m/>
    <m/>
    <m/>
    <n v="1"/>
    <n v="1"/>
    <n v="1"/>
    <n v="1"/>
    <n v="1"/>
    <n v="1"/>
    <n v="3"/>
    <n v="3"/>
    <n v="3"/>
    <n v="3"/>
    <n v="1"/>
    <n v="1"/>
    <n v="1"/>
    <n v="1"/>
    <n v="3"/>
    <n v="3"/>
    <n v="3"/>
    <n v="3"/>
    <n v="3"/>
    <n v="3"/>
    <n v="3"/>
    <n v="3"/>
    <n v="3"/>
    <n v="3"/>
    <n v="3"/>
    <n v="3"/>
    <n v="3"/>
    <n v="1"/>
    <n v="1"/>
    <n v="1"/>
    <n v="1"/>
    <x v="0"/>
  </r>
  <r>
    <s v="P542"/>
    <n v="6.8166356918749376"/>
    <x v="1"/>
    <x v="0"/>
    <n v="15"/>
    <n v="1"/>
    <n v="2"/>
    <m/>
    <m/>
    <m/>
    <m/>
    <m/>
    <m/>
    <m/>
    <m/>
    <m/>
    <n v="2"/>
    <x v="0"/>
    <m/>
    <n v="2"/>
    <n v="3"/>
    <n v="4"/>
    <n v="5"/>
    <n v="6"/>
    <n v="7"/>
    <m/>
    <m/>
    <n v="10"/>
    <n v="11"/>
    <n v="12"/>
    <m/>
    <m/>
    <n v="9"/>
    <m/>
    <n v="3"/>
    <n v="1"/>
    <n v="5"/>
    <n v="2"/>
    <n v="6"/>
    <n v="8"/>
    <m/>
    <m/>
    <n v="4"/>
    <n v="7"/>
    <n v="9"/>
    <m/>
    <s v="KAthmandu"/>
    <m/>
    <m/>
    <m/>
    <m/>
    <n v="4"/>
    <n v="3"/>
    <n v="4"/>
    <n v="4"/>
    <n v="4"/>
    <n v="4"/>
    <n v="3"/>
    <n v="3"/>
    <n v="3"/>
    <n v="3"/>
    <n v="4"/>
    <n v="4"/>
    <n v="4"/>
    <n v="4"/>
    <n v="4"/>
    <n v="4"/>
    <n v="4"/>
    <n v="4"/>
    <n v="4"/>
    <n v="4"/>
    <n v="4"/>
    <n v="4"/>
    <n v="4"/>
    <n v="4"/>
    <n v="4"/>
    <n v="4"/>
    <n v="4"/>
    <n v="4"/>
    <n v="4"/>
    <n v="4"/>
    <n v="4"/>
    <x v="4"/>
  </r>
  <r>
    <s v="P543"/>
    <n v="13.716849560245477"/>
    <x v="0"/>
    <x v="5"/>
    <n v="2"/>
    <n v="1"/>
    <m/>
    <m/>
    <m/>
    <m/>
    <m/>
    <m/>
    <m/>
    <m/>
    <m/>
    <m/>
    <n v="1"/>
    <x v="0"/>
    <n v="1"/>
    <n v="2"/>
    <n v="3"/>
    <n v="4"/>
    <n v="5"/>
    <n v="6"/>
    <n v="7"/>
    <n v="8"/>
    <n v="9"/>
    <n v="10"/>
    <n v="11"/>
    <n v="12"/>
    <n v="13"/>
    <m/>
    <n v="13"/>
    <n v="11"/>
    <n v="5"/>
    <n v="1"/>
    <n v="3"/>
    <n v="2"/>
    <n v="4"/>
    <n v="6"/>
    <n v="7"/>
    <n v="8"/>
    <n v="9"/>
    <n v="10"/>
    <n v="12"/>
    <n v="13"/>
    <s v="Eco store"/>
    <s v="Earthwise"/>
    <m/>
    <m/>
    <m/>
    <n v="3"/>
    <n v="3"/>
    <n v="3"/>
    <n v="4"/>
    <n v="5"/>
    <n v="5"/>
    <n v="3"/>
    <n v="4"/>
    <n v="4"/>
    <n v="4"/>
    <n v="4"/>
    <n v="4"/>
    <n v="4"/>
    <n v="4"/>
    <n v="4"/>
    <n v="3"/>
    <n v="3"/>
    <n v="4"/>
    <n v="4"/>
    <n v="4"/>
    <n v="4"/>
    <n v="3"/>
    <n v="4"/>
    <n v="3"/>
    <n v="4"/>
    <n v="4"/>
    <n v="4"/>
    <n v="4"/>
    <n v="4"/>
    <n v="4"/>
    <n v="4"/>
    <x v="0"/>
  </r>
  <r>
    <s v="P544"/>
    <n v="6.0795785573527716"/>
    <x v="0"/>
    <x v="0"/>
    <n v="2"/>
    <m/>
    <m/>
    <m/>
    <m/>
    <m/>
    <m/>
    <m/>
    <n v="8"/>
    <m/>
    <m/>
    <m/>
    <n v="1"/>
    <x v="0"/>
    <n v="1"/>
    <m/>
    <m/>
    <n v="4"/>
    <m/>
    <n v="6"/>
    <m/>
    <m/>
    <m/>
    <m/>
    <n v="11"/>
    <m/>
    <m/>
    <m/>
    <n v="4"/>
    <n v="1"/>
    <m/>
    <m/>
    <n v="4"/>
    <m/>
    <n v="2"/>
    <m/>
    <m/>
    <m/>
    <m/>
    <n v="3"/>
    <m/>
    <m/>
    <s v="coco cola"/>
    <m/>
    <m/>
    <m/>
    <m/>
    <n v="4"/>
    <n v="4"/>
    <n v="4"/>
    <n v="4"/>
    <n v="3"/>
    <n v="3"/>
    <n v="3"/>
    <n v="3"/>
    <n v="4"/>
    <n v="4"/>
    <n v="4"/>
    <n v="4"/>
    <n v="4"/>
    <n v="3"/>
    <n v="4"/>
    <n v="4"/>
    <n v="4"/>
    <n v="3"/>
    <n v="3"/>
    <n v="3"/>
    <n v="4"/>
    <n v="4"/>
    <n v="4"/>
    <n v="3"/>
    <n v="3"/>
    <n v="4"/>
    <n v="4"/>
    <n v="4"/>
    <n v="4"/>
    <n v="4"/>
    <n v="4"/>
    <x v="6"/>
  </r>
  <r>
    <s v="P545"/>
    <n v="4.4846446498419157"/>
    <x v="1"/>
    <x v="2"/>
    <n v="2"/>
    <n v="1"/>
    <m/>
    <m/>
    <m/>
    <m/>
    <m/>
    <m/>
    <m/>
    <m/>
    <m/>
    <m/>
    <n v="1"/>
    <x v="0"/>
    <m/>
    <n v="2"/>
    <m/>
    <m/>
    <m/>
    <m/>
    <m/>
    <m/>
    <m/>
    <m/>
    <m/>
    <m/>
    <m/>
    <m/>
    <n v="1"/>
    <m/>
    <n v="1"/>
    <m/>
    <m/>
    <m/>
    <m/>
    <m/>
    <m/>
    <m/>
    <m/>
    <m/>
    <m/>
    <m/>
    <s v="EcoStar"/>
    <m/>
    <m/>
    <m/>
    <m/>
    <n v="2"/>
    <n v="3"/>
    <n v="1"/>
    <n v="3"/>
    <n v="4"/>
    <n v="4"/>
    <n v="2"/>
    <n v="4"/>
    <n v="2"/>
    <n v="4"/>
    <n v="3"/>
    <n v="4"/>
    <n v="4"/>
    <n v="1"/>
    <n v="4"/>
    <n v="4"/>
    <n v="4"/>
    <n v="3"/>
    <n v="2"/>
    <n v="2"/>
    <n v="4"/>
    <n v="2"/>
    <n v="3"/>
    <n v="4"/>
    <n v="3"/>
    <n v="4"/>
    <n v="5"/>
    <n v="4"/>
    <n v="4"/>
    <n v="4"/>
    <n v="4"/>
    <x v="6"/>
  </r>
  <r>
    <s v="P546"/>
    <n v="10.773051036790601"/>
    <x v="0"/>
    <x v="2"/>
    <n v="9"/>
    <n v="1"/>
    <m/>
    <m/>
    <m/>
    <m/>
    <m/>
    <m/>
    <m/>
    <m/>
    <m/>
    <m/>
    <n v="1"/>
    <x v="0"/>
    <m/>
    <n v="2"/>
    <n v="3"/>
    <n v="4"/>
    <n v="5"/>
    <n v="6"/>
    <n v="7"/>
    <n v="8"/>
    <m/>
    <m/>
    <n v="11"/>
    <n v="12"/>
    <m/>
    <m/>
    <n v="9"/>
    <m/>
    <n v="1"/>
    <n v="9"/>
    <n v="8"/>
    <n v="5"/>
    <n v="4"/>
    <n v="3"/>
    <n v="2"/>
    <m/>
    <m/>
    <n v="7"/>
    <n v="6"/>
    <m/>
    <s v="Countdown"/>
    <s v="Kathmandu"/>
    <m/>
    <m/>
    <m/>
    <n v="3"/>
    <n v="5"/>
    <n v="5"/>
    <n v="5"/>
    <n v="4"/>
    <n v="5"/>
    <n v="5"/>
    <n v="5"/>
    <n v="5"/>
    <n v="5"/>
    <n v="5"/>
    <n v="5"/>
    <n v="4"/>
    <n v="5"/>
    <n v="5"/>
    <n v="5"/>
    <n v="5"/>
    <n v="4"/>
    <n v="5"/>
    <n v="4"/>
    <n v="4"/>
    <n v="5"/>
    <n v="5"/>
    <n v="5"/>
    <n v="5"/>
    <n v="5"/>
    <n v="5"/>
    <n v="4"/>
    <n v="4"/>
    <n v="4"/>
    <n v="5"/>
    <x v="6"/>
  </r>
  <r>
    <s v="P547"/>
    <n v="17.06248540502785"/>
    <x v="0"/>
    <x v="3"/>
    <n v="6"/>
    <n v="1"/>
    <m/>
    <m/>
    <m/>
    <m/>
    <m/>
    <m/>
    <m/>
    <m/>
    <m/>
    <m/>
    <n v="1"/>
    <x v="0"/>
    <m/>
    <n v="2"/>
    <n v="3"/>
    <n v="4"/>
    <n v="5"/>
    <n v="6"/>
    <n v="7"/>
    <n v="8"/>
    <m/>
    <n v="10"/>
    <n v="11"/>
    <n v="12"/>
    <m/>
    <m/>
    <n v="10"/>
    <m/>
    <n v="8"/>
    <n v="2"/>
    <n v="1"/>
    <n v="9"/>
    <n v="5"/>
    <n v="4"/>
    <n v="3"/>
    <m/>
    <n v="10"/>
    <n v="6"/>
    <n v="7"/>
    <m/>
    <s v="the warehouse"/>
    <m/>
    <m/>
    <m/>
    <m/>
    <n v="3"/>
    <n v="4"/>
    <n v="4"/>
    <n v="4"/>
    <n v="5"/>
    <n v="5"/>
    <n v="4"/>
    <n v="3"/>
    <n v="3"/>
    <n v="5"/>
    <n v="5"/>
    <n v="5"/>
    <n v="5"/>
    <n v="5"/>
    <n v="4"/>
    <n v="5"/>
    <n v="5"/>
    <n v="4"/>
    <n v="5"/>
    <n v="4"/>
    <n v="4"/>
    <n v="5"/>
    <n v="5"/>
    <n v="5"/>
    <n v="5"/>
    <n v="5"/>
    <n v="5"/>
    <n v="5"/>
    <n v="4"/>
    <n v="4"/>
    <n v="5"/>
    <x v="4"/>
  </r>
  <r>
    <s v="P548"/>
    <n v="21.275243067066512"/>
    <x v="1"/>
    <x v="3"/>
    <n v="2"/>
    <n v="1"/>
    <m/>
    <m/>
    <m/>
    <m/>
    <m/>
    <m/>
    <m/>
    <m/>
    <m/>
    <m/>
    <n v="1"/>
    <x v="0"/>
    <m/>
    <m/>
    <n v="3"/>
    <m/>
    <m/>
    <m/>
    <m/>
    <m/>
    <n v="9"/>
    <n v="10"/>
    <m/>
    <m/>
    <m/>
    <m/>
    <n v="3"/>
    <m/>
    <m/>
    <n v="2"/>
    <m/>
    <m/>
    <m/>
    <m/>
    <m/>
    <n v="3"/>
    <n v="1"/>
    <m/>
    <m/>
    <m/>
    <s v="Volvo"/>
    <s v="Paper prodyction"/>
    <s v="Glass production"/>
    <m/>
    <m/>
    <n v="6"/>
    <n v="3"/>
    <n v="3"/>
    <n v="2"/>
    <n v="2"/>
    <n v="5"/>
    <n v="4"/>
    <n v="3"/>
    <n v="4"/>
    <n v="3"/>
    <n v="3"/>
    <n v="4"/>
    <n v="4"/>
    <n v="3"/>
    <n v="4"/>
    <n v="4"/>
    <n v="3"/>
    <n v="4"/>
    <n v="4"/>
    <n v="3"/>
    <n v="3"/>
    <n v="4"/>
    <n v="3"/>
    <n v="5"/>
    <n v="5"/>
    <n v="4"/>
    <n v="5"/>
    <n v="4"/>
    <n v="4"/>
    <n v="5"/>
    <n v="4"/>
    <x v="1"/>
  </r>
  <r>
    <s v="P549"/>
    <n v="21.65862899033219"/>
    <x v="0"/>
    <x v="3"/>
    <n v="12"/>
    <n v="1"/>
    <m/>
    <m/>
    <m/>
    <m/>
    <m/>
    <m/>
    <m/>
    <m/>
    <m/>
    <m/>
    <n v="1"/>
    <x v="0"/>
    <m/>
    <n v="2"/>
    <m/>
    <m/>
    <n v="5"/>
    <n v="6"/>
    <n v="7"/>
    <m/>
    <n v="9"/>
    <m/>
    <n v="11"/>
    <m/>
    <m/>
    <m/>
    <n v="6"/>
    <m/>
    <n v="2"/>
    <m/>
    <m/>
    <n v="6"/>
    <n v="3"/>
    <n v="5"/>
    <m/>
    <n v="1"/>
    <m/>
    <n v="4"/>
    <m/>
    <m/>
    <s v="Nike"/>
    <s v="Avanti"/>
    <s v="Countdown"/>
    <s v="Ballantynes"/>
    <s v="Farmers"/>
    <n v="3"/>
    <n v="4"/>
    <n v="4"/>
    <n v="4"/>
    <n v="5"/>
    <n v="4"/>
    <n v="3"/>
    <n v="4"/>
    <n v="3"/>
    <n v="3"/>
    <n v="4"/>
    <n v="5"/>
    <n v="5"/>
    <n v="5"/>
    <n v="4"/>
    <n v="3"/>
    <n v="4"/>
    <n v="4"/>
    <n v="4"/>
    <n v="5"/>
    <n v="4"/>
    <n v="3"/>
    <n v="4"/>
    <n v="4"/>
    <n v="5"/>
    <n v="5"/>
    <n v="5"/>
    <n v="4"/>
    <n v="4"/>
    <n v="3"/>
    <n v="3"/>
    <x v="0"/>
  </r>
  <r>
    <s v="P550"/>
    <n v="22.092741612068071"/>
    <x v="1"/>
    <x v="3"/>
    <n v="4"/>
    <n v="1"/>
    <m/>
    <m/>
    <m/>
    <m/>
    <m/>
    <m/>
    <m/>
    <m/>
    <m/>
    <m/>
    <n v="1"/>
    <x v="0"/>
    <n v="1"/>
    <n v="2"/>
    <m/>
    <m/>
    <m/>
    <n v="6"/>
    <m/>
    <m/>
    <m/>
    <m/>
    <m/>
    <m/>
    <m/>
    <m/>
    <n v="3"/>
    <n v="2"/>
    <n v="1"/>
    <m/>
    <m/>
    <m/>
    <n v="3"/>
    <m/>
    <m/>
    <m/>
    <m/>
    <m/>
    <m/>
    <m/>
    <m/>
    <m/>
    <m/>
    <m/>
    <m/>
    <n v="6"/>
    <n v="4"/>
    <n v="4"/>
    <n v="4"/>
    <n v="4"/>
    <n v="5"/>
    <n v="3"/>
    <n v="4"/>
    <n v="3"/>
    <n v="3"/>
    <n v="4"/>
    <n v="4"/>
    <n v="4"/>
    <n v="5"/>
    <n v="4"/>
    <n v="4"/>
    <n v="4"/>
    <n v="4"/>
    <n v="5"/>
    <n v="5"/>
    <n v="4"/>
    <n v="4"/>
    <n v="5"/>
    <n v="5"/>
    <n v="4"/>
    <n v="4"/>
    <n v="5"/>
    <n v="3"/>
    <n v="3"/>
    <n v="3"/>
    <n v="4"/>
    <x v="5"/>
  </r>
  <r>
    <s v="P551"/>
    <n v="17.549912506588637"/>
    <x v="0"/>
    <x v="5"/>
    <n v="4"/>
    <m/>
    <n v="2"/>
    <m/>
    <m/>
    <m/>
    <m/>
    <m/>
    <m/>
    <m/>
    <m/>
    <m/>
    <n v="1"/>
    <x v="0"/>
    <m/>
    <n v="2"/>
    <n v="3"/>
    <n v="4"/>
    <n v="5"/>
    <n v="6"/>
    <n v="7"/>
    <m/>
    <n v="9"/>
    <n v="10"/>
    <n v="11"/>
    <n v="12"/>
    <n v="13"/>
    <m/>
    <n v="11"/>
    <m/>
    <n v="3"/>
    <m/>
    <n v="8"/>
    <n v="10"/>
    <n v="5"/>
    <n v="7"/>
    <m/>
    <n v="1"/>
    <n v="9"/>
    <n v="6"/>
    <n v="4"/>
    <n v="2"/>
    <m/>
    <m/>
    <m/>
    <m/>
    <m/>
    <n v="6"/>
    <n v="2"/>
    <n v="2"/>
    <n v="3"/>
    <n v="4"/>
    <n v="5"/>
    <n v="2"/>
    <n v="4"/>
    <n v="3"/>
    <n v="4"/>
    <n v="4"/>
    <n v="4"/>
    <n v="4"/>
    <n v="4"/>
    <n v="5"/>
    <n v="5"/>
    <n v="5"/>
    <n v="5"/>
    <n v="5"/>
    <n v="4"/>
    <n v="5"/>
    <n v="5"/>
    <n v="4"/>
    <n v="5"/>
    <n v="5"/>
    <n v="5"/>
    <n v="5"/>
    <n v="4"/>
    <n v="5"/>
    <n v="4"/>
    <n v="5"/>
    <x v="1"/>
  </r>
  <r>
    <s v="P552"/>
    <n v="8.9577914625886415"/>
    <x v="0"/>
    <x v="5"/>
    <n v="12"/>
    <m/>
    <m/>
    <m/>
    <m/>
    <m/>
    <m/>
    <m/>
    <m/>
    <m/>
    <n v="10"/>
    <m/>
    <n v="1"/>
    <x v="0"/>
    <m/>
    <n v="2"/>
    <n v="3"/>
    <n v="4"/>
    <n v="5"/>
    <n v="6"/>
    <n v="7"/>
    <m/>
    <m/>
    <m/>
    <n v="11"/>
    <m/>
    <m/>
    <m/>
    <n v="7"/>
    <m/>
    <n v="7"/>
    <n v="1"/>
    <n v="2"/>
    <n v="3"/>
    <n v="4"/>
    <n v="5"/>
    <m/>
    <m/>
    <m/>
    <n v="6"/>
    <m/>
    <m/>
    <s v="kmart"/>
    <s v="warehouse "/>
    <s v="farmers"/>
    <s v="ecan"/>
    <m/>
    <n v="4"/>
    <n v="4"/>
    <n v="2"/>
    <n v="4"/>
    <n v="4"/>
    <n v="2"/>
    <n v="4"/>
    <n v="4"/>
    <n v="5"/>
    <n v="5"/>
    <n v="5"/>
    <n v="5"/>
    <n v="5"/>
    <n v="5"/>
    <n v="4"/>
    <n v="3"/>
    <n v="3"/>
    <n v="5"/>
    <n v="5"/>
    <n v="5"/>
    <n v="5"/>
    <n v="5"/>
    <n v="5"/>
    <n v="5"/>
    <n v="5"/>
    <n v="5"/>
    <n v="5"/>
    <n v="5"/>
    <n v="5"/>
    <n v="5"/>
    <n v="5"/>
    <x v="2"/>
  </r>
  <r>
    <s v="P553"/>
    <n v="17.999943808279586"/>
    <x v="0"/>
    <x v="1"/>
    <n v="2"/>
    <n v="1"/>
    <m/>
    <m/>
    <m/>
    <m/>
    <m/>
    <m/>
    <m/>
    <m/>
    <m/>
    <m/>
    <n v="1"/>
    <x v="0"/>
    <m/>
    <n v="2"/>
    <n v="3"/>
    <m/>
    <m/>
    <n v="6"/>
    <n v="7"/>
    <m/>
    <m/>
    <m/>
    <m/>
    <m/>
    <m/>
    <m/>
    <n v="4"/>
    <m/>
    <n v="2"/>
    <n v="4"/>
    <m/>
    <m/>
    <n v="1"/>
    <n v="3"/>
    <m/>
    <m/>
    <m/>
    <m/>
    <m/>
    <m/>
    <s v="Greenpeace"/>
    <s v="Trade aid"/>
    <m/>
    <m/>
    <m/>
    <n v="2"/>
    <n v="2"/>
    <n v="2"/>
    <n v="4"/>
    <n v="2"/>
    <n v="2"/>
    <n v="3"/>
    <n v="3"/>
    <n v="3"/>
    <n v="4"/>
    <n v="4"/>
    <n v="4"/>
    <n v="4"/>
    <n v="4"/>
    <n v="4"/>
    <n v="4"/>
    <n v="3"/>
    <n v="3"/>
    <n v="4"/>
    <n v="4"/>
    <n v="3"/>
    <n v="4"/>
    <n v="4"/>
    <n v="4"/>
    <n v="4"/>
    <n v="4"/>
    <n v="4"/>
    <n v="4"/>
    <n v="4"/>
    <n v="3"/>
    <n v="4"/>
    <x v="0"/>
  </r>
  <r>
    <s v="P554"/>
    <n v="17.872489703747874"/>
    <x v="1"/>
    <x v="3"/>
    <n v="12"/>
    <n v="1"/>
    <m/>
    <m/>
    <m/>
    <m/>
    <m/>
    <m/>
    <m/>
    <m/>
    <m/>
    <m/>
    <n v="1"/>
    <x v="0"/>
    <m/>
    <n v="2"/>
    <n v="3"/>
    <n v="4"/>
    <n v="5"/>
    <n v="6"/>
    <n v="7"/>
    <n v="8"/>
    <m/>
    <m/>
    <n v="11"/>
    <n v="12"/>
    <m/>
    <m/>
    <n v="9"/>
    <m/>
    <n v="1"/>
    <n v="5"/>
    <n v="9"/>
    <n v="3"/>
    <n v="2"/>
    <n v="4"/>
    <n v="8"/>
    <m/>
    <m/>
    <n v="6"/>
    <n v="7"/>
    <m/>
    <s v="Kathmandu "/>
    <s v="Harrison's Solar "/>
    <s v="Tesla"/>
    <s v="Contact energy "/>
    <s v="Trustpower "/>
    <n v="4"/>
    <n v="4"/>
    <n v="4"/>
    <n v="4"/>
    <n v="4"/>
    <n v="5"/>
    <n v="3"/>
    <n v="4"/>
    <n v="4"/>
    <n v="4"/>
    <n v="5"/>
    <n v="5"/>
    <n v="5"/>
    <n v="5"/>
    <n v="4"/>
    <n v="4"/>
    <n v="5"/>
    <n v="4"/>
    <n v="5"/>
    <n v="5"/>
    <n v="5"/>
    <n v="5"/>
    <n v="4"/>
    <n v="5"/>
    <n v="5"/>
    <n v="5"/>
    <n v="5"/>
    <n v="5"/>
    <n v="4"/>
    <n v="4"/>
    <n v="5"/>
    <x v="4"/>
  </r>
  <r>
    <s v="P555"/>
    <n v="5.1087858984173193"/>
    <x v="1"/>
    <x v="2"/>
    <n v="2"/>
    <n v="1"/>
    <m/>
    <m/>
    <m/>
    <m/>
    <m/>
    <m/>
    <m/>
    <m/>
    <m/>
    <m/>
    <n v="1"/>
    <x v="0"/>
    <m/>
    <m/>
    <m/>
    <m/>
    <m/>
    <m/>
    <m/>
    <m/>
    <m/>
    <m/>
    <m/>
    <m/>
    <m/>
    <n v="14"/>
    <n v="0"/>
    <m/>
    <m/>
    <m/>
    <m/>
    <m/>
    <m/>
    <m/>
    <m/>
    <m/>
    <m/>
    <m/>
    <m/>
    <m/>
    <s v="ty"/>
    <m/>
    <m/>
    <m/>
    <m/>
    <n v="5"/>
    <n v="3"/>
    <n v="3"/>
    <n v="3"/>
    <n v="3"/>
    <n v="3"/>
    <n v="3"/>
    <n v="4"/>
    <n v="3"/>
    <n v="2"/>
    <n v="3"/>
    <n v="3"/>
    <n v="3"/>
    <n v="3"/>
    <n v="3"/>
    <n v="3"/>
    <n v="2"/>
    <n v="2"/>
    <n v="3"/>
    <n v="4"/>
    <n v="3"/>
    <n v="3"/>
    <n v="3"/>
    <n v="3"/>
    <n v="3"/>
    <n v="3"/>
    <n v="3"/>
    <n v="3"/>
    <n v="3"/>
    <n v="3"/>
    <n v="3"/>
    <x v="1"/>
  </r>
  <r>
    <s v="P556"/>
    <n v="8.4142678243146776"/>
    <x v="1"/>
    <x v="1"/>
    <n v="7"/>
    <n v="1"/>
    <n v="2"/>
    <m/>
    <m/>
    <m/>
    <m/>
    <m/>
    <m/>
    <m/>
    <m/>
    <m/>
    <n v="2"/>
    <x v="0"/>
    <n v="1"/>
    <m/>
    <m/>
    <m/>
    <m/>
    <m/>
    <m/>
    <m/>
    <m/>
    <m/>
    <m/>
    <n v="12"/>
    <n v="13"/>
    <m/>
    <n v="3"/>
    <n v="1"/>
    <m/>
    <m/>
    <m/>
    <m/>
    <m/>
    <m/>
    <m/>
    <m/>
    <m/>
    <m/>
    <n v="3"/>
    <n v="2"/>
    <m/>
    <m/>
    <m/>
    <m/>
    <m/>
    <n v="3"/>
    <n v="4"/>
    <n v="3"/>
    <n v="4"/>
    <n v="2"/>
    <n v="3"/>
    <n v="2"/>
    <n v="4"/>
    <n v="4"/>
    <n v="2"/>
    <n v="3"/>
    <n v="3"/>
    <n v="3"/>
    <n v="2"/>
    <n v="3"/>
    <n v="3"/>
    <n v="3"/>
    <n v="3"/>
    <n v="2"/>
    <n v="2"/>
    <n v="3"/>
    <n v="3"/>
    <n v="3"/>
    <n v="3"/>
    <n v="3"/>
    <n v="3"/>
    <n v="2"/>
    <n v="3"/>
    <n v="3"/>
    <n v="3"/>
    <n v="2"/>
    <x v="5"/>
  </r>
  <r>
    <s v="P557"/>
    <n v="14.159384463846605"/>
    <x v="0"/>
    <x v="3"/>
    <n v="1"/>
    <n v="1"/>
    <m/>
    <m/>
    <m/>
    <m/>
    <m/>
    <m/>
    <m/>
    <m/>
    <m/>
    <m/>
    <n v="1"/>
    <x v="0"/>
    <n v="1"/>
    <n v="2"/>
    <n v="3"/>
    <n v="4"/>
    <n v="5"/>
    <n v="6"/>
    <n v="7"/>
    <n v="8"/>
    <n v="9"/>
    <n v="10"/>
    <n v="11"/>
    <n v="12"/>
    <n v="13"/>
    <m/>
    <n v="13"/>
    <n v="10"/>
    <n v="1"/>
    <n v="4"/>
    <n v="2"/>
    <n v="7"/>
    <n v="9"/>
    <n v="8"/>
    <n v="5"/>
    <n v="3"/>
    <n v="6"/>
    <n v="12"/>
    <n v="13"/>
    <n v="11"/>
    <s v="the warehouse"/>
    <s v="noel leeming"/>
    <m/>
    <m/>
    <m/>
    <n v="6"/>
    <n v="4"/>
    <n v="4"/>
    <n v="4"/>
    <n v="5"/>
    <n v="5"/>
    <n v="4"/>
    <n v="4"/>
    <n v="4"/>
    <n v="4"/>
    <n v="4"/>
    <n v="4"/>
    <n v="4"/>
    <n v="4"/>
    <n v="4"/>
    <n v="4"/>
    <n v="4"/>
    <n v="4"/>
    <n v="4"/>
    <n v="4"/>
    <n v="5"/>
    <n v="5"/>
    <n v="5"/>
    <n v="5"/>
    <n v="5"/>
    <n v="5"/>
    <n v="5"/>
    <n v="4"/>
    <n v="4"/>
    <n v="4"/>
    <n v="5"/>
    <x v="5"/>
  </r>
  <r>
    <s v="P558"/>
    <n v="17.757423658974886"/>
    <x v="1"/>
    <x v="5"/>
    <n v="10"/>
    <m/>
    <m/>
    <m/>
    <m/>
    <m/>
    <m/>
    <m/>
    <m/>
    <m/>
    <n v="10"/>
    <m/>
    <n v="1"/>
    <x v="0"/>
    <m/>
    <m/>
    <m/>
    <m/>
    <m/>
    <m/>
    <m/>
    <m/>
    <m/>
    <m/>
    <m/>
    <m/>
    <m/>
    <n v="14"/>
    <n v="0"/>
    <m/>
    <m/>
    <m/>
    <m/>
    <m/>
    <m/>
    <m/>
    <m/>
    <m/>
    <m/>
    <m/>
    <m/>
    <m/>
    <s v="New World "/>
    <s v="Countdown "/>
    <s v="Pack n save"/>
    <s v="The Warehouse "/>
    <s v="Noel limming "/>
    <n v="6"/>
    <n v="3"/>
    <n v="3"/>
    <n v="3"/>
    <n v="3"/>
    <n v="3"/>
    <n v="3"/>
    <n v="3"/>
    <n v="3"/>
    <n v="3"/>
    <n v="3"/>
    <n v="3"/>
    <n v="3"/>
    <n v="3"/>
    <n v="3"/>
    <n v="3"/>
    <n v="3"/>
    <n v="3"/>
    <n v="3"/>
    <n v="3"/>
    <n v="3"/>
    <n v="3"/>
    <n v="3"/>
    <n v="3"/>
    <n v="3"/>
    <n v="3"/>
    <n v="3"/>
    <n v="3"/>
    <n v="3"/>
    <n v="3"/>
    <n v="3"/>
    <x v="0"/>
  </r>
  <r>
    <s v="P559"/>
    <n v="16.306698577730913"/>
    <x v="1"/>
    <x v="3"/>
    <n v="6"/>
    <n v="1"/>
    <m/>
    <m/>
    <m/>
    <m/>
    <m/>
    <m/>
    <m/>
    <m/>
    <m/>
    <m/>
    <n v="1"/>
    <x v="0"/>
    <n v="1"/>
    <n v="2"/>
    <n v="3"/>
    <n v="4"/>
    <n v="5"/>
    <n v="6"/>
    <n v="7"/>
    <n v="8"/>
    <m/>
    <n v="10"/>
    <m/>
    <n v="12"/>
    <m/>
    <m/>
    <n v="10"/>
    <n v="1"/>
    <n v="6"/>
    <n v="3"/>
    <n v="8"/>
    <n v="10"/>
    <n v="2"/>
    <n v="4"/>
    <n v="7"/>
    <m/>
    <n v="9"/>
    <m/>
    <n v="5"/>
    <m/>
    <s v="Toyota"/>
    <s v="Harvey Norman"/>
    <s v="New World"/>
    <m/>
    <m/>
    <n v="5"/>
    <n v="4"/>
    <n v="4"/>
    <n v="4"/>
    <n v="5"/>
    <n v="5"/>
    <n v="4"/>
    <n v="4"/>
    <n v="3"/>
    <n v="4"/>
    <n v="5"/>
    <n v="5"/>
    <n v="4"/>
    <n v="5"/>
    <n v="5"/>
    <n v="5"/>
    <n v="5"/>
    <n v="4"/>
    <n v="5"/>
    <n v="4"/>
    <n v="4"/>
    <n v="5"/>
    <n v="4"/>
    <n v="5"/>
    <n v="5"/>
    <n v="5"/>
    <n v="5"/>
    <n v="4"/>
    <n v="5"/>
    <n v="4"/>
    <n v="4"/>
    <x v="5"/>
  </r>
  <r>
    <s v="P560"/>
    <n v="10.751618721931939"/>
    <x v="1"/>
    <x v="3"/>
    <n v="3"/>
    <n v="1"/>
    <m/>
    <m/>
    <m/>
    <m/>
    <m/>
    <m/>
    <m/>
    <m/>
    <m/>
    <m/>
    <n v="1"/>
    <x v="0"/>
    <m/>
    <m/>
    <m/>
    <m/>
    <m/>
    <n v="6"/>
    <m/>
    <m/>
    <m/>
    <m/>
    <m/>
    <m/>
    <m/>
    <m/>
    <n v="1"/>
    <m/>
    <m/>
    <m/>
    <m/>
    <m/>
    <n v="1"/>
    <m/>
    <m/>
    <m/>
    <m/>
    <m/>
    <m/>
    <m/>
    <s v="sealord"/>
    <m/>
    <m/>
    <m/>
    <m/>
    <n v="6"/>
    <n v="4"/>
    <n v="4"/>
    <n v="4"/>
    <n v="5"/>
    <n v="5"/>
    <n v="2"/>
    <n v="3"/>
    <n v="1"/>
    <n v="4"/>
    <n v="4"/>
    <n v="5"/>
    <n v="5"/>
    <n v="5"/>
    <n v="5"/>
    <n v="5"/>
    <n v="5"/>
    <n v="4"/>
    <n v="4"/>
    <n v="4"/>
    <n v="4"/>
    <n v="4"/>
    <n v="4"/>
    <n v="5"/>
    <n v="5"/>
    <n v="5"/>
    <n v="5"/>
    <n v="4"/>
    <n v="5"/>
    <n v="5"/>
    <n v="4"/>
    <x v="3"/>
  </r>
  <r>
    <s v="P561"/>
    <n v="23.062895245229711"/>
    <x v="0"/>
    <x v="5"/>
    <n v="14"/>
    <n v="1"/>
    <n v="2"/>
    <m/>
    <m/>
    <m/>
    <m/>
    <m/>
    <m/>
    <m/>
    <m/>
    <m/>
    <n v="2"/>
    <x v="0"/>
    <m/>
    <m/>
    <m/>
    <m/>
    <m/>
    <m/>
    <m/>
    <m/>
    <m/>
    <m/>
    <m/>
    <m/>
    <m/>
    <n v="14"/>
    <n v="0"/>
    <m/>
    <m/>
    <m/>
    <m/>
    <m/>
    <m/>
    <m/>
    <m/>
    <m/>
    <m/>
    <m/>
    <m/>
    <m/>
    <m/>
    <m/>
    <m/>
    <m/>
    <m/>
    <n v="6"/>
    <n v="2"/>
    <n v="2"/>
    <n v="3"/>
    <n v="3"/>
    <n v="4"/>
    <n v="3"/>
    <n v="3"/>
    <n v="3"/>
    <n v="3"/>
    <n v="3"/>
    <n v="3"/>
    <n v="3"/>
    <n v="3"/>
    <n v="3"/>
    <n v="3"/>
    <n v="3"/>
    <n v="3"/>
    <n v="3"/>
    <n v="3"/>
    <n v="3"/>
    <n v="3"/>
    <n v="3"/>
    <n v="4"/>
    <n v="3"/>
    <n v="3"/>
    <n v="4"/>
    <n v="3"/>
    <n v="3"/>
    <n v="3"/>
    <n v="3"/>
    <x v="0"/>
  </r>
  <r>
    <s v="P562"/>
    <n v="10.008859954268106"/>
    <x v="1"/>
    <x v="3"/>
    <n v="15"/>
    <n v="1"/>
    <m/>
    <m/>
    <m/>
    <m/>
    <m/>
    <m/>
    <m/>
    <m/>
    <m/>
    <m/>
    <n v="1"/>
    <x v="0"/>
    <m/>
    <n v="2"/>
    <n v="3"/>
    <m/>
    <n v="5"/>
    <n v="6"/>
    <n v="7"/>
    <m/>
    <n v="9"/>
    <m/>
    <n v="11"/>
    <n v="12"/>
    <m/>
    <m/>
    <n v="8"/>
    <m/>
    <n v="1"/>
    <n v="8"/>
    <m/>
    <n v="5"/>
    <n v="2"/>
    <n v="4"/>
    <m/>
    <n v="7"/>
    <m/>
    <n v="6"/>
    <n v="3"/>
    <m/>
    <s v="Warehouse"/>
    <s v="fonterra"/>
    <m/>
    <m/>
    <m/>
    <n v="3"/>
    <n v="3"/>
    <n v="3"/>
    <n v="5"/>
    <n v="5"/>
    <n v="5"/>
    <n v="5"/>
    <n v="5"/>
    <n v="5"/>
    <n v="5"/>
    <n v="5"/>
    <n v="5"/>
    <n v="5"/>
    <n v="5"/>
    <n v="5"/>
    <n v="5"/>
    <n v="5"/>
    <n v="5"/>
    <n v="5"/>
    <n v="5"/>
    <n v="5"/>
    <n v="5"/>
    <n v="5"/>
    <n v="5"/>
    <n v="5"/>
    <n v="5"/>
    <n v="5"/>
    <n v="5"/>
    <n v="5"/>
    <n v="5"/>
    <n v="5"/>
    <x v="4"/>
  </r>
  <r>
    <s v="P563"/>
    <n v="6.2493663555868046"/>
    <x v="0"/>
    <x v="5"/>
    <n v="12"/>
    <m/>
    <m/>
    <m/>
    <m/>
    <m/>
    <m/>
    <m/>
    <m/>
    <n v="9"/>
    <m/>
    <s v="Japanese"/>
    <n v="1"/>
    <x v="0"/>
    <m/>
    <n v="2"/>
    <m/>
    <m/>
    <m/>
    <m/>
    <m/>
    <m/>
    <m/>
    <m/>
    <m/>
    <m/>
    <m/>
    <m/>
    <n v="1"/>
    <m/>
    <n v="1"/>
    <m/>
    <m/>
    <m/>
    <m/>
    <m/>
    <m/>
    <m/>
    <m/>
    <m/>
    <m/>
    <m/>
    <s v="Eco store"/>
    <m/>
    <m/>
    <m/>
    <m/>
    <n v="3"/>
    <n v="3"/>
    <n v="3"/>
    <n v="4"/>
    <n v="4"/>
    <n v="4"/>
    <n v="3"/>
    <n v="3"/>
    <n v="3"/>
    <n v="3"/>
    <n v="4"/>
    <n v="5"/>
    <n v="5"/>
    <n v="5"/>
    <n v="4"/>
    <n v="3"/>
    <n v="4"/>
    <n v="3"/>
    <n v="4"/>
    <n v="5"/>
    <n v="4"/>
    <n v="5"/>
    <n v="5"/>
    <n v="4"/>
    <n v="5"/>
    <n v="5"/>
    <n v="5"/>
    <n v="5"/>
    <n v="4"/>
    <n v="4"/>
    <n v="5"/>
    <x v="3"/>
  </r>
  <r>
    <s v="P564"/>
    <n v="22.942412045008592"/>
    <x v="1"/>
    <x v="1"/>
    <n v="9"/>
    <n v="1"/>
    <m/>
    <m/>
    <m/>
    <m/>
    <m/>
    <m/>
    <m/>
    <m/>
    <m/>
    <m/>
    <n v="1"/>
    <x v="0"/>
    <m/>
    <m/>
    <m/>
    <m/>
    <m/>
    <n v="6"/>
    <m/>
    <m/>
    <m/>
    <m/>
    <m/>
    <m/>
    <m/>
    <m/>
    <n v="1"/>
    <m/>
    <m/>
    <m/>
    <m/>
    <m/>
    <n v="1"/>
    <m/>
    <m/>
    <m/>
    <m/>
    <m/>
    <m/>
    <m/>
    <m/>
    <m/>
    <m/>
    <m/>
    <m/>
    <n v="6"/>
    <n v="3"/>
    <n v="3"/>
    <n v="3"/>
    <n v="4"/>
    <n v="4"/>
    <n v="4"/>
    <n v="4"/>
    <n v="4"/>
    <n v="4"/>
    <n v="4"/>
    <n v="4"/>
    <n v="4"/>
    <n v="4"/>
    <n v="4"/>
    <n v="4"/>
    <n v="4"/>
    <n v="4"/>
    <n v="4"/>
    <n v="4"/>
    <n v="4"/>
    <n v="4"/>
    <n v="4"/>
    <n v="4"/>
    <n v="4"/>
    <n v="4"/>
    <n v="4"/>
    <n v="4"/>
    <n v="4"/>
    <n v="4"/>
    <n v="4"/>
    <x v="1"/>
  </r>
  <r>
    <s v="P565"/>
    <n v="16.809421925152538"/>
    <x v="0"/>
    <x v="1"/>
    <n v="8"/>
    <n v="1"/>
    <m/>
    <m/>
    <m/>
    <m/>
    <m/>
    <m/>
    <m/>
    <m/>
    <m/>
    <m/>
    <n v="1"/>
    <x v="0"/>
    <m/>
    <n v="2"/>
    <n v="3"/>
    <n v="4"/>
    <n v="5"/>
    <n v="6"/>
    <n v="7"/>
    <n v="8"/>
    <m/>
    <m/>
    <n v="11"/>
    <n v="12"/>
    <m/>
    <m/>
    <n v="9"/>
    <m/>
    <n v="1"/>
    <n v="3"/>
    <n v="4"/>
    <n v="10"/>
    <n v="5"/>
    <n v="9"/>
    <n v="7"/>
    <m/>
    <m/>
    <n v="6"/>
    <n v="8"/>
    <m/>
    <s v="New world"/>
    <s v="BP"/>
    <s v="Caltex"/>
    <s v="Countdown"/>
    <s v="Pak n save"/>
    <n v="4"/>
    <n v="4"/>
    <n v="4"/>
    <n v="4"/>
    <n v="2"/>
    <n v="4"/>
    <n v="4"/>
    <n v="5"/>
    <n v="4"/>
    <n v="5"/>
    <n v="4"/>
    <n v="5"/>
    <n v="5"/>
    <n v="5"/>
    <n v="4"/>
    <n v="5"/>
    <n v="4"/>
    <n v="5"/>
    <n v="4"/>
    <n v="4"/>
    <n v="4"/>
    <n v="4"/>
    <n v="5"/>
    <n v="5"/>
    <n v="4"/>
    <n v="5"/>
    <n v="5"/>
    <n v="4"/>
    <n v="4"/>
    <n v="5"/>
    <n v="4"/>
    <x v="1"/>
  </r>
  <r>
    <s v="P566"/>
    <n v="6.061741510604894"/>
    <x v="1"/>
    <x v="1"/>
    <n v="2"/>
    <m/>
    <m/>
    <m/>
    <m/>
    <m/>
    <m/>
    <m/>
    <m/>
    <n v="9"/>
    <m/>
    <s v="Anglo-Saxon"/>
    <n v="1"/>
    <x v="0"/>
    <m/>
    <n v="2"/>
    <n v="3"/>
    <n v="4"/>
    <n v="5"/>
    <n v="6"/>
    <n v="7"/>
    <n v="8"/>
    <m/>
    <n v="10"/>
    <n v="11"/>
    <n v="12"/>
    <n v="13"/>
    <m/>
    <n v="11"/>
    <m/>
    <m/>
    <n v="6"/>
    <n v="5"/>
    <n v="4"/>
    <n v="3"/>
    <n v="2"/>
    <n v="1"/>
    <m/>
    <n v="7"/>
    <n v="8"/>
    <n v="10"/>
    <n v="9"/>
    <s v="Eco store"/>
    <m/>
    <m/>
    <m/>
    <m/>
    <n v="5"/>
    <n v="4"/>
    <n v="4"/>
    <n v="4"/>
    <n v="5"/>
    <n v="5"/>
    <n v="3"/>
    <n v="4"/>
    <n v="4"/>
    <n v="4"/>
    <n v="4"/>
    <n v="5"/>
    <n v="5"/>
    <n v="5"/>
    <n v="5"/>
    <n v="5"/>
    <n v="5"/>
    <n v="5"/>
    <n v="5"/>
    <n v="5"/>
    <n v="4"/>
    <n v="3"/>
    <n v="3"/>
    <n v="4"/>
    <n v="5"/>
    <n v="5"/>
    <n v="5"/>
    <n v="4"/>
    <n v="4"/>
    <n v="4"/>
    <n v="4"/>
    <x v="0"/>
  </r>
  <r>
    <s v="P567"/>
    <n v="6.6762602428900983"/>
    <x v="0"/>
    <x v="3"/>
    <n v="3"/>
    <m/>
    <m/>
    <m/>
    <m/>
    <m/>
    <m/>
    <m/>
    <m/>
    <n v="9"/>
    <m/>
    <s v="New Zealander"/>
    <n v="1"/>
    <x v="0"/>
    <m/>
    <n v="2"/>
    <n v="3"/>
    <m/>
    <n v="5"/>
    <n v="6"/>
    <m/>
    <m/>
    <m/>
    <m/>
    <n v="11"/>
    <m/>
    <n v="13"/>
    <m/>
    <n v="6"/>
    <m/>
    <n v="4"/>
    <n v="1"/>
    <m/>
    <n v="3"/>
    <n v="2"/>
    <m/>
    <m/>
    <m/>
    <m/>
    <n v="5"/>
    <m/>
    <n v="6"/>
    <m/>
    <m/>
    <m/>
    <m/>
    <m/>
    <n v="6"/>
    <n v="2"/>
    <n v="2"/>
    <n v="3"/>
    <n v="4"/>
    <n v="4"/>
    <n v="3"/>
    <n v="3"/>
    <n v="3"/>
    <n v="3"/>
    <n v="4"/>
    <n v="4"/>
    <n v="4"/>
    <n v="4"/>
    <n v="4"/>
    <n v="4"/>
    <n v="4"/>
    <n v="3"/>
    <n v="4"/>
    <n v="4"/>
    <n v="4"/>
    <n v="4"/>
    <n v="4"/>
    <n v="4"/>
    <n v="5"/>
    <n v="5"/>
    <n v="5"/>
    <n v="3"/>
    <n v="3"/>
    <n v="3"/>
    <n v="4"/>
    <x v="1"/>
  </r>
  <r>
    <s v="P568"/>
    <n v="22.104229651387055"/>
    <x v="1"/>
    <x v="3"/>
    <n v="8"/>
    <n v="1"/>
    <m/>
    <m/>
    <m/>
    <m/>
    <m/>
    <m/>
    <m/>
    <m/>
    <m/>
    <m/>
    <n v="1"/>
    <x v="0"/>
    <m/>
    <n v="2"/>
    <m/>
    <m/>
    <n v="5"/>
    <n v="6"/>
    <n v="7"/>
    <m/>
    <m/>
    <n v="10"/>
    <n v="11"/>
    <m/>
    <m/>
    <m/>
    <n v="6"/>
    <m/>
    <n v="1"/>
    <m/>
    <m/>
    <n v="6"/>
    <n v="2"/>
    <n v="5"/>
    <m/>
    <m/>
    <n v="4"/>
    <n v="3"/>
    <m/>
    <m/>
    <s v="countdown"/>
    <s v="new world"/>
    <m/>
    <m/>
    <m/>
    <n v="5"/>
    <n v="3"/>
    <n v="1"/>
    <n v="3"/>
    <n v="5"/>
    <n v="5"/>
    <n v="3"/>
    <n v="5"/>
    <n v="3"/>
    <n v="5"/>
    <n v="5"/>
    <n v="5"/>
    <n v="5"/>
    <n v="5"/>
    <n v="5"/>
    <n v="5"/>
    <n v="5"/>
    <n v="5"/>
    <n v="5"/>
    <n v="5"/>
    <n v="5"/>
    <n v="5"/>
    <n v="5"/>
    <n v="5"/>
    <n v="5"/>
    <n v="5"/>
    <n v="5"/>
    <n v="5"/>
    <n v="5"/>
    <n v="5"/>
    <n v="5"/>
    <x v="5"/>
  </r>
  <r>
    <s v="P569"/>
    <n v="22.99730938468748"/>
    <x v="1"/>
    <x v="0"/>
    <n v="3"/>
    <n v="1"/>
    <m/>
    <m/>
    <m/>
    <m/>
    <m/>
    <m/>
    <m/>
    <m/>
    <m/>
    <m/>
    <n v="1"/>
    <x v="0"/>
    <m/>
    <n v="2"/>
    <m/>
    <m/>
    <m/>
    <m/>
    <m/>
    <m/>
    <m/>
    <m/>
    <m/>
    <m/>
    <m/>
    <m/>
    <n v="1"/>
    <m/>
    <n v="1"/>
    <m/>
    <m/>
    <m/>
    <m/>
    <m/>
    <m/>
    <m/>
    <m/>
    <m/>
    <m/>
    <m/>
    <s v="ecolab"/>
    <m/>
    <m/>
    <m/>
    <m/>
    <n v="4"/>
    <n v="4"/>
    <n v="4"/>
    <n v="2"/>
    <n v="5"/>
    <n v="5"/>
    <n v="3"/>
    <n v="3"/>
    <n v="3"/>
    <n v="3"/>
    <n v="3"/>
    <n v="3"/>
    <n v="3"/>
    <n v="3"/>
    <n v="3"/>
    <n v="3"/>
    <n v="3"/>
    <n v="3"/>
    <n v="3"/>
    <n v="3"/>
    <n v="3"/>
    <n v="3"/>
    <n v="3"/>
    <n v="3"/>
    <n v="3"/>
    <n v="3"/>
    <n v="3"/>
    <n v="3"/>
    <n v="3"/>
    <n v="3"/>
    <n v="3"/>
    <x v="2"/>
  </r>
  <r>
    <s v="P570"/>
    <n v="5.3757722264594019"/>
    <x v="0"/>
    <x v="2"/>
    <n v="2"/>
    <m/>
    <m/>
    <m/>
    <m/>
    <m/>
    <m/>
    <m/>
    <m/>
    <n v="9"/>
    <m/>
    <s v="Filipino"/>
    <n v="1"/>
    <x v="0"/>
    <n v="1"/>
    <n v="2"/>
    <n v="3"/>
    <n v="4"/>
    <n v="5"/>
    <n v="6"/>
    <n v="7"/>
    <m/>
    <m/>
    <m/>
    <n v="11"/>
    <n v="12"/>
    <m/>
    <m/>
    <n v="9"/>
    <n v="9"/>
    <n v="7"/>
    <n v="6"/>
    <n v="8"/>
    <n v="4"/>
    <n v="3"/>
    <n v="1"/>
    <m/>
    <m/>
    <m/>
    <n v="5"/>
    <n v="2"/>
    <m/>
    <s v="Ecostore"/>
    <s v="Nature baby"/>
    <s v="Sanitarium"/>
    <s v="Hubbards"/>
    <s v="Ethique"/>
    <n v="5"/>
    <n v="3"/>
    <n v="3"/>
    <n v="3"/>
    <n v="4"/>
    <n v="5"/>
    <n v="4"/>
    <n v="4"/>
    <n v="4"/>
    <n v="4"/>
    <n v="4"/>
    <n v="4"/>
    <n v="4"/>
    <n v="5"/>
    <n v="5"/>
    <n v="5"/>
    <n v="4"/>
    <n v="5"/>
    <n v="4"/>
    <n v="5"/>
    <n v="4"/>
    <n v="4"/>
    <n v="5"/>
    <n v="4"/>
    <n v="4"/>
    <n v="5"/>
    <n v="5"/>
    <n v="5"/>
    <n v="4"/>
    <n v="4"/>
    <n v="4"/>
    <x v="2"/>
  </r>
  <r>
    <s v="P571"/>
    <n v="10.269492339517914"/>
    <x v="0"/>
    <x v="3"/>
    <n v="12"/>
    <n v="1"/>
    <m/>
    <m/>
    <m/>
    <m/>
    <m/>
    <m/>
    <m/>
    <m/>
    <m/>
    <m/>
    <n v="1"/>
    <x v="0"/>
    <m/>
    <n v="2"/>
    <n v="3"/>
    <n v="4"/>
    <n v="5"/>
    <n v="6"/>
    <n v="7"/>
    <n v="8"/>
    <m/>
    <n v="10"/>
    <n v="11"/>
    <n v="12"/>
    <n v="13"/>
    <m/>
    <n v="11"/>
    <m/>
    <n v="1"/>
    <n v="6"/>
    <n v="10"/>
    <n v="7"/>
    <n v="2"/>
    <n v="5"/>
    <n v="3"/>
    <m/>
    <n v="9"/>
    <n v="4"/>
    <n v="8"/>
    <n v="11"/>
    <s v="hubbards"/>
    <s v="musgroves"/>
    <m/>
    <m/>
    <m/>
    <n v="6"/>
    <n v="4"/>
    <n v="4"/>
    <n v="4"/>
    <n v="5"/>
    <n v="5"/>
    <n v="3"/>
    <n v="4"/>
    <n v="4"/>
    <n v="4"/>
    <n v="4"/>
    <n v="5"/>
    <n v="4"/>
    <n v="5"/>
    <n v="5"/>
    <n v="5"/>
    <n v="5"/>
    <n v="5"/>
    <n v="5"/>
    <n v="5"/>
    <n v="5"/>
    <n v="5"/>
    <n v="4"/>
    <n v="5"/>
    <n v="5"/>
    <n v="5"/>
    <n v="5"/>
    <n v="4"/>
    <n v="4"/>
    <n v="5"/>
    <n v="5"/>
    <x v="5"/>
  </r>
  <r>
    <s v="P572"/>
    <n v="14.858605705107145"/>
    <x v="0"/>
    <x v="3"/>
    <n v="4"/>
    <n v="1"/>
    <m/>
    <m/>
    <m/>
    <m/>
    <m/>
    <m/>
    <m/>
    <m/>
    <m/>
    <m/>
    <n v="1"/>
    <x v="0"/>
    <m/>
    <m/>
    <m/>
    <n v="4"/>
    <m/>
    <m/>
    <m/>
    <m/>
    <m/>
    <n v="10"/>
    <m/>
    <m/>
    <n v="13"/>
    <m/>
    <n v="3"/>
    <m/>
    <m/>
    <m/>
    <n v="3"/>
    <m/>
    <m/>
    <m/>
    <m/>
    <m/>
    <n v="1"/>
    <m/>
    <m/>
    <n v="2"/>
    <s v="Freedom Farms"/>
    <m/>
    <m/>
    <m/>
    <m/>
    <n v="6"/>
    <n v="1"/>
    <n v="1"/>
    <n v="1"/>
    <n v="1"/>
    <n v="5"/>
    <n v="3"/>
    <n v="2"/>
    <n v="2"/>
    <n v="2"/>
    <n v="3"/>
    <n v="3"/>
    <n v="3"/>
    <n v="3"/>
    <n v="3"/>
    <n v="4"/>
    <n v="2"/>
    <n v="3"/>
    <n v="3"/>
    <n v="3"/>
    <n v="3"/>
    <n v="3"/>
    <n v="3"/>
    <n v="3"/>
    <n v="3"/>
    <n v="3"/>
    <n v="3"/>
    <n v="2"/>
    <n v="3"/>
    <n v="3"/>
    <n v="3"/>
    <x v="0"/>
  </r>
  <r>
    <s v="P573"/>
    <n v="7.8950142144544273"/>
    <x v="0"/>
    <x v="2"/>
    <n v="15"/>
    <n v="1"/>
    <m/>
    <m/>
    <m/>
    <m/>
    <m/>
    <m/>
    <m/>
    <m/>
    <m/>
    <m/>
    <n v="1"/>
    <x v="0"/>
    <m/>
    <n v="2"/>
    <m/>
    <m/>
    <m/>
    <n v="6"/>
    <m/>
    <m/>
    <n v="9"/>
    <m/>
    <m/>
    <m/>
    <m/>
    <m/>
    <n v="3"/>
    <m/>
    <n v="1"/>
    <m/>
    <m/>
    <m/>
    <n v="2"/>
    <m/>
    <m/>
    <n v="3"/>
    <m/>
    <m/>
    <m/>
    <m/>
    <s v="Fair Trade"/>
    <s v="Trade Aid"/>
    <m/>
    <m/>
    <m/>
    <n v="3"/>
    <n v="3"/>
    <n v="3"/>
    <n v="3"/>
    <n v="2"/>
    <n v="4"/>
    <n v="2"/>
    <n v="2"/>
    <n v="2"/>
    <n v="1"/>
    <n v="4"/>
    <n v="4"/>
    <n v="4"/>
    <n v="4"/>
    <n v="3"/>
    <n v="4"/>
    <n v="4"/>
    <n v="4"/>
    <n v="4"/>
    <n v="4"/>
    <n v="4"/>
    <n v="4"/>
    <n v="4"/>
    <n v="3"/>
    <n v="4"/>
    <n v="4"/>
    <n v="4"/>
    <n v="3"/>
    <n v="3"/>
    <n v="2"/>
    <n v="4"/>
    <x v="4"/>
  </r>
  <r>
    <s v="P574"/>
    <n v="16.264812742269068"/>
    <x v="0"/>
    <x v="5"/>
    <n v="2"/>
    <n v="1"/>
    <n v="2"/>
    <m/>
    <m/>
    <m/>
    <m/>
    <m/>
    <m/>
    <m/>
    <m/>
    <m/>
    <n v="2"/>
    <x v="0"/>
    <m/>
    <m/>
    <m/>
    <m/>
    <m/>
    <m/>
    <m/>
    <m/>
    <m/>
    <m/>
    <m/>
    <m/>
    <m/>
    <n v="14"/>
    <n v="0"/>
    <m/>
    <m/>
    <m/>
    <m/>
    <m/>
    <m/>
    <m/>
    <m/>
    <m/>
    <m/>
    <m/>
    <m/>
    <m/>
    <s v="Water care"/>
    <m/>
    <m/>
    <m/>
    <m/>
    <n v="6"/>
    <n v="3"/>
    <n v="3"/>
    <n v="3"/>
    <n v="2"/>
    <n v="1"/>
    <n v="3"/>
    <n v="3"/>
    <n v="3"/>
    <n v="3"/>
    <n v="3"/>
    <n v="3"/>
    <n v="3"/>
    <n v="3"/>
    <n v="3"/>
    <n v="3"/>
    <n v="3"/>
    <n v="3"/>
    <n v="4"/>
    <n v="4"/>
    <n v="4"/>
    <n v="4"/>
    <n v="4"/>
    <n v="4"/>
    <n v="4"/>
    <n v="3"/>
    <n v="4"/>
    <n v="4"/>
    <n v="4"/>
    <n v="4"/>
    <n v="4"/>
    <x v="5"/>
  </r>
  <r>
    <s v="P575"/>
    <n v="6.0051523182578119"/>
    <x v="0"/>
    <x v="2"/>
    <n v="3"/>
    <n v="1"/>
    <m/>
    <m/>
    <m/>
    <m/>
    <m/>
    <m/>
    <m/>
    <m/>
    <m/>
    <m/>
    <n v="1"/>
    <x v="0"/>
    <m/>
    <n v="2"/>
    <m/>
    <n v="4"/>
    <m/>
    <m/>
    <m/>
    <m/>
    <m/>
    <m/>
    <m/>
    <m/>
    <m/>
    <m/>
    <n v="2"/>
    <m/>
    <n v="1"/>
    <m/>
    <n v="2"/>
    <m/>
    <m/>
    <m/>
    <m/>
    <m/>
    <m/>
    <m/>
    <m/>
    <m/>
    <m/>
    <m/>
    <m/>
    <m/>
    <m/>
    <n v="3"/>
    <n v="3"/>
    <n v="3"/>
    <n v="3"/>
    <n v="5"/>
    <n v="5"/>
    <n v="3"/>
    <n v="3"/>
    <n v="3"/>
    <n v="3"/>
    <n v="3"/>
    <n v="3"/>
    <n v="3"/>
    <n v="3"/>
    <n v="3"/>
    <n v="3"/>
    <n v="3"/>
    <n v="3"/>
    <n v="3"/>
    <n v="3"/>
    <n v="3"/>
    <n v="3"/>
    <n v="3"/>
    <n v="3"/>
    <n v="3"/>
    <n v="3"/>
    <n v="3"/>
    <n v="5"/>
    <n v="3"/>
    <n v="3"/>
    <n v="5"/>
    <x v="5"/>
  </r>
  <r>
    <s v="P576"/>
    <n v="23.908350764354115"/>
    <x v="1"/>
    <x v="3"/>
    <n v="4"/>
    <n v="1"/>
    <m/>
    <m/>
    <m/>
    <m/>
    <m/>
    <m/>
    <m/>
    <m/>
    <m/>
    <m/>
    <n v="1"/>
    <x v="0"/>
    <m/>
    <n v="2"/>
    <m/>
    <n v="4"/>
    <m/>
    <n v="6"/>
    <m/>
    <m/>
    <m/>
    <m/>
    <m/>
    <n v="12"/>
    <m/>
    <m/>
    <n v="4"/>
    <m/>
    <n v="1"/>
    <m/>
    <n v="4"/>
    <m/>
    <n v="2"/>
    <m/>
    <m/>
    <m/>
    <m/>
    <m/>
    <n v="3"/>
    <m/>
    <s v="asb"/>
    <s v="genesis"/>
    <s v="trustpower"/>
    <s v="2 degrees"/>
    <s v="m0va"/>
    <n v="5"/>
    <n v="4"/>
    <n v="4"/>
    <n v="3"/>
    <n v="4"/>
    <n v="5"/>
    <n v="4"/>
    <n v="4"/>
    <n v="4"/>
    <n v="3"/>
    <n v="4"/>
    <n v="4"/>
    <n v="4"/>
    <n v="5"/>
    <n v="4"/>
    <n v="4"/>
    <n v="4"/>
    <n v="4"/>
    <n v="5"/>
    <n v="4"/>
    <n v="4"/>
    <n v="4"/>
    <n v="3"/>
    <n v="4"/>
    <n v="4"/>
    <n v="4"/>
    <n v="4"/>
    <n v="3"/>
    <n v="3"/>
    <n v="4"/>
    <n v="4"/>
    <x v="5"/>
  </r>
  <r>
    <s v="P577"/>
    <n v="22.440446986286716"/>
    <x v="0"/>
    <x v="2"/>
    <n v="1"/>
    <m/>
    <m/>
    <m/>
    <m/>
    <m/>
    <m/>
    <m/>
    <m/>
    <n v="9"/>
    <m/>
    <s v="Sri lankan"/>
    <n v="1"/>
    <x v="0"/>
    <m/>
    <n v="2"/>
    <n v="3"/>
    <m/>
    <n v="5"/>
    <n v="6"/>
    <n v="7"/>
    <m/>
    <n v="9"/>
    <n v="10"/>
    <m/>
    <m/>
    <n v="13"/>
    <m/>
    <n v="8"/>
    <m/>
    <n v="2"/>
    <n v="6"/>
    <m/>
    <n v="5"/>
    <n v="4"/>
    <n v="3"/>
    <m/>
    <n v="7"/>
    <n v="8"/>
    <m/>
    <m/>
    <n v="1"/>
    <s v="kmart"/>
    <s v="countdown"/>
    <m/>
    <m/>
    <m/>
    <n v="5"/>
    <n v="4"/>
    <n v="4"/>
    <n v="4"/>
    <n v="4"/>
    <n v="4"/>
    <n v="4"/>
    <n v="5"/>
    <n v="4"/>
    <n v="4"/>
    <n v="4"/>
    <n v="4"/>
    <n v="4"/>
    <n v="4"/>
    <n v="4"/>
    <n v="5"/>
    <n v="4"/>
    <n v="3"/>
    <n v="4"/>
    <n v="4"/>
    <n v="4"/>
    <n v="5"/>
    <n v="5"/>
    <n v="4"/>
    <n v="4"/>
    <n v="5"/>
    <n v="4"/>
    <n v="4"/>
    <n v="4"/>
    <n v="5"/>
    <n v="5"/>
    <x v="3"/>
  </r>
  <r>
    <s v="P578"/>
    <n v="18.651511095967997"/>
    <x v="0"/>
    <x v="2"/>
    <n v="8"/>
    <n v="1"/>
    <m/>
    <m/>
    <m/>
    <m/>
    <m/>
    <m/>
    <m/>
    <m/>
    <m/>
    <m/>
    <n v="1"/>
    <x v="0"/>
    <m/>
    <n v="2"/>
    <n v="3"/>
    <m/>
    <n v="5"/>
    <m/>
    <m/>
    <m/>
    <m/>
    <m/>
    <m/>
    <n v="12"/>
    <m/>
    <m/>
    <n v="4"/>
    <m/>
    <n v="1"/>
    <n v="3"/>
    <m/>
    <n v="4"/>
    <m/>
    <m/>
    <m/>
    <m/>
    <m/>
    <m/>
    <n v="2"/>
    <m/>
    <s v="Trade aid"/>
    <m/>
    <m/>
    <m/>
    <m/>
    <n v="6"/>
    <n v="3"/>
    <n v="3"/>
    <n v="4"/>
    <n v="4"/>
    <n v="5"/>
    <n v="4"/>
    <n v="4"/>
    <n v="4"/>
    <n v="3"/>
    <n v="4"/>
    <n v="4"/>
    <n v="4"/>
    <n v="4"/>
    <n v="4"/>
    <n v="4"/>
    <n v="4"/>
    <n v="4"/>
    <n v="4"/>
    <n v="4"/>
    <n v="4"/>
    <n v="4"/>
    <n v="4"/>
    <n v="4"/>
    <n v="5"/>
    <n v="4"/>
    <n v="5"/>
    <n v="4"/>
    <n v="4"/>
    <n v="4"/>
    <n v="4"/>
    <x v="0"/>
  </r>
  <r>
    <s v="P579"/>
    <n v="8.3617143935224831"/>
    <x v="1"/>
    <x v="3"/>
    <n v="2"/>
    <n v="1"/>
    <m/>
    <m/>
    <m/>
    <m/>
    <m/>
    <m/>
    <m/>
    <m/>
    <m/>
    <m/>
    <n v="1"/>
    <x v="0"/>
    <m/>
    <m/>
    <m/>
    <m/>
    <m/>
    <n v="6"/>
    <m/>
    <m/>
    <m/>
    <m/>
    <m/>
    <m/>
    <m/>
    <m/>
    <n v="1"/>
    <m/>
    <m/>
    <m/>
    <m/>
    <m/>
    <n v="1"/>
    <m/>
    <m/>
    <m/>
    <m/>
    <m/>
    <m/>
    <m/>
    <m/>
    <m/>
    <m/>
    <m/>
    <m/>
    <n v="1"/>
    <n v="3"/>
    <n v="3"/>
    <n v="3"/>
    <n v="3"/>
    <n v="3"/>
    <n v="3"/>
    <n v="3"/>
    <n v="3"/>
    <n v="3"/>
    <n v="4"/>
    <n v="4"/>
    <n v="3"/>
    <n v="5"/>
    <n v="4"/>
    <n v="4"/>
    <n v="4"/>
    <n v="4"/>
    <n v="4"/>
    <n v="4"/>
    <n v="3"/>
    <n v="3"/>
    <n v="4"/>
    <n v="4"/>
    <n v="4"/>
    <n v="4"/>
    <n v="5"/>
    <n v="3"/>
    <n v="3"/>
    <n v="3"/>
    <n v="4"/>
    <x v="3"/>
  </r>
  <r>
    <s v="P580"/>
    <n v="22.239315104605783"/>
    <x v="1"/>
    <x v="3"/>
    <n v="9"/>
    <n v="1"/>
    <m/>
    <m/>
    <m/>
    <m/>
    <m/>
    <m/>
    <m/>
    <m/>
    <m/>
    <m/>
    <n v="1"/>
    <x v="0"/>
    <m/>
    <m/>
    <n v="3"/>
    <m/>
    <m/>
    <n v="6"/>
    <m/>
    <n v="8"/>
    <n v="9"/>
    <m/>
    <m/>
    <m/>
    <m/>
    <m/>
    <n v="4"/>
    <m/>
    <m/>
    <n v="4"/>
    <m/>
    <m/>
    <n v="1"/>
    <m/>
    <n v="3"/>
    <n v="2"/>
    <m/>
    <m/>
    <m/>
    <m/>
    <s v="BPI"/>
    <s v="New World"/>
    <m/>
    <m/>
    <m/>
    <n v="3"/>
    <n v="4"/>
    <n v="4"/>
    <n v="4"/>
    <n v="5"/>
    <n v="5"/>
    <n v="3"/>
    <n v="4"/>
    <n v="5"/>
    <n v="3"/>
    <n v="4"/>
    <n v="5"/>
    <n v="5"/>
    <n v="5"/>
    <n v="3"/>
    <n v="4"/>
    <n v="5"/>
    <n v="3"/>
    <n v="4"/>
    <n v="5"/>
    <n v="4"/>
    <n v="4"/>
    <n v="5"/>
    <n v="5"/>
    <n v="4"/>
    <n v="5"/>
    <n v="5"/>
    <n v="5"/>
    <n v="3"/>
    <n v="5"/>
    <n v="5"/>
    <x v="4"/>
  </r>
  <r>
    <s v="P581"/>
    <n v="8.3107835302234374"/>
    <x v="0"/>
    <x v="0"/>
    <n v="8"/>
    <n v="1"/>
    <m/>
    <m/>
    <m/>
    <m/>
    <m/>
    <m/>
    <m/>
    <m/>
    <m/>
    <m/>
    <n v="1"/>
    <x v="0"/>
    <m/>
    <n v="2"/>
    <n v="3"/>
    <m/>
    <n v="5"/>
    <n v="6"/>
    <n v="7"/>
    <n v="8"/>
    <m/>
    <m/>
    <m/>
    <n v="12"/>
    <m/>
    <m/>
    <n v="7"/>
    <m/>
    <n v="4"/>
    <n v="5"/>
    <m/>
    <n v="1"/>
    <n v="3"/>
    <n v="7"/>
    <n v="6"/>
    <m/>
    <m/>
    <m/>
    <n v="2"/>
    <m/>
    <m/>
    <m/>
    <m/>
    <m/>
    <m/>
    <n v="6"/>
    <n v="3"/>
    <n v="4"/>
    <n v="4"/>
    <n v="4"/>
    <n v="5"/>
    <n v="3"/>
    <n v="4"/>
    <n v="4"/>
    <n v="5"/>
    <n v="5"/>
    <n v="5"/>
    <n v="5"/>
    <n v="5"/>
    <n v="5"/>
    <n v="4"/>
    <n v="5"/>
    <n v="5"/>
    <n v="5"/>
    <n v="5"/>
    <n v="5"/>
    <n v="5"/>
    <n v="5"/>
    <n v="5"/>
    <n v="5"/>
    <n v="5"/>
    <n v="5"/>
    <n v="5"/>
    <n v="4"/>
    <n v="4"/>
    <n v="5"/>
    <x v="5"/>
  </r>
  <r>
    <s v="P582"/>
    <n v="20.741308005339178"/>
    <x v="1"/>
    <x v="1"/>
    <n v="15"/>
    <n v="1"/>
    <m/>
    <m/>
    <m/>
    <m/>
    <m/>
    <m/>
    <m/>
    <m/>
    <m/>
    <m/>
    <n v="1"/>
    <x v="0"/>
    <m/>
    <m/>
    <m/>
    <m/>
    <m/>
    <n v="6"/>
    <m/>
    <m/>
    <m/>
    <m/>
    <m/>
    <m/>
    <m/>
    <m/>
    <n v="1"/>
    <m/>
    <m/>
    <m/>
    <m/>
    <m/>
    <n v="1"/>
    <m/>
    <m/>
    <m/>
    <m/>
    <m/>
    <m/>
    <m/>
    <m/>
    <m/>
    <m/>
    <m/>
    <m/>
    <n v="6"/>
    <n v="3"/>
    <n v="3"/>
    <n v="3"/>
    <n v="5"/>
    <n v="4"/>
    <n v="3"/>
    <n v="4"/>
    <n v="3"/>
    <n v="4"/>
    <n v="4"/>
    <n v="4"/>
    <n v="4"/>
    <n v="4"/>
    <n v="4"/>
    <n v="4"/>
    <n v="4"/>
    <n v="4"/>
    <n v="4"/>
    <n v="4"/>
    <n v="4"/>
    <n v="3"/>
    <n v="4"/>
    <n v="4"/>
    <n v="4"/>
    <n v="4"/>
    <n v="4"/>
    <n v="4"/>
    <n v="4"/>
    <n v="4"/>
    <n v="4"/>
    <x v="3"/>
  </r>
  <r>
    <s v="P583"/>
    <n v="23.734423296603353"/>
    <x v="0"/>
    <x v="1"/>
    <n v="13"/>
    <n v="1"/>
    <m/>
    <m/>
    <m/>
    <m/>
    <m/>
    <m/>
    <m/>
    <m/>
    <m/>
    <m/>
    <n v="1"/>
    <x v="0"/>
    <m/>
    <n v="2"/>
    <n v="3"/>
    <n v="4"/>
    <n v="5"/>
    <n v="6"/>
    <n v="7"/>
    <n v="8"/>
    <m/>
    <m/>
    <n v="11"/>
    <n v="12"/>
    <m/>
    <m/>
    <n v="9"/>
    <m/>
    <n v="1"/>
    <n v="3"/>
    <n v="8"/>
    <n v="2"/>
    <n v="6"/>
    <n v="9"/>
    <n v="5"/>
    <m/>
    <m/>
    <n v="7"/>
    <n v="4"/>
    <m/>
    <m/>
    <m/>
    <m/>
    <m/>
    <m/>
    <n v="3"/>
    <n v="3"/>
    <n v="3"/>
    <n v="3"/>
    <n v="4"/>
    <n v="4"/>
    <n v="3"/>
    <n v="3"/>
    <n v="3"/>
    <n v="3"/>
    <n v="5"/>
    <n v="5"/>
    <n v="5"/>
    <n v="5"/>
    <n v="4"/>
    <n v="4"/>
    <n v="4"/>
    <n v="4"/>
    <n v="4"/>
    <n v="4"/>
    <n v="4"/>
    <n v="4"/>
    <n v="4"/>
    <n v="4"/>
    <n v="4"/>
    <n v="4"/>
    <n v="4"/>
    <n v="5"/>
    <n v="5"/>
    <n v="5"/>
    <n v="5"/>
    <x v="1"/>
  </r>
  <r>
    <s v="P584"/>
    <n v="21.263303474955904"/>
    <x v="1"/>
    <x v="0"/>
    <n v="13"/>
    <n v="1"/>
    <m/>
    <m/>
    <m/>
    <m/>
    <m/>
    <m/>
    <m/>
    <m/>
    <m/>
    <m/>
    <n v="1"/>
    <x v="0"/>
    <m/>
    <m/>
    <n v="3"/>
    <m/>
    <n v="5"/>
    <m/>
    <n v="7"/>
    <m/>
    <m/>
    <m/>
    <n v="11"/>
    <m/>
    <m/>
    <m/>
    <n v="4"/>
    <m/>
    <m/>
    <n v="3"/>
    <m/>
    <n v="4"/>
    <m/>
    <n v="2"/>
    <m/>
    <m/>
    <m/>
    <n v="1"/>
    <m/>
    <m/>
    <s v="coke"/>
    <m/>
    <m/>
    <m/>
    <m/>
    <n v="4"/>
    <n v="4"/>
    <n v="4"/>
    <n v="5"/>
    <n v="5"/>
    <n v="5"/>
    <n v="4"/>
    <n v="4"/>
    <n v="4"/>
    <n v="4"/>
    <n v="4"/>
    <n v="4"/>
    <n v="4"/>
    <n v="4"/>
    <n v="3"/>
    <n v="4"/>
    <n v="4"/>
    <n v="3"/>
    <n v="3"/>
    <n v="4"/>
    <n v="4"/>
    <n v="4"/>
    <n v="4"/>
    <n v="4"/>
    <n v="4"/>
    <n v="5"/>
    <n v="5"/>
    <n v="3"/>
    <n v="3"/>
    <n v="3"/>
    <n v="3"/>
    <x v="4"/>
  </r>
  <r>
    <s v="P585"/>
    <n v="8.7867672809686947"/>
    <x v="1"/>
    <x v="3"/>
    <n v="1"/>
    <n v="1"/>
    <m/>
    <m/>
    <m/>
    <m/>
    <m/>
    <m/>
    <m/>
    <m/>
    <m/>
    <m/>
    <n v="1"/>
    <x v="0"/>
    <m/>
    <n v="2"/>
    <m/>
    <n v="4"/>
    <n v="5"/>
    <n v="6"/>
    <m/>
    <m/>
    <n v="9"/>
    <m/>
    <n v="11"/>
    <n v="12"/>
    <m/>
    <m/>
    <n v="7"/>
    <m/>
    <n v="3"/>
    <m/>
    <n v="1"/>
    <n v="4"/>
    <n v="7"/>
    <m/>
    <m/>
    <n v="2"/>
    <m/>
    <n v="5"/>
    <n v="6"/>
    <m/>
    <s v="Waste Management"/>
    <s v="Anchor Dairy."/>
    <s v="Northland Waste"/>
    <s v="Northland Regional Council."/>
    <s v="Bunnings Warehouse"/>
    <n v="6"/>
    <n v="4"/>
    <n v="4"/>
    <n v="3"/>
    <n v="2"/>
    <n v="4"/>
    <n v="2"/>
    <n v="4"/>
    <n v="2"/>
    <n v="4"/>
    <n v="4"/>
    <n v="5"/>
    <n v="4"/>
    <n v="4"/>
    <n v="3"/>
    <n v="4"/>
    <n v="4"/>
    <n v="4"/>
    <n v="3"/>
    <n v="4"/>
    <n v="4"/>
    <n v="4"/>
    <n v="5"/>
    <n v="4"/>
    <n v="4"/>
    <n v="4"/>
    <n v="5"/>
    <n v="4"/>
    <n v="4"/>
    <n v="3"/>
    <n v="5"/>
    <x v="5"/>
  </r>
  <r>
    <s v="P586"/>
    <n v="4.1471967204283482"/>
    <x v="0"/>
    <x v="5"/>
    <n v="13"/>
    <n v="1"/>
    <m/>
    <m/>
    <m/>
    <m/>
    <m/>
    <m/>
    <m/>
    <m/>
    <m/>
    <m/>
    <n v="1"/>
    <x v="0"/>
    <m/>
    <m/>
    <m/>
    <m/>
    <m/>
    <m/>
    <m/>
    <m/>
    <m/>
    <m/>
    <m/>
    <m/>
    <m/>
    <n v="14"/>
    <n v="0"/>
    <m/>
    <m/>
    <m/>
    <m/>
    <m/>
    <m/>
    <m/>
    <m/>
    <m/>
    <m/>
    <m/>
    <m/>
    <m/>
    <m/>
    <m/>
    <m/>
    <m/>
    <m/>
    <n v="6"/>
    <n v="3"/>
    <n v="3"/>
    <n v="5"/>
    <n v="3"/>
    <n v="3"/>
    <n v="3"/>
    <n v="3"/>
    <n v="3"/>
    <n v="3"/>
    <n v="3"/>
    <n v="3"/>
    <n v="3"/>
    <n v="3"/>
    <n v="3"/>
    <n v="3"/>
    <n v="3"/>
    <n v="3"/>
    <n v="3"/>
    <n v="3"/>
    <n v="3"/>
    <n v="3"/>
    <n v="3"/>
    <n v="3"/>
    <n v="3"/>
    <n v="3"/>
    <n v="3"/>
    <n v="3"/>
    <n v="3"/>
    <n v="3"/>
    <n v="3"/>
    <x v="3"/>
  </r>
  <r>
    <s v="P587"/>
    <n v="7.2607305383321901"/>
    <x v="1"/>
    <x v="3"/>
    <n v="3"/>
    <n v="1"/>
    <m/>
    <m/>
    <m/>
    <m/>
    <m/>
    <m/>
    <m/>
    <m/>
    <m/>
    <m/>
    <n v="1"/>
    <x v="0"/>
    <m/>
    <n v="2"/>
    <n v="3"/>
    <n v="4"/>
    <n v="5"/>
    <n v="6"/>
    <n v="7"/>
    <m/>
    <m/>
    <m/>
    <m/>
    <n v="12"/>
    <m/>
    <m/>
    <n v="7"/>
    <m/>
    <n v="1"/>
    <n v="3"/>
    <n v="6"/>
    <n v="7"/>
    <n v="2"/>
    <n v="4"/>
    <m/>
    <m/>
    <m/>
    <m/>
    <n v="5"/>
    <m/>
    <m/>
    <m/>
    <m/>
    <m/>
    <m/>
    <n v="6"/>
    <n v="3"/>
    <n v="3"/>
    <n v="3"/>
    <n v="4"/>
    <n v="4"/>
    <n v="3"/>
    <n v="3"/>
    <n v="3"/>
    <n v="3"/>
    <n v="3"/>
    <n v="5"/>
    <n v="5"/>
    <n v="5"/>
    <n v="5"/>
    <n v="4"/>
    <n v="4"/>
    <n v="5"/>
    <n v="5"/>
    <n v="4"/>
    <n v="4"/>
    <n v="4"/>
    <n v="4"/>
    <n v="5"/>
    <n v="5"/>
    <n v="5"/>
    <n v="5"/>
    <n v="4"/>
    <n v="4"/>
    <n v="4"/>
    <n v="4"/>
    <x v="0"/>
  </r>
  <r>
    <s v="P588"/>
    <n v="15.957387133332759"/>
    <x v="1"/>
    <x v="3"/>
    <n v="15"/>
    <n v="1"/>
    <m/>
    <m/>
    <m/>
    <m/>
    <m/>
    <m/>
    <m/>
    <m/>
    <m/>
    <m/>
    <n v="1"/>
    <x v="0"/>
    <m/>
    <m/>
    <m/>
    <n v="4"/>
    <m/>
    <m/>
    <m/>
    <m/>
    <n v="9"/>
    <m/>
    <n v="11"/>
    <m/>
    <m/>
    <m/>
    <n v="3"/>
    <m/>
    <m/>
    <m/>
    <n v="1"/>
    <m/>
    <m/>
    <m/>
    <m/>
    <n v="2"/>
    <m/>
    <n v="3"/>
    <m/>
    <m/>
    <m/>
    <m/>
    <m/>
    <m/>
    <m/>
    <n v="4"/>
    <n v="4"/>
    <n v="3"/>
    <n v="4"/>
    <n v="2"/>
    <n v="4"/>
    <n v="3"/>
    <n v="4"/>
    <n v="4"/>
    <n v="4"/>
    <n v="4"/>
    <n v="4"/>
    <n v="4"/>
    <n v="4"/>
    <n v="4"/>
    <n v="4"/>
    <n v="4"/>
    <n v="3"/>
    <n v="3"/>
    <n v="3"/>
    <n v="4"/>
    <n v="4"/>
    <n v="4"/>
    <n v="4"/>
    <n v="3"/>
    <n v="3"/>
    <n v="3"/>
    <n v="4"/>
    <n v="4"/>
    <n v="4"/>
    <n v="4"/>
    <x v="5"/>
  </r>
  <r>
    <s v="P589"/>
    <n v="11.208033954365865"/>
    <x v="0"/>
    <x v="2"/>
    <n v="3"/>
    <m/>
    <m/>
    <m/>
    <m/>
    <m/>
    <m/>
    <m/>
    <n v="8"/>
    <m/>
    <m/>
    <m/>
    <n v="1"/>
    <x v="0"/>
    <m/>
    <n v="2"/>
    <m/>
    <m/>
    <n v="5"/>
    <n v="6"/>
    <m/>
    <n v="8"/>
    <m/>
    <m/>
    <n v="11"/>
    <m/>
    <m/>
    <m/>
    <n v="5"/>
    <m/>
    <n v="2"/>
    <m/>
    <m/>
    <n v="3"/>
    <n v="4"/>
    <m/>
    <n v="5"/>
    <m/>
    <m/>
    <n v="1"/>
    <m/>
    <m/>
    <m/>
    <m/>
    <m/>
    <m/>
    <m/>
    <n v="3"/>
    <n v="2"/>
    <n v="2"/>
    <n v="3"/>
    <n v="3"/>
    <n v="4"/>
    <n v="3"/>
    <n v="4"/>
    <n v="3"/>
    <n v="4"/>
    <n v="3"/>
    <n v="3"/>
    <n v="4"/>
    <n v="4"/>
    <n v="5"/>
    <n v="5"/>
    <n v="5"/>
    <n v="5"/>
    <n v="5"/>
    <n v="5"/>
    <n v="5"/>
    <n v="5"/>
    <n v="5"/>
    <n v="5"/>
    <n v="5"/>
    <n v="5"/>
    <n v="5"/>
    <n v="4"/>
    <n v="5"/>
    <n v="5"/>
    <n v="5"/>
    <x v="0"/>
  </r>
  <r>
    <s v="P590"/>
    <n v="17.573142071188006"/>
    <x v="0"/>
    <x v="5"/>
    <n v="2"/>
    <n v="1"/>
    <m/>
    <m/>
    <m/>
    <m/>
    <m/>
    <m/>
    <m/>
    <m/>
    <m/>
    <m/>
    <n v="1"/>
    <x v="0"/>
    <m/>
    <n v="2"/>
    <m/>
    <m/>
    <m/>
    <n v="6"/>
    <m/>
    <m/>
    <m/>
    <m/>
    <m/>
    <m/>
    <m/>
    <m/>
    <n v="2"/>
    <m/>
    <n v="1"/>
    <m/>
    <m/>
    <m/>
    <n v="2"/>
    <m/>
    <m/>
    <m/>
    <m/>
    <m/>
    <m/>
    <m/>
    <s v="Meriden power"/>
    <m/>
    <m/>
    <m/>
    <m/>
    <n v="3"/>
    <n v="4"/>
    <n v="4"/>
    <n v="1"/>
    <n v="5"/>
    <n v="5"/>
    <n v="2"/>
    <n v="2"/>
    <n v="4"/>
    <n v="2"/>
    <n v="5"/>
    <n v="5"/>
    <n v="5"/>
    <n v="5"/>
    <n v="4"/>
    <n v="3"/>
    <n v="4"/>
    <n v="4"/>
    <n v="3"/>
    <n v="2"/>
    <n v="2"/>
    <n v="4"/>
    <n v="2"/>
    <n v="3"/>
    <n v="3"/>
    <n v="3"/>
    <n v="2"/>
    <n v="4"/>
    <n v="4"/>
    <n v="2"/>
    <n v="2"/>
    <x v="0"/>
  </r>
  <r>
    <s v="P591"/>
    <n v="6.9925893972714857"/>
    <x v="0"/>
    <x v="5"/>
    <n v="7"/>
    <n v="1"/>
    <m/>
    <m/>
    <m/>
    <m/>
    <m/>
    <m/>
    <m/>
    <m/>
    <m/>
    <m/>
    <n v="1"/>
    <x v="0"/>
    <m/>
    <n v="2"/>
    <m/>
    <n v="4"/>
    <n v="5"/>
    <n v="6"/>
    <m/>
    <m/>
    <m/>
    <m/>
    <m/>
    <n v="12"/>
    <n v="13"/>
    <m/>
    <n v="6"/>
    <m/>
    <n v="1"/>
    <m/>
    <n v="6"/>
    <n v="4"/>
    <n v="2"/>
    <m/>
    <m/>
    <m/>
    <m/>
    <m/>
    <n v="3"/>
    <n v="5"/>
    <s v="anchor"/>
    <s v="countdown"/>
    <s v="ecostore"/>
    <s v="kathmandu"/>
    <m/>
    <n v="5"/>
    <n v="4"/>
    <n v="4"/>
    <n v="4"/>
    <n v="5"/>
    <n v="5"/>
    <n v="5"/>
    <n v="4"/>
    <n v="4"/>
    <n v="4"/>
    <n v="4"/>
    <n v="5"/>
    <n v="5"/>
    <n v="5"/>
    <n v="5"/>
    <n v="5"/>
    <n v="5"/>
    <n v="4"/>
    <n v="4"/>
    <n v="5"/>
    <n v="4"/>
    <n v="4"/>
    <n v="4"/>
    <n v="4"/>
    <n v="5"/>
    <n v="5"/>
    <n v="5"/>
    <n v="5"/>
    <n v="5"/>
    <n v="4"/>
    <n v="4"/>
    <x v="3"/>
  </r>
  <r>
    <s v="P592"/>
    <n v="14.932571976600446"/>
    <x v="1"/>
    <x v="0"/>
    <n v="2"/>
    <n v="1"/>
    <m/>
    <m/>
    <m/>
    <m/>
    <m/>
    <m/>
    <m/>
    <m/>
    <m/>
    <m/>
    <n v="1"/>
    <x v="0"/>
    <m/>
    <n v="2"/>
    <n v="3"/>
    <n v="4"/>
    <n v="5"/>
    <n v="6"/>
    <n v="7"/>
    <n v="8"/>
    <m/>
    <n v="10"/>
    <n v="11"/>
    <n v="12"/>
    <m/>
    <m/>
    <n v="10"/>
    <m/>
    <n v="1"/>
    <n v="9"/>
    <n v="10"/>
    <n v="7"/>
    <n v="6"/>
    <n v="5"/>
    <n v="3"/>
    <m/>
    <n v="8"/>
    <n v="4"/>
    <n v="2"/>
    <m/>
    <s v="Earthwise Cleaners"/>
    <s v="Garage Project"/>
    <m/>
    <m/>
    <m/>
    <n v="6"/>
    <n v="5"/>
    <n v="5"/>
    <n v="5"/>
    <n v="5"/>
    <n v="5"/>
    <n v="4"/>
    <n v="4"/>
    <n v="3"/>
    <n v="5"/>
    <n v="4"/>
    <n v="5"/>
    <n v="4"/>
    <n v="5"/>
    <n v="5"/>
    <n v="5"/>
    <n v="5"/>
    <n v="5"/>
    <n v="5"/>
    <n v="4"/>
    <n v="4"/>
    <n v="5"/>
    <n v="4"/>
    <n v="5"/>
    <n v="5"/>
    <n v="5"/>
    <n v="5"/>
    <n v="5"/>
    <n v="5"/>
    <n v="5"/>
    <n v="5"/>
    <x v="3"/>
  </r>
  <r>
    <s v="P593"/>
    <n v="9.8186265947313007"/>
    <x v="0"/>
    <x v="0"/>
    <n v="2"/>
    <n v="1"/>
    <m/>
    <m/>
    <m/>
    <m/>
    <m/>
    <m/>
    <m/>
    <m/>
    <m/>
    <m/>
    <n v="1"/>
    <x v="0"/>
    <m/>
    <m/>
    <m/>
    <m/>
    <m/>
    <n v="6"/>
    <m/>
    <m/>
    <m/>
    <n v="10"/>
    <m/>
    <n v="12"/>
    <m/>
    <m/>
    <n v="3"/>
    <m/>
    <m/>
    <m/>
    <m/>
    <m/>
    <n v="1"/>
    <m/>
    <m/>
    <m/>
    <n v="2"/>
    <m/>
    <n v="3"/>
    <m/>
    <s v="ecostore"/>
    <s v="meridien"/>
    <m/>
    <m/>
    <m/>
    <n v="4"/>
    <n v="4"/>
    <n v="4"/>
    <n v="4"/>
    <n v="4"/>
    <n v="5"/>
    <n v="4"/>
    <n v="4"/>
    <n v="4"/>
    <n v="4"/>
    <n v="4"/>
    <n v="4"/>
    <n v="4"/>
    <n v="4"/>
    <n v="4"/>
    <n v="5"/>
    <n v="5"/>
    <n v="4"/>
    <n v="4"/>
    <n v="4"/>
    <n v="4"/>
    <n v="5"/>
    <n v="4"/>
    <n v="4"/>
    <n v="4"/>
    <n v="4"/>
    <n v="4"/>
    <n v="4"/>
    <n v="4"/>
    <n v="4"/>
    <n v="4"/>
    <x v="3"/>
  </r>
  <r>
    <s v="P594"/>
    <n v="20.110427569545017"/>
    <x v="1"/>
    <x v="3"/>
    <n v="9"/>
    <m/>
    <m/>
    <m/>
    <m/>
    <m/>
    <m/>
    <m/>
    <m/>
    <n v="9"/>
    <m/>
    <s v="European"/>
    <n v="1"/>
    <x v="0"/>
    <m/>
    <n v="2"/>
    <m/>
    <m/>
    <n v="5"/>
    <n v="6"/>
    <n v="7"/>
    <n v="8"/>
    <n v="9"/>
    <m/>
    <m/>
    <n v="12"/>
    <n v="13"/>
    <m/>
    <n v="8"/>
    <m/>
    <n v="1"/>
    <m/>
    <m/>
    <n v="8"/>
    <n v="2"/>
    <n v="7"/>
    <n v="6"/>
    <n v="3"/>
    <m/>
    <m/>
    <n v="5"/>
    <n v="4"/>
    <s v="Meridian"/>
    <s v="Tesla"/>
    <m/>
    <m/>
    <m/>
    <n v="4"/>
    <n v="4"/>
    <n v="4"/>
    <n v="4"/>
    <n v="4"/>
    <n v="4"/>
    <n v="3"/>
    <n v="3"/>
    <n v="3"/>
    <n v="4"/>
    <n v="4"/>
    <n v="4"/>
    <n v="4"/>
    <n v="4"/>
    <n v="4"/>
    <n v="4"/>
    <n v="4"/>
    <n v="4"/>
    <n v="4"/>
    <n v="4"/>
    <n v="3"/>
    <n v="3"/>
    <n v="4"/>
    <n v="4"/>
    <n v="4"/>
    <n v="4"/>
    <n v="5"/>
    <n v="4"/>
    <n v="4"/>
    <n v="4"/>
    <n v="4"/>
    <x v="3"/>
  </r>
  <r>
    <s v="P595"/>
    <n v="7.3175603988832236"/>
    <x v="1"/>
    <x v="3"/>
    <n v="1"/>
    <n v="1"/>
    <m/>
    <m/>
    <m/>
    <m/>
    <m/>
    <m/>
    <m/>
    <n v="9"/>
    <m/>
    <s v="Tahitian "/>
    <n v="2"/>
    <x v="0"/>
    <m/>
    <n v="2"/>
    <m/>
    <m/>
    <n v="5"/>
    <n v="6"/>
    <m/>
    <m/>
    <m/>
    <m/>
    <n v="11"/>
    <m/>
    <m/>
    <m/>
    <n v="4"/>
    <m/>
    <n v="2"/>
    <m/>
    <m/>
    <n v="4"/>
    <n v="1"/>
    <m/>
    <m/>
    <m/>
    <m/>
    <n v="3"/>
    <m/>
    <m/>
    <s v=" "/>
    <m/>
    <m/>
    <m/>
    <m/>
    <n v="6"/>
    <n v="2"/>
    <n v="3"/>
    <n v="3"/>
    <n v="4"/>
    <n v="4"/>
    <n v="3"/>
    <n v="4"/>
    <n v="4"/>
    <n v="3"/>
    <n v="5"/>
    <n v="4"/>
    <n v="4"/>
    <n v="5"/>
    <n v="3"/>
    <n v="4"/>
    <n v="3"/>
    <n v="4"/>
    <n v="5"/>
    <n v="4"/>
    <n v="4"/>
    <n v="4"/>
    <n v="4"/>
    <n v="4"/>
    <n v="4"/>
    <n v="4"/>
    <n v="5"/>
    <n v="4"/>
    <n v="3"/>
    <n v="4"/>
    <n v="4"/>
    <x v="5"/>
  </r>
  <r>
    <s v="P596"/>
    <n v="14.359950541429411"/>
    <x v="0"/>
    <x v="3"/>
    <n v="7"/>
    <n v="1"/>
    <m/>
    <m/>
    <m/>
    <m/>
    <m/>
    <m/>
    <m/>
    <m/>
    <m/>
    <m/>
    <n v="1"/>
    <x v="0"/>
    <m/>
    <n v="2"/>
    <n v="3"/>
    <m/>
    <m/>
    <n v="6"/>
    <n v="7"/>
    <n v="8"/>
    <m/>
    <m/>
    <n v="11"/>
    <n v="12"/>
    <n v="13"/>
    <m/>
    <n v="8"/>
    <m/>
    <n v="3"/>
    <n v="4"/>
    <m/>
    <m/>
    <n v="1"/>
    <n v="2"/>
    <n v="6"/>
    <m/>
    <m/>
    <n v="7"/>
    <n v="5"/>
    <n v="8"/>
    <s v="Meridian "/>
    <m/>
    <m/>
    <m/>
    <m/>
    <n v="3"/>
    <n v="4"/>
    <n v="4"/>
    <n v="4"/>
    <n v="4"/>
    <n v="4"/>
    <n v="3"/>
    <n v="4"/>
    <n v="4"/>
    <n v="3"/>
    <n v="5"/>
    <n v="5"/>
    <n v="5"/>
    <n v="5"/>
    <n v="4"/>
    <n v="4"/>
    <n v="4"/>
    <n v="4"/>
    <n v="4"/>
    <n v="4"/>
    <n v="3"/>
    <n v="4"/>
    <n v="4"/>
    <n v="5"/>
    <n v="5"/>
    <n v="5"/>
    <n v="5"/>
    <n v="4"/>
    <n v="4"/>
    <n v="4"/>
    <n v="5"/>
    <x v="1"/>
  </r>
  <r>
    <s v="P597"/>
    <n v="6.004959690832588"/>
    <x v="0"/>
    <x v="3"/>
    <n v="2"/>
    <n v="1"/>
    <m/>
    <m/>
    <m/>
    <m/>
    <m/>
    <m/>
    <m/>
    <m/>
    <m/>
    <m/>
    <n v="1"/>
    <x v="0"/>
    <n v="1"/>
    <n v="2"/>
    <n v="3"/>
    <n v="4"/>
    <m/>
    <n v="6"/>
    <n v="7"/>
    <m/>
    <m/>
    <n v="10"/>
    <n v="11"/>
    <n v="12"/>
    <m/>
    <m/>
    <n v="9"/>
    <n v="1"/>
    <n v="3"/>
    <n v="7"/>
    <n v="2"/>
    <m/>
    <n v="8"/>
    <n v="6"/>
    <m/>
    <m/>
    <n v="4"/>
    <n v="5"/>
    <n v="9"/>
    <m/>
    <s v="watties"/>
    <m/>
    <m/>
    <m/>
    <m/>
    <n v="4"/>
    <n v="3"/>
    <n v="3"/>
    <n v="3"/>
    <n v="4"/>
    <n v="5"/>
    <n v="2"/>
    <n v="4"/>
    <n v="4"/>
    <n v="4"/>
    <n v="4"/>
    <n v="4"/>
    <n v="4"/>
    <n v="4"/>
    <n v="4"/>
    <n v="4"/>
    <n v="4"/>
    <n v="4"/>
    <n v="5"/>
    <n v="4"/>
    <n v="4"/>
    <n v="3"/>
    <n v="4"/>
    <n v="4"/>
    <n v="5"/>
    <n v="5"/>
    <n v="5"/>
    <n v="4"/>
    <n v="4"/>
    <n v="5"/>
    <n v="4"/>
    <x v="5"/>
  </r>
  <r>
    <s v="P598"/>
    <n v="5.0677404097886987"/>
    <x v="0"/>
    <x v="2"/>
    <n v="2"/>
    <m/>
    <m/>
    <m/>
    <m/>
    <m/>
    <m/>
    <m/>
    <n v="8"/>
    <m/>
    <m/>
    <m/>
    <n v="1"/>
    <x v="0"/>
    <n v="1"/>
    <n v="2"/>
    <n v="3"/>
    <n v="4"/>
    <n v="5"/>
    <n v="6"/>
    <n v="7"/>
    <n v="8"/>
    <n v="9"/>
    <n v="10"/>
    <n v="11"/>
    <n v="12"/>
    <n v="13"/>
    <m/>
    <n v="13"/>
    <n v="13"/>
    <n v="1"/>
    <n v="2"/>
    <n v="3"/>
    <n v="4"/>
    <n v="5"/>
    <n v="6"/>
    <n v="7"/>
    <n v="8"/>
    <n v="9"/>
    <n v="10"/>
    <n v="11"/>
    <n v="12"/>
    <s v="Restuarant brands "/>
    <s v="Walmart stores "/>
    <s v="Amazon"/>
    <s v="Kmart "/>
    <s v="Global "/>
    <n v="5"/>
    <n v="4"/>
    <n v="4"/>
    <n v="4"/>
    <n v="5"/>
    <n v="5"/>
    <n v="4"/>
    <n v="5"/>
    <n v="5"/>
    <n v="5"/>
    <n v="5"/>
    <n v="5"/>
    <n v="5"/>
    <n v="5"/>
    <n v="5"/>
    <n v="5"/>
    <n v="5"/>
    <n v="5"/>
    <n v="5"/>
    <n v="5"/>
    <n v="5"/>
    <n v="5"/>
    <n v="5"/>
    <n v="5"/>
    <n v="5"/>
    <n v="5"/>
    <n v="5"/>
    <n v="5"/>
    <n v="5"/>
    <n v="5"/>
    <n v="5"/>
    <x v="5"/>
  </r>
  <r>
    <s v="P599"/>
    <n v="13.971923481108703"/>
    <x v="0"/>
    <x v="2"/>
    <n v="2"/>
    <n v="1"/>
    <n v="2"/>
    <m/>
    <m/>
    <m/>
    <m/>
    <m/>
    <m/>
    <m/>
    <m/>
    <m/>
    <n v="2"/>
    <x v="0"/>
    <m/>
    <n v="2"/>
    <n v="3"/>
    <m/>
    <m/>
    <m/>
    <m/>
    <m/>
    <m/>
    <m/>
    <m/>
    <m/>
    <m/>
    <m/>
    <n v="2"/>
    <m/>
    <n v="1"/>
    <n v="2"/>
    <m/>
    <m/>
    <m/>
    <m/>
    <m/>
    <m/>
    <m/>
    <m/>
    <m/>
    <m/>
    <m/>
    <m/>
    <m/>
    <m/>
    <m/>
    <n v="4"/>
    <n v="5"/>
    <n v="5"/>
    <n v="4"/>
    <n v="4"/>
    <n v="5"/>
    <n v="3"/>
    <n v="3"/>
    <n v="3"/>
    <n v="3"/>
    <n v="3"/>
    <n v="3"/>
    <n v="3"/>
    <n v="3"/>
    <n v="3"/>
    <n v="5"/>
    <n v="5"/>
    <n v="5"/>
    <n v="5"/>
    <n v="5"/>
    <n v="5"/>
    <n v="5"/>
    <n v="5"/>
    <n v="5"/>
    <n v="5"/>
    <n v="5"/>
    <n v="5"/>
    <n v="5"/>
    <n v="5"/>
    <n v="5"/>
    <n v="5"/>
    <x v="1"/>
  </r>
  <r>
    <s v="P600"/>
    <n v="18.624623803344043"/>
    <x v="0"/>
    <x v="2"/>
    <n v="1"/>
    <m/>
    <m/>
    <m/>
    <m/>
    <m/>
    <m/>
    <m/>
    <m/>
    <n v="9"/>
    <m/>
    <s v="Filipino"/>
    <n v="1"/>
    <x v="0"/>
    <n v="1"/>
    <n v="2"/>
    <n v="3"/>
    <n v="4"/>
    <n v="5"/>
    <n v="6"/>
    <n v="7"/>
    <m/>
    <n v="9"/>
    <n v="10"/>
    <n v="11"/>
    <n v="12"/>
    <m/>
    <m/>
    <n v="11"/>
    <n v="7"/>
    <n v="5"/>
    <n v="1"/>
    <n v="3"/>
    <n v="8"/>
    <n v="2"/>
    <n v="4"/>
    <m/>
    <n v="6"/>
    <n v="10"/>
    <n v="9"/>
    <n v="11"/>
    <m/>
    <s v="Ecostore"/>
    <s v="Nourish"/>
    <s v="Only Good"/>
    <s v="Aveeno"/>
    <s v="Johnsons "/>
    <n v="5"/>
    <n v="4"/>
    <n v="3"/>
    <n v="4"/>
    <n v="5"/>
    <n v="5"/>
    <n v="2"/>
    <n v="2"/>
    <n v="2"/>
    <n v="2"/>
    <n v="3"/>
    <n v="4"/>
    <n v="4"/>
    <n v="4"/>
    <n v="4"/>
    <n v="3"/>
    <n v="4"/>
    <n v="3"/>
    <n v="3"/>
    <n v="2"/>
    <n v="2"/>
    <n v="2"/>
    <n v="3"/>
    <n v="3"/>
    <n v="3"/>
    <n v="2"/>
    <n v="2"/>
    <n v="3"/>
    <n v="2"/>
    <n v="3"/>
    <n v="3"/>
    <x v="3"/>
  </r>
  <r>
    <s v="P601"/>
    <n v="11.507762156858375"/>
    <x v="1"/>
    <x v="5"/>
    <n v="12"/>
    <n v="1"/>
    <m/>
    <m/>
    <m/>
    <m/>
    <m/>
    <m/>
    <m/>
    <m/>
    <m/>
    <m/>
    <n v="1"/>
    <x v="0"/>
    <m/>
    <n v="2"/>
    <m/>
    <m/>
    <m/>
    <m/>
    <m/>
    <m/>
    <n v="9"/>
    <m/>
    <n v="11"/>
    <m/>
    <m/>
    <m/>
    <n v="3"/>
    <m/>
    <n v="1"/>
    <m/>
    <m/>
    <m/>
    <m/>
    <m/>
    <m/>
    <n v="3"/>
    <m/>
    <n v="2"/>
    <m/>
    <m/>
    <s v="Eco store"/>
    <m/>
    <m/>
    <m/>
    <m/>
    <n v="2"/>
    <n v="4"/>
    <n v="4"/>
    <n v="4"/>
    <n v="5"/>
    <n v="5"/>
    <n v="4"/>
    <n v="4"/>
    <n v="3"/>
    <n v="4"/>
    <n v="4"/>
    <n v="5"/>
    <n v="5"/>
    <n v="5"/>
    <n v="4"/>
    <n v="5"/>
    <n v="5"/>
    <n v="4"/>
    <n v="5"/>
    <n v="5"/>
    <n v="4"/>
    <n v="4"/>
    <n v="4"/>
    <n v="3"/>
    <n v="4"/>
    <n v="4"/>
    <n v="4"/>
    <n v="5"/>
    <n v="5"/>
    <n v="4"/>
    <n v="4"/>
    <x v="4"/>
  </r>
  <r>
    <s v="P602"/>
    <n v="10.123356934895625"/>
    <x v="0"/>
    <x v="0"/>
    <n v="12"/>
    <n v="1"/>
    <m/>
    <m/>
    <m/>
    <m/>
    <m/>
    <m/>
    <m/>
    <m/>
    <m/>
    <m/>
    <n v="1"/>
    <x v="0"/>
    <n v="1"/>
    <n v="2"/>
    <n v="3"/>
    <n v="4"/>
    <n v="5"/>
    <n v="6"/>
    <n v="7"/>
    <n v="8"/>
    <m/>
    <m/>
    <m/>
    <m/>
    <m/>
    <m/>
    <n v="8"/>
    <n v="7"/>
    <n v="3"/>
    <n v="5"/>
    <n v="8"/>
    <n v="6"/>
    <n v="4"/>
    <n v="2"/>
    <n v="1"/>
    <m/>
    <m/>
    <m/>
    <m/>
    <m/>
    <m/>
    <m/>
    <m/>
    <m/>
    <m/>
    <n v="6"/>
    <n v="4"/>
    <n v="4"/>
    <n v="4"/>
    <n v="2"/>
    <n v="4"/>
    <n v="2"/>
    <n v="2"/>
    <n v="2"/>
    <n v="4"/>
    <n v="4"/>
    <n v="4"/>
    <n v="4"/>
    <n v="4"/>
    <n v="5"/>
    <n v="5"/>
    <n v="5"/>
    <n v="4"/>
    <n v="5"/>
    <n v="4"/>
    <n v="2"/>
    <n v="4"/>
    <n v="4"/>
    <n v="5"/>
    <n v="5"/>
    <n v="5"/>
    <n v="5"/>
    <n v="4"/>
    <n v="5"/>
    <n v="4"/>
    <n v="5"/>
    <x v="3"/>
  </r>
  <r>
    <s v="P603"/>
    <n v="6.6081045124731466"/>
    <x v="1"/>
    <x v="3"/>
    <n v="2"/>
    <n v="1"/>
    <m/>
    <m/>
    <m/>
    <m/>
    <m/>
    <m/>
    <m/>
    <m/>
    <m/>
    <m/>
    <n v="1"/>
    <x v="0"/>
    <n v="1"/>
    <n v="2"/>
    <m/>
    <n v="4"/>
    <m/>
    <n v="6"/>
    <m/>
    <m/>
    <n v="9"/>
    <m/>
    <m/>
    <n v="12"/>
    <m/>
    <m/>
    <n v="6"/>
    <n v="6"/>
    <n v="5"/>
    <m/>
    <n v="2"/>
    <m/>
    <n v="3"/>
    <m/>
    <m/>
    <n v="1"/>
    <m/>
    <m/>
    <n v="4"/>
    <m/>
    <m/>
    <m/>
    <m/>
    <m/>
    <m/>
    <n v="6"/>
    <n v="3"/>
    <n v="1"/>
    <n v="1"/>
    <n v="3"/>
    <n v="5"/>
    <n v="3"/>
    <n v="3"/>
    <n v="4"/>
    <n v="3"/>
    <n v="3"/>
    <n v="5"/>
    <n v="5"/>
    <n v="5"/>
    <n v="5"/>
    <n v="4"/>
    <n v="4"/>
    <n v="5"/>
    <n v="5"/>
    <n v="4"/>
    <n v="2"/>
    <n v="3"/>
    <n v="3"/>
    <n v="4"/>
    <n v="5"/>
    <n v="5"/>
    <n v="5"/>
    <n v="5"/>
    <n v="3"/>
    <n v="3"/>
    <n v="5"/>
    <x v="6"/>
  </r>
  <r>
    <s v="P604"/>
    <n v="7.7907760998261164"/>
    <x v="1"/>
    <x v="2"/>
    <n v="2"/>
    <m/>
    <m/>
    <m/>
    <m/>
    <m/>
    <m/>
    <m/>
    <n v="8"/>
    <m/>
    <m/>
    <m/>
    <n v="1"/>
    <x v="0"/>
    <m/>
    <n v="2"/>
    <m/>
    <m/>
    <n v="5"/>
    <m/>
    <n v="7"/>
    <m/>
    <m/>
    <m/>
    <n v="11"/>
    <m/>
    <m/>
    <m/>
    <n v="4"/>
    <m/>
    <n v="3"/>
    <m/>
    <m/>
    <n v="1"/>
    <m/>
    <n v="4"/>
    <m/>
    <m/>
    <m/>
    <n v="2"/>
    <m/>
    <m/>
    <m/>
    <m/>
    <m/>
    <m/>
    <m/>
    <n v="3"/>
    <n v="3"/>
    <n v="2"/>
    <n v="4"/>
    <n v="3"/>
    <n v="5"/>
    <n v="3"/>
    <n v="4"/>
    <n v="2"/>
    <n v="2"/>
    <n v="4"/>
    <n v="3"/>
    <n v="3"/>
    <n v="1"/>
    <n v="3"/>
    <n v="3"/>
    <n v="5"/>
    <n v="4"/>
    <n v="3"/>
    <n v="4"/>
    <n v="2"/>
    <n v="4"/>
    <n v="3"/>
    <n v="4"/>
    <n v="4"/>
    <n v="5"/>
    <n v="4"/>
    <n v="4"/>
    <n v="3"/>
    <n v="4"/>
    <n v="4"/>
    <x v="2"/>
  </r>
  <r>
    <s v="P605"/>
    <n v="9.3748592194295988"/>
    <x v="0"/>
    <x v="5"/>
    <n v="2"/>
    <m/>
    <m/>
    <m/>
    <m/>
    <m/>
    <m/>
    <n v="7"/>
    <m/>
    <m/>
    <m/>
    <m/>
    <n v="1"/>
    <x v="0"/>
    <n v="1"/>
    <n v="2"/>
    <m/>
    <m/>
    <m/>
    <m/>
    <m/>
    <m/>
    <m/>
    <m/>
    <m/>
    <m/>
    <m/>
    <m/>
    <n v="2"/>
    <n v="1"/>
    <n v="2"/>
    <m/>
    <m/>
    <m/>
    <m/>
    <m/>
    <m/>
    <m/>
    <m/>
    <m/>
    <m/>
    <m/>
    <s v="Bodyshop"/>
    <m/>
    <m/>
    <m/>
    <m/>
    <n v="3"/>
    <n v="2"/>
    <n v="3"/>
    <n v="2"/>
    <n v="4"/>
    <n v="4"/>
    <n v="2"/>
    <n v="4"/>
    <n v="4"/>
    <n v="4"/>
    <n v="4"/>
    <n v="4"/>
    <n v="4"/>
    <n v="4"/>
    <n v="4"/>
    <n v="4"/>
    <n v="4"/>
    <n v="4"/>
    <n v="4"/>
    <n v="4"/>
    <n v="4"/>
    <n v="4"/>
    <n v="4"/>
    <n v="4"/>
    <n v="4"/>
    <n v="4"/>
    <n v="4"/>
    <n v="4"/>
    <n v="4"/>
    <n v="4"/>
    <n v="4"/>
    <x v="4"/>
  </r>
  <r>
    <s v="P606"/>
    <n v="10.940357358071832"/>
    <x v="1"/>
    <x v="3"/>
    <n v="12"/>
    <n v="1"/>
    <m/>
    <m/>
    <m/>
    <m/>
    <m/>
    <m/>
    <m/>
    <m/>
    <m/>
    <m/>
    <n v="1"/>
    <x v="0"/>
    <m/>
    <n v="2"/>
    <m/>
    <m/>
    <m/>
    <n v="6"/>
    <n v="7"/>
    <m/>
    <m/>
    <m/>
    <m/>
    <m/>
    <m/>
    <m/>
    <n v="3"/>
    <m/>
    <n v="2"/>
    <m/>
    <m/>
    <m/>
    <n v="1"/>
    <n v="3"/>
    <m/>
    <m/>
    <m/>
    <m/>
    <m/>
    <m/>
    <s v="Monteiths"/>
    <s v="Ikea"/>
    <s v="Fonterra"/>
    <m/>
    <m/>
    <n v="3"/>
    <n v="3"/>
    <n v="3"/>
    <n v="3"/>
    <n v="4"/>
    <n v="5"/>
    <n v="4"/>
    <n v="3"/>
    <n v="4"/>
    <n v="4"/>
    <n v="4"/>
    <n v="5"/>
    <n v="4"/>
    <n v="4"/>
    <n v="5"/>
    <n v="5"/>
    <n v="5"/>
    <n v="5"/>
    <n v="5"/>
    <n v="5"/>
    <n v="4"/>
    <n v="4"/>
    <n v="4"/>
    <n v="5"/>
    <n v="5"/>
    <n v="5"/>
    <n v="5"/>
    <n v="5"/>
    <n v="3"/>
    <n v="5"/>
    <n v="4"/>
    <x v="3"/>
  </r>
  <r>
    <s v="P607"/>
    <n v="13.737395215905487"/>
    <x v="0"/>
    <x v="5"/>
    <n v="12"/>
    <n v="1"/>
    <m/>
    <m/>
    <m/>
    <m/>
    <m/>
    <m/>
    <m/>
    <m/>
    <m/>
    <m/>
    <n v="1"/>
    <x v="0"/>
    <m/>
    <n v="2"/>
    <m/>
    <m/>
    <m/>
    <n v="6"/>
    <m/>
    <m/>
    <n v="9"/>
    <m/>
    <m/>
    <m/>
    <m/>
    <m/>
    <n v="3"/>
    <m/>
    <n v="2"/>
    <m/>
    <m/>
    <m/>
    <n v="1"/>
    <m/>
    <m/>
    <n v="3"/>
    <m/>
    <m/>
    <m/>
    <m/>
    <s v="power companies"/>
    <m/>
    <m/>
    <m/>
    <m/>
    <n v="6"/>
    <n v="2"/>
    <n v="2"/>
    <n v="2"/>
    <n v="2"/>
    <n v="3"/>
    <n v="3"/>
    <n v="3"/>
    <n v="3"/>
    <n v="3"/>
    <n v="4"/>
    <n v="4"/>
    <n v="4"/>
    <n v="4"/>
    <n v="3"/>
    <n v="4"/>
    <n v="3"/>
    <n v="3"/>
    <n v="4"/>
    <n v="3"/>
    <n v="4"/>
    <n v="4"/>
    <n v="4"/>
    <n v="4"/>
    <n v="4"/>
    <n v="4"/>
    <n v="4"/>
    <n v="4"/>
    <n v="4"/>
    <n v="4"/>
    <n v="4"/>
    <x v="3"/>
  </r>
  <r>
    <s v="P608"/>
    <n v="4.0069209870074092"/>
    <x v="0"/>
    <x v="2"/>
    <n v="12"/>
    <n v="1"/>
    <m/>
    <m/>
    <m/>
    <m/>
    <m/>
    <m/>
    <m/>
    <m/>
    <m/>
    <m/>
    <n v="1"/>
    <x v="0"/>
    <m/>
    <n v="2"/>
    <n v="3"/>
    <n v="4"/>
    <n v="5"/>
    <n v="6"/>
    <n v="7"/>
    <n v="8"/>
    <m/>
    <n v="10"/>
    <m/>
    <n v="12"/>
    <m/>
    <m/>
    <n v="9"/>
    <m/>
    <n v="1"/>
    <n v="2"/>
    <n v="9"/>
    <n v="7"/>
    <n v="6"/>
    <n v="8"/>
    <n v="5"/>
    <m/>
    <n v="3"/>
    <m/>
    <n v="4"/>
    <m/>
    <s v="Anything that is made in new Zealand "/>
    <m/>
    <m/>
    <m/>
    <m/>
    <n v="3"/>
    <n v="3"/>
    <n v="3"/>
    <n v="3"/>
    <n v="3"/>
    <n v="5"/>
    <n v="3"/>
    <n v="3"/>
    <n v="4"/>
    <n v="4"/>
    <n v="4"/>
    <n v="5"/>
    <n v="4"/>
    <n v="5"/>
    <n v="5"/>
    <n v="4"/>
    <n v="4"/>
    <n v="4"/>
    <n v="4"/>
    <n v="4"/>
    <n v="4"/>
    <n v="4"/>
    <n v="4"/>
    <n v="4"/>
    <n v="4"/>
    <n v="4"/>
    <n v="4"/>
    <n v="4"/>
    <n v="4"/>
    <n v="4"/>
    <n v="5"/>
    <x v="5"/>
  </r>
  <r>
    <s v="P609"/>
    <n v="18.241638751432042"/>
    <x v="1"/>
    <x v="5"/>
    <n v="9"/>
    <n v="1"/>
    <m/>
    <m/>
    <m/>
    <m/>
    <m/>
    <m/>
    <m/>
    <m/>
    <m/>
    <m/>
    <n v="1"/>
    <x v="0"/>
    <m/>
    <n v="2"/>
    <m/>
    <m/>
    <m/>
    <n v="6"/>
    <n v="7"/>
    <m/>
    <m/>
    <m/>
    <m/>
    <m/>
    <m/>
    <m/>
    <n v="3"/>
    <m/>
    <n v="1"/>
    <m/>
    <m/>
    <m/>
    <n v="3"/>
    <n v="2"/>
    <m/>
    <m/>
    <m/>
    <m/>
    <m/>
    <m/>
    <s v="Eco Store"/>
    <m/>
    <m/>
    <m/>
    <m/>
    <n v="3"/>
    <n v="3"/>
    <n v="4"/>
    <n v="3"/>
    <n v="4"/>
    <n v="5"/>
    <n v="4"/>
    <n v="4"/>
    <n v="4"/>
    <n v="5"/>
    <n v="4"/>
    <n v="5"/>
    <n v="5"/>
    <n v="5"/>
    <n v="4"/>
    <n v="5"/>
    <n v="5"/>
    <n v="5"/>
    <n v="5"/>
    <n v="5"/>
    <n v="4"/>
    <n v="5"/>
    <n v="5"/>
    <n v="5"/>
    <n v="5"/>
    <n v="5"/>
    <n v="5"/>
    <n v="5"/>
    <n v="5"/>
    <n v="5"/>
    <n v="5"/>
    <x v="4"/>
  </r>
  <r>
    <s v="P610"/>
    <n v="14.574685793721954"/>
    <x v="1"/>
    <x v="0"/>
    <n v="12"/>
    <n v="1"/>
    <m/>
    <m/>
    <m/>
    <m/>
    <m/>
    <m/>
    <m/>
    <m/>
    <m/>
    <m/>
    <n v="1"/>
    <x v="0"/>
    <m/>
    <n v="2"/>
    <m/>
    <m/>
    <m/>
    <n v="6"/>
    <n v="7"/>
    <m/>
    <m/>
    <m/>
    <m/>
    <n v="12"/>
    <m/>
    <m/>
    <n v="4"/>
    <m/>
    <n v="4"/>
    <m/>
    <m/>
    <m/>
    <n v="1"/>
    <n v="3"/>
    <m/>
    <m/>
    <m/>
    <m/>
    <n v="2"/>
    <m/>
    <s v="The north face"/>
    <s v="Eco store "/>
    <s v="Patagonia"/>
    <s v="Levis"/>
    <m/>
    <n v="5"/>
    <n v="4"/>
    <n v="4"/>
    <n v="4"/>
    <n v="4"/>
    <n v="5"/>
    <n v="3"/>
    <n v="5"/>
    <n v="4"/>
    <n v="4"/>
    <n v="5"/>
    <n v="5"/>
    <n v="4"/>
    <n v="4"/>
    <n v="4"/>
    <n v="4"/>
    <n v="4"/>
    <n v="4"/>
    <n v="4"/>
    <n v="4"/>
    <n v="5"/>
    <n v="5"/>
    <n v="5"/>
    <n v="4"/>
    <n v="4"/>
    <n v="4"/>
    <n v="4"/>
    <n v="4"/>
    <n v="4"/>
    <n v="4"/>
    <n v="5"/>
    <x v="6"/>
  </r>
  <r>
    <s v="P611"/>
    <n v="22.078381461075942"/>
    <x v="1"/>
    <x v="1"/>
    <n v="14"/>
    <n v="1"/>
    <m/>
    <m/>
    <m/>
    <m/>
    <m/>
    <m/>
    <m/>
    <m/>
    <m/>
    <m/>
    <n v="1"/>
    <x v="0"/>
    <m/>
    <m/>
    <n v="3"/>
    <m/>
    <n v="5"/>
    <n v="6"/>
    <m/>
    <m/>
    <m/>
    <m/>
    <n v="11"/>
    <n v="12"/>
    <m/>
    <m/>
    <n v="5"/>
    <m/>
    <m/>
    <n v="1"/>
    <m/>
    <n v="3"/>
    <n v="2"/>
    <m/>
    <m/>
    <m/>
    <m/>
    <n v="4"/>
    <n v="5"/>
    <m/>
    <m/>
    <m/>
    <m/>
    <m/>
    <m/>
    <n v="6"/>
    <n v="1"/>
    <n v="1"/>
    <n v="1"/>
    <n v="4"/>
    <n v="5"/>
    <n v="3"/>
    <n v="4"/>
    <n v="3"/>
    <n v="3"/>
    <n v="5"/>
    <n v="5"/>
    <n v="5"/>
    <n v="5"/>
    <n v="5"/>
    <n v="3"/>
    <n v="4"/>
    <n v="4"/>
    <n v="5"/>
    <n v="5"/>
    <n v="5"/>
    <n v="5"/>
    <n v="5"/>
    <n v="5"/>
    <n v="5"/>
    <n v="5"/>
    <n v="5"/>
    <n v="5"/>
    <n v="5"/>
    <n v="5"/>
    <n v="5"/>
    <x v="5"/>
  </r>
  <r>
    <s v="P612"/>
    <n v="21.138739358702534"/>
    <x v="0"/>
    <x v="3"/>
    <n v="9"/>
    <n v="1"/>
    <m/>
    <m/>
    <m/>
    <m/>
    <m/>
    <m/>
    <m/>
    <m/>
    <m/>
    <m/>
    <n v="1"/>
    <x v="0"/>
    <m/>
    <n v="2"/>
    <n v="3"/>
    <m/>
    <n v="5"/>
    <n v="6"/>
    <m/>
    <n v="8"/>
    <m/>
    <m/>
    <n v="11"/>
    <n v="12"/>
    <m/>
    <m/>
    <n v="7"/>
    <m/>
    <n v="5"/>
    <n v="4"/>
    <m/>
    <n v="1"/>
    <n v="2"/>
    <m/>
    <n v="3"/>
    <m/>
    <m/>
    <n v="6"/>
    <n v="7"/>
    <m/>
    <s v="Meridian "/>
    <m/>
    <m/>
    <m/>
    <m/>
    <n v="2"/>
    <n v="4"/>
    <n v="4"/>
    <n v="4"/>
    <n v="5"/>
    <n v="4"/>
    <n v="4"/>
    <n v="4"/>
    <n v="4"/>
    <n v="4"/>
    <n v="4"/>
    <n v="4"/>
    <n v="4"/>
    <n v="4"/>
    <n v="4"/>
    <n v="4"/>
    <n v="4"/>
    <n v="4"/>
    <n v="4"/>
    <n v="4"/>
    <n v="4"/>
    <n v="4"/>
    <n v="4"/>
    <n v="4"/>
    <n v="4"/>
    <n v="4"/>
    <n v="5"/>
    <n v="4"/>
    <n v="4"/>
    <n v="4"/>
    <n v="4"/>
    <x v="2"/>
  </r>
  <r>
    <s v="P613"/>
    <n v="13.739683310159759"/>
    <x v="0"/>
    <x v="1"/>
    <n v="2"/>
    <n v="1"/>
    <m/>
    <m/>
    <m/>
    <m/>
    <m/>
    <m/>
    <m/>
    <m/>
    <m/>
    <m/>
    <n v="1"/>
    <x v="0"/>
    <m/>
    <n v="2"/>
    <m/>
    <n v="4"/>
    <n v="5"/>
    <n v="6"/>
    <m/>
    <m/>
    <n v="9"/>
    <n v="10"/>
    <n v="11"/>
    <m/>
    <n v="13"/>
    <m/>
    <n v="8"/>
    <m/>
    <n v="1"/>
    <m/>
    <n v="5"/>
    <n v="6"/>
    <n v="3"/>
    <m/>
    <m/>
    <n v="7"/>
    <n v="4"/>
    <n v="2"/>
    <m/>
    <n v="8"/>
    <s v="ELECTRIC CARS"/>
    <s v="WIND FARMS "/>
    <m/>
    <m/>
    <m/>
    <n v="4"/>
    <n v="3"/>
    <n v="3"/>
    <n v="3"/>
    <n v="5"/>
    <n v="5"/>
    <n v="4"/>
    <n v="4"/>
    <n v="4"/>
    <n v="4"/>
    <n v="4"/>
    <n v="5"/>
    <n v="5"/>
    <n v="5"/>
    <n v="5"/>
    <n v="5"/>
    <n v="5"/>
    <n v="5"/>
    <n v="5"/>
    <n v="5"/>
    <n v="4"/>
    <n v="4"/>
    <n v="5"/>
    <n v="5"/>
    <n v="5"/>
    <n v="5"/>
    <n v="5"/>
    <n v="5"/>
    <n v="5"/>
    <n v="5"/>
    <n v="5"/>
    <x v="0"/>
  </r>
  <r>
    <s v="P614"/>
    <n v="21.524263037033613"/>
    <x v="1"/>
    <x v="3"/>
    <n v="3"/>
    <n v="1"/>
    <m/>
    <m/>
    <m/>
    <m/>
    <m/>
    <m/>
    <m/>
    <m/>
    <m/>
    <m/>
    <n v="1"/>
    <x v="0"/>
    <m/>
    <n v="2"/>
    <m/>
    <m/>
    <n v="5"/>
    <n v="6"/>
    <n v="7"/>
    <m/>
    <m/>
    <m/>
    <m/>
    <n v="12"/>
    <m/>
    <m/>
    <n v="5"/>
    <m/>
    <n v="1"/>
    <m/>
    <m/>
    <n v="5"/>
    <n v="2"/>
    <n v="3"/>
    <m/>
    <m/>
    <m/>
    <m/>
    <n v="4"/>
    <m/>
    <m/>
    <m/>
    <m/>
    <m/>
    <m/>
    <n v="6"/>
    <n v="3"/>
    <n v="3"/>
    <n v="3"/>
    <n v="4"/>
    <n v="4"/>
    <n v="3"/>
    <n v="3"/>
    <n v="3"/>
    <n v="3"/>
    <n v="3"/>
    <n v="4"/>
    <n v="4"/>
    <n v="4"/>
    <n v="4"/>
    <n v="4"/>
    <n v="3"/>
    <n v="3"/>
    <n v="4"/>
    <n v="4"/>
    <n v="4"/>
    <n v="4"/>
    <n v="4"/>
    <n v="4"/>
    <n v="4"/>
    <n v="4"/>
    <n v="4"/>
    <n v="4"/>
    <n v="3"/>
    <n v="3"/>
    <n v="4"/>
    <x v="5"/>
  </r>
  <r>
    <s v="P615"/>
    <n v="18.624653766906025"/>
    <x v="0"/>
    <x v="0"/>
    <n v="2"/>
    <n v="1"/>
    <m/>
    <m/>
    <m/>
    <m/>
    <m/>
    <m/>
    <m/>
    <m/>
    <m/>
    <m/>
    <n v="1"/>
    <x v="0"/>
    <m/>
    <m/>
    <n v="3"/>
    <m/>
    <m/>
    <n v="6"/>
    <m/>
    <m/>
    <m/>
    <m/>
    <m/>
    <m/>
    <m/>
    <m/>
    <n v="2"/>
    <m/>
    <m/>
    <n v="2"/>
    <m/>
    <m/>
    <n v="3"/>
    <m/>
    <m/>
    <m/>
    <m/>
    <m/>
    <m/>
    <m/>
    <s v="Living Nature"/>
    <s v="Max Fashions"/>
    <s v="Witchery"/>
    <m/>
    <m/>
    <n v="6"/>
    <n v="2"/>
    <n v="2"/>
    <n v="3"/>
    <n v="3"/>
    <n v="4"/>
    <n v="2"/>
    <n v="4"/>
    <n v="2"/>
    <n v="4"/>
    <n v="2"/>
    <n v="2"/>
    <n v="2"/>
    <n v="2"/>
    <n v="4"/>
    <n v="3"/>
    <n v="2"/>
    <n v="3"/>
    <n v="4"/>
    <n v="2"/>
    <n v="2"/>
    <n v="2"/>
    <n v="4"/>
    <n v="4"/>
    <n v="4"/>
    <n v="4"/>
    <n v="5"/>
    <n v="2"/>
    <n v="2"/>
    <n v="2"/>
    <n v="2"/>
    <x v="2"/>
  </r>
  <r>
    <s v="P616"/>
    <n v="23.71443233103227"/>
    <x v="0"/>
    <x v="3"/>
    <n v="13"/>
    <n v="1"/>
    <m/>
    <m/>
    <m/>
    <m/>
    <m/>
    <m/>
    <m/>
    <m/>
    <m/>
    <m/>
    <n v="1"/>
    <x v="0"/>
    <m/>
    <n v="2"/>
    <n v="3"/>
    <m/>
    <n v="5"/>
    <n v="6"/>
    <n v="7"/>
    <n v="8"/>
    <m/>
    <n v="10"/>
    <n v="11"/>
    <n v="12"/>
    <m/>
    <m/>
    <n v="9"/>
    <m/>
    <n v="5"/>
    <n v="1"/>
    <m/>
    <n v="6"/>
    <n v="3"/>
    <n v="7"/>
    <n v="4"/>
    <m/>
    <n v="8"/>
    <n v="9"/>
    <n v="2"/>
    <m/>
    <s v="the warehouse"/>
    <m/>
    <m/>
    <m/>
    <m/>
    <n v="4"/>
    <n v="3"/>
    <n v="3"/>
    <n v="3"/>
    <n v="5"/>
    <n v="5"/>
    <n v="5"/>
    <n v="5"/>
    <n v="5"/>
    <n v="5"/>
    <n v="5"/>
    <n v="5"/>
    <n v="5"/>
    <n v="5"/>
    <n v="5"/>
    <n v="5"/>
    <n v="5"/>
    <n v="5"/>
    <n v="5"/>
    <n v="5"/>
    <n v="5"/>
    <n v="5"/>
    <n v="5"/>
    <n v="5"/>
    <n v="5"/>
    <n v="5"/>
    <n v="5"/>
    <n v="5"/>
    <n v="5"/>
    <n v="5"/>
    <n v="5"/>
    <x v="5"/>
  </r>
  <r>
    <s v="P617"/>
    <n v="19.135463459191712"/>
    <x v="1"/>
    <x v="5"/>
    <n v="3"/>
    <n v="1"/>
    <m/>
    <m/>
    <m/>
    <m/>
    <m/>
    <m/>
    <m/>
    <m/>
    <m/>
    <m/>
    <n v="1"/>
    <x v="0"/>
    <m/>
    <n v="2"/>
    <m/>
    <m/>
    <m/>
    <n v="6"/>
    <m/>
    <m/>
    <m/>
    <m/>
    <m/>
    <m/>
    <m/>
    <m/>
    <n v="2"/>
    <m/>
    <n v="2"/>
    <m/>
    <m/>
    <m/>
    <n v="1"/>
    <m/>
    <m/>
    <m/>
    <m/>
    <m/>
    <m/>
    <m/>
    <s v="Genesis"/>
    <m/>
    <m/>
    <m/>
    <m/>
    <n v="6"/>
    <n v="3"/>
    <n v="2"/>
    <n v="2"/>
    <n v="4"/>
    <n v="4"/>
    <n v="3"/>
    <n v="3"/>
    <n v="3"/>
    <n v="3"/>
    <n v="4"/>
    <n v="4"/>
    <n v="4"/>
    <n v="4"/>
    <n v="4"/>
    <n v="4"/>
    <n v="4"/>
    <n v="3"/>
    <n v="4"/>
    <n v="3"/>
    <n v="3"/>
    <n v="4"/>
    <n v="3"/>
    <n v="4"/>
    <n v="4"/>
    <n v="4"/>
    <n v="4"/>
    <n v="3"/>
    <n v="3"/>
    <n v="3"/>
    <n v="3"/>
    <x v="3"/>
  </r>
  <r>
    <s v="P618"/>
    <n v="18.57302531594085"/>
    <x v="0"/>
    <x v="1"/>
    <n v="9"/>
    <m/>
    <m/>
    <m/>
    <m/>
    <m/>
    <m/>
    <m/>
    <m/>
    <n v="9"/>
    <m/>
    <s v="british"/>
    <n v="1"/>
    <x v="0"/>
    <m/>
    <n v="2"/>
    <n v="3"/>
    <m/>
    <m/>
    <n v="6"/>
    <n v="7"/>
    <n v="8"/>
    <n v="9"/>
    <n v="10"/>
    <m/>
    <n v="12"/>
    <m/>
    <m/>
    <n v="8"/>
    <m/>
    <n v="2"/>
    <n v="6"/>
    <m/>
    <m/>
    <n v="1"/>
    <n v="3"/>
    <n v="5"/>
    <n v="4"/>
    <n v="8"/>
    <m/>
    <n v="7"/>
    <m/>
    <s v="meridian"/>
    <s v="red seal"/>
    <s v="eco store"/>
    <m/>
    <m/>
    <n v="5"/>
    <n v="4"/>
    <n v="4"/>
    <n v="4"/>
    <n v="5"/>
    <n v="4"/>
    <n v="4"/>
    <n v="3"/>
    <n v="3"/>
    <n v="4"/>
    <n v="4"/>
    <n v="5"/>
    <n v="4"/>
    <n v="5"/>
    <n v="4"/>
    <n v="4"/>
    <n v="5"/>
    <n v="4"/>
    <n v="4"/>
    <n v="4"/>
    <n v="4"/>
    <n v="4"/>
    <n v="4"/>
    <n v="4"/>
    <n v="4"/>
    <n v="4"/>
    <n v="4"/>
    <n v="4"/>
    <n v="4"/>
    <n v="4"/>
    <n v="4"/>
    <x v="1"/>
  </r>
  <r>
    <s v="P619"/>
    <n v="22.406774326462845"/>
    <x v="0"/>
    <x v="4"/>
    <n v="12"/>
    <m/>
    <m/>
    <m/>
    <m/>
    <m/>
    <m/>
    <m/>
    <m/>
    <n v="9"/>
    <m/>
    <s v="Taiwanese"/>
    <n v="1"/>
    <x v="0"/>
    <m/>
    <n v="2"/>
    <m/>
    <m/>
    <n v="5"/>
    <n v="6"/>
    <n v="7"/>
    <n v="8"/>
    <n v="9"/>
    <m/>
    <m/>
    <n v="12"/>
    <n v="13"/>
    <m/>
    <n v="8"/>
    <m/>
    <n v="1"/>
    <m/>
    <m/>
    <n v="6"/>
    <n v="5"/>
    <n v="4"/>
    <n v="2"/>
    <n v="3"/>
    <m/>
    <m/>
    <n v="7"/>
    <n v="8"/>
    <s v="H&amp;M"/>
    <m/>
    <m/>
    <m/>
    <m/>
    <n v="4"/>
    <n v="4"/>
    <n v="4"/>
    <n v="4"/>
    <n v="4"/>
    <n v="4"/>
    <n v="4"/>
    <n v="5"/>
    <n v="5"/>
    <n v="5"/>
    <n v="5"/>
    <n v="5"/>
    <n v="4"/>
    <n v="5"/>
    <n v="4"/>
    <n v="5"/>
    <n v="5"/>
    <n v="3"/>
    <n v="5"/>
    <n v="5"/>
    <n v="4"/>
    <n v="5"/>
    <n v="5"/>
    <n v="5"/>
    <n v="5"/>
    <n v="5"/>
    <n v="5"/>
    <n v="5"/>
    <n v="4"/>
    <n v="5"/>
    <n v="5"/>
    <x v="5"/>
  </r>
  <r>
    <s v="P620"/>
    <n v="14.351931168973749"/>
    <x v="1"/>
    <x v="3"/>
    <n v="9"/>
    <n v="1"/>
    <m/>
    <m/>
    <m/>
    <m/>
    <m/>
    <m/>
    <m/>
    <m/>
    <m/>
    <m/>
    <n v="1"/>
    <x v="0"/>
    <m/>
    <m/>
    <n v="3"/>
    <m/>
    <m/>
    <n v="6"/>
    <n v="7"/>
    <m/>
    <m/>
    <m/>
    <m/>
    <m/>
    <m/>
    <m/>
    <n v="3"/>
    <m/>
    <m/>
    <n v="1"/>
    <m/>
    <m/>
    <n v="3"/>
    <n v="2"/>
    <m/>
    <m/>
    <m/>
    <m/>
    <m/>
    <m/>
    <m/>
    <m/>
    <m/>
    <m/>
    <m/>
    <n v="1"/>
    <n v="1"/>
    <n v="1"/>
    <n v="1"/>
    <n v="4"/>
    <n v="5"/>
    <n v="4"/>
    <n v="3"/>
    <n v="3"/>
    <n v="4"/>
    <n v="5"/>
    <n v="5"/>
    <n v="5"/>
    <n v="5"/>
    <n v="4"/>
    <n v="4"/>
    <n v="3"/>
    <n v="3"/>
    <n v="4"/>
    <n v="4"/>
    <n v="4"/>
    <n v="4"/>
    <n v="3"/>
    <n v="4"/>
    <n v="4"/>
    <n v="4"/>
    <n v="5"/>
    <n v="4"/>
    <n v="4"/>
    <n v="3"/>
    <n v="3"/>
    <x v="0"/>
  </r>
  <r>
    <s v="P621"/>
    <n v="18.039029868285244"/>
    <x v="1"/>
    <x v="3"/>
    <n v="12"/>
    <n v="1"/>
    <m/>
    <m/>
    <m/>
    <m/>
    <m/>
    <m/>
    <m/>
    <m/>
    <m/>
    <m/>
    <n v="1"/>
    <x v="0"/>
    <n v="1"/>
    <m/>
    <n v="3"/>
    <m/>
    <m/>
    <m/>
    <m/>
    <m/>
    <m/>
    <m/>
    <n v="11"/>
    <n v="12"/>
    <m/>
    <m/>
    <n v="4"/>
    <n v="3"/>
    <m/>
    <n v="2"/>
    <m/>
    <m/>
    <m/>
    <m/>
    <m/>
    <m/>
    <m/>
    <n v="4"/>
    <n v="1"/>
    <m/>
    <s v="genesis"/>
    <m/>
    <m/>
    <m/>
    <m/>
    <n v="6"/>
    <n v="4"/>
    <n v="4"/>
    <n v="4"/>
    <n v="4"/>
    <n v="4"/>
    <n v="3"/>
    <n v="3"/>
    <n v="3"/>
    <n v="3"/>
    <n v="3"/>
    <n v="3"/>
    <n v="3"/>
    <n v="3"/>
    <n v="3"/>
    <n v="3"/>
    <n v="3"/>
    <n v="3"/>
    <n v="3"/>
    <n v="3"/>
    <n v="3"/>
    <n v="3"/>
    <n v="3"/>
    <n v="3"/>
    <n v="3"/>
    <n v="3"/>
    <n v="3"/>
    <n v="4"/>
    <n v="4"/>
    <n v="3"/>
    <n v="3"/>
    <x v="0"/>
  </r>
  <r>
    <s v="P622"/>
    <n v="6.7226241190895317"/>
    <x v="0"/>
    <x v="3"/>
    <n v="4"/>
    <n v="1"/>
    <m/>
    <m/>
    <m/>
    <m/>
    <m/>
    <m/>
    <m/>
    <m/>
    <m/>
    <m/>
    <n v="1"/>
    <x v="0"/>
    <m/>
    <m/>
    <m/>
    <m/>
    <m/>
    <n v="6"/>
    <m/>
    <m/>
    <m/>
    <m/>
    <m/>
    <m/>
    <m/>
    <m/>
    <n v="1"/>
    <m/>
    <m/>
    <m/>
    <m/>
    <m/>
    <n v="1"/>
    <m/>
    <m/>
    <m/>
    <m/>
    <m/>
    <m/>
    <m/>
    <m/>
    <m/>
    <m/>
    <m/>
    <m/>
    <n v="4"/>
    <n v="4"/>
    <n v="4"/>
    <n v="4"/>
    <n v="4"/>
    <n v="5"/>
    <n v="4"/>
    <n v="4"/>
    <n v="3"/>
    <n v="4"/>
    <n v="4"/>
    <n v="5"/>
    <n v="4"/>
    <n v="5"/>
    <n v="4"/>
    <n v="4"/>
    <n v="5"/>
    <n v="4"/>
    <n v="4"/>
    <n v="4"/>
    <n v="4"/>
    <n v="4"/>
    <n v="3"/>
    <n v="3"/>
    <n v="4"/>
    <n v="5"/>
    <n v="5"/>
    <n v="5"/>
    <n v="5"/>
    <n v="4"/>
    <n v="4"/>
    <x v="5"/>
  </r>
  <r>
    <s v="P623"/>
    <n v="19.405794415728444"/>
    <x v="0"/>
    <x v="5"/>
    <n v="2"/>
    <m/>
    <m/>
    <m/>
    <m/>
    <m/>
    <m/>
    <m/>
    <m/>
    <n v="9"/>
    <m/>
    <s v="Asian"/>
    <n v="1"/>
    <x v="0"/>
    <m/>
    <n v="2"/>
    <m/>
    <n v="4"/>
    <m/>
    <n v="6"/>
    <m/>
    <m/>
    <m/>
    <m/>
    <n v="11"/>
    <n v="12"/>
    <n v="13"/>
    <m/>
    <n v="6"/>
    <m/>
    <n v="4"/>
    <m/>
    <n v="3"/>
    <m/>
    <n v="1"/>
    <m/>
    <m/>
    <m/>
    <m/>
    <n v="2"/>
    <n v="5"/>
    <n v="6"/>
    <s v="Seed"/>
    <s v="Witchery "/>
    <s v="Esprit"/>
    <s v="Max"/>
    <s v="Mac"/>
    <n v="4"/>
    <n v="4"/>
    <n v="5"/>
    <n v="5"/>
    <n v="4"/>
    <n v="4"/>
    <n v="4"/>
    <n v="4"/>
    <n v="4"/>
    <n v="4"/>
    <n v="4"/>
    <n v="4"/>
    <n v="4"/>
    <n v="4"/>
    <n v="4"/>
    <n v="4"/>
    <n v="4"/>
    <n v="4"/>
    <n v="4"/>
    <n v="4"/>
    <n v="4"/>
    <n v="4"/>
    <n v="4"/>
    <n v="4"/>
    <n v="4"/>
    <n v="4"/>
    <n v="4"/>
    <n v="4"/>
    <n v="4"/>
    <n v="4"/>
    <n v="4"/>
    <x v="4"/>
  </r>
  <r>
    <s v="P624"/>
    <n v="9.2741164651364407"/>
    <x v="0"/>
    <x v="2"/>
    <n v="9"/>
    <n v="1"/>
    <m/>
    <m/>
    <m/>
    <m/>
    <m/>
    <m/>
    <m/>
    <m/>
    <m/>
    <m/>
    <n v="1"/>
    <x v="0"/>
    <n v="1"/>
    <n v="2"/>
    <n v="3"/>
    <n v="4"/>
    <n v="5"/>
    <n v="6"/>
    <n v="7"/>
    <n v="8"/>
    <n v="9"/>
    <n v="10"/>
    <n v="11"/>
    <n v="12"/>
    <m/>
    <m/>
    <n v="12"/>
    <n v="3"/>
    <n v="2"/>
    <n v="12"/>
    <n v="7"/>
    <n v="6"/>
    <n v="5"/>
    <n v="4"/>
    <n v="8"/>
    <n v="11"/>
    <n v="9"/>
    <n v="10"/>
    <n v="1"/>
    <m/>
    <s v="Tradeaid"/>
    <m/>
    <m/>
    <m/>
    <m/>
    <n v="2"/>
    <n v="4"/>
    <n v="4"/>
    <n v="4"/>
    <n v="2"/>
    <n v="5"/>
    <n v="3"/>
    <n v="3"/>
    <n v="3"/>
    <n v="4"/>
    <n v="4"/>
    <n v="5"/>
    <n v="5"/>
    <n v="5"/>
    <n v="5"/>
    <n v="5"/>
    <n v="5"/>
    <n v="4"/>
    <n v="5"/>
    <n v="5"/>
    <n v="4"/>
    <n v="4"/>
    <n v="5"/>
    <n v="5"/>
    <n v="5"/>
    <n v="4"/>
    <n v="5"/>
    <n v="5"/>
    <n v="5"/>
    <n v="5"/>
    <n v="5"/>
    <x v="2"/>
  </r>
  <r>
    <s v="P625"/>
    <n v="11.233908965459545"/>
    <x v="1"/>
    <x v="5"/>
    <n v="14"/>
    <m/>
    <m/>
    <m/>
    <m/>
    <m/>
    <m/>
    <m/>
    <m/>
    <m/>
    <n v="10"/>
    <m/>
    <n v="1"/>
    <x v="0"/>
    <m/>
    <n v="2"/>
    <n v="3"/>
    <n v="4"/>
    <n v="5"/>
    <n v="6"/>
    <n v="7"/>
    <m/>
    <m/>
    <m/>
    <n v="11"/>
    <n v="12"/>
    <m/>
    <m/>
    <n v="8"/>
    <m/>
    <n v="1"/>
    <n v="2"/>
    <n v="5"/>
    <n v="3"/>
    <n v="7"/>
    <n v="6"/>
    <m/>
    <m/>
    <m/>
    <n v="4"/>
    <n v="8"/>
    <m/>
    <m/>
    <m/>
    <m/>
    <m/>
    <m/>
    <n v="5"/>
    <n v="4"/>
    <n v="3"/>
    <n v="5"/>
    <n v="5"/>
    <n v="5"/>
    <n v="5"/>
    <n v="5"/>
    <n v="5"/>
    <n v="5"/>
    <n v="5"/>
    <n v="5"/>
    <n v="5"/>
    <n v="5"/>
    <n v="5"/>
    <n v="5"/>
    <n v="5"/>
    <n v="5"/>
    <n v="5"/>
    <n v="5"/>
    <n v="5"/>
    <n v="5"/>
    <n v="5"/>
    <n v="5"/>
    <n v="5"/>
    <n v="5"/>
    <n v="5"/>
    <n v="5"/>
    <n v="5"/>
    <n v="5"/>
    <n v="5"/>
    <x v="0"/>
  </r>
  <r>
    <s v="P626"/>
    <n v="19.626809412314472"/>
    <x v="1"/>
    <x v="5"/>
    <n v="2"/>
    <m/>
    <m/>
    <m/>
    <m/>
    <m/>
    <m/>
    <m/>
    <m/>
    <n v="9"/>
    <m/>
    <s v="Dutch"/>
    <n v="1"/>
    <x v="0"/>
    <m/>
    <n v="2"/>
    <n v="3"/>
    <m/>
    <n v="5"/>
    <n v="6"/>
    <n v="7"/>
    <n v="8"/>
    <m/>
    <m/>
    <n v="11"/>
    <m/>
    <m/>
    <m/>
    <n v="7"/>
    <m/>
    <n v="2"/>
    <n v="6"/>
    <m/>
    <n v="3"/>
    <n v="4"/>
    <n v="5"/>
    <n v="1"/>
    <m/>
    <m/>
    <n v="7"/>
    <m/>
    <m/>
    <m/>
    <m/>
    <m/>
    <m/>
    <m/>
    <n v="6"/>
    <n v="3"/>
    <n v="3"/>
    <n v="3"/>
    <n v="2"/>
    <n v="5"/>
    <n v="3"/>
    <n v="3"/>
    <n v="2"/>
    <n v="3"/>
    <n v="4"/>
    <n v="5"/>
    <n v="4"/>
    <n v="4"/>
    <n v="3"/>
    <n v="3"/>
    <n v="3"/>
    <n v="3"/>
    <n v="3"/>
    <n v="3"/>
    <n v="3"/>
    <n v="4"/>
    <n v="3"/>
    <n v="3"/>
    <n v="3"/>
    <n v="3"/>
    <n v="5"/>
    <n v="3"/>
    <n v="3"/>
    <n v="3"/>
    <n v="3"/>
    <x v="3"/>
  </r>
  <r>
    <s v="P627"/>
    <n v="23.564343920187675"/>
    <x v="0"/>
    <x v="3"/>
    <n v="9"/>
    <n v="1"/>
    <m/>
    <m/>
    <m/>
    <m/>
    <m/>
    <m/>
    <m/>
    <m/>
    <m/>
    <m/>
    <n v="1"/>
    <x v="0"/>
    <m/>
    <n v="2"/>
    <m/>
    <m/>
    <n v="5"/>
    <n v="6"/>
    <n v="7"/>
    <m/>
    <m/>
    <m/>
    <m/>
    <n v="12"/>
    <m/>
    <m/>
    <n v="5"/>
    <m/>
    <n v="1"/>
    <m/>
    <m/>
    <n v="5"/>
    <n v="4"/>
    <n v="2"/>
    <m/>
    <m/>
    <m/>
    <m/>
    <n v="3"/>
    <m/>
    <m/>
    <m/>
    <m/>
    <m/>
    <m/>
    <n v="6"/>
    <n v="4"/>
    <n v="4"/>
    <n v="4"/>
    <n v="4"/>
    <n v="4"/>
    <n v="4"/>
    <n v="4"/>
    <n v="3"/>
    <n v="4"/>
    <n v="4"/>
    <n v="5"/>
    <n v="5"/>
    <n v="4"/>
    <n v="4"/>
    <n v="4"/>
    <n v="4"/>
    <n v="3"/>
    <n v="4"/>
    <n v="4"/>
    <n v="4"/>
    <n v="4"/>
    <n v="4"/>
    <n v="4"/>
    <n v="5"/>
    <n v="5"/>
    <n v="5"/>
    <n v="5"/>
    <n v="4"/>
    <n v="4"/>
    <n v="4"/>
    <x v="1"/>
  </r>
  <r>
    <s v="P628"/>
    <n v="11.971764971719338"/>
    <x v="1"/>
    <x v="3"/>
    <n v="2"/>
    <n v="1"/>
    <m/>
    <m/>
    <m/>
    <m/>
    <m/>
    <m/>
    <m/>
    <n v="9"/>
    <m/>
    <s v="North American"/>
    <n v="2"/>
    <x v="0"/>
    <m/>
    <n v="2"/>
    <m/>
    <m/>
    <m/>
    <n v="6"/>
    <m/>
    <m/>
    <m/>
    <m/>
    <m/>
    <m/>
    <m/>
    <m/>
    <n v="2"/>
    <m/>
    <n v="2"/>
    <m/>
    <m/>
    <m/>
    <n v="1"/>
    <m/>
    <m/>
    <m/>
    <m/>
    <m/>
    <m/>
    <m/>
    <s v="Body Shop"/>
    <s v="Hell Pizza"/>
    <s v="FSC"/>
    <m/>
    <m/>
    <n v="6"/>
    <n v="4"/>
    <n v="4"/>
    <n v="4"/>
    <n v="5"/>
    <n v="5"/>
    <n v="2"/>
    <n v="1"/>
    <n v="2"/>
    <n v="4"/>
    <n v="4"/>
    <n v="5"/>
    <n v="5"/>
    <n v="4"/>
    <n v="4"/>
    <n v="4"/>
    <n v="4"/>
    <n v="3"/>
    <n v="5"/>
    <n v="5"/>
    <n v="2"/>
    <n v="3"/>
    <n v="2"/>
    <n v="5"/>
    <n v="5"/>
    <n v="4"/>
    <n v="5"/>
    <n v="4"/>
    <n v="4"/>
    <n v="4"/>
    <n v="4"/>
    <x v="6"/>
  </r>
  <r>
    <s v="P629"/>
    <n v="19.930531589675155"/>
    <x v="1"/>
    <x v="0"/>
    <n v="2"/>
    <m/>
    <m/>
    <m/>
    <m/>
    <m/>
    <m/>
    <m/>
    <m/>
    <n v="9"/>
    <m/>
    <s v="African "/>
    <n v="1"/>
    <x v="0"/>
    <m/>
    <n v="2"/>
    <n v="3"/>
    <m/>
    <n v="5"/>
    <n v="6"/>
    <n v="7"/>
    <n v="8"/>
    <m/>
    <n v="10"/>
    <m/>
    <m/>
    <m/>
    <m/>
    <n v="7"/>
    <m/>
    <n v="2"/>
    <n v="5"/>
    <m/>
    <n v="6"/>
    <n v="3"/>
    <n v="4"/>
    <n v="7"/>
    <m/>
    <n v="1"/>
    <m/>
    <m/>
    <m/>
    <s v="Amazon"/>
    <s v="Microsoft "/>
    <s v="HP"/>
    <s v="IBM"/>
    <s v="Sony"/>
    <n v="3"/>
    <n v="5"/>
    <n v="5"/>
    <n v="5"/>
    <n v="5"/>
    <n v="5"/>
    <n v="5"/>
    <n v="5"/>
    <n v="5"/>
    <n v="5"/>
    <n v="5"/>
    <n v="5"/>
    <n v="5"/>
    <n v="5"/>
    <n v="5"/>
    <n v="5"/>
    <n v="5"/>
    <n v="5"/>
    <n v="5"/>
    <n v="5"/>
    <n v="4"/>
    <n v="4"/>
    <n v="5"/>
    <n v="5"/>
    <n v="5"/>
    <n v="5"/>
    <n v="5"/>
    <n v="5"/>
    <n v="5"/>
    <n v="5"/>
    <n v="5"/>
    <x v="3"/>
  </r>
  <r>
    <s v="P630"/>
    <n v="14.023295615873948"/>
    <x v="1"/>
    <x v="5"/>
    <n v="7"/>
    <n v="1"/>
    <m/>
    <m/>
    <m/>
    <m/>
    <m/>
    <m/>
    <m/>
    <m/>
    <m/>
    <m/>
    <n v="1"/>
    <x v="0"/>
    <m/>
    <m/>
    <n v="3"/>
    <m/>
    <m/>
    <m/>
    <n v="7"/>
    <m/>
    <m/>
    <m/>
    <m/>
    <m/>
    <m/>
    <m/>
    <n v="2"/>
    <m/>
    <m/>
    <n v="2"/>
    <m/>
    <m/>
    <m/>
    <n v="1"/>
    <m/>
    <m/>
    <m/>
    <m/>
    <m/>
    <m/>
    <m/>
    <m/>
    <m/>
    <m/>
    <m/>
    <n v="3"/>
    <n v="3"/>
    <n v="3"/>
    <n v="3"/>
    <n v="3"/>
    <n v="3"/>
    <n v="3"/>
    <n v="3"/>
    <n v="3"/>
    <n v="3"/>
    <n v="4"/>
    <n v="3"/>
    <n v="3"/>
    <n v="3"/>
    <n v="3"/>
    <n v="3"/>
    <n v="3"/>
    <n v="3"/>
    <n v="3"/>
    <n v="3"/>
    <n v="3"/>
    <n v="3"/>
    <n v="3"/>
    <n v="3"/>
    <n v="3"/>
    <n v="3"/>
    <n v="3"/>
    <n v="3"/>
    <n v="3"/>
    <n v="3"/>
    <n v="3"/>
    <x v="6"/>
  </r>
  <r>
    <s v="P631"/>
    <n v="24.895736158277053"/>
    <x v="1"/>
    <x v="0"/>
    <n v="2"/>
    <m/>
    <m/>
    <m/>
    <m/>
    <m/>
    <m/>
    <m/>
    <m/>
    <n v="9"/>
    <m/>
    <s v="Pakistani"/>
    <n v="1"/>
    <x v="0"/>
    <n v="1"/>
    <n v="2"/>
    <n v="3"/>
    <n v="4"/>
    <n v="5"/>
    <n v="6"/>
    <n v="7"/>
    <n v="8"/>
    <m/>
    <m/>
    <m/>
    <m/>
    <m/>
    <m/>
    <n v="8"/>
    <n v="1"/>
    <n v="4"/>
    <n v="2"/>
    <n v="3"/>
    <n v="6"/>
    <n v="5"/>
    <n v="8"/>
    <n v="7"/>
    <m/>
    <m/>
    <m/>
    <m/>
    <m/>
    <s v="eco store"/>
    <s v="countdown"/>
    <m/>
    <m/>
    <m/>
    <n v="4"/>
    <n v="4"/>
    <n v="4"/>
    <n v="4"/>
    <n v="4"/>
    <n v="4"/>
    <n v="4"/>
    <n v="4"/>
    <n v="4"/>
    <n v="4"/>
    <n v="4"/>
    <n v="4"/>
    <n v="4"/>
    <n v="4"/>
    <n v="4"/>
    <n v="4"/>
    <n v="4"/>
    <n v="4"/>
    <n v="4"/>
    <n v="4"/>
    <n v="4"/>
    <n v="4"/>
    <n v="4"/>
    <n v="4"/>
    <n v="4"/>
    <n v="4"/>
    <n v="4"/>
    <n v="4"/>
    <n v="4"/>
    <n v="4"/>
    <n v="4"/>
    <x v="4"/>
  </r>
  <r>
    <s v="P632"/>
    <n v="13.1976447613205"/>
    <x v="0"/>
    <x v="3"/>
    <n v="4"/>
    <n v="1"/>
    <m/>
    <m/>
    <m/>
    <m/>
    <m/>
    <m/>
    <m/>
    <m/>
    <m/>
    <m/>
    <n v="1"/>
    <x v="0"/>
    <m/>
    <n v="2"/>
    <m/>
    <n v="4"/>
    <n v="5"/>
    <n v="6"/>
    <n v="7"/>
    <n v="8"/>
    <n v="9"/>
    <n v="10"/>
    <n v="11"/>
    <n v="12"/>
    <n v="13"/>
    <m/>
    <n v="11"/>
    <m/>
    <n v="1"/>
    <m/>
    <n v="2"/>
    <n v="11"/>
    <n v="6"/>
    <n v="4"/>
    <n v="9"/>
    <n v="3"/>
    <n v="10"/>
    <n v="5"/>
    <n v="8"/>
    <n v="7"/>
    <m/>
    <m/>
    <m/>
    <m/>
    <m/>
    <n v="5"/>
    <n v="3"/>
    <n v="3"/>
    <n v="4"/>
    <n v="5"/>
    <n v="5"/>
    <n v="4"/>
    <n v="4"/>
    <n v="4"/>
    <n v="4"/>
    <n v="4"/>
    <n v="4"/>
    <n v="4"/>
    <n v="4"/>
    <n v="4"/>
    <n v="4"/>
    <n v="4"/>
    <n v="4"/>
    <n v="4"/>
    <n v="4"/>
    <n v="4"/>
    <n v="4"/>
    <n v="4"/>
    <n v="4"/>
    <n v="4"/>
    <n v="4"/>
    <n v="4"/>
    <n v="4"/>
    <n v="4"/>
    <n v="4"/>
    <n v="4"/>
    <x v="5"/>
  </r>
  <r>
    <s v="P633"/>
    <n v="4.3843130715232519"/>
    <x v="0"/>
    <x v="0"/>
    <n v="8"/>
    <n v="1"/>
    <m/>
    <m/>
    <m/>
    <m/>
    <m/>
    <m/>
    <m/>
    <m/>
    <m/>
    <m/>
    <n v="1"/>
    <x v="0"/>
    <m/>
    <n v="2"/>
    <n v="3"/>
    <n v="4"/>
    <n v="5"/>
    <n v="6"/>
    <n v="7"/>
    <n v="8"/>
    <m/>
    <n v="10"/>
    <n v="11"/>
    <n v="12"/>
    <m/>
    <m/>
    <n v="10"/>
    <m/>
    <n v="5"/>
    <n v="6"/>
    <n v="4"/>
    <n v="7"/>
    <n v="3"/>
    <n v="8"/>
    <n v="2"/>
    <m/>
    <n v="10"/>
    <n v="9"/>
    <n v="1"/>
    <m/>
    <s v="Doc"/>
    <s v="Nz wood"/>
    <m/>
    <m/>
    <m/>
    <n v="3"/>
    <n v="4"/>
    <n v="4"/>
    <n v="4"/>
    <n v="3"/>
    <n v="3"/>
    <n v="2"/>
    <n v="5"/>
    <n v="5"/>
    <n v="5"/>
    <n v="5"/>
    <n v="5"/>
    <n v="5"/>
    <n v="5"/>
    <n v="5"/>
    <n v="4"/>
    <n v="4"/>
    <n v="5"/>
    <n v="5"/>
    <n v="4"/>
    <n v="4"/>
    <n v="4"/>
    <n v="4"/>
    <n v="5"/>
    <n v="5"/>
    <n v="5"/>
    <n v="5"/>
    <n v="5"/>
    <n v="4"/>
    <n v="3"/>
    <n v="4"/>
    <x v="2"/>
  </r>
  <r>
    <s v="P634"/>
    <n v="13.619303903906602"/>
    <x v="0"/>
    <x v="2"/>
    <n v="13"/>
    <m/>
    <m/>
    <m/>
    <m/>
    <m/>
    <m/>
    <m/>
    <m/>
    <n v="9"/>
    <m/>
    <s v="European "/>
    <n v="1"/>
    <x v="0"/>
    <m/>
    <n v="2"/>
    <m/>
    <n v="4"/>
    <m/>
    <m/>
    <m/>
    <n v="8"/>
    <n v="9"/>
    <n v="10"/>
    <m/>
    <m/>
    <m/>
    <m/>
    <n v="5"/>
    <m/>
    <n v="1"/>
    <m/>
    <n v="2"/>
    <m/>
    <m/>
    <m/>
    <n v="3"/>
    <n v="4"/>
    <n v="5"/>
    <m/>
    <m/>
    <m/>
    <s v="Apple "/>
    <m/>
    <m/>
    <m/>
    <m/>
    <n v="3"/>
    <n v="4"/>
    <n v="4"/>
    <n v="4"/>
    <n v="5"/>
    <n v="5"/>
    <n v="4"/>
    <n v="4"/>
    <n v="4"/>
    <n v="4"/>
    <n v="4"/>
    <n v="4"/>
    <n v="4"/>
    <n v="4"/>
    <n v="5"/>
    <n v="4"/>
    <n v="4"/>
    <n v="4"/>
    <n v="4"/>
    <n v="4"/>
    <n v="4"/>
    <n v="4"/>
    <n v="4"/>
    <n v="4"/>
    <n v="4"/>
    <n v="5"/>
    <n v="5"/>
    <n v="4"/>
    <n v="4"/>
    <n v="4"/>
    <n v="4"/>
    <x v="1"/>
  </r>
  <r>
    <s v="P635"/>
    <n v="23.531997423386873"/>
    <x v="1"/>
    <x v="1"/>
    <n v="8"/>
    <n v="1"/>
    <m/>
    <m/>
    <m/>
    <m/>
    <m/>
    <m/>
    <m/>
    <m/>
    <m/>
    <m/>
    <n v="1"/>
    <x v="0"/>
    <m/>
    <n v="2"/>
    <n v="3"/>
    <n v="4"/>
    <n v="5"/>
    <n v="6"/>
    <n v="7"/>
    <m/>
    <m/>
    <n v="10"/>
    <n v="11"/>
    <n v="12"/>
    <m/>
    <m/>
    <n v="9"/>
    <m/>
    <n v="3"/>
    <n v="8"/>
    <n v="2"/>
    <n v="9"/>
    <n v="4"/>
    <n v="5"/>
    <m/>
    <m/>
    <n v="1"/>
    <n v="7"/>
    <n v="6"/>
    <m/>
    <s v="fair trade"/>
    <s v="dole bananas"/>
    <m/>
    <m/>
    <m/>
    <n v="4"/>
    <n v="3"/>
    <n v="3"/>
    <n v="3"/>
    <n v="4"/>
    <n v="4"/>
    <n v="3"/>
    <n v="3"/>
    <n v="3"/>
    <n v="4"/>
    <n v="4"/>
    <n v="4"/>
    <n v="4"/>
    <n v="4"/>
    <n v="4"/>
    <n v="4"/>
    <n v="4"/>
    <n v="4"/>
    <n v="4"/>
    <n v="4"/>
    <n v="4"/>
    <n v="4"/>
    <n v="4"/>
    <n v="4"/>
    <n v="4"/>
    <n v="4"/>
    <n v="4"/>
    <n v="4"/>
    <n v="4"/>
    <n v="4"/>
    <n v="4"/>
    <x v="1"/>
  </r>
  <r>
    <s v="P636"/>
    <n v="19.947045752697036"/>
    <x v="0"/>
    <x v="2"/>
    <n v="2"/>
    <m/>
    <m/>
    <m/>
    <m/>
    <m/>
    <m/>
    <m/>
    <m/>
    <n v="9"/>
    <m/>
    <s v="middle eastern"/>
    <n v="1"/>
    <x v="0"/>
    <m/>
    <n v="2"/>
    <n v="3"/>
    <n v="4"/>
    <n v="5"/>
    <n v="6"/>
    <n v="7"/>
    <n v="8"/>
    <n v="9"/>
    <n v="10"/>
    <n v="11"/>
    <n v="12"/>
    <n v="13"/>
    <m/>
    <n v="12"/>
    <m/>
    <n v="6"/>
    <n v="1"/>
    <n v="7"/>
    <n v="5"/>
    <n v="2"/>
    <n v="8"/>
    <n v="3"/>
    <n v="10"/>
    <n v="11"/>
    <n v="4"/>
    <n v="12"/>
    <n v="9"/>
    <s v="kathmandu"/>
    <s v="organic food"/>
    <m/>
    <m/>
    <m/>
    <n v="3"/>
    <n v="4"/>
    <n v="5"/>
    <n v="5"/>
    <n v="5"/>
    <n v="5"/>
    <n v="5"/>
    <n v="5"/>
    <n v="5"/>
    <n v="5"/>
    <n v="5"/>
    <n v="5"/>
    <n v="5"/>
    <n v="5"/>
    <n v="5"/>
    <n v="5"/>
    <n v="5"/>
    <n v="5"/>
    <n v="5"/>
    <n v="5"/>
    <n v="4"/>
    <n v="3"/>
    <n v="5"/>
    <n v="5"/>
    <n v="5"/>
    <n v="5"/>
    <n v="5"/>
    <n v="5"/>
    <n v="5"/>
    <n v="5"/>
    <n v="5"/>
    <x v="4"/>
  </r>
  <r>
    <s v="P637"/>
    <n v="11.214222865039808"/>
    <x v="0"/>
    <x v="5"/>
    <n v="8"/>
    <n v="1"/>
    <n v="2"/>
    <m/>
    <m/>
    <m/>
    <m/>
    <m/>
    <m/>
    <m/>
    <m/>
    <m/>
    <n v="2"/>
    <x v="0"/>
    <m/>
    <n v="2"/>
    <n v="3"/>
    <n v="4"/>
    <n v="5"/>
    <n v="6"/>
    <n v="7"/>
    <n v="8"/>
    <n v="9"/>
    <n v="10"/>
    <n v="11"/>
    <n v="12"/>
    <n v="13"/>
    <m/>
    <n v="12"/>
    <m/>
    <n v="1"/>
    <n v="12"/>
    <n v="2"/>
    <n v="7"/>
    <n v="3"/>
    <n v="4"/>
    <n v="8"/>
    <n v="5"/>
    <n v="11"/>
    <n v="9"/>
    <n v="6"/>
    <n v="10"/>
    <s v="Eco store"/>
    <s v="Earthlove"/>
    <s v="Lemon and beaker"/>
    <s v="Bee green"/>
    <s v="oksana"/>
    <n v="4"/>
    <n v="3"/>
    <n v="3"/>
    <n v="2"/>
    <n v="4"/>
    <n v="5"/>
    <n v="4"/>
    <n v="5"/>
    <n v="5"/>
    <n v="5"/>
    <n v="5"/>
    <n v="5"/>
    <n v="5"/>
    <n v="5"/>
    <n v="5"/>
    <n v="5"/>
    <n v="5"/>
    <n v="5"/>
    <n v="5"/>
    <n v="5"/>
    <n v="5"/>
    <n v="4"/>
    <n v="4"/>
    <n v="5"/>
    <n v="5"/>
    <n v="5"/>
    <n v="5"/>
    <n v="5"/>
    <n v="5"/>
    <n v="5"/>
    <n v="5"/>
    <x v="1"/>
  </r>
  <r>
    <s v="P638"/>
    <n v="19.798575882903513"/>
    <x v="0"/>
    <x v="1"/>
    <n v="2"/>
    <n v="1"/>
    <m/>
    <m/>
    <m/>
    <m/>
    <m/>
    <m/>
    <m/>
    <m/>
    <m/>
    <m/>
    <n v="1"/>
    <x v="0"/>
    <m/>
    <n v="2"/>
    <n v="3"/>
    <m/>
    <m/>
    <n v="6"/>
    <n v="7"/>
    <n v="8"/>
    <m/>
    <n v="10"/>
    <n v="11"/>
    <n v="12"/>
    <n v="13"/>
    <m/>
    <n v="9"/>
    <m/>
    <n v="1"/>
    <n v="4"/>
    <m/>
    <m/>
    <n v="2"/>
    <n v="5"/>
    <n v="6"/>
    <m/>
    <n v="3"/>
    <n v="9"/>
    <n v="8"/>
    <n v="7"/>
    <m/>
    <m/>
    <m/>
    <m/>
    <m/>
    <n v="6"/>
    <n v="3"/>
    <n v="3"/>
    <n v="3"/>
    <n v="5"/>
    <n v="5"/>
    <n v="4"/>
    <n v="4"/>
    <n v="3"/>
    <n v="4"/>
    <n v="4"/>
    <n v="5"/>
    <n v="5"/>
    <n v="5"/>
    <n v="4"/>
    <n v="4"/>
    <n v="5"/>
    <n v="5"/>
    <n v="5"/>
    <n v="5"/>
    <n v="4"/>
    <n v="4"/>
    <n v="4"/>
    <n v="4"/>
    <n v="4"/>
    <n v="4"/>
    <n v="4"/>
    <n v="5"/>
    <n v="5"/>
    <n v="5"/>
    <n v="5"/>
    <x v="1"/>
  </r>
  <r>
    <s v="P639"/>
    <n v="6.0616877201432953"/>
    <x v="0"/>
    <x v="3"/>
    <n v="3"/>
    <n v="1"/>
    <m/>
    <m/>
    <m/>
    <m/>
    <m/>
    <m/>
    <m/>
    <m/>
    <m/>
    <m/>
    <n v="1"/>
    <x v="0"/>
    <n v="1"/>
    <n v="2"/>
    <n v="3"/>
    <n v="4"/>
    <n v="5"/>
    <n v="6"/>
    <n v="7"/>
    <n v="8"/>
    <n v="9"/>
    <n v="10"/>
    <n v="11"/>
    <n v="12"/>
    <n v="13"/>
    <m/>
    <n v="13"/>
    <n v="4"/>
    <n v="1"/>
    <n v="3"/>
    <n v="2"/>
    <n v="12"/>
    <n v="7"/>
    <n v="5"/>
    <n v="10"/>
    <n v="6"/>
    <n v="11"/>
    <n v="8"/>
    <n v="9"/>
    <n v="13"/>
    <s v="Eco Friendly"/>
    <s v="Sustainable products"/>
    <s v="Natural Companies"/>
    <m/>
    <m/>
    <n v="5"/>
    <n v="3"/>
    <n v="3"/>
    <n v="3"/>
    <n v="4"/>
    <n v="5"/>
    <n v="4"/>
    <n v="4"/>
    <n v="4"/>
    <n v="4"/>
    <n v="4"/>
    <n v="5"/>
    <n v="4"/>
    <n v="5"/>
    <n v="5"/>
    <n v="5"/>
    <n v="5"/>
    <n v="5"/>
    <n v="5"/>
    <n v="5"/>
    <n v="5"/>
    <n v="4"/>
    <n v="4"/>
    <n v="5"/>
    <n v="5"/>
    <n v="5"/>
    <n v="5"/>
    <n v="5"/>
    <n v="4"/>
    <n v="4"/>
    <n v="5"/>
    <x v="0"/>
  </r>
  <r>
    <s v="P640"/>
    <n v="12.839423009434849"/>
    <x v="0"/>
    <x v="2"/>
    <n v="2"/>
    <n v="1"/>
    <m/>
    <m/>
    <m/>
    <m/>
    <m/>
    <m/>
    <m/>
    <m/>
    <m/>
    <m/>
    <n v="1"/>
    <x v="0"/>
    <m/>
    <n v="2"/>
    <m/>
    <m/>
    <m/>
    <m/>
    <m/>
    <m/>
    <m/>
    <m/>
    <m/>
    <m/>
    <m/>
    <m/>
    <n v="1"/>
    <m/>
    <n v="1"/>
    <m/>
    <m/>
    <m/>
    <m/>
    <m/>
    <m/>
    <m/>
    <m/>
    <m/>
    <m/>
    <m/>
    <s v="Kmart"/>
    <s v="Farmers"/>
    <s v="Warehouse"/>
    <s v="Countdown"/>
    <s v="Pak n save"/>
    <n v="5"/>
    <n v="5"/>
    <n v="5"/>
    <n v="4"/>
    <n v="4"/>
    <n v="5"/>
    <n v="4"/>
    <n v="4"/>
    <n v="4"/>
    <n v="5"/>
    <n v="5"/>
    <n v="5"/>
    <n v="5"/>
    <n v="5"/>
    <n v="5"/>
    <n v="5"/>
    <n v="5"/>
    <n v="5"/>
    <n v="5"/>
    <n v="5"/>
    <n v="5"/>
    <n v="5"/>
    <n v="5"/>
    <n v="5"/>
    <n v="4"/>
    <n v="5"/>
    <n v="4"/>
    <n v="5"/>
    <n v="5"/>
    <n v="5"/>
    <n v="5"/>
    <x v="3"/>
  </r>
  <r>
    <s v="P641"/>
    <n v="13.885223963663815"/>
    <x v="1"/>
    <x v="5"/>
    <n v="12"/>
    <n v="1"/>
    <m/>
    <m/>
    <m/>
    <m/>
    <m/>
    <m/>
    <m/>
    <m/>
    <m/>
    <m/>
    <n v="1"/>
    <x v="0"/>
    <m/>
    <m/>
    <m/>
    <m/>
    <m/>
    <m/>
    <m/>
    <m/>
    <m/>
    <m/>
    <m/>
    <n v="12"/>
    <m/>
    <m/>
    <n v="1"/>
    <m/>
    <m/>
    <m/>
    <m/>
    <m/>
    <m/>
    <m/>
    <m/>
    <m/>
    <m/>
    <m/>
    <n v="1"/>
    <m/>
    <s v="pak n save"/>
    <m/>
    <m/>
    <m/>
    <m/>
    <n v="5"/>
    <n v="4"/>
    <n v="4"/>
    <n v="4"/>
    <n v="3"/>
    <n v="4"/>
    <n v="4"/>
    <n v="4"/>
    <n v="4"/>
    <n v="4"/>
    <n v="4"/>
    <n v="4"/>
    <n v="4"/>
    <n v="4"/>
    <n v="4"/>
    <n v="4"/>
    <n v="4"/>
    <n v="4"/>
    <n v="4"/>
    <n v="4"/>
    <n v="4"/>
    <n v="4"/>
    <n v="4"/>
    <n v="4"/>
    <n v="4"/>
    <n v="4"/>
    <n v="4"/>
    <n v="4"/>
    <n v="4"/>
    <n v="4"/>
    <n v="4"/>
    <x v="4"/>
  </r>
  <r>
    <s v="P642"/>
    <n v="4.13748581039951"/>
    <x v="1"/>
    <x v="5"/>
    <n v="3"/>
    <n v="1"/>
    <m/>
    <m/>
    <m/>
    <m/>
    <m/>
    <m/>
    <m/>
    <m/>
    <m/>
    <m/>
    <n v="1"/>
    <x v="0"/>
    <n v="1"/>
    <m/>
    <m/>
    <m/>
    <m/>
    <m/>
    <m/>
    <m/>
    <m/>
    <n v="10"/>
    <m/>
    <m/>
    <n v="13"/>
    <m/>
    <n v="3"/>
    <n v="2"/>
    <m/>
    <m/>
    <m/>
    <m/>
    <m/>
    <m/>
    <m/>
    <m/>
    <n v="1"/>
    <m/>
    <m/>
    <n v="3"/>
    <m/>
    <m/>
    <m/>
    <m/>
    <m/>
    <n v="4"/>
    <n v="4"/>
    <n v="5"/>
    <n v="3"/>
    <n v="5"/>
    <n v="5"/>
    <n v="4"/>
    <n v="4"/>
    <n v="4"/>
    <n v="3"/>
    <n v="5"/>
    <n v="4"/>
    <n v="4"/>
    <n v="4"/>
    <n v="4"/>
    <n v="4"/>
    <n v="4"/>
    <n v="4"/>
    <n v="4"/>
    <n v="4"/>
    <n v="4"/>
    <n v="4"/>
    <n v="4"/>
    <n v="4"/>
    <n v="4"/>
    <n v="4"/>
    <n v="4"/>
    <n v="4"/>
    <n v="4"/>
    <n v="4"/>
    <n v="4"/>
    <x v="6"/>
  </r>
  <r>
    <s v="P643"/>
    <n v="21.929285420285083"/>
    <x v="1"/>
    <x v="3"/>
    <n v="12"/>
    <n v="1"/>
    <m/>
    <m/>
    <m/>
    <m/>
    <m/>
    <m/>
    <m/>
    <m/>
    <m/>
    <m/>
    <n v="1"/>
    <x v="0"/>
    <m/>
    <n v="2"/>
    <m/>
    <n v="4"/>
    <n v="5"/>
    <m/>
    <m/>
    <m/>
    <m/>
    <m/>
    <n v="11"/>
    <n v="12"/>
    <m/>
    <m/>
    <n v="5"/>
    <m/>
    <n v="2"/>
    <m/>
    <n v="1"/>
    <n v="3"/>
    <m/>
    <m/>
    <m/>
    <m/>
    <m/>
    <n v="5"/>
    <n v="4"/>
    <m/>
    <s v="Mitre 10"/>
    <s v="Couplands"/>
    <s v="Countdown"/>
    <s v="New World"/>
    <s v="Samsung"/>
    <n v="5"/>
    <n v="4"/>
    <n v="4"/>
    <n v="4"/>
    <n v="3"/>
    <n v="3"/>
    <n v="4"/>
    <n v="4"/>
    <n v="4"/>
    <n v="4"/>
    <n v="4"/>
    <n v="4"/>
    <n v="4"/>
    <n v="4"/>
    <n v="4"/>
    <n v="4"/>
    <n v="4"/>
    <n v="4"/>
    <n v="4"/>
    <n v="4"/>
    <n v="4"/>
    <n v="4"/>
    <n v="4"/>
    <n v="4"/>
    <n v="4"/>
    <n v="4"/>
    <n v="5"/>
    <n v="4"/>
    <n v="4"/>
    <n v="4"/>
    <n v="3"/>
    <x v="0"/>
  </r>
  <r>
    <s v="P644"/>
    <n v="8.7552911753396678"/>
    <x v="0"/>
    <x v="1"/>
    <n v="3"/>
    <n v="1"/>
    <m/>
    <m/>
    <m/>
    <m/>
    <m/>
    <m/>
    <m/>
    <m/>
    <m/>
    <m/>
    <n v="1"/>
    <x v="0"/>
    <m/>
    <n v="2"/>
    <m/>
    <m/>
    <n v="5"/>
    <n v="6"/>
    <m/>
    <n v="8"/>
    <m/>
    <m/>
    <m/>
    <n v="12"/>
    <m/>
    <m/>
    <n v="5"/>
    <m/>
    <n v="1"/>
    <m/>
    <m/>
    <n v="4"/>
    <n v="2"/>
    <m/>
    <n v="5"/>
    <m/>
    <m/>
    <m/>
    <n v="3"/>
    <m/>
    <s v=" "/>
    <m/>
    <m/>
    <m/>
    <m/>
    <n v="6"/>
    <n v="3"/>
    <n v="3"/>
    <n v="3"/>
    <n v="3"/>
    <n v="3"/>
    <n v="3"/>
    <n v="3"/>
    <n v="3"/>
    <n v="3"/>
    <n v="3"/>
    <n v="3"/>
    <n v="4"/>
    <n v="4"/>
    <n v="4"/>
    <n v="4"/>
    <n v="3"/>
    <n v="4"/>
    <n v="4"/>
    <n v="4"/>
    <n v="4"/>
    <n v="3"/>
    <n v="4"/>
    <n v="4"/>
    <n v="4"/>
    <n v="4"/>
    <n v="5"/>
    <n v="4"/>
    <n v="4"/>
    <n v="4"/>
    <n v="4"/>
    <x v="5"/>
  </r>
  <r>
    <s v="P645"/>
    <n v="7.8976569464289099"/>
    <x v="0"/>
    <x v="2"/>
    <n v="4"/>
    <m/>
    <m/>
    <m/>
    <m/>
    <m/>
    <m/>
    <m/>
    <n v="8"/>
    <m/>
    <m/>
    <m/>
    <n v="1"/>
    <x v="0"/>
    <m/>
    <m/>
    <n v="3"/>
    <m/>
    <n v="5"/>
    <m/>
    <m/>
    <m/>
    <n v="9"/>
    <n v="10"/>
    <m/>
    <m/>
    <m/>
    <m/>
    <n v="4"/>
    <m/>
    <m/>
    <n v="1"/>
    <m/>
    <n v="3"/>
    <m/>
    <m/>
    <m/>
    <n v="2"/>
    <n v="4"/>
    <m/>
    <m/>
    <m/>
    <s v="Science and agriculture "/>
    <s v="Nz green "/>
    <s v="Auckland university "/>
    <s v="Waikato "/>
    <m/>
    <n v="4"/>
    <n v="4"/>
    <n v="4"/>
    <n v="4"/>
    <n v="4"/>
    <n v="3"/>
    <n v="4"/>
    <n v="4"/>
    <n v="3"/>
    <n v="5"/>
    <n v="4"/>
    <n v="4"/>
    <n v="4"/>
    <n v="4"/>
    <n v="4"/>
    <n v="5"/>
    <n v="4"/>
    <n v="4"/>
    <n v="4"/>
    <n v="5"/>
    <n v="4"/>
    <n v="5"/>
    <n v="4"/>
    <n v="4"/>
    <n v="5"/>
    <n v="4"/>
    <n v="5"/>
    <n v="4"/>
    <n v="4"/>
    <n v="5"/>
    <n v="4"/>
    <x v="5"/>
  </r>
  <r>
    <s v="P646"/>
    <n v="24.717517019518951"/>
    <x v="0"/>
    <x v="5"/>
    <n v="3"/>
    <m/>
    <m/>
    <m/>
    <m/>
    <m/>
    <m/>
    <m/>
    <m/>
    <n v="9"/>
    <m/>
    <s v="Fiji Indian "/>
    <n v="1"/>
    <x v="0"/>
    <m/>
    <n v="2"/>
    <m/>
    <n v="4"/>
    <m/>
    <n v="6"/>
    <m/>
    <n v="8"/>
    <m/>
    <m/>
    <m/>
    <m/>
    <m/>
    <m/>
    <n v="4"/>
    <m/>
    <n v="3"/>
    <m/>
    <n v="4"/>
    <m/>
    <n v="1"/>
    <m/>
    <n v="2"/>
    <m/>
    <m/>
    <m/>
    <m/>
    <m/>
    <s v="Kathmandu "/>
    <s v="Sistema "/>
    <m/>
    <m/>
    <m/>
    <n v="3"/>
    <n v="4"/>
    <n v="3"/>
    <n v="4"/>
    <n v="3"/>
    <n v="3"/>
    <n v="3"/>
    <n v="2"/>
    <n v="4"/>
    <n v="4"/>
    <n v="3"/>
    <n v="4"/>
    <n v="4"/>
    <n v="4"/>
    <n v="4"/>
    <n v="3"/>
    <n v="2"/>
    <n v="4"/>
    <n v="3"/>
    <n v="3"/>
    <n v="4"/>
    <n v="4"/>
    <n v="3"/>
    <n v="4"/>
    <n v="4"/>
    <n v="3"/>
    <n v="3"/>
    <n v="4"/>
    <n v="3"/>
    <n v="4"/>
    <n v="4"/>
    <x v="2"/>
  </r>
  <r>
    <s v="P647"/>
    <n v="21.840338318985719"/>
    <x v="0"/>
    <x v="5"/>
    <n v="3"/>
    <n v="1"/>
    <m/>
    <m/>
    <m/>
    <m/>
    <m/>
    <m/>
    <m/>
    <m/>
    <m/>
    <m/>
    <n v="1"/>
    <x v="0"/>
    <m/>
    <n v="2"/>
    <n v="3"/>
    <n v="4"/>
    <n v="5"/>
    <n v="6"/>
    <n v="7"/>
    <m/>
    <m/>
    <m/>
    <n v="11"/>
    <n v="12"/>
    <m/>
    <m/>
    <n v="8"/>
    <m/>
    <n v="1"/>
    <n v="8"/>
    <n v="5"/>
    <n v="7"/>
    <n v="4"/>
    <n v="2"/>
    <m/>
    <m/>
    <m/>
    <n v="6"/>
    <n v="3"/>
    <m/>
    <s v="mercury"/>
    <s v="body shop"/>
    <m/>
    <m/>
    <m/>
    <n v="6"/>
    <n v="3"/>
    <n v="4"/>
    <n v="4"/>
    <n v="4"/>
    <n v="5"/>
    <n v="3"/>
    <n v="4"/>
    <n v="4"/>
    <n v="4"/>
    <n v="5"/>
    <n v="4"/>
    <n v="5"/>
    <n v="5"/>
    <n v="4"/>
    <n v="4"/>
    <n v="5"/>
    <n v="3"/>
    <n v="4"/>
    <n v="4"/>
    <n v="4"/>
    <n v="4"/>
    <n v="4"/>
    <n v="4"/>
    <n v="5"/>
    <n v="5"/>
    <n v="5"/>
    <n v="4"/>
    <n v="4"/>
    <n v="3"/>
    <n v="4"/>
    <x v="4"/>
  </r>
  <r>
    <s v="P648"/>
    <n v="19.858658410300926"/>
    <x v="0"/>
    <x v="0"/>
    <n v="8"/>
    <m/>
    <n v="2"/>
    <m/>
    <m/>
    <m/>
    <m/>
    <m/>
    <m/>
    <m/>
    <m/>
    <m/>
    <n v="1"/>
    <x v="0"/>
    <m/>
    <n v="2"/>
    <n v="3"/>
    <m/>
    <n v="5"/>
    <n v="6"/>
    <n v="7"/>
    <n v="8"/>
    <m/>
    <m/>
    <n v="11"/>
    <n v="12"/>
    <n v="13"/>
    <m/>
    <n v="9"/>
    <m/>
    <n v="1"/>
    <n v="3"/>
    <m/>
    <n v="7"/>
    <n v="2"/>
    <n v="5"/>
    <n v="8"/>
    <m/>
    <m/>
    <n v="9"/>
    <n v="6"/>
    <n v="4"/>
    <s v="body shop"/>
    <s v="trade aid"/>
    <m/>
    <m/>
    <m/>
    <n v="3"/>
    <n v="1"/>
    <n v="3"/>
    <n v="1"/>
    <n v="3"/>
    <n v="5"/>
    <n v="3"/>
    <n v="2"/>
    <n v="2"/>
    <n v="2"/>
    <n v="4"/>
    <n v="5"/>
    <n v="5"/>
    <n v="5"/>
    <n v="3"/>
    <n v="3"/>
    <n v="3"/>
    <n v="3"/>
    <n v="3"/>
    <n v="3"/>
    <n v="3"/>
    <n v="4"/>
    <n v="5"/>
    <n v="5"/>
    <n v="3"/>
    <n v="3"/>
    <n v="3"/>
    <n v="4"/>
    <n v="4"/>
    <n v="4"/>
    <n v="3"/>
    <x v="4"/>
  </r>
  <r>
    <s v="P649"/>
    <n v="24.232140232145984"/>
    <x v="1"/>
    <x v="3"/>
    <n v="2"/>
    <n v="1"/>
    <m/>
    <m/>
    <m/>
    <m/>
    <m/>
    <m/>
    <m/>
    <m/>
    <m/>
    <m/>
    <n v="1"/>
    <x v="0"/>
    <m/>
    <n v="2"/>
    <n v="3"/>
    <m/>
    <n v="5"/>
    <n v="6"/>
    <n v="7"/>
    <m/>
    <m/>
    <m/>
    <n v="11"/>
    <n v="12"/>
    <m/>
    <m/>
    <n v="7"/>
    <m/>
    <n v="1"/>
    <n v="3"/>
    <m/>
    <n v="7"/>
    <n v="2"/>
    <n v="6"/>
    <m/>
    <m/>
    <m/>
    <n v="4"/>
    <n v="5"/>
    <m/>
    <s v="BP"/>
    <s v="Z"/>
    <s v="Meridian"/>
    <m/>
    <m/>
    <n v="4"/>
    <n v="3"/>
    <n v="1"/>
    <n v="2"/>
    <n v="4"/>
    <n v="5"/>
    <n v="4"/>
    <n v="5"/>
    <n v="5"/>
    <n v="5"/>
    <n v="4"/>
    <n v="5"/>
    <n v="5"/>
    <n v="5"/>
    <n v="5"/>
    <n v="4"/>
    <n v="4"/>
    <n v="4"/>
    <n v="5"/>
    <n v="5"/>
    <n v="5"/>
    <n v="5"/>
    <n v="5"/>
    <n v="5"/>
    <n v="5"/>
    <n v="5"/>
    <n v="5"/>
    <n v="4"/>
    <n v="4"/>
    <n v="5"/>
    <n v="4"/>
    <x v="4"/>
  </r>
  <r>
    <s v="P650"/>
    <n v="9.9076058810517349"/>
    <x v="0"/>
    <x v="0"/>
    <n v="7"/>
    <n v="1"/>
    <m/>
    <m/>
    <m/>
    <m/>
    <m/>
    <m/>
    <m/>
    <m/>
    <m/>
    <m/>
    <n v="1"/>
    <x v="0"/>
    <m/>
    <n v="2"/>
    <n v="3"/>
    <m/>
    <n v="5"/>
    <n v="6"/>
    <n v="7"/>
    <n v="8"/>
    <m/>
    <n v="10"/>
    <n v="11"/>
    <n v="12"/>
    <n v="13"/>
    <m/>
    <n v="10"/>
    <m/>
    <n v="11"/>
    <n v="3"/>
    <m/>
    <n v="1"/>
    <n v="2"/>
    <n v="4"/>
    <n v="5"/>
    <m/>
    <n v="8"/>
    <n v="6"/>
    <n v="7"/>
    <n v="9"/>
    <s v="Kathmandu "/>
    <s v="MacPac"/>
    <s v="Trade Aid shops"/>
    <m/>
    <m/>
    <n v="3"/>
    <n v="4"/>
    <n v="4"/>
    <n v="4"/>
    <n v="5"/>
    <n v="5"/>
    <n v="5"/>
    <n v="5"/>
    <n v="5"/>
    <n v="5"/>
    <n v="5"/>
    <n v="5"/>
    <n v="5"/>
    <n v="5"/>
    <n v="5"/>
    <n v="5"/>
    <n v="5"/>
    <n v="5"/>
    <n v="5"/>
    <n v="5"/>
    <n v="5"/>
    <n v="5"/>
    <n v="5"/>
    <n v="5"/>
    <n v="5"/>
    <n v="5"/>
    <n v="5"/>
    <n v="5"/>
    <n v="5"/>
    <n v="5"/>
    <n v="5"/>
    <x v="1"/>
  </r>
  <r>
    <s v="P651"/>
    <n v="14.147168348584753"/>
    <x v="0"/>
    <x v="1"/>
    <n v="8"/>
    <n v="1"/>
    <m/>
    <m/>
    <m/>
    <m/>
    <m/>
    <m/>
    <m/>
    <m/>
    <m/>
    <m/>
    <n v="1"/>
    <x v="0"/>
    <m/>
    <n v="2"/>
    <n v="3"/>
    <m/>
    <m/>
    <m/>
    <m/>
    <m/>
    <m/>
    <n v="10"/>
    <m/>
    <m/>
    <m/>
    <m/>
    <n v="3"/>
    <m/>
    <n v="1"/>
    <n v="2"/>
    <m/>
    <m/>
    <m/>
    <m/>
    <m/>
    <m/>
    <n v="3"/>
    <m/>
    <m/>
    <m/>
    <s v="Ceros"/>
    <s v="Munch"/>
    <s v="Eco store "/>
    <m/>
    <m/>
    <n v="3"/>
    <n v="3"/>
    <n v="3"/>
    <n v="3"/>
    <n v="4"/>
    <n v="5"/>
    <n v="3"/>
    <n v="2"/>
    <n v="4"/>
    <n v="3"/>
    <n v="3"/>
    <n v="5"/>
    <n v="4"/>
    <n v="5"/>
    <n v="5"/>
    <n v="4"/>
    <n v="4"/>
    <n v="4"/>
    <n v="4"/>
    <n v="4"/>
    <n v="4"/>
    <n v="5"/>
    <n v="4"/>
    <n v="5"/>
    <n v="5"/>
    <n v="4"/>
    <n v="5"/>
    <n v="5"/>
    <n v="4"/>
    <n v="4"/>
    <n v="4"/>
    <x v="3"/>
  </r>
  <r>
    <s v="P652"/>
    <n v="6.1693716659661231"/>
    <x v="1"/>
    <x v="3"/>
    <n v="15"/>
    <n v="1"/>
    <m/>
    <m/>
    <m/>
    <m/>
    <m/>
    <m/>
    <m/>
    <m/>
    <m/>
    <m/>
    <n v="1"/>
    <x v="0"/>
    <m/>
    <m/>
    <m/>
    <m/>
    <m/>
    <m/>
    <m/>
    <m/>
    <m/>
    <m/>
    <m/>
    <m/>
    <m/>
    <n v="14"/>
    <n v="0"/>
    <m/>
    <m/>
    <m/>
    <m/>
    <m/>
    <m/>
    <m/>
    <m/>
    <m/>
    <m/>
    <m/>
    <m/>
    <m/>
    <s v="NIL"/>
    <m/>
    <m/>
    <m/>
    <m/>
    <n v="1"/>
    <n v="3"/>
    <n v="3"/>
    <n v="3"/>
    <n v="2"/>
    <n v="2"/>
    <n v="3"/>
    <n v="3"/>
    <n v="3"/>
    <n v="3"/>
    <n v="3"/>
    <n v="3"/>
    <n v="3"/>
    <n v="3"/>
    <n v="3"/>
    <n v="3"/>
    <n v="3"/>
    <n v="3"/>
    <n v="3"/>
    <n v="3"/>
    <n v="3"/>
    <n v="3"/>
    <n v="3"/>
    <n v="3"/>
    <n v="3"/>
    <n v="3"/>
    <n v="3"/>
    <n v="3"/>
    <n v="3"/>
    <n v="3"/>
    <n v="3"/>
    <x v="4"/>
  </r>
  <r>
    <s v="P653"/>
    <n v="6.5706683422716825"/>
    <x v="1"/>
    <x v="3"/>
    <n v="2"/>
    <n v="1"/>
    <m/>
    <m/>
    <m/>
    <m/>
    <m/>
    <m/>
    <m/>
    <m/>
    <m/>
    <m/>
    <n v="1"/>
    <x v="0"/>
    <m/>
    <n v="2"/>
    <n v="3"/>
    <n v="4"/>
    <n v="5"/>
    <n v="6"/>
    <n v="7"/>
    <n v="8"/>
    <n v="9"/>
    <n v="10"/>
    <n v="11"/>
    <n v="12"/>
    <m/>
    <m/>
    <n v="11"/>
    <m/>
    <n v="1"/>
    <n v="2"/>
    <n v="9"/>
    <n v="11"/>
    <n v="3"/>
    <n v="4"/>
    <n v="5"/>
    <n v="8"/>
    <n v="10"/>
    <n v="6"/>
    <n v="7"/>
    <m/>
    <s v="New World"/>
    <s v="Countdown"/>
    <s v="Warehouse"/>
    <s v="NZ Post"/>
    <m/>
    <n v="6"/>
    <n v="4"/>
    <n v="4"/>
    <n v="4"/>
    <n v="4"/>
    <n v="4"/>
    <n v="3"/>
    <n v="4"/>
    <n v="4"/>
    <n v="4"/>
    <n v="4"/>
    <n v="4"/>
    <n v="4"/>
    <n v="4"/>
    <n v="4"/>
    <n v="4"/>
    <n v="4"/>
    <n v="4"/>
    <n v="4"/>
    <n v="4"/>
    <n v="4"/>
    <n v="4"/>
    <n v="4"/>
    <n v="4"/>
    <n v="4"/>
    <n v="4"/>
    <n v="4"/>
    <n v="4"/>
    <n v="4"/>
    <n v="4"/>
    <n v="4"/>
    <x v="4"/>
  </r>
  <r>
    <s v="P654"/>
    <n v="11.032236441332614"/>
    <x v="1"/>
    <x v="3"/>
    <n v="2"/>
    <n v="1"/>
    <m/>
    <m/>
    <m/>
    <m/>
    <m/>
    <m/>
    <m/>
    <m/>
    <m/>
    <m/>
    <n v="1"/>
    <x v="0"/>
    <m/>
    <m/>
    <n v="3"/>
    <m/>
    <m/>
    <n v="6"/>
    <m/>
    <m/>
    <m/>
    <m/>
    <m/>
    <m/>
    <n v="13"/>
    <m/>
    <n v="3"/>
    <m/>
    <m/>
    <n v="2"/>
    <m/>
    <m/>
    <n v="1"/>
    <m/>
    <m/>
    <m/>
    <m/>
    <m/>
    <m/>
    <n v="3"/>
    <s v="Apple"/>
    <m/>
    <m/>
    <m/>
    <m/>
    <n v="3"/>
    <n v="2"/>
    <n v="2"/>
    <n v="3"/>
    <n v="5"/>
    <n v="5"/>
    <n v="3"/>
    <n v="4"/>
    <n v="3"/>
    <n v="3"/>
    <n v="3"/>
    <n v="4"/>
    <n v="4"/>
    <n v="4"/>
    <n v="4"/>
    <n v="4"/>
    <n v="3"/>
    <n v="3"/>
    <n v="4"/>
    <n v="4"/>
    <n v="4"/>
    <n v="3"/>
    <n v="3"/>
    <n v="4"/>
    <n v="4"/>
    <n v="4"/>
    <n v="4"/>
    <n v="4"/>
    <n v="4"/>
    <n v="4"/>
    <n v="4"/>
    <x v="0"/>
  </r>
  <r>
    <s v="P655"/>
    <n v="21.844531877656216"/>
    <x v="0"/>
    <x v="5"/>
    <n v="2"/>
    <n v="1"/>
    <m/>
    <m/>
    <m/>
    <m/>
    <m/>
    <m/>
    <m/>
    <m/>
    <m/>
    <m/>
    <n v="1"/>
    <x v="0"/>
    <m/>
    <m/>
    <m/>
    <m/>
    <m/>
    <n v="6"/>
    <m/>
    <m/>
    <n v="9"/>
    <n v="10"/>
    <m/>
    <m/>
    <m/>
    <m/>
    <n v="3"/>
    <m/>
    <m/>
    <m/>
    <m/>
    <m/>
    <n v="3"/>
    <m/>
    <m/>
    <n v="2"/>
    <n v="1"/>
    <m/>
    <m/>
    <m/>
    <s v="enthique "/>
    <s v="the body shop"/>
    <s v="whittakers"/>
    <m/>
    <m/>
    <n v="3"/>
    <n v="4"/>
    <n v="4"/>
    <n v="4"/>
    <n v="5"/>
    <n v="5"/>
    <n v="3"/>
    <n v="4"/>
    <n v="4"/>
    <n v="4"/>
    <n v="4"/>
    <n v="5"/>
    <n v="5"/>
    <n v="5"/>
    <n v="4"/>
    <n v="4"/>
    <n v="4"/>
    <n v="5"/>
    <n v="4"/>
    <n v="4"/>
    <n v="5"/>
    <n v="4"/>
    <n v="4"/>
    <n v="4"/>
    <n v="5"/>
    <n v="4"/>
    <n v="5"/>
    <n v="5"/>
    <n v="5"/>
    <n v="3"/>
    <n v="4"/>
    <x v="6"/>
  </r>
  <r>
    <s v="P656"/>
    <n v="14.499165038881062"/>
    <x v="1"/>
    <x v="5"/>
    <n v="2"/>
    <m/>
    <m/>
    <m/>
    <m/>
    <m/>
    <m/>
    <m/>
    <m/>
    <n v="9"/>
    <m/>
    <s v="Indo Fijian"/>
    <n v="1"/>
    <x v="0"/>
    <m/>
    <n v="2"/>
    <n v="3"/>
    <n v="4"/>
    <n v="5"/>
    <n v="6"/>
    <n v="7"/>
    <n v="8"/>
    <m/>
    <n v="10"/>
    <n v="11"/>
    <n v="12"/>
    <m/>
    <m/>
    <n v="10"/>
    <m/>
    <n v="1"/>
    <n v="3"/>
    <n v="2"/>
    <n v="10"/>
    <n v="6"/>
    <n v="4"/>
    <n v="8"/>
    <m/>
    <n v="5"/>
    <n v="9"/>
    <n v="7"/>
    <m/>
    <s v="colour steel"/>
    <m/>
    <m/>
    <m/>
    <m/>
    <n v="3"/>
    <n v="4"/>
    <n v="4"/>
    <n v="4"/>
    <n v="5"/>
    <n v="5"/>
    <n v="4"/>
    <n v="3"/>
    <n v="3"/>
    <n v="4"/>
    <n v="4"/>
    <n v="5"/>
    <n v="5"/>
    <n v="5"/>
    <n v="4"/>
    <n v="4"/>
    <n v="4"/>
    <n v="4"/>
    <n v="4"/>
    <n v="4"/>
    <n v="5"/>
    <n v="5"/>
    <n v="5"/>
    <n v="5"/>
    <n v="5"/>
    <n v="5"/>
    <n v="5"/>
    <n v="5"/>
    <n v="5"/>
    <n v="5"/>
    <n v="5"/>
    <x v="2"/>
  </r>
  <r>
    <s v="P657"/>
    <n v="20.005359418778404"/>
    <x v="0"/>
    <x v="1"/>
    <n v="12"/>
    <n v="1"/>
    <m/>
    <m/>
    <m/>
    <m/>
    <m/>
    <m/>
    <m/>
    <m/>
    <m/>
    <m/>
    <n v="1"/>
    <x v="0"/>
    <m/>
    <n v="2"/>
    <m/>
    <m/>
    <n v="5"/>
    <n v="6"/>
    <m/>
    <m/>
    <m/>
    <m/>
    <m/>
    <m/>
    <m/>
    <m/>
    <n v="3"/>
    <m/>
    <n v="2"/>
    <m/>
    <m/>
    <n v="3"/>
    <n v="1"/>
    <m/>
    <m/>
    <m/>
    <m/>
    <m/>
    <m/>
    <m/>
    <s v=" "/>
    <m/>
    <m/>
    <m/>
    <m/>
    <n v="6"/>
    <n v="3"/>
    <n v="3"/>
    <n v="3"/>
    <n v="3"/>
    <n v="4"/>
    <n v="3"/>
    <n v="3"/>
    <n v="3"/>
    <n v="4"/>
    <n v="3"/>
    <n v="4"/>
    <n v="5"/>
    <n v="5"/>
    <n v="4"/>
    <n v="4"/>
    <n v="5"/>
    <n v="4"/>
    <n v="4"/>
    <n v="4"/>
    <n v="3"/>
    <n v="4"/>
    <n v="4"/>
    <n v="4"/>
    <n v="4"/>
    <n v="4"/>
    <n v="5"/>
    <n v="4"/>
    <n v="4"/>
    <n v="4"/>
    <n v="4"/>
    <x v="3"/>
  </r>
  <r>
    <s v="P658"/>
    <n v="10.391338129073013"/>
    <x v="1"/>
    <x v="2"/>
    <n v="2"/>
    <m/>
    <m/>
    <m/>
    <m/>
    <m/>
    <m/>
    <n v="7"/>
    <m/>
    <m/>
    <m/>
    <m/>
    <n v="1"/>
    <x v="0"/>
    <n v="1"/>
    <n v="2"/>
    <n v="3"/>
    <m/>
    <m/>
    <m/>
    <m/>
    <m/>
    <m/>
    <m/>
    <m/>
    <m/>
    <m/>
    <m/>
    <n v="3"/>
    <n v="2"/>
    <n v="1"/>
    <n v="3"/>
    <m/>
    <m/>
    <m/>
    <m/>
    <m/>
    <m/>
    <m/>
    <m/>
    <m/>
    <m/>
    <m/>
    <m/>
    <m/>
    <m/>
    <m/>
    <n v="4"/>
    <n v="3"/>
    <n v="3"/>
    <n v="3"/>
    <n v="3"/>
    <n v="3"/>
    <n v="3"/>
    <n v="3"/>
    <n v="3"/>
    <n v="3"/>
    <n v="3"/>
    <n v="3"/>
    <n v="3"/>
    <n v="3"/>
    <n v="3"/>
    <n v="3"/>
    <n v="3"/>
    <n v="3"/>
    <n v="3"/>
    <n v="3"/>
    <n v="3"/>
    <n v="3"/>
    <n v="3"/>
    <n v="3"/>
    <n v="3"/>
    <n v="3"/>
    <n v="3"/>
    <n v="3"/>
    <n v="3"/>
    <n v="3"/>
    <n v="3"/>
    <x v="3"/>
  </r>
  <r>
    <s v="P659"/>
    <n v="22.332431516918426"/>
    <x v="1"/>
    <x v="5"/>
    <n v="12"/>
    <n v="1"/>
    <m/>
    <m/>
    <m/>
    <m/>
    <m/>
    <m/>
    <m/>
    <m/>
    <m/>
    <m/>
    <n v="1"/>
    <x v="0"/>
    <n v="1"/>
    <n v="2"/>
    <m/>
    <m/>
    <m/>
    <n v="6"/>
    <m/>
    <m/>
    <m/>
    <n v="10"/>
    <n v="11"/>
    <n v="12"/>
    <m/>
    <m/>
    <n v="6"/>
    <n v="6"/>
    <n v="1"/>
    <m/>
    <m/>
    <m/>
    <n v="3"/>
    <m/>
    <m/>
    <m/>
    <n v="5"/>
    <n v="4"/>
    <n v="2"/>
    <m/>
    <m/>
    <m/>
    <m/>
    <m/>
    <m/>
    <n v="5"/>
    <n v="4"/>
    <n v="4"/>
    <n v="4"/>
    <n v="4"/>
    <n v="4"/>
    <n v="4"/>
    <n v="4"/>
    <n v="4"/>
    <n v="4"/>
    <n v="5"/>
    <n v="5"/>
    <n v="5"/>
    <n v="5"/>
    <n v="4"/>
    <n v="4"/>
    <n v="4"/>
    <n v="4"/>
    <n v="4"/>
    <n v="4"/>
    <n v="4"/>
    <n v="4"/>
    <n v="4"/>
    <n v="4"/>
    <n v="3"/>
    <n v="4"/>
    <n v="4"/>
    <n v="3"/>
    <n v="3"/>
    <n v="3"/>
    <n v="3"/>
    <x v="1"/>
  </r>
  <r>
    <s v="P660"/>
    <n v="7.6792034086750567"/>
    <x v="1"/>
    <x v="0"/>
    <n v="2"/>
    <m/>
    <m/>
    <m/>
    <m/>
    <m/>
    <m/>
    <n v="7"/>
    <m/>
    <m/>
    <m/>
    <m/>
    <n v="1"/>
    <x v="0"/>
    <m/>
    <n v="2"/>
    <m/>
    <n v="4"/>
    <m/>
    <m/>
    <m/>
    <m/>
    <m/>
    <m/>
    <m/>
    <m/>
    <m/>
    <m/>
    <n v="2"/>
    <m/>
    <n v="1"/>
    <m/>
    <n v="2"/>
    <m/>
    <m/>
    <m/>
    <m/>
    <m/>
    <m/>
    <m/>
    <m/>
    <m/>
    <s v="solar power"/>
    <s v="trust power"/>
    <m/>
    <m/>
    <m/>
    <n v="6"/>
    <n v="1"/>
    <n v="1"/>
    <n v="1"/>
    <n v="5"/>
    <n v="5"/>
    <n v="1"/>
    <n v="1"/>
    <n v="1"/>
    <n v="1"/>
    <n v="1"/>
    <n v="1"/>
    <n v="1"/>
    <n v="1"/>
    <n v="4"/>
    <n v="4"/>
    <n v="1"/>
    <n v="4"/>
    <n v="4"/>
    <n v="4"/>
    <n v="1"/>
    <n v="1"/>
    <n v="1"/>
    <n v="4"/>
    <n v="4"/>
    <n v="4"/>
    <n v="4"/>
    <n v="1"/>
    <n v="1"/>
    <n v="1"/>
    <n v="1"/>
    <x v="2"/>
  </r>
  <r>
    <s v="P661"/>
    <n v="24.968726253924338"/>
    <x v="1"/>
    <x v="3"/>
    <n v="3"/>
    <n v="1"/>
    <m/>
    <m/>
    <m/>
    <m/>
    <m/>
    <m/>
    <m/>
    <m/>
    <m/>
    <m/>
    <n v="1"/>
    <x v="0"/>
    <m/>
    <n v="2"/>
    <n v="3"/>
    <n v="4"/>
    <m/>
    <n v="6"/>
    <m/>
    <m/>
    <n v="9"/>
    <m/>
    <n v="11"/>
    <n v="12"/>
    <m/>
    <m/>
    <n v="7"/>
    <m/>
    <n v="4"/>
    <n v="3"/>
    <n v="6"/>
    <m/>
    <n v="1"/>
    <m/>
    <m/>
    <n v="7"/>
    <m/>
    <n v="2"/>
    <n v="5"/>
    <m/>
    <s v="Forestry"/>
    <s v="Departmentt of Conservation"/>
    <m/>
    <m/>
    <m/>
    <n v="4"/>
    <n v="2"/>
    <n v="3"/>
    <n v="3"/>
    <n v="4"/>
    <n v="3"/>
    <n v="3"/>
    <n v="4"/>
    <n v="4"/>
    <n v="4"/>
    <n v="4"/>
    <n v="3"/>
    <n v="4"/>
    <n v="4"/>
    <n v="4"/>
    <n v="4"/>
    <n v="5"/>
    <n v="5"/>
    <n v="5"/>
    <n v="5"/>
    <n v="4"/>
    <n v="3"/>
    <n v="4"/>
    <n v="4"/>
    <n v="5"/>
    <n v="5"/>
    <n v="5"/>
    <n v="4"/>
    <n v="4"/>
    <n v="3"/>
    <n v="4"/>
    <x v="0"/>
  </r>
  <r>
    <s v="P662"/>
    <n v="11.061332512829631"/>
    <x v="0"/>
    <x v="3"/>
    <n v="13"/>
    <n v="1"/>
    <m/>
    <m/>
    <m/>
    <m/>
    <m/>
    <m/>
    <m/>
    <m/>
    <m/>
    <m/>
    <n v="1"/>
    <x v="0"/>
    <m/>
    <n v="2"/>
    <m/>
    <m/>
    <m/>
    <m/>
    <m/>
    <m/>
    <m/>
    <n v="10"/>
    <m/>
    <n v="12"/>
    <m/>
    <m/>
    <n v="3"/>
    <m/>
    <n v="1"/>
    <m/>
    <m/>
    <m/>
    <m/>
    <m/>
    <m/>
    <m/>
    <n v="2"/>
    <m/>
    <n v="3"/>
    <m/>
    <m/>
    <m/>
    <m/>
    <m/>
    <m/>
    <n v="6"/>
    <n v="3"/>
    <n v="3"/>
    <n v="4"/>
    <n v="3"/>
    <n v="4"/>
    <n v="3"/>
    <n v="4"/>
    <n v="4"/>
    <n v="4"/>
    <n v="4"/>
    <n v="4"/>
    <n v="5"/>
    <n v="4"/>
    <n v="4"/>
    <n v="4"/>
    <n v="4"/>
    <n v="3"/>
    <n v="4"/>
    <n v="4"/>
    <n v="4"/>
    <n v="3"/>
    <n v="4"/>
    <n v="4"/>
    <n v="5"/>
    <n v="5"/>
    <n v="5"/>
    <n v="5"/>
    <n v="4"/>
    <n v="4"/>
    <n v="4"/>
    <x v="0"/>
  </r>
  <r>
    <s v="P663"/>
    <n v="16.343236510006228"/>
    <x v="1"/>
    <x v="2"/>
    <n v="11"/>
    <n v="1"/>
    <m/>
    <m/>
    <m/>
    <m/>
    <m/>
    <m/>
    <m/>
    <m/>
    <m/>
    <m/>
    <n v="1"/>
    <x v="0"/>
    <m/>
    <m/>
    <m/>
    <n v="4"/>
    <m/>
    <m/>
    <m/>
    <m/>
    <m/>
    <m/>
    <m/>
    <m/>
    <n v="13"/>
    <m/>
    <n v="2"/>
    <m/>
    <m/>
    <m/>
    <n v="2"/>
    <m/>
    <m/>
    <m/>
    <m/>
    <m/>
    <m/>
    <m/>
    <m/>
    <n v="1"/>
    <m/>
    <m/>
    <m/>
    <m/>
    <m/>
    <n v="3"/>
    <n v="3"/>
    <n v="3"/>
    <n v="3"/>
    <n v="3"/>
    <n v="3"/>
    <n v="3"/>
    <n v="3"/>
    <n v="3"/>
    <n v="3"/>
    <n v="3"/>
    <n v="3"/>
    <n v="3"/>
    <n v="3"/>
    <n v="3"/>
    <n v="3"/>
    <n v="3"/>
    <n v="3"/>
    <n v="3"/>
    <n v="3"/>
    <n v="3"/>
    <n v="3"/>
    <n v="3"/>
    <n v="3"/>
    <n v="3"/>
    <n v="3"/>
    <n v="3"/>
    <n v="3"/>
    <n v="3"/>
    <n v="3"/>
    <n v="3"/>
    <x v="6"/>
  </r>
  <r>
    <s v="P664"/>
    <n v="9.4131377253170765"/>
    <x v="1"/>
    <x v="0"/>
    <n v="2"/>
    <m/>
    <m/>
    <m/>
    <m/>
    <m/>
    <m/>
    <m/>
    <m/>
    <n v="9"/>
    <m/>
    <s v="European"/>
    <n v="1"/>
    <x v="0"/>
    <m/>
    <m/>
    <m/>
    <m/>
    <m/>
    <n v="6"/>
    <m/>
    <m/>
    <m/>
    <m/>
    <m/>
    <m/>
    <m/>
    <m/>
    <n v="1"/>
    <m/>
    <m/>
    <m/>
    <m/>
    <m/>
    <n v="1"/>
    <m/>
    <m/>
    <m/>
    <m/>
    <m/>
    <m/>
    <m/>
    <m/>
    <m/>
    <m/>
    <m/>
    <m/>
    <n v="6"/>
    <n v="1"/>
    <n v="1"/>
    <n v="1"/>
    <n v="3"/>
    <n v="3"/>
    <n v="3"/>
    <n v="3"/>
    <n v="3"/>
    <n v="3"/>
    <n v="3"/>
    <n v="3"/>
    <n v="3"/>
    <n v="3"/>
    <n v="3"/>
    <n v="3"/>
    <n v="3"/>
    <n v="3"/>
    <n v="3"/>
    <n v="3"/>
    <n v="3"/>
    <n v="3"/>
    <n v="3"/>
    <n v="3"/>
    <n v="3"/>
    <n v="3"/>
    <n v="3"/>
    <n v="3"/>
    <n v="3"/>
    <n v="3"/>
    <n v="3"/>
    <x v="5"/>
  </r>
  <r>
    <s v="P665"/>
    <n v="12.081617726367071"/>
    <x v="1"/>
    <x v="2"/>
    <n v="4"/>
    <m/>
    <m/>
    <m/>
    <m/>
    <m/>
    <m/>
    <m/>
    <m/>
    <n v="9"/>
    <m/>
    <s v="Pakistani "/>
    <n v="1"/>
    <x v="0"/>
    <n v="1"/>
    <m/>
    <m/>
    <n v="4"/>
    <m/>
    <n v="6"/>
    <m/>
    <m/>
    <m/>
    <n v="10"/>
    <m/>
    <n v="12"/>
    <m/>
    <m/>
    <n v="5"/>
    <n v="1"/>
    <m/>
    <m/>
    <n v="4"/>
    <m/>
    <n v="5"/>
    <m/>
    <m/>
    <m/>
    <n v="3"/>
    <m/>
    <n v="2"/>
    <m/>
    <s v="Warehouse"/>
    <s v="Briscoes"/>
    <s v="Nz Green "/>
    <s v="Health and science "/>
    <m/>
    <n v="4"/>
    <n v="3"/>
    <n v="4"/>
    <n v="4"/>
    <n v="4"/>
    <n v="3"/>
    <n v="5"/>
    <n v="4"/>
    <n v="5"/>
    <n v="4"/>
    <n v="4"/>
    <n v="5"/>
    <n v="4"/>
    <n v="4"/>
    <n v="5"/>
    <n v="4"/>
    <n v="5"/>
    <n v="4"/>
    <n v="4"/>
    <n v="5"/>
    <n v="4"/>
    <n v="5"/>
    <n v="5"/>
    <n v="4"/>
    <n v="5"/>
    <n v="4"/>
    <n v="5"/>
    <n v="3"/>
    <n v="4"/>
    <n v="4"/>
    <n v="5"/>
    <x v="5"/>
  </r>
  <r>
    <s v="P666"/>
    <n v="8.4140818359143168"/>
    <x v="0"/>
    <x v="3"/>
    <n v="2"/>
    <n v="1"/>
    <m/>
    <m/>
    <m/>
    <m/>
    <m/>
    <m/>
    <m/>
    <m/>
    <m/>
    <m/>
    <n v="1"/>
    <x v="0"/>
    <m/>
    <n v="2"/>
    <m/>
    <m/>
    <m/>
    <n v="6"/>
    <m/>
    <m/>
    <m/>
    <m/>
    <m/>
    <n v="12"/>
    <m/>
    <m/>
    <n v="3"/>
    <m/>
    <n v="1"/>
    <m/>
    <m/>
    <m/>
    <n v="2"/>
    <m/>
    <m/>
    <m/>
    <m/>
    <m/>
    <n v="3"/>
    <m/>
    <m/>
    <m/>
    <m/>
    <m/>
    <m/>
    <n v="6"/>
    <n v="3"/>
    <n v="3"/>
    <n v="3"/>
    <n v="4"/>
    <n v="4"/>
    <n v="3"/>
    <n v="4"/>
    <n v="4"/>
    <n v="4"/>
    <n v="4"/>
    <n v="4"/>
    <n v="4"/>
    <n v="4"/>
    <n v="4"/>
    <n v="4"/>
    <n v="4"/>
    <n v="3"/>
    <n v="4"/>
    <n v="4"/>
    <n v="4"/>
    <n v="3"/>
    <n v="3"/>
    <n v="4"/>
    <n v="4"/>
    <n v="4"/>
    <n v="5"/>
    <n v="4"/>
    <n v="3"/>
    <n v="3"/>
    <n v="4"/>
    <x v="2"/>
  </r>
  <r>
    <s v="P667"/>
    <n v="24.976845495463753"/>
    <x v="0"/>
    <x v="4"/>
    <n v="2"/>
    <m/>
    <m/>
    <m/>
    <n v="4"/>
    <m/>
    <m/>
    <m/>
    <m/>
    <m/>
    <m/>
    <m/>
    <n v="1"/>
    <x v="0"/>
    <m/>
    <m/>
    <n v="3"/>
    <m/>
    <m/>
    <m/>
    <m/>
    <m/>
    <m/>
    <n v="10"/>
    <m/>
    <n v="12"/>
    <m/>
    <m/>
    <n v="3"/>
    <m/>
    <m/>
    <n v="2"/>
    <m/>
    <m/>
    <m/>
    <m/>
    <m/>
    <m/>
    <n v="1"/>
    <m/>
    <m/>
    <m/>
    <s v="Aa"/>
    <m/>
    <m/>
    <m/>
    <m/>
    <n v="3"/>
    <n v="3"/>
    <n v="2"/>
    <n v="4"/>
    <n v="3"/>
    <n v="4"/>
    <n v="4"/>
    <n v="3"/>
    <n v="4"/>
    <n v="5"/>
    <n v="5"/>
    <n v="4"/>
    <n v="5"/>
    <n v="4"/>
    <n v="3"/>
    <n v="4"/>
    <n v="3"/>
    <n v="5"/>
    <n v="4"/>
    <n v="4"/>
    <n v="3"/>
    <n v="4"/>
    <n v="3"/>
    <n v="3"/>
    <n v="5"/>
    <n v="4"/>
    <n v="5"/>
    <n v="3"/>
    <n v="5"/>
    <n v="4"/>
    <n v="3"/>
    <x v="5"/>
  </r>
  <r>
    <s v="P668"/>
    <n v="14.116478923111664"/>
    <x v="1"/>
    <x v="2"/>
    <n v="4"/>
    <m/>
    <m/>
    <m/>
    <m/>
    <m/>
    <m/>
    <m/>
    <m/>
    <n v="9"/>
    <m/>
    <s v="Pakistani "/>
    <n v="1"/>
    <x v="0"/>
    <m/>
    <m/>
    <n v="3"/>
    <m/>
    <n v="5"/>
    <m/>
    <m/>
    <m/>
    <n v="9"/>
    <m/>
    <m/>
    <m/>
    <m/>
    <m/>
    <n v="3"/>
    <m/>
    <m/>
    <n v="2"/>
    <m/>
    <n v="3"/>
    <m/>
    <m/>
    <m/>
    <n v="1"/>
    <m/>
    <m/>
    <m/>
    <m/>
    <s v="Warehouses "/>
    <s v="Kmart"/>
    <s v="Briscores "/>
    <s v="Noel Leeming "/>
    <m/>
    <n v="5"/>
    <n v="4"/>
    <n v="4"/>
    <n v="5"/>
    <n v="4"/>
    <n v="4"/>
    <n v="4"/>
    <n v="4"/>
    <n v="4"/>
    <n v="3"/>
    <n v="5"/>
    <n v="5"/>
    <n v="4"/>
    <n v="5"/>
    <n v="4"/>
    <n v="5"/>
    <n v="4"/>
    <n v="5"/>
    <n v="5"/>
    <n v="4"/>
    <n v="4"/>
    <n v="5"/>
    <n v="5"/>
    <n v="4"/>
    <n v="5"/>
    <n v="5"/>
    <n v="5"/>
    <n v="4"/>
    <n v="4"/>
    <n v="5"/>
    <n v="5"/>
    <x v="4"/>
  </r>
  <r>
    <s v="P669"/>
    <n v="5.8504089971674471"/>
    <x v="1"/>
    <x v="2"/>
    <n v="13"/>
    <m/>
    <n v="2"/>
    <m/>
    <m/>
    <m/>
    <m/>
    <m/>
    <m/>
    <m/>
    <m/>
    <m/>
    <n v="1"/>
    <x v="0"/>
    <m/>
    <n v="2"/>
    <m/>
    <m/>
    <n v="5"/>
    <m/>
    <n v="7"/>
    <m/>
    <m/>
    <n v="10"/>
    <m/>
    <n v="12"/>
    <m/>
    <m/>
    <n v="5"/>
    <m/>
    <n v="1"/>
    <m/>
    <m/>
    <n v="2"/>
    <m/>
    <n v="3"/>
    <m/>
    <m/>
    <n v="4"/>
    <m/>
    <n v="5"/>
    <m/>
    <s v="Pams "/>
    <s v="Budget "/>
    <s v="Star"/>
    <s v="Gold mine"/>
    <s v="Pulock"/>
    <n v="4"/>
    <n v="4"/>
    <n v="3"/>
    <n v="4"/>
    <n v="4"/>
    <n v="4"/>
    <n v="5"/>
    <n v="5"/>
    <n v="5"/>
    <n v="4"/>
    <n v="5"/>
    <n v="5"/>
    <n v="5"/>
    <n v="3"/>
    <n v="5"/>
    <n v="5"/>
    <n v="4"/>
    <n v="5"/>
    <n v="5"/>
    <n v="5"/>
    <n v="5"/>
    <n v="4"/>
    <n v="5"/>
    <n v="3"/>
    <n v="5"/>
    <n v="5"/>
    <n v="5"/>
    <n v="5"/>
    <n v="5"/>
    <n v="5"/>
    <n v="5"/>
    <x v="5"/>
  </r>
  <r>
    <s v="P670"/>
    <n v="22.022460915013426"/>
    <x v="0"/>
    <x v="0"/>
    <n v="6"/>
    <n v="1"/>
    <m/>
    <m/>
    <m/>
    <m/>
    <m/>
    <m/>
    <m/>
    <m/>
    <m/>
    <m/>
    <n v="1"/>
    <x v="0"/>
    <m/>
    <n v="2"/>
    <m/>
    <m/>
    <m/>
    <n v="6"/>
    <m/>
    <m/>
    <m/>
    <m/>
    <m/>
    <m/>
    <m/>
    <m/>
    <n v="2"/>
    <m/>
    <n v="2"/>
    <m/>
    <m/>
    <m/>
    <n v="1"/>
    <m/>
    <m/>
    <m/>
    <m/>
    <m/>
    <m/>
    <m/>
    <s v="whittakers"/>
    <s v="none"/>
    <m/>
    <m/>
    <m/>
    <n v="4"/>
    <n v="4"/>
    <n v="4"/>
    <n v="5"/>
    <n v="4"/>
    <n v="5"/>
    <n v="5"/>
    <n v="4"/>
    <n v="4"/>
    <n v="5"/>
    <n v="5"/>
    <n v="5"/>
    <n v="5"/>
    <n v="5"/>
    <n v="5"/>
    <n v="5"/>
    <n v="5"/>
    <n v="5"/>
    <n v="5"/>
    <n v="5"/>
    <n v="5"/>
    <n v="5"/>
    <n v="5"/>
    <n v="5"/>
    <n v="5"/>
    <n v="5"/>
    <n v="5"/>
    <n v="5"/>
    <n v="5"/>
    <n v="5"/>
    <n v="5"/>
    <x v="5"/>
  </r>
  <r>
    <s v="P671"/>
    <n v="9.0382799536011085"/>
    <x v="1"/>
    <x v="0"/>
    <n v="13"/>
    <n v="1"/>
    <m/>
    <m/>
    <m/>
    <m/>
    <m/>
    <m/>
    <m/>
    <m/>
    <m/>
    <m/>
    <n v="1"/>
    <x v="0"/>
    <m/>
    <m/>
    <m/>
    <m/>
    <m/>
    <n v="6"/>
    <n v="7"/>
    <m/>
    <m/>
    <m/>
    <m/>
    <m/>
    <m/>
    <m/>
    <n v="2"/>
    <m/>
    <m/>
    <m/>
    <m/>
    <m/>
    <n v="1"/>
    <n v="2"/>
    <m/>
    <m/>
    <m/>
    <m/>
    <m/>
    <m/>
    <m/>
    <m/>
    <m/>
    <m/>
    <m/>
    <n v="6"/>
    <n v="3"/>
    <n v="3"/>
    <n v="3"/>
    <n v="3"/>
    <n v="3"/>
    <n v="3"/>
    <n v="3"/>
    <n v="3"/>
    <n v="3"/>
    <n v="3"/>
    <n v="3"/>
    <n v="3"/>
    <n v="3"/>
    <n v="3"/>
    <n v="3"/>
    <n v="3"/>
    <n v="3"/>
    <n v="3"/>
    <n v="3"/>
    <n v="3"/>
    <n v="3"/>
    <n v="3"/>
    <n v="3"/>
    <n v="3"/>
    <n v="3"/>
    <n v="3"/>
    <n v="3"/>
    <n v="3"/>
    <n v="3"/>
    <n v="3"/>
    <x v="0"/>
  </r>
  <r>
    <s v="P672"/>
    <n v="8.1133063747154281"/>
    <x v="1"/>
    <x v="5"/>
    <n v="7"/>
    <n v="1"/>
    <m/>
    <m/>
    <m/>
    <m/>
    <m/>
    <m/>
    <m/>
    <m/>
    <m/>
    <m/>
    <n v="1"/>
    <x v="0"/>
    <m/>
    <n v="2"/>
    <m/>
    <m/>
    <n v="5"/>
    <n v="6"/>
    <m/>
    <m/>
    <m/>
    <m/>
    <m/>
    <m/>
    <m/>
    <m/>
    <n v="3"/>
    <m/>
    <n v="1"/>
    <m/>
    <m/>
    <n v="3"/>
    <n v="2"/>
    <m/>
    <m/>
    <m/>
    <m/>
    <m/>
    <m/>
    <m/>
    <s v="the warehouse"/>
    <s v="Grin naturals"/>
    <m/>
    <m/>
    <m/>
    <n v="4"/>
    <n v="4"/>
    <n v="4"/>
    <n v="5"/>
    <n v="4"/>
    <n v="5"/>
    <n v="4"/>
    <n v="4"/>
    <n v="3"/>
    <n v="4"/>
    <n v="5"/>
    <n v="5"/>
    <n v="5"/>
    <n v="5"/>
    <n v="4"/>
    <n v="4"/>
    <n v="4"/>
    <n v="4"/>
    <n v="4"/>
    <n v="5"/>
    <n v="4"/>
    <n v="4"/>
    <n v="4"/>
    <n v="4"/>
    <n v="4"/>
    <n v="4"/>
    <n v="4"/>
    <n v="4"/>
    <n v="4"/>
    <n v="4"/>
    <n v="4"/>
    <x v="4"/>
  </r>
  <r>
    <s v="P673"/>
    <n v="6.336198469596229"/>
    <x v="1"/>
    <x v="2"/>
    <n v="2"/>
    <n v="1"/>
    <m/>
    <m/>
    <m/>
    <m/>
    <m/>
    <m/>
    <m/>
    <m/>
    <m/>
    <m/>
    <n v="1"/>
    <x v="0"/>
    <m/>
    <n v="2"/>
    <m/>
    <m/>
    <m/>
    <m/>
    <m/>
    <m/>
    <n v="9"/>
    <m/>
    <m/>
    <m/>
    <m/>
    <m/>
    <n v="2"/>
    <m/>
    <n v="2"/>
    <m/>
    <m/>
    <m/>
    <m/>
    <m/>
    <m/>
    <n v="1"/>
    <m/>
    <m/>
    <m/>
    <m/>
    <s v="Pams"/>
    <s v="Budjet"/>
    <m/>
    <m/>
    <m/>
    <n v="4"/>
    <n v="4"/>
    <n v="3"/>
    <n v="4"/>
    <n v="4"/>
    <n v="4"/>
    <n v="5"/>
    <n v="3"/>
    <n v="5"/>
    <n v="5"/>
    <n v="5"/>
    <n v="4"/>
    <n v="5"/>
    <n v="4"/>
    <n v="5"/>
    <n v="2"/>
    <n v="4"/>
    <n v="5"/>
    <n v="5"/>
    <n v="4"/>
    <n v="5"/>
    <n v="5"/>
    <n v="4"/>
    <n v="4"/>
    <n v="5"/>
    <n v="5"/>
    <n v="4"/>
    <n v="4"/>
    <n v="5"/>
    <n v="4"/>
    <n v="5"/>
    <x v="4"/>
  </r>
  <r>
    <s v="P674"/>
    <n v="10.292298891496781"/>
    <x v="1"/>
    <x v="3"/>
    <n v="4"/>
    <n v="1"/>
    <m/>
    <m/>
    <m/>
    <m/>
    <m/>
    <m/>
    <m/>
    <m/>
    <m/>
    <m/>
    <n v="1"/>
    <x v="0"/>
    <m/>
    <n v="2"/>
    <n v="3"/>
    <m/>
    <n v="5"/>
    <n v="6"/>
    <n v="7"/>
    <m/>
    <m/>
    <m/>
    <n v="11"/>
    <n v="12"/>
    <m/>
    <m/>
    <n v="7"/>
    <m/>
    <n v="1"/>
    <n v="6"/>
    <m/>
    <n v="4"/>
    <n v="3"/>
    <n v="2"/>
    <m/>
    <m/>
    <m/>
    <n v="7"/>
    <n v="5"/>
    <m/>
    <m/>
    <m/>
    <m/>
    <m/>
    <m/>
    <n v="4"/>
    <n v="4"/>
    <n v="4"/>
    <n v="4"/>
    <n v="3"/>
    <n v="4"/>
    <n v="3"/>
    <n v="4"/>
    <n v="4"/>
    <n v="4"/>
    <n v="5"/>
    <n v="4"/>
    <n v="5"/>
    <n v="4"/>
    <n v="4"/>
    <n v="4"/>
    <n v="4"/>
    <n v="4"/>
    <n v="4"/>
    <n v="3"/>
    <n v="4"/>
    <n v="4"/>
    <n v="5"/>
    <n v="4"/>
    <n v="4"/>
    <n v="5"/>
    <n v="5"/>
    <n v="4"/>
    <n v="4"/>
    <n v="4"/>
    <n v="4"/>
    <x v="5"/>
  </r>
  <r>
    <s v="P675"/>
    <n v="5.934056215987491"/>
    <x v="1"/>
    <x v="0"/>
    <n v="15"/>
    <n v="1"/>
    <m/>
    <m/>
    <m/>
    <m/>
    <m/>
    <m/>
    <m/>
    <m/>
    <m/>
    <m/>
    <n v="1"/>
    <x v="0"/>
    <m/>
    <n v="2"/>
    <m/>
    <m/>
    <n v="5"/>
    <m/>
    <n v="7"/>
    <m/>
    <m/>
    <m/>
    <n v="11"/>
    <m/>
    <m/>
    <m/>
    <n v="4"/>
    <m/>
    <n v="3"/>
    <m/>
    <m/>
    <n v="2"/>
    <m/>
    <n v="1"/>
    <m/>
    <m/>
    <m/>
    <n v="4"/>
    <m/>
    <m/>
    <s v="power"/>
    <s v="forestry"/>
    <m/>
    <m/>
    <m/>
    <n v="6"/>
    <n v="3"/>
    <n v="3"/>
    <n v="4"/>
    <n v="5"/>
    <n v="5"/>
    <n v="5"/>
    <n v="5"/>
    <n v="5"/>
    <n v="5"/>
    <n v="5"/>
    <n v="5"/>
    <n v="5"/>
    <n v="5"/>
    <n v="5"/>
    <n v="5"/>
    <n v="5"/>
    <n v="5"/>
    <n v="5"/>
    <n v="5"/>
    <n v="5"/>
    <n v="5"/>
    <n v="5"/>
    <n v="5"/>
    <n v="5"/>
    <n v="5"/>
    <n v="5"/>
    <n v="3"/>
    <n v="5"/>
    <n v="5"/>
    <n v="5"/>
    <x v="1"/>
  </r>
  <r>
    <s v="P676"/>
    <n v="10.033591606381322"/>
    <x v="0"/>
    <x v="5"/>
    <n v="2"/>
    <n v="1"/>
    <m/>
    <m/>
    <m/>
    <m/>
    <m/>
    <m/>
    <m/>
    <m/>
    <m/>
    <m/>
    <n v="1"/>
    <x v="0"/>
    <n v="1"/>
    <n v="2"/>
    <n v="3"/>
    <n v="4"/>
    <n v="5"/>
    <n v="6"/>
    <n v="7"/>
    <n v="8"/>
    <n v="9"/>
    <n v="10"/>
    <n v="11"/>
    <n v="12"/>
    <n v="13"/>
    <m/>
    <n v="13"/>
    <n v="11"/>
    <n v="1"/>
    <n v="9"/>
    <n v="8"/>
    <n v="7"/>
    <n v="2"/>
    <n v="10"/>
    <n v="3"/>
    <n v="4"/>
    <n v="12"/>
    <n v="5"/>
    <n v="6"/>
    <n v="13"/>
    <s v="Wise boys"/>
    <s v="Raglan coconut yoghurt "/>
    <s v="Cathedral cove"/>
    <s v="Little island "/>
    <s v="Grounded"/>
    <n v="5"/>
    <n v="4"/>
    <n v="5"/>
    <n v="5"/>
    <n v="5"/>
    <n v="3"/>
    <n v="4"/>
    <n v="4"/>
    <n v="5"/>
    <n v="5"/>
    <n v="5"/>
    <n v="5"/>
    <n v="5"/>
    <n v="5"/>
    <n v="5"/>
    <n v="5"/>
    <n v="5"/>
    <n v="3"/>
    <n v="5"/>
    <n v="4"/>
    <n v="4"/>
    <n v="5"/>
    <n v="5"/>
    <n v="5"/>
    <n v="5"/>
    <n v="5"/>
    <n v="5"/>
    <n v="5"/>
    <n v="5"/>
    <n v="5"/>
    <n v="5"/>
    <x v="4"/>
  </r>
  <r>
    <s v="P677"/>
    <n v="7.1983733455130956"/>
    <x v="1"/>
    <x v="2"/>
    <n v="2"/>
    <m/>
    <m/>
    <m/>
    <m/>
    <m/>
    <m/>
    <n v="7"/>
    <m/>
    <m/>
    <m/>
    <m/>
    <n v="1"/>
    <x v="0"/>
    <m/>
    <m/>
    <n v="3"/>
    <m/>
    <n v="5"/>
    <n v="6"/>
    <m/>
    <m/>
    <m/>
    <m/>
    <m/>
    <m/>
    <m/>
    <m/>
    <n v="3"/>
    <m/>
    <m/>
    <n v="1"/>
    <m/>
    <n v="2"/>
    <n v="3"/>
    <m/>
    <m/>
    <m/>
    <m/>
    <m/>
    <m/>
    <m/>
    <s v="patagonia"/>
    <m/>
    <m/>
    <m/>
    <m/>
    <n v="2"/>
    <n v="2"/>
    <n v="2"/>
    <n v="4"/>
    <n v="4"/>
    <n v="4"/>
    <n v="3"/>
    <n v="3"/>
    <n v="3"/>
    <n v="3"/>
    <n v="4"/>
    <n v="4"/>
    <n v="5"/>
    <n v="5"/>
    <n v="3"/>
    <n v="3"/>
    <n v="3"/>
    <n v="3"/>
    <n v="3"/>
    <n v="3"/>
    <n v="3"/>
    <n v="3"/>
    <n v="3"/>
    <n v="3"/>
    <n v="3"/>
    <n v="3"/>
    <n v="3"/>
    <n v="3"/>
    <n v="3"/>
    <n v="3"/>
    <n v="3"/>
    <x v="3"/>
  </r>
  <r>
    <s v="P678"/>
    <n v="5.0586834698853913"/>
    <x v="1"/>
    <x v="5"/>
    <n v="9"/>
    <n v="1"/>
    <m/>
    <m/>
    <m/>
    <m/>
    <m/>
    <m/>
    <m/>
    <m/>
    <m/>
    <m/>
    <n v="1"/>
    <x v="0"/>
    <n v="1"/>
    <m/>
    <m/>
    <n v="4"/>
    <m/>
    <m/>
    <m/>
    <m/>
    <m/>
    <m/>
    <m/>
    <m/>
    <n v="13"/>
    <m/>
    <n v="3"/>
    <n v="1"/>
    <m/>
    <m/>
    <n v="3"/>
    <m/>
    <m/>
    <m/>
    <m/>
    <m/>
    <m/>
    <m/>
    <m/>
    <n v="2"/>
    <s v="the warehouse"/>
    <s v="mighty ape"/>
    <s v="noel leeming"/>
    <s v="harvey norman"/>
    <s v="briscoes"/>
    <n v="4"/>
    <n v="3"/>
    <n v="4"/>
    <n v="3"/>
    <n v="2"/>
    <n v="2"/>
    <n v="4"/>
    <n v="3"/>
    <n v="4"/>
    <n v="4"/>
    <n v="4"/>
    <n v="4"/>
    <n v="3"/>
    <n v="3"/>
    <n v="2"/>
    <n v="2"/>
    <n v="3"/>
    <n v="3"/>
    <n v="4"/>
    <n v="3"/>
    <n v="4"/>
    <n v="3"/>
    <n v="3"/>
    <n v="3"/>
    <n v="3"/>
    <n v="4"/>
    <n v="3"/>
    <n v="4"/>
    <n v="3"/>
    <n v="3"/>
    <n v="3"/>
    <x v="5"/>
  </r>
  <r>
    <s v="P679"/>
    <n v="24.988491887795849"/>
    <x v="1"/>
    <x v="2"/>
    <n v="2"/>
    <m/>
    <m/>
    <m/>
    <m/>
    <m/>
    <m/>
    <m/>
    <m/>
    <n v="9"/>
    <m/>
    <s v="Middle eastern"/>
    <n v="1"/>
    <x v="0"/>
    <m/>
    <n v="2"/>
    <n v="3"/>
    <m/>
    <n v="5"/>
    <n v="6"/>
    <m/>
    <m/>
    <m/>
    <m/>
    <m/>
    <m/>
    <m/>
    <m/>
    <n v="4"/>
    <m/>
    <n v="1"/>
    <n v="4"/>
    <m/>
    <n v="3"/>
    <n v="2"/>
    <m/>
    <m/>
    <m/>
    <m/>
    <m/>
    <m/>
    <m/>
    <s v="Kathmandu"/>
    <s v="Countdown"/>
    <s v="Orcon"/>
    <s v="ecostore"/>
    <s v="Monsoon"/>
    <n v="6"/>
    <n v="4"/>
    <n v="4"/>
    <n v="4"/>
    <n v="4"/>
    <n v="3"/>
    <n v="4"/>
    <n v="3"/>
    <n v="2"/>
    <n v="4"/>
    <n v="4"/>
    <n v="4"/>
    <n v="4"/>
    <n v="4"/>
    <n v="4"/>
    <n v="5"/>
    <n v="4"/>
    <n v="4"/>
    <n v="4"/>
    <n v="3"/>
    <n v="4"/>
    <n v="3"/>
    <n v="3"/>
    <n v="3"/>
    <n v="4"/>
    <n v="4"/>
    <n v="4"/>
    <n v="4"/>
    <n v="3"/>
    <n v="3"/>
    <n v="4"/>
    <x v="0"/>
  </r>
  <r>
    <s v="P680"/>
    <n v="5.7514772228953568"/>
    <x v="1"/>
    <x v="3"/>
    <n v="3"/>
    <n v="1"/>
    <m/>
    <m/>
    <m/>
    <m/>
    <m/>
    <m/>
    <m/>
    <m/>
    <m/>
    <m/>
    <n v="1"/>
    <x v="0"/>
    <n v="1"/>
    <n v="2"/>
    <n v="3"/>
    <n v="4"/>
    <n v="5"/>
    <n v="6"/>
    <n v="7"/>
    <n v="8"/>
    <n v="9"/>
    <n v="10"/>
    <n v="11"/>
    <n v="12"/>
    <m/>
    <m/>
    <n v="12"/>
    <n v="5"/>
    <n v="6"/>
    <n v="11"/>
    <n v="8"/>
    <n v="12"/>
    <n v="1"/>
    <n v="4"/>
    <n v="9"/>
    <n v="10"/>
    <n v="7"/>
    <n v="2"/>
    <n v="3"/>
    <m/>
    <s v="new world"/>
    <s v="caxton"/>
    <m/>
    <m/>
    <m/>
    <n v="3"/>
    <n v="2"/>
    <n v="3"/>
    <n v="3"/>
    <n v="4"/>
    <n v="5"/>
    <n v="3"/>
    <n v="4"/>
    <n v="4"/>
    <n v="4"/>
    <n v="4"/>
    <n v="4"/>
    <n v="4"/>
    <n v="4"/>
    <n v="4"/>
    <n v="4"/>
    <n v="4"/>
    <n v="4"/>
    <n v="4"/>
    <n v="4"/>
    <n v="4"/>
    <n v="5"/>
    <n v="5"/>
    <n v="5"/>
    <n v="4"/>
    <n v="5"/>
    <n v="5"/>
    <n v="4"/>
    <n v="4"/>
    <n v="4"/>
    <n v="5"/>
    <x v="6"/>
  </r>
  <r>
    <s v="P681"/>
    <n v="11.344124788461803"/>
    <x v="1"/>
    <x v="3"/>
    <n v="9"/>
    <n v="1"/>
    <m/>
    <m/>
    <m/>
    <m/>
    <m/>
    <m/>
    <m/>
    <m/>
    <m/>
    <m/>
    <n v="1"/>
    <x v="0"/>
    <m/>
    <n v="2"/>
    <n v="3"/>
    <m/>
    <n v="5"/>
    <n v="6"/>
    <m/>
    <m/>
    <n v="9"/>
    <m/>
    <n v="11"/>
    <n v="12"/>
    <n v="13"/>
    <m/>
    <n v="8"/>
    <m/>
    <n v="6"/>
    <n v="5"/>
    <m/>
    <n v="8"/>
    <n v="1"/>
    <m/>
    <m/>
    <n v="4"/>
    <m/>
    <n v="3"/>
    <n v="2"/>
    <n v="7"/>
    <s v="sanitarium cereals"/>
    <s v="molenberg bread"/>
    <s v="dairy milk products"/>
    <s v="hellers meat"/>
    <m/>
    <n v="5"/>
    <n v="2"/>
    <n v="2"/>
    <n v="2"/>
    <n v="5"/>
    <n v="4"/>
    <n v="2"/>
    <n v="4"/>
    <n v="3"/>
    <n v="3"/>
    <n v="4"/>
    <n v="5"/>
    <n v="5"/>
    <n v="4"/>
    <n v="5"/>
    <n v="5"/>
    <n v="4"/>
    <n v="3"/>
    <n v="4"/>
    <n v="3"/>
    <n v="2"/>
    <n v="4"/>
    <n v="3"/>
    <n v="4"/>
    <n v="5"/>
    <n v="5"/>
    <n v="5"/>
    <n v="4"/>
    <n v="4"/>
    <n v="4"/>
    <n v="3"/>
    <x v="3"/>
  </r>
  <r>
    <s v="P682"/>
    <n v="15.483020325406768"/>
    <x v="1"/>
    <x v="3"/>
    <n v="1"/>
    <n v="1"/>
    <m/>
    <m/>
    <m/>
    <m/>
    <m/>
    <m/>
    <m/>
    <m/>
    <m/>
    <m/>
    <n v="1"/>
    <x v="0"/>
    <m/>
    <m/>
    <m/>
    <n v="4"/>
    <m/>
    <n v="6"/>
    <m/>
    <m/>
    <m/>
    <n v="10"/>
    <n v="11"/>
    <m/>
    <m/>
    <m/>
    <n v="4"/>
    <m/>
    <m/>
    <m/>
    <n v="2"/>
    <m/>
    <n v="1"/>
    <m/>
    <m/>
    <m/>
    <n v="3"/>
    <n v="4"/>
    <m/>
    <m/>
    <s v="Pak &amp; Save"/>
    <m/>
    <m/>
    <m/>
    <m/>
    <n v="4"/>
    <n v="4"/>
    <n v="4"/>
    <n v="4"/>
    <n v="3"/>
    <n v="4"/>
    <n v="4"/>
    <n v="4"/>
    <n v="4"/>
    <n v="5"/>
    <n v="4"/>
    <n v="4"/>
    <n v="3"/>
    <n v="5"/>
    <n v="5"/>
    <n v="5"/>
    <n v="5"/>
    <n v="4"/>
    <n v="5"/>
    <n v="5"/>
    <n v="4"/>
    <n v="3"/>
    <n v="4"/>
    <n v="5"/>
    <n v="3"/>
    <n v="5"/>
    <n v="5"/>
    <n v="4"/>
    <n v="5"/>
    <n v="5"/>
    <n v="5"/>
    <x v="5"/>
  </r>
  <r>
    <s v="P683"/>
    <n v="5.298112192992896"/>
    <x v="1"/>
    <x v="3"/>
    <n v="12"/>
    <m/>
    <m/>
    <m/>
    <m/>
    <m/>
    <m/>
    <m/>
    <m/>
    <n v="9"/>
    <m/>
    <s v="Malaysian"/>
    <n v="1"/>
    <x v="0"/>
    <n v="1"/>
    <n v="2"/>
    <n v="3"/>
    <n v="4"/>
    <n v="5"/>
    <n v="6"/>
    <n v="7"/>
    <n v="8"/>
    <n v="9"/>
    <n v="10"/>
    <n v="11"/>
    <n v="12"/>
    <m/>
    <m/>
    <n v="12"/>
    <n v="2"/>
    <n v="1"/>
    <n v="10"/>
    <n v="11"/>
    <n v="4"/>
    <n v="8"/>
    <n v="9"/>
    <n v="5"/>
    <n v="3"/>
    <n v="12"/>
    <n v="6"/>
    <n v="7"/>
    <m/>
    <s v="The Warehouse"/>
    <m/>
    <m/>
    <m/>
    <m/>
    <n v="3"/>
    <n v="3"/>
    <n v="3"/>
    <n v="3"/>
    <n v="3"/>
    <n v="5"/>
    <n v="4"/>
    <n v="5"/>
    <n v="4"/>
    <n v="5"/>
    <n v="5"/>
    <n v="5"/>
    <n v="5"/>
    <n v="5"/>
    <n v="5"/>
    <n v="5"/>
    <n v="5"/>
    <n v="5"/>
    <n v="5"/>
    <n v="5"/>
    <n v="5"/>
    <n v="5"/>
    <n v="5"/>
    <n v="5"/>
    <n v="5"/>
    <n v="5"/>
    <n v="5"/>
    <n v="5"/>
    <n v="5"/>
    <n v="5"/>
    <n v="5"/>
    <x v="4"/>
  </r>
  <r>
    <s v="P684"/>
    <n v="23.878826592581433"/>
    <x v="0"/>
    <x v="3"/>
    <n v="1"/>
    <n v="1"/>
    <m/>
    <m/>
    <m/>
    <m/>
    <m/>
    <m/>
    <m/>
    <m/>
    <m/>
    <m/>
    <n v="1"/>
    <x v="0"/>
    <m/>
    <n v="2"/>
    <m/>
    <m/>
    <m/>
    <n v="6"/>
    <m/>
    <m/>
    <m/>
    <m/>
    <m/>
    <m/>
    <n v="13"/>
    <m/>
    <n v="3"/>
    <m/>
    <n v="1"/>
    <m/>
    <m/>
    <m/>
    <n v="3"/>
    <m/>
    <m/>
    <m/>
    <m/>
    <m/>
    <m/>
    <n v="2"/>
    <m/>
    <m/>
    <m/>
    <m/>
    <m/>
    <n v="6"/>
    <n v="1"/>
    <n v="2"/>
    <n v="2"/>
    <n v="4"/>
    <n v="5"/>
    <n v="3"/>
    <n v="2"/>
    <n v="3"/>
    <n v="3"/>
    <n v="4"/>
    <n v="4"/>
    <n v="4"/>
    <n v="5"/>
    <n v="5"/>
    <n v="4"/>
    <n v="4"/>
    <n v="4"/>
    <n v="5"/>
    <n v="4"/>
    <n v="4"/>
    <n v="5"/>
    <n v="4"/>
    <n v="5"/>
    <n v="4"/>
    <n v="5"/>
    <n v="5"/>
    <n v="5"/>
    <n v="4"/>
    <n v="5"/>
    <n v="5"/>
    <x v="3"/>
  </r>
  <r>
    <s v="P685"/>
    <n v="15.244942668390406"/>
    <x v="0"/>
    <x v="3"/>
    <n v="9"/>
    <n v="1"/>
    <m/>
    <m/>
    <m/>
    <m/>
    <m/>
    <m/>
    <m/>
    <m/>
    <m/>
    <m/>
    <n v="1"/>
    <x v="0"/>
    <m/>
    <n v="2"/>
    <m/>
    <n v="4"/>
    <m/>
    <n v="6"/>
    <n v="7"/>
    <m/>
    <m/>
    <m/>
    <n v="11"/>
    <n v="12"/>
    <m/>
    <m/>
    <n v="6"/>
    <m/>
    <n v="2"/>
    <m/>
    <n v="5"/>
    <m/>
    <n v="1"/>
    <n v="4"/>
    <m/>
    <m/>
    <m/>
    <n v="3"/>
    <n v="6"/>
    <m/>
    <m/>
    <m/>
    <m/>
    <m/>
    <m/>
    <n v="3"/>
    <n v="4"/>
    <n v="3"/>
    <n v="3"/>
    <n v="4"/>
    <n v="5"/>
    <n v="3"/>
    <n v="4"/>
    <n v="4"/>
    <n v="4"/>
    <n v="4"/>
    <n v="4"/>
    <n v="4"/>
    <n v="4"/>
    <n v="4"/>
    <n v="4"/>
    <n v="4"/>
    <n v="4"/>
    <n v="4"/>
    <n v="4"/>
    <n v="4"/>
    <n v="4"/>
    <n v="4"/>
    <n v="4"/>
    <n v="4"/>
    <n v="4"/>
    <n v="4"/>
    <n v="4"/>
    <n v="4"/>
    <n v="4"/>
    <n v="4"/>
    <x v="5"/>
  </r>
  <r>
    <s v="P686"/>
    <n v="14.452963297498513"/>
    <x v="0"/>
    <x v="4"/>
    <n v="12"/>
    <m/>
    <m/>
    <m/>
    <m/>
    <m/>
    <m/>
    <m/>
    <m/>
    <n v="9"/>
    <m/>
    <s v="Filipino"/>
    <n v="1"/>
    <x v="0"/>
    <m/>
    <n v="2"/>
    <n v="3"/>
    <m/>
    <n v="5"/>
    <n v="6"/>
    <n v="7"/>
    <n v="8"/>
    <m/>
    <m/>
    <n v="11"/>
    <n v="12"/>
    <n v="13"/>
    <m/>
    <n v="9"/>
    <m/>
    <n v="2"/>
    <n v="1"/>
    <m/>
    <n v="9"/>
    <n v="3"/>
    <n v="6"/>
    <n v="7"/>
    <m/>
    <m/>
    <n v="4"/>
    <n v="5"/>
    <n v="8"/>
    <s v="Green homes"/>
    <s v="Oi sanitary pads"/>
    <s v="Quora"/>
    <s v="Sun fed"/>
    <s v="Eco free brand "/>
    <n v="3"/>
    <n v="3"/>
    <n v="3"/>
    <n v="3"/>
    <n v="5"/>
    <n v="5"/>
    <n v="5"/>
    <n v="5"/>
    <n v="5"/>
    <n v="5"/>
    <n v="5"/>
    <n v="5"/>
    <n v="5"/>
    <n v="5"/>
    <n v="5"/>
    <n v="5"/>
    <n v="5"/>
    <n v="5"/>
    <n v="5"/>
    <n v="5"/>
    <n v="5"/>
    <n v="3"/>
    <n v="5"/>
    <n v="5"/>
    <n v="5"/>
    <n v="5"/>
    <n v="5"/>
    <n v="5"/>
    <n v="4"/>
    <n v="4"/>
    <n v="5"/>
    <x v="4"/>
  </r>
  <r>
    <s v="P687"/>
    <n v="17.200091047348927"/>
    <x v="0"/>
    <x v="5"/>
    <n v="9"/>
    <m/>
    <m/>
    <m/>
    <m/>
    <m/>
    <m/>
    <m/>
    <n v="8"/>
    <m/>
    <m/>
    <m/>
    <n v="1"/>
    <x v="0"/>
    <m/>
    <n v="2"/>
    <m/>
    <m/>
    <m/>
    <m/>
    <m/>
    <n v="8"/>
    <m/>
    <m/>
    <m/>
    <m/>
    <m/>
    <m/>
    <n v="2"/>
    <m/>
    <n v="2"/>
    <m/>
    <m/>
    <m/>
    <m/>
    <m/>
    <n v="1"/>
    <m/>
    <m/>
    <m/>
    <m/>
    <m/>
    <m/>
    <m/>
    <m/>
    <m/>
    <m/>
    <n v="6"/>
    <n v="4"/>
    <n v="4"/>
    <n v="4"/>
    <n v="5"/>
    <n v="4"/>
    <n v="5"/>
    <n v="5"/>
    <n v="5"/>
    <n v="5"/>
    <n v="5"/>
    <n v="5"/>
    <n v="5"/>
    <n v="5"/>
    <n v="5"/>
    <n v="5"/>
    <n v="3"/>
    <n v="5"/>
    <n v="5"/>
    <n v="5"/>
    <n v="5"/>
    <n v="3"/>
    <n v="4"/>
    <n v="4"/>
    <n v="5"/>
    <n v="5"/>
    <n v="5"/>
    <n v="5"/>
    <n v="3"/>
    <n v="4"/>
    <n v="4"/>
    <x v="2"/>
  </r>
  <r>
    <s v="P688"/>
    <n v="11.562437577742269"/>
    <x v="0"/>
    <x v="1"/>
    <n v="2"/>
    <n v="1"/>
    <m/>
    <m/>
    <m/>
    <m/>
    <m/>
    <m/>
    <m/>
    <m/>
    <m/>
    <m/>
    <n v="1"/>
    <x v="0"/>
    <m/>
    <n v="2"/>
    <m/>
    <m/>
    <m/>
    <n v="6"/>
    <m/>
    <m/>
    <m/>
    <m/>
    <m/>
    <m/>
    <m/>
    <m/>
    <n v="2"/>
    <m/>
    <n v="1"/>
    <m/>
    <m/>
    <m/>
    <n v="2"/>
    <m/>
    <m/>
    <m/>
    <m/>
    <m/>
    <m/>
    <m/>
    <m/>
    <m/>
    <m/>
    <m/>
    <m/>
    <n v="3"/>
    <n v="2"/>
    <n v="2"/>
    <n v="3"/>
    <n v="4"/>
    <n v="3"/>
    <n v="2"/>
    <n v="4"/>
    <n v="2"/>
    <n v="4"/>
    <n v="4"/>
    <n v="4"/>
    <n v="4"/>
    <n v="4"/>
    <n v="4"/>
    <n v="4"/>
    <n v="4"/>
    <n v="4"/>
    <n v="4"/>
    <n v="4"/>
    <n v="4"/>
    <n v="4"/>
    <n v="4"/>
    <n v="4"/>
    <n v="4"/>
    <n v="4"/>
    <n v="5"/>
    <n v="4"/>
    <n v="4"/>
    <n v="4"/>
    <n v="4"/>
    <x v="1"/>
  </r>
  <r>
    <s v="P689"/>
    <n v="12.804535057378434"/>
    <x v="1"/>
    <x v="3"/>
    <n v="1"/>
    <m/>
    <m/>
    <m/>
    <m/>
    <m/>
    <m/>
    <m/>
    <m/>
    <n v="9"/>
    <m/>
    <s v="European"/>
    <n v="1"/>
    <x v="0"/>
    <m/>
    <n v="2"/>
    <m/>
    <n v="4"/>
    <m/>
    <n v="6"/>
    <n v="7"/>
    <n v="8"/>
    <m/>
    <m/>
    <n v="11"/>
    <m/>
    <m/>
    <m/>
    <n v="6"/>
    <m/>
    <n v="2"/>
    <m/>
    <n v="1"/>
    <m/>
    <n v="4"/>
    <n v="5"/>
    <n v="3"/>
    <m/>
    <m/>
    <n v="6"/>
    <m/>
    <m/>
    <s v="New WOrld"/>
    <m/>
    <m/>
    <m/>
    <m/>
    <n v="4"/>
    <n v="3"/>
    <n v="3"/>
    <n v="2"/>
    <n v="4"/>
    <n v="5"/>
    <n v="5"/>
    <n v="5"/>
    <n v="5"/>
    <n v="5"/>
    <n v="5"/>
    <n v="5"/>
    <n v="5"/>
    <n v="5"/>
    <n v="5"/>
    <n v="5"/>
    <n v="5"/>
    <n v="5"/>
    <n v="5"/>
    <n v="5"/>
    <n v="5"/>
    <n v="5"/>
    <n v="5"/>
    <n v="5"/>
    <n v="5"/>
    <n v="5"/>
    <n v="5"/>
    <n v="5"/>
    <n v="5"/>
    <n v="5"/>
    <n v="5"/>
    <x v="3"/>
  </r>
  <r>
    <s v="P690"/>
    <n v="5.2020168458938816"/>
    <x v="1"/>
    <x v="5"/>
    <n v="2"/>
    <m/>
    <m/>
    <m/>
    <m/>
    <m/>
    <m/>
    <m/>
    <m/>
    <n v="9"/>
    <m/>
    <s v="Filipino"/>
    <n v="1"/>
    <x v="0"/>
    <m/>
    <n v="2"/>
    <m/>
    <m/>
    <m/>
    <n v="6"/>
    <n v="7"/>
    <n v="8"/>
    <m/>
    <m/>
    <n v="11"/>
    <m/>
    <m/>
    <m/>
    <n v="5"/>
    <m/>
    <n v="1"/>
    <m/>
    <m/>
    <m/>
    <n v="3"/>
    <n v="4"/>
    <n v="2"/>
    <m/>
    <m/>
    <n v="5"/>
    <m/>
    <m/>
    <s v="Mercury"/>
    <m/>
    <m/>
    <m/>
    <m/>
    <n v="1"/>
    <n v="4"/>
    <n v="4"/>
    <n v="5"/>
    <n v="5"/>
    <n v="5"/>
    <n v="4"/>
    <n v="4"/>
    <n v="4"/>
    <n v="4"/>
    <n v="4"/>
    <n v="5"/>
    <n v="5"/>
    <n v="5"/>
    <n v="4"/>
    <n v="5"/>
    <n v="4"/>
    <n v="5"/>
    <n v="5"/>
    <n v="5"/>
    <n v="4"/>
    <n v="4"/>
    <n v="4"/>
    <n v="5"/>
    <n v="5"/>
    <n v="5"/>
    <n v="5"/>
    <n v="4"/>
    <n v="4"/>
    <n v="4"/>
    <n v="4"/>
    <x v="3"/>
  </r>
  <r>
    <s v="P691"/>
    <n v="12.130538518942549"/>
    <x v="0"/>
    <x v="0"/>
    <n v="13"/>
    <n v="1"/>
    <m/>
    <m/>
    <m/>
    <m/>
    <m/>
    <m/>
    <m/>
    <m/>
    <m/>
    <m/>
    <n v="1"/>
    <x v="0"/>
    <m/>
    <n v="2"/>
    <n v="3"/>
    <m/>
    <n v="5"/>
    <n v="6"/>
    <n v="7"/>
    <n v="8"/>
    <m/>
    <n v="10"/>
    <n v="11"/>
    <m/>
    <m/>
    <m/>
    <n v="8"/>
    <m/>
    <n v="1"/>
    <n v="3"/>
    <m/>
    <n v="2"/>
    <n v="4"/>
    <n v="6"/>
    <n v="7"/>
    <m/>
    <n v="8"/>
    <n v="5"/>
    <m/>
    <m/>
    <s v="Ecostore"/>
    <s v="Little Bird"/>
    <s v="Ceres"/>
    <m/>
    <m/>
    <n v="6"/>
    <n v="5"/>
    <n v="5"/>
    <n v="5"/>
    <n v="5"/>
    <n v="5"/>
    <n v="3"/>
    <n v="3"/>
    <n v="3"/>
    <n v="3"/>
    <n v="4"/>
    <n v="5"/>
    <n v="5"/>
    <n v="5"/>
    <n v="5"/>
    <n v="4"/>
    <n v="5"/>
    <n v="5"/>
    <n v="5"/>
    <n v="4"/>
    <n v="4"/>
    <n v="4"/>
    <n v="4"/>
    <n v="4"/>
    <n v="5"/>
    <n v="5"/>
    <n v="5"/>
    <n v="5"/>
    <n v="4"/>
    <n v="4"/>
    <n v="5"/>
    <x v="4"/>
  </r>
  <r>
    <s v="P692"/>
    <n v="15.798426416810996"/>
    <x v="0"/>
    <x v="3"/>
    <n v="9"/>
    <n v="1"/>
    <m/>
    <m/>
    <m/>
    <m/>
    <m/>
    <m/>
    <m/>
    <m/>
    <m/>
    <m/>
    <n v="1"/>
    <x v="0"/>
    <m/>
    <n v="2"/>
    <m/>
    <m/>
    <m/>
    <m/>
    <m/>
    <m/>
    <m/>
    <m/>
    <m/>
    <m/>
    <m/>
    <m/>
    <n v="1"/>
    <m/>
    <n v="1"/>
    <m/>
    <m/>
    <m/>
    <m/>
    <m/>
    <m/>
    <m/>
    <m/>
    <m/>
    <m/>
    <m/>
    <s v="Meridan"/>
    <m/>
    <m/>
    <m/>
    <m/>
    <n v="6"/>
    <n v="3"/>
    <n v="3"/>
    <n v="3"/>
    <n v="4"/>
    <n v="4"/>
    <n v="3"/>
    <n v="3"/>
    <n v="3"/>
    <n v="3"/>
    <n v="3"/>
    <n v="3"/>
    <n v="4"/>
    <n v="3"/>
    <n v="4"/>
    <n v="4"/>
    <n v="3"/>
    <n v="4"/>
    <n v="4"/>
    <n v="4"/>
    <n v="3"/>
    <n v="3"/>
    <n v="3"/>
    <n v="3"/>
    <n v="4"/>
    <n v="4"/>
    <n v="4"/>
    <n v="4"/>
    <n v="4"/>
    <n v="4"/>
    <n v="4"/>
    <x v="4"/>
  </r>
  <r>
    <s v="P693"/>
    <n v="17.991518354954493"/>
    <x v="0"/>
    <x v="5"/>
    <n v="4"/>
    <n v="1"/>
    <m/>
    <m/>
    <m/>
    <m/>
    <m/>
    <m/>
    <m/>
    <m/>
    <m/>
    <m/>
    <n v="1"/>
    <x v="0"/>
    <m/>
    <m/>
    <m/>
    <m/>
    <m/>
    <m/>
    <m/>
    <m/>
    <m/>
    <m/>
    <m/>
    <m/>
    <m/>
    <n v="14"/>
    <n v="0"/>
    <m/>
    <m/>
    <m/>
    <m/>
    <m/>
    <m/>
    <m/>
    <m/>
    <m/>
    <m/>
    <m/>
    <m/>
    <m/>
    <m/>
    <m/>
    <m/>
    <m/>
    <m/>
    <n v="6"/>
    <n v="3"/>
    <n v="2"/>
    <n v="2"/>
    <n v="3"/>
    <n v="4"/>
    <n v="3"/>
    <n v="3"/>
    <n v="3"/>
    <n v="2"/>
    <n v="4"/>
    <n v="4"/>
    <n v="4"/>
    <n v="4"/>
    <n v="4"/>
    <n v="4"/>
    <n v="4"/>
    <n v="4"/>
    <n v="4"/>
    <n v="4"/>
    <n v="4"/>
    <n v="4"/>
    <n v="3"/>
    <n v="4"/>
    <n v="4"/>
    <n v="5"/>
    <n v="5"/>
    <n v="5"/>
    <n v="4"/>
    <n v="2"/>
    <n v="4"/>
    <x v="0"/>
  </r>
  <r>
    <s v="P694"/>
    <n v="7.9768397031292588"/>
    <x v="0"/>
    <x v="5"/>
    <n v="3"/>
    <n v="1"/>
    <m/>
    <m/>
    <m/>
    <m/>
    <m/>
    <m/>
    <m/>
    <n v="9"/>
    <m/>
    <s v="British"/>
    <n v="2"/>
    <x v="0"/>
    <m/>
    <m/>
    <m/>
    <m/>
    <m/>
    <n v="6"/>
    <m/>
    <m/>
    <n v="9"/>
    <m/>
    <m/>
    <m/>
    <m/>
    <m/>
    <n v="2"/>
    <m/>
    <m/>
    <m/>
    <m/>
    <m/>
    <n v="1"/>
    <m/>
    <m/>
    <n v="2"/>
    <m/>
    <m/>
    <m/>
    <m/>
    <s v="Mother earth"/>
    <s v="Eco"/>
    <m/>
    <m/>
    <m/>
    <n v="6"/>
    <n v="3"/>
    <n v="3"/>
    <n v="3"/>
    <n v="4"/>
    <n v="5"/>
    <n v="4"/>
    <n v="4"/>
    <n v="4"/>
    <n v="4"/>
    <n v="4"/>
    <n v="4"/>
    <n v="4"/>
    <n v="4"/>
    <n v="4"/>
    <n v="4"/>
    <n v="4"/>
    <n v="4"/>
    <n v="4"/>
    <n v="4"/>
    <n v="4"/>
    <n v="4"/>
    <n v="4"/>
    <n v="4"/>
    <n v="4"/>
    <n v="4"/>
    <n v="5"/>
    <n v="4"/>
    <n v="4"/>
    <n v="4"/>
    <n v="4"/>
    <x v="6"/>
  </r>
  <r>
    <s v="P695"/>
    <n v="15.715994482572608"/>
    <x v="0"/>
    <x v="1"/>
    <n v="2"/>
    <n v="1"/>
    <m/>
    <m/>
    <m/>
    <m/>
    <m/>
    <m/>
    <m/>
    <m/>
    <m/>
    <m/>
    <n v="1"/>
    <x v="0"/>
    <m/>
    <n v="2"/>
    <n v="3"/>
    <m/>
    <m/>
    <n v="6"/>
    <n v="7"/>
    <m/>
    <m/>
    <n v="10"/>
    <m/>
    <m/>
    <m/>
    <m/>
    <n v="5"/>
    <m/>
    <n v="1"/>
    <n v="4"/>
    <m/>
    <m/>
    <n v="3"/>
    <n v="2"/>
    <m/>
    <m/>
    <n v="5"/>
    <m/>
    <m/>
    <m/>
    <s v="Fix &amp; fogg"/>
    <s v="Edmonds"/>
    <m/>
    <m/>
    <m/>
    <n v="6"/>
    <n v="4"/>
    <n v="4"/>
    <n v="4"/>
    <n v="5"/>
    <n v="5"/>
    <n v="5"/>
    <n v="5"/>
    <n v="5"/>
    <n v="5"/>
    <n v="5"/>
    <n v="5"/>
    <n v="5"/>
    <n v="5"/>
    <n v="5"/>
    <n v="5"/>
    <n v="5"/>
    <n v="4"/>
    <n v="5"/>
    <n v="5"/>
    <n v="5"/>
    <n v="3"/>
    <n v="5"/>
    <n v="5"/>
    <n v="5"/>
    <n v="5"/>
    <n v="5"/>
    <n v="5"/>
    <n v="5"/>
    <n v="5"/>
    <n v="5"/>
    <x v="2"/>
  </r>
  <r>
    <s v="P696"/>
    <n v="4.4448335800130812"/>
    <x v="0"/>
    <x v="4"/>
    <n v="1"/>
    <m/>
    <m/>
    <m/>
    <m/>
    <m/>
    <m/>
    <m/>
    <n v="8"/>
    <m/>
    <m/>
    <m/>
    <n v="1"/>
    <x v="0"/>
    <m/>
    <n v="2"/>
    <n v="3"/>
    <n v="4"/>
    <m/>
    <n v="6"/>
    <m/>
    <n v="8"/>
    <m/>
    <m/>
    <n v="11"/>
    <n v="12"/>
    <n v="13"/>
    <m/>
    <n v="8"/>
    <m/>
    <n v="2"/>
    <n v="1"/>
    <n v="4"/>
    <m/>
    <n v="8"/>
    <m/>
    <n v="7"/>
    <m/>
    <m/>
    <n v="3"/>
    <n v="6"/>
    <n v="5"/>
    <m/>
    <m/>
    <m/>
    <m/>
    <m/>
    <n v="4"/>
    <n v="4"/>
    <n v="4"/>
    <n v="3"/>
    <n v="4"/>
    <n v="4"/>
    <n v="4"/>
    <n v="4"/>
    <n v="4"/>
    <n v="4"/>
    <n v="4"/>
    <n v="4"/>
    <n v="4"/>
    <n v="4"/>
    <n v="4"/>
    <n v="5"/>
    <n v="5"/>
    <n v="4"/>
    <n v="5"/>
    <n v="3"/>
    <n v="4"/>
    <n v="5"/>
    <n v="5"/>
    <n v="5"/>
    <n v="4"/>
    <n v="4"/>
    <n v="5"/>
    <n v="4"/>
    <n v="4"/>
    <n v="4"/>
    <n v="4"/>
    <x v="0"/>
  </r>
  <r>
    <s v="P697"/>
    <n v="8.2978515746494637"/>
    <x v="0"/>
    <x v="0"/>
    <n v="2"/>
    <n v="1"/>
    <m/>
    <m/>
    <m/>
    <m/>
    <m/>
    <m/>
    <m/>
    <m/>
    <m/>
    <m/>
    <n v="1"/>
    <x v="0"/>
    <m/>
    <m/>
    <n v="3"/>
    <m/>
    <m/>
    <m/>
    <n v="7"/>
    <m/>
    <m/>
    <m/>
    <n v="11"/>
    <n v="12"/>
    <n v="13"/>
    <m/>
    <n v="5"/>
    <m/>
    <m/>
    <n v="3"/>
    <m/>
    <m/>
    <m/>
    <n v="5"/>
    <m/>
    <m/>
    <m/>
    <n v="1"/>
    <n v="2"/>
    <n v="4"/>
    <m/>
    <m/>
    <m/>
    <m/>
    <m/>
    <n v="6"/>
    <n v="3"/>
    <n v="3"/>
    <n v="5"/>
    <n v="3"/>
    <n v="5"/>
    <n v="4"/>
    <n v="4"/>
    <n v="4"/>
    <n v="4"/>
    <n v="5"/>
    <n v="5"/>
    <n v="5"/>
    <n v="5"/>
    <n v="3"/>
    <n v="4"/>
    <n v="4"/>
    <n v="4"/>
    <n v="5"/>
    <n v="5"/>
    <n v="5"/>
    <n v="5"/>
    <n v="5"/>
    <n v="5"/>
    <n v="5"/>
    <n v="4"/>
    <n v="5"/>
    <n v="5"/>
    <n v="5"/>
    <n v="5"/>
    <n v="4"/>
    <x v="4"/>
  </r>
  <r>
    <s v="P698"/>
    <n v="22.051455781209533"/>
    <x v="0"/>
    <x v="3"/>
    <n v="4"/>
    <n v="1"/>
    <m/>
    <m/>
    <m/>
    <m/>
    <m/>
    <m/>
    <m/>
    <m/>
    <m/>
    <m/>
    <n v="1"/>
    <x v="0"/>
    <m/>
    <n v="2"/>
    <m/>
    <n v="4"/>
    <m/>
    <n v="6"/>
    <n v="7"/>
    <m/>
    <m/>
    <m/>
    <m/>
    <m/>
    <m/>
    <m/>
    <n v="4"/>
    <m/>
    <n v="2"/>
    <m/>
    <n v="3"/>
    <m/>
    <n v="1"/>
    <n v="4"/>
    <m/>
    <m/>
    <m/>
    <m/>
    <m/>
    <m/>
    <s v="The warehouse"/>
    <s v="Farmers"/>
    <m/>
    <m/>
    <m/>
    <n v="3"/>
    <n v="3"/>
    <n v="3"/>
    <n v="2"/>
    <n v="5"/>
    <n v="5"/>
    <n v="4"/>
    <n v="4"/>
    <n v="3"/>
    <n v="4"/>
    <n v="4"/>
    <n v="5"/>
    <n v="4"/>
    <n v="4"/>
    <n v="3"/>
    <n v="4"/>
    <n v="5"/>
    <n v="4"/>
    <n v="5"/>
    <n v="5"/>
    <n v="4"/>
    <n v="5"/>
    <n v="4"/>
    <n v="4"/>
    <n v="5"/>
    <n v="4"/>
    <n v="5"/>
    <n v="4"/>
    <n v="4"/>
    <n v="4"/>
    <n v="5"/>
    <x v="5"/>
  </r>
  <r>
    <s v="P699"/>
    <n v="9.6214912216006532"/>
    <x v="1"/>
    <x v="2"/>
    <n v="2"/>
    <n v="1"/>
    <m/>
    <m/>
    <m/>
    <m/>
    <m/>
    <m/>
    <m/>
    <m/>
    <m/>
    <m/>
    <n v="1"/>
    <x v="0"/>
    <n v="1"/>
    <m/>
    <m/>
    <n v="4"/>
    <n v="5"/>
    <m/>
    <m/>
    <m/>
    <m/>
    <m/>
    <m/>
    <m/>
    <m/>
    <m/>
    <n v="3"/>
    <n v="2"/>
    <m/>
    <m/>
    <n v="1"/>
    <n v="3"/>
    <m/>
    <m/>
    <m/>
    <m/>
    <m/>
    <m/>
    <m/>
    <m/>
    <s v="Lush"/>
    <s v="Body shop"/>
    <m/>
    <m/>
    <m/>
    <n v="3"/>
    <n v="3"/>
    <n v="4"/>
    <n v="5"/>
    <n v="4"/>
    <n v="4"/>
    <n v="3"/>
    <n v="3"/>
    <n v="3"/>
    <n v="3"/>
    <n v="4"/>
    <n v="3"/>
    <n v="3"/>
    <n v="3"/>
    <n v="3"/>
    <n v="3"/>
    <n v="3"/>
    <n v="3"/>
    <n v="4"/>
    <n v="4"/>
    <n v="3"/>
    <n v="4"/>
    <n v="4"/>
    <n v="4"/>
    <n v="4"/>
    <n v="4"/>
    <n v="4"/>
    <n v="3"/>
    <n v="3"/>
    <n v="3"/>
    <n v="3"/>
    <x v="3"/>
  </r>
  <r>
    <s v="P700"/>
    <n v="14.732558558301394"/>
    <x v="1"/>
    <x v="4"/>
    <n v="8"/>
    <n v="1"/>
    <m/>
    <m/>
    <m/>
    <m/>
    <m/>
    <m/>
    <m/>
    <m/>
    <m/>
    <m/>
    <n v="1"/>
    <x v="0"/>
    <m/>
    <n v="2"/>
    <n v="3"/>
    <m/>
    <n v="5"/>
    <n v="6"/>
    <n v="7"/>
    <m/>
    <m/>
    <m/>
    <n v="11"/>
    <m/>
    <n v="13"/>
    <m/>
    <n v="7"/>
    <m/>
    <n v="1"/>
    <n v="4"/>
    <m/>
    <n v="3"/>
    <n v="2"/>
    <n v="6"/>
    <m/>
    <m/>
    <m/>
    <n v="5"/>
    <m/>
    <n v="7"/>
    <m/>
    <m/>
    <m/>
    <m/>
    <m/>
    <n v="6"/>
    <n v="4"/>
    <n v="4"/>
    <n v="4"/>
    <n v="5"/>
    <n v="4"/>
    <n v="3"/>
    <n v="3"/>
    <n v="3"/>
    <n v="3"/>
    <n v="4"/>
    <n v="4"/>
    <n v="4"/>
    <n v="5"/>
    <n v="4"/>
    <n v="4"/>
    <n v="4"/>
    <n v="4"/>
    <n v="4"/>
    <n v="4"/>
    <n v="3"/>
    <n v="4"/>
    <n v="4"/>
    <n v="4"/>
    <n v="5"/>
    <n v="4"/>
    <n v="5"/>
    <n v="4"/>
    <n v="4"/>
    <n v="4"/>
    <n v="4"/>
    <x v="6"/>
  </r>
  <r>
    <s v="P701"/>
    <n v="11.729417145721154"/>
    <x v="1"/>
    <x v="0"/>
    <n v="2"/>
    <m/>
    <m/>
    <m/>
    <m/>
    <m/>
    <m/>
    <m/>
    <m/>
    <n v="9"/>
    <m/>
    <s v="Sri Lankan "/>
    <n v="1"/>
    <x v="0"/>
    <m/>
    <n v="2"/>
    <m/>
    <n v="4"/>
    <n v="5"/>
    <m/>
    <m/>
    <m/>
    <n v="9"/>
    <m/>
    <m/>
    <m/>
    <n v="13"/>
    <m/>
    <n v="5"/>
    <m/>
    <n v="2"/>
    <m/>
    <n v="1"/>
    <n v="4"/>
    <m/>
    <m/>
    <m/>
    <n v="3"/>
    <m/>
    <m/>
    <m/>
    <n v="5"/>
    <s v="Countdown "/>
    <s v="Pak n save"/>
    <s v="Farro"/>
    <s v="New world "/>
    <m/>
    <n v="5"/>
    <n v="4"/>
    <n v="4"/>
    <n v="3"/>
    <n v="3"/>
    <n v="4"/>
    <n v="4"/>
    <n v="3"/>
    <n v="4"/>
    <n v="4"/>
    <n v="4"/>
    <n v="4"/>
    <n v="4"/>
    <n v="4"/>
    <n v="3"/>
    <n v="3"/>
    <n v="2"/>
    <n v="4"/>
    <n v="4"/>
    <n v="4"/>
    <n v="4"/>
    <n v="3"/>
    <n v="4"/>
    <n v="4"/>
    <n v="4"/>
    <n v="4"/>
    <n v="4"/>
    <n v="3"/>
    <n v="4"/>
    <n v="3"/>
    <n v="4"/>
    <x v="4"/>
  </r>
  <r>
    <s v="P702"/>
    <n v="11.913995372099858"/>
    <x v="0"/>
    <x v="2"/>
    <n v="12"/>
    <n v="1"/>
    <m/>
    <m/>
    <m/>
    <m/>
    <m/>
    <m/>
    <m/>
    <m/>
    <m/>
    <m/>
    <n v="1"/>
    <x v="0"/>
    <m/>
    <n v="2"/>
    <n v="3"/>
    <m/>
    <n v="5"/>
    <n v="6"/>
    <n v="7"/>
    <m/>
    <m/>
    <m/>
    <n v="11"/>
    <n v="12"/>
    <m/>
    <m/>
    <n v="7"/>
    <m/>
    <n v="1"/>
    <n v="6"/>
    <m/>
    <n v="7"/>
    <n v="5"/>
    <n v="2"/>
    <m/>
    <m/>
    <m/>
    <n v="3"/>
    <n v="4"/>
    <m/>
    <s v="Ecostore"/>
    <m/>
    <m/>
    <m/>
    <m/>
    <n v="4"/>
    <n v="5"/>
    <n v="5"/>
    <n v="5"/>
    <n v="4"/>
    <n v="5"/>
    <n v="4"/>
    <n v="4"/>
    <n v="3"/>
    <n v="5"/>
    <n v="5"/>
    <n v="5"/>
    <n v="5"/>
    <n v="5"/>
    <n v="5"/>
    <n v="5"/>
    <n v="5"/>
    <n v="5"/>
    <n v="5"/>
    <n v="5"/>
    <n v="4"/>
    <n v="4"/>
    <n v="4"/>
    <n v="5"/>
    <n v="5"/>
    <n v="5"/>
    <n v="5"/>
    <n v="5"/>
    <n v="4"/>
    <n v="5"/>
    <n v="5"/>
    <x v="6"/>
  </r>
  <r>
    <s v="P703"/>
    <n v="17.220183939174344"/>
    <x v="0"/>
    <x v="5"/>
    <n v="4"/>
    <n v="1"/>
    <m/>
    <m/>
    <m/>
    <m/>
    <m/>
    <m/>
    <m/>
    <m/>
    <m/>
    <m/>
    <n v="1"/>
    <x v="0"/>
    <m/>
    <n v="2"/>
    <m/>
    <n v="4"/>
    <m/>
    <n v="6"/>
    <n v="7"/>
    <n v="8"/>
    <m/>
    <n v="10"/>
    <n v="11"/>
    <n v="12"/>
    <m/>
    <m/>
    <n v="8"/>
    <m/>
    <n v="5"/>
    <m/>
    <n v="8"/>
    <m/>
    <n v="7"/>
    <n v="1"/>
    <n v="2"/>
    <m/>
    <n v="3"/>
    <n v="4"/>
    <n v="6"/>
    <m/>
    <s v="binn inn"/>
    <m/>
    <m/>
    <m/>
    <m/>
    <n v="4"/>
    <n v="4"/>
    <n v="4"/>
    <n v="4"/>
    <n v="5"/>
    <n v="5"/>
    <n v="3"/>
    <n v="3"/>
    <n v="4"/>
    <n v="4"/>
    <n v="4"/>
    <n v="3"/>
    <n v="4"/>
    <n v="3"/>
    <n v="3"/>
    <n v="3"/>
    <n v="3"/>
    <n v="3"/>
    <n v="3"/>
    <n v="4"/>
    <n v="3"/>
    <n v="3"/>
    <n v="3"/>
    <n v="3"/>
    <n v="3"/>
    <n v="3"/>
    <n v="4"/>
    <n v="4"/>
    <n v="4"/>
    <n v="4"/>
    <n v="4"/>
    <x v="5"/>
  </r>
  <r>
    <s v="P704"/>
    <n v="23.703976081293142"/>
    <x v="0"/>
    <x v="1"/>
    <n v="2"/>
    <n v="1"/>
    <m/>
    <m/>
    <m/>
    <m/>
    <m/>
    <m/>
    <m/>
    <m/>
    <m/>
    <m/>
    <n v="1"/>
    <x v="0"/>
    <m/>
    <n v="2"/>
    <n v="3"/>
    <m/>
    <m/>
    <n v="6"/>
    <n v="7"/>
    <m/>
    <m/>
    <m/>
    <n v="11"/>
    <m/>
    <m/>
    <m/>
    <n v="5"/>
    <m/>
    <n v="2"/>
    <n v="1"/>
    <m/>
    <m/>
    <n v="3"/>
    <n v="5"/>
    <m/>
    <m/>
    <m/>
    <n v="4"/>
    <m/>
    <m/>
    <s v="Ecostore"/>
    <s v="Ethique"/>
    <m/>
    <m/>
    <m/>
    <n v="3"/>
    <n v="2"/>
    <n v="2"/>
    <n v="3"/>
    <n v="3"/>
    <n v="4"/>
    <n v="3"/>
    <n v="4"/>
    <n v="4"/>
    <n v="4"/>
    <n v="4"/>
    <n v="4"/>
    <n v="4"/>
    <n v="5"/>
    <n v="4"/>
    <n v="4"/>
    <n v="4"/>
    <n v="3"/>
    <n v="4"/>
    <n v="4"/>
    <n v="5"/>
    <n v="5"/>
    <n v="5"/>
    <n v="4"/>
    <n v="4"/>
    <n v="4"/>
    <n v="4"/>
    <n v="5"/>
    <n v="4"/>
    <n v="4"/>
    <n v="4"/>
    <x v="5"/>
  </r>
  <r>
    <s v="P705"/>
    <n v="4.1592202752843752"/>
    <x v="0"/>
    <x v="5"/>
    <n v="2"/>
    <m/>
    <m/>
    <m/>
    <m/>
    <m/>
    <m/>
    <m/>
    <n v="8"/>
    <m/>
    <m/>
    <m/>
    <n v="1"/>
    <x v="0"/>
    <m/>
    <n v="2"/>
    <m/>
    <n v="4"/>
    <n v="5"/>
    <n v="6"/>
    <m/>
    <m/>
    <m/>
    <m/>
    <n v="11"/>
    <n v="12"/>
    <m/>
    <m/>
    <n v="6"/>
    <m/>
    <n v="2"/>
    <m/>
    <n v="3"/>
    <n v="5"/>
    <n v="1"/>
    <m/>
    <m/>
    <m/>
    <m/>
    <n v="4"/>
    <n v="6"/>
    <m/>
    <s v="Bunnings"/>
    <s v="The warehouse"/>
    <m/>
    <m/>
    <m/>
    <n v="5"/>
    <n v="3"/>
    <n v="2"/>
    <n v="3"/>
    <n v="2"/>
    <n v="2"/>
    <n v="4"/>
    <n v="4"/>
    <n v="4"/>
    <n v="4"/>
    <n v="4"/>
    <n v="4"/>
    <n v="5"/>
    <n v="5"/>
    <n v="4"/>
    <n v="4"/>
    <n v="4"/>
    <n v="4"/>
    <n v="4"/>
    <n v="4"/>
    <n v="4"/>
    <n v="4"/>
    <n v="4"/>
    <n v="5"/>
    <n v="5"/>
    <n v="5"/>
    <n v="5"/>
    <n v="4"/>
    <n v="4"/>
    <n v="4"/>
    <n v="4"/>
    <x v="0"/>
  </r>
  <r>
    <s v="P706"/>
    <n v="19.214431635026706"/>
    <x v="0"/>
    <x v="0"/>
    <n v="1"/>
    <m/>
    <m/>
    <m/>
    <m/>
    <m/>
    <m/>
    <m/>
    <m/>
    <n v="9"/>
    <m/>
    <s v="Hungarian"/>
    <n v="1"/>
    <x v="0"/>
    <m/>
    <n v="2"/>
    <m/>
    <n v="4"/>
    <m/>
    <n v="6"/>
    <n v="7"/>
    <n v="8"/>
    <m/>
    <n v="10"/>
    <m/>
    <n v="12"/>
    <n v="13"/>
    <m/>
    <n v="8"/>
    <m/>
    <n v="5"/>
    <m/>
    <n v="1"/>
    <m/>
    <n v="4"/>
    <n v="6"/>
    <n v="8"/>
    <m/>
    <n v="2"/>
    <m/>
    <n v="7"/>
    <n v="3"/>
    <s v="Ecostore"/>
    <s v="Ceres"/>
    <s v="Farro"/>
    <s v="Harvest"/>
    <s v="Healthpost"/>
    <n v="3"/>
    <n v="2"/>
    <n v="1"/>
    <n v="1"/>
    <n v="4"/>
    <n v="5"/>
    <n v="2"/>
    <n v="3"/>
    <n v="4"/>
    <n v="4"/>
    <n v="4"/>
    <n v="5"/>
    <n v="5"/>
    <n v="5"/>
    <n v="5"/>
    <n v="5"/>
    <n v="3"/>
    <n v="4"/>
    <n v="5"/>
    <n v="4"/>
    <n v="4"/>
    <n v="4"/>
    <n v="5"/>
    <n v="5"/>
    <n v="5"/>
    <n v="5"/>
    <n v="5"/>
    <n v="4"/>
    <n v="4"/>
    <n v="4"/>
    <n v="4"/>
    <x v="5"/>
  </r>
  <r>
    <s v="P707"/>
    <n v="16.487561952362881"/>
    <x v="1"/>
    <x v="5"/>
    <n v="3"/>
    <n v="1"/>
    <m/>
    <m/>
    <m/>
    <m/>
    <m/>
    <m/>
    <m/>
    <m/>
    <m/>
    <m/>
    <n v="1"/>
    <x v="0"/>
    <m/>
    <m/>
    <m/>
    <m/>
    <m/>
    <n v="6"/>
    <m/>
    <m/>
    <m/>
    <m/>
    <m/>
    <m/>
    <m/>
    <m/>
    <n v="1"/>
    <m/>
    <m/>
    <m/>
    <m/>
    <m/>
    <n v="1"/>
    <m/>
    <m/>
    <m/>
    <m/>
    <m/>
    <m/>
    <m/>
    <m/>
    <m/>
    <m/>
    <m/>
    <m/>
    <n v="4"/>
    <n v="3"/>
    <n v="3"/>
    <n v="3"/>
    <n v="3"/>
    <n v="3"/>
    <n v="3"/>
    <n v="3"/>
    <n v="3"/>
    <n v="3"/>
    <n v="3"/>
    <n v="3"/>
    <n v="3"/>
    <n v="3"/>
    <n v="3"/>
    <n v="3"/>
    <n v="3"/>
    <n v="3"/>
    <n v="3"/>
    <n v="3"/>
    <n v="3"/>
    <n v="3"/>
    <n v="3"/>
    <n v="3"/>
    <n v="3"/>
    <n v="3"/>
    <n v="3"/>
    <n v="3"/>
    <n v="3"/>
    <n v="3"/>
    <n v="3"/>
    <x v="5"/>
  </r>
  <r>
    <s v="P708"/>
    <n v="10.589219110308189"/>
    <x v="1"/>
    <x v="5"/>
    <n v="9"/>
    <n v="1"/>
    <m/>
    <m/>
    <m/>
    <m/>
    <m/>
    <m/>
    <m/>
    <m/>
    <m/>
    <m/>
    <n v="1"/>
    <x v="0"/>
    <m/>
    <m/>
    <n v="3"/>
    <n v="4"/>
    <m/>
    <m/>
    <m/>
    <m/>
    <m/>
    <m/>
    <m/>
    <m/>
    <m/>
    <m/>
    <n v="2"/>
    <m/>
    <m/>
    <n v="2"/>
    <n v="1"/>
    <m/>
    <m/>
    <m/>
    <m/>
    <m/>
    <m/>
    <m/>
    <m/>
    <m/>
    <s v="the warehouse"/>
    <s v="mighty ape"/>
    <s v="noel leeming"/>
    <s v="harvey norman"/>
    <s v="briscoes"/>
    <n v="4"/>
    <n v="4"/>
    <n v="3"/>
    <n v="4"/>
    <n v="3"/>
    <n v="4"/>
    <n v="4"/>
    <n v="3"/>
    <n v="4"/>
    <n v="4"/>
    <n v="3"/>
    <n v="3"/>
    <n v="4"/>
    <n v="4"/>
    <n v="4"/>
    <n v="3"/>
    <n v="3"/>
    <n v="3"/>
    <n v="2"/>
    <n v="3"/>
    <n v="4"/>
    <n v="3"/>
    <n v="4"/>
    <n v="3"/>
    <n v="3"/>
    <n v="4"/>
    <n v="3"/>
    <n v="4"/>
    <n v="3"/>
    <n v="4"/>
    <n v="3"/>
    <x v="1"/>
  </r>
  <r>
    <s v="P709"/>
    <n v="12.164059062783348"/>
    <x v="1"/>
    <x v="5"/>
    <n v="2"/>
    <m/>
    <m/>
    <m/>
    <m/>
    <m/>
    <m/>
    <n v="7"/>
    <m/>
    <m/>
    <m/>
    <m/>
    <n v="1"/>
    <x v="0"/>
    <m/>
    <m/>
    <m/>
    <m/>
    <m/>
    <n v="6"/>
    <m/>
    <m/>
    <m/>
    <m/>
    <m/>
    <m/>
    <m/>
    <m/>
    <n v="1"/>
    <m/>
    <m/>
    <m/>
    <m/>
    <m/>
    <n v="1"/>
    <m/>
    <m/>
    <m/>
    <m/>
    <m/>
    <m/>
    <m/>
    <m/>
    <m/>
    <m/>
    <m/>
    <m/>
    <n v="4"/>
    <n v="4"/>
    <n v="4"/>
    <n v="2"/>
    <n v="4"/>
    <n v="4"/>
    <n v="4"/>
    <n v="5"/>
    <n v="4"/>
    <n v="4"/>
    <n v="5"/>
    <n v="4"/>
    <n v="4"/>
    <n v="5"/>
    <n v="4"/>
    <n v="5"/>
    <n v="3"/>
    <n v="4"/>
    <n v="5"/>
    <n v="4"/>
    <n v="5"/>
    <n v="4"/>
    <n v="5"/>
    <n v="4"/>
    <n v="5"/>
    <n v="4"/>
    <n v="5"/>
    <n v="5"/>
    <n v="4"/>
    <n v="4"/>
    <n v="5"/>
    <x v="5"/>
  </r>
  <r>
    <s v="P710"/>
    <n v="23.203530110653215"/>
    <x v="1"/>
    <x v="2"/>
    <n v="2"/>
    <m/>
    <m/>
    <m/>
    <m/>
    <m/>
    <m/>
    <m/>
    <n v="8"/>
    <m/>
    <m/>
    <m/>
    <n v="1"/>
    <x v="0"/>
    <n v="1"/>
    <m/>
    <m/>
    <m/>
    <m/>
    <m/>
    <m/>
    <m/>
    <m/>
    <m/>
    <m/>
    <m/>
    <m/>
    <m/>
    <n v="1"/>
    <n v="1"/>
    <m/>
    <m/>
    <m/>
    <m/>
    <m/>
    <m/>
    <m/>
    <m/>
    <m/>
    <m/>
    <m/>
    <m/>
    <s v="Coke"/>
    <s v="Mccain"/>
    <s v="Adidas"/>
    <s v="Puma "/>
    <s v="Nike"/>
    <n v="4"/>
    <n v="3"/>
    <n v="4"/>
    <n v="4"/>
    <n v="3"/>
    <n v="4"/>
    <n v="4"/>
    <n v="3"/>
    <n v="4"/>
    <n v="4"/>
    <n v="4"/>
    <n v="4"/>
    <n v="5"/>
    <n v="4"/>
    <n v="4"/>
    <n v="4"/>
    <n v="4"/>
    <n v="5"/>
    <n v="5"/>
    <n v="5"/>
    <n v="5"/>
    <n v="5"/>
    <n v="4"/>
    <n v="4"/>
    <n v="5"/>
    <n v="5"/>
    <n v="4"/>
    <n v="3"/>
    <n v="4"/>
    <n v="3"/>
    <n v="4"/>
    <x v="3"/>
  </r>
  <r>
    <s v="P711"/>
    <n v="17.703747060078797"/>
    <x v="0"/>
    <x v="0"/>
    <n v="3"/>
    <m/>
    <m/>
    <m/>
    <m/>
    <m/>
    <m/>
    <m/>
    <m/>
    <n v="9"/>
    <m/>
    <s v="Dutch"/>
    <n v="1"/>
    <x v="0"/>
    <m/>
    <n v="2"/>
    <m/>
    <m/>
    <m/>
    <m/>
    <m/>
    <m/>
    <m/>
    <m/>
    <m/>
    <m/>
    <m/>
    <m/>
    <n v="1"/>
    <m/>
    <n v="1"/>
    <m/>
    <m/>
    <m/>
    <m/>
    <m/>
    <m/>
    <m/>
    <m/>
    <m/>
    <m/>
    <m/>
    <m/>
    <m/>
    <m/>
    <m/>
    <m/>
    <n v="6"/>
    <n v="3"/>
    <n v="2"/>
    <n v="4"/>
    <n v="1"/>
    <n v="5"/>
    <n v="3"/>
    <n v="3"/>
    <n v="4"/>
    <n v="4"/>
    <n v="3"/>
    <n v="5"/>
    <n v="4"/>
    <n v="5"/>
    <n v="4"/>
    <n v="4"/>
    <n v="4"/>
    <n v="4"/>
    <n v="4"/>
    <n v="4"/>
    <n v="3"/>
    <n v="5"/>
    <n v="5"/>
    <n v="4"/>
    <n v="5"/>
    <n v="5"/>
    <n v="5"/>
    <n v="5"/>
    <n v="3"/>
    <n v="4"/>
    <n v="4"/>
    <x v="6"/>
  </r>
  <r>
    <s v="P712"/>
    <n v="9.5956206423807888"/>
    <x v="1"/>
    <x v="1"/>
    <n v="12"/>
    <n v="1"/>
    <m/>
    <m/>
    <m/>
    <m/>
    <m/>
    <m/>
    <m/>
    <m/>
    <m/>
    <m/>
    <n v="1"/>
    <x v="0"/>
    <m/>
    <m/>
    <m/>
    <m/>
    <m/>
    <n v="6"/>
    <m/>
    <m/>
    <m/>
    <m/>
    <m/>
    <m/>
    <m/>
    <m/>
    <n v="1"/>
    <m/>
    <m/>
    <m/>
    <m/>
    <m/>
    <n v="1"/>
    <m/>
    <m/>
    <m/>
    <m/>
    <m/>
    <m/>
    <m/>
    <m/>
    <m/>
    <m/>
    <m/>
    <m/>
    <n v="6"/>
    <n v="1"/>
    <n v="1"/>
    <n v="1"/>
    <n v="4"/>
    <n v="5"/>
    <n v="2"/>
    <n v="3"/>
    <n v="4"/>
    <n v="1"/>
    <n v="1"/>
    <n v="3"/>
    <n v="1"/>
    <n v="3"/>
    <n v="5"/>
    <n v="5"/>
    <n v="3"/>
    <n v="5"/>
    <n v="5"/>
    <n v="5"/>
    <n v="5"/>
    <n v="4"/>
    <n v="3"/>
    <n v="3"/>
    <n v="4"/>
    <n v="3"/>
    <n v="5"/>
    <n v="2"/>
    <n v="1"/>
    <n v="1"/>
    <n v="3"/>
    <x v="3"/>
  </r>
  <r>
    <s v="P713"/>
    <n v="18.223298482989726"/>
    <x v="0"/>
    <x v="2"/>
    <n v="8"/>
    <n v="1"/>
    <m/>
    <m/>
    <m/>
    <m/>
    <m/>
    <m/>
    <m/>
    <m/>
    <m/>
    <m/>
    <n v="1"/>
    <x v="0"/>
    <m/>
    <n v="2"/>
    <n v="3"/>
    <m/>
    <n v="5"/>
    <n v="6"/>
    <m/>
    <m/>
    <m/>
    <m/>
    <m/>
    <m/>
    <m/>
    <m/>
    <n v="4"/>
    <m/>
    <n v="1"/>
    <n v="4"/>
    <m/>
    <n v="3"/>
    <n v="2"/>
    <m/>
    <m/>
    <m/>
    <m/>
    <m/>
    <m/>
    <m/>
    <s v="eco store"/>
    <s v="earthwise"/>
    <m/>
    <m/>
    <m/>
    <n v="5"/>
    <n v="5"/>
    <n v="5"/>
    <n v="2"/>
    <n v="5"/>
    <n v="5"/>
    <n v="4"/>
    <n v="4"/>
    <n v="4"/>
    <n v="4"/>
    <n v="4"/>
    <n v="5"/>
    <n v="5"/>
    <n v="5"/>
    <n v="5"/>
    <n v="5"/>
    <n v="5"/>
    <n v="5"/>
    <n v="5"/>
    <n v="5"/>
    <n v="4"/>
    <n v="4"/>
    <n v="4"/>
    <n v="4"/>
    <n v="5"/>
    <n v="4"/>
    <n v="5"/>
    <n v="5"/>
    <n v="5"/>
    <n v="5"/>
    <n v="5"/>
    <x v="3"/>
  </r>
  <r>
    <s v="P714"/>
    <n v="23.276531724317422"/>
    <x v="1"/>
    <x v="1"/>
    <n v="3"/>
    <n v="1"/>
    <m/>
    <m/>
    <m/>
    <m/>
    <m/>
    <m/>
    <m/>
    <m/>
    <m/>
    <m/>
    <n v="1"/>
    <x v="0"/>
    <m/>
    <m/>
    <m/>
    <m/>
    <m/>
    <m/>
    <m/>
    <m/>
    <m/>
    <m/>
    <m/>
    <m/>
    <m/>
    <n v="14"/>
    <n v="0"/>
    <m/>
    <m/>
    <m/>
    <m/>
    <m/>
    <m/>
    <m/>
    <m/>
    <m/>
    <m/>
    <m/>
    <m/>
    <m/>
    <s v="Countdown "/>
    <s v="New world "/>
    <s v="Pak n save "/>
    <s v="Butchers "/>
    <s v="Green grocers "/>
    <n v="5"/>
    <n v="3"/>
    <n v="3"/>
    <n v="3"/>
    <n v="1"/>
    <n v="1"/>
    <n v="3"/>
    <n v="3"/>
    <n v="2"/>
    <n v="4"/>
    <n v="5"/>
    <n v="5"/>
    <n v="5"/>
    <n v="5"/>
    <n v="5"/>
    <n v="5"/>
    <n v="5"/>
    <n v="3"/>
    <n v="5"/>
    <n v="5"/>
    <n v="4"/>
    <n v="3"/>
    <n v="1"/>
    <n v="3"/>
    <n v="4"/>
    <n v="5"/>
    <n v="5"/>
    <n v="5"/>
    <n v="5"/>
    <n v="4"/>
    <n v="3"/>
    <x v="1"/>
  </r>
  <r>
    <s v="P715"/>
    <n v="4.9432258390329951"/>
    <x v="1"/>
    <x v="5"/>
    <n v="1"/>
    <n v="1"/>
    <m/>
    <m/>
    <m/>
    <m/>
    <m/>
    <m/>
    <m/>
    <m/>
    <m/>
    <m/>
    <n v="1"/>
    <x v="0"/>
    <m/>
    <n v="2"/>
    <m/>
    <m/>
    <m/>
    <m/>
    <m/>
    <m/>
    <m/>
    <m/>
    <m/>
    <m/>
    <m/>
    <m/>
    <n v="1"/>
    <m/>
    <n v="1"/>
    <m/>
    <m/>
    <m/>
    <m/>
    <m/>
    <m/>
    <m/>
    <m/>
    <m/>
    <m/>
    <m/>
    <m/>
    <m/>
    <m/>
    <m/>
    <m/>
    <n v="4"/>
    <n v="3"/>
    <n v="3"/>
    <n v="3"/>
    <n v="4"/>
    <n v="4"/>
    <n v="3"/>
    <n v="4"/>
    <n v="3"/>
    <n v="4"/>
    <n v="4"/>
    <n v="3"/>
    <n v="4"/>
    <n v="4"/>
    <n v="3"/>
    <n v="3"/>
    <n v="3"/>
    <n v="3"/>
    <n v="3"/>
    <n v="3"/>
    <n v="3"/>
    <n v="3"/>
    <n v="3"/>
    <n v="3"/>
    <n v="4"/>
    <n v="3"/>
    <n v="2"/>
    <n v="3"/>
    <n v="4"/>
    <n v="3"/>
    <n v="3"/>
    <x v="5"/>
  </r>
  <r>
    <s v="P716"/>
    <n v="6.8452186382053899"/>
    <x v="0"/>
    <x v="0"/>
    <n v="2"/>
    <n v="1"/>
    <n v="2"/>
    <m/>
    <m/>
    <m/>
    <m/>
    <m/>
    <m/>
    <m/>
    <m/>
    <m/>
    <n v="2"/>
    <x v="0"/>
    <m/>
    <n v="2"/>
    <n v="3"/>
    <n v="4"/>
    <n v="5"/>
    <n v="6"/>
    <n v="7"/>
    <n v="8"/>
    <m/>
    <n v="10"/>
    <n v="11"/>
    <n v="12"/>
    <n v="13"/>
    <m/>
    <n v="11"/>
    <m/>
    <n v="1"/>
    <n v="3"/>
    <n v="8"/>
    <n v="2"/>
    <n v="4"/>
    <n v="5"/>
    <n v="7"/>
    <m/>
    <n v="10"/>
    <n v="6"/>
    <n v="9"/>
    <n v="11"/>
    <s v="Ethique "/>
    <s v="Allbirds "/>
    <s v="Trade aid"/>
    <s v="Karma cola"/>
    <m/>
    <n v="3"/>
    <n v="4"/>
    <n v="4"/>
    <n v="4"/>
    <n v="5"/>
    <n v="5"/>
    <n v="5"/>
    <n v="3"/>
    <n v="3"/>
    <n v="3"/>
    <n v="5"/>
    <n v="5"/>
    <n v="5"/>
    <n v="5"/>
    <n v="3"/>
    <n v="3"/>
    <n v="4"/>
    <n v="4"/>
    <n v="3"/>
    <n v="3"/>
    <n v="3"/>
    <n v="3"/>
    <n v="3"/>
    <n v="4"/>
    <n v="4"/>
    <n v="3"/>
    <n v="5"/>
    <n v="5"/>
    <n v="4"/>
    <n v="3"/>
    <n v="5"/>
    <x v="5"/>
  </r>
  <r>
    <s v="P717"/>
    <n v="10.022197524985234"/>
    <x v="1"/>
    <x v="1"/>
    <n v="2"/>
    <n v="1"/>
    <m/>
    <m/>
    <m/>
    <m/>
    <m/>
    <m/>
    <m/>
    <m/>
    <m/>
    <m/>
    <n v="1"/>
    <x v="0"/>
    <n v="1"/>
    <n v="2"/>
    <n v="3"/>
    <m/>
    <m/>
    <m/>
    <n v="7"/>
    <m/>
    <m/>
    <n v="10"/>
    <m/>
    <m/>
    <m/>
    <m/>
    <n v="5"/>
    <n v="3"/>
    <n v="1"/>
    <n v="4"/>
    <m/>
    <m/>
    <m/>
    <n v="2"/>
    <m/>
    <m/>
    <n v="5"/>
    <m/>
    <m/>
    <m/>
    <s v="allbirds"/>
    <m/>
    <m/>
    <m/>
    <m/>
    <n v="3"/>
    <n v="4"/>
    <n v="3"/>
    <n v="3"/>
    <n v="2"/>
    <n v="2"/>
    <n v="2"/>
    <n v="4"/>
    <n v="2"/>
    <n v="1"/>
    <n v="3"/>
    <n v="4"/>
    <n v="3"/>
    <n v="4"/>
    <n v="4"/>
    <n v="4"/>
    <n v="4"/>
    <n v="4"/>
    <n v="4"/>
    <n v="4"/>
    <n v="3"/>
    <n v="4"/>
    <n v="3"/>
    <n v="4"/>
    <n v="4"/>
    <n v="3"/>
    <n v="4"/>
    <n v="4"/>
    <n v="4"/>
    <n v="3"/>
    <n v="4"/>
    <x v="1"/>
  </r>
  <r>
    <s v="P718"/>
    <n v="19.550774306504927"/>
    <x v="0"/>
    <x v="0"/>
    <n v="4"/>
    <n v="1"/>
    <m/>
    <m/>
    <m/>
    <m/>
    <m/>
    <m/>
    <m/>
    <m/>
    <m/>
    <m/>
    <n v="1"/>
    <x v="0"/>
    <m/>
    <n v="2"/>
    <m/>
    <n v="4"/>
    <m/>
    <m/>
    <m/>
    <m/>
    <n v="9"/>
    <m/>
    <m/>
    <m/>
    <m/>
    <m/>
    <n v="3"/>
    <m/>
    <n v="2"/>
    <m/>
    <n v="1"/>
    <m/>
    <m/>
    <m/>
    <m/>
    <n v="3"/>
    <m/>
    <m/>
    <m/>
    <m/>
    <s v="Kathmandu "/>
    <s v="Zara"/>
    <s v="Ethique"/>
    <s v="Kowtow"/>
    <s v="All birds "/>
    <n v="3"/>
    <n v="4"/>
    <n v="4"/>
    <n v="4"/>
    <n v="3"/>
    <n v="5"/>
    <n v="3"/>
    <n v="4"/>
    <n v="3"/>
    <n v="4"/>
    <n v="4"/>
    <n v="4"/>
    <n v="5"/>
    <n v="5"/>
    <n v="5"/>
    <n v="5"/>
    <n v="4"/>
    <n v="4"/>
    <n v="5"/>
    <n v="4"/>
    <n v="3"/>
    <n v="3"/>
    <n v="5"/>
    <n v="5"/>
    <n v="5"/>
    <n v="5"/>
    <n v="5"/>
    <n v="5"/>
    <n v="5"/>
    <n v="5"/>
    <n v="4"/>
    <x v="2"/>
  </r>
  <r>
    <s v="P719"/>
    <n v="12.972106980859595"/>
    <x v="1"/>
    <x v="3"/>
    <n v="12"/>
    <n v="1"/>
    <m/>
    <m/>
    <m/>
    <m/>
    <m/>
    <m/>
    <m/>
    <m/>
    <m/>
    <m/>
    <n v="1"/>
    <x v="0"/>
    <m/>
    <n v="2"/>
    <n v="3"/>
    <n v="4"/>
    <n v="5"/>
    <n v="6"/>
    <n v="7"/>
    <m/>
    <m/>
    <n v="10"/>
    <n v="11"/>
    <n v="12"/>
    <n v="13"/>
    <m/>
    <n v="10"/>
    <m/>
    <n v="3"/>
    <n v="7"/>
    <n v="8"/>
    <n v="10"/>
    <n v="1"/>
    <n v="9"/>
    <m/>
    <m/>
    <n v="2"/>
    <n v="6"/>
    <n v="5"/>
    <n v="4"/>
    <m/>
    <m/>
    <m/>
    <m/>
    <m/>
    <n v="3"/>
    <n v="4"/>
    <n v="4"/>
    <n v="4"/>
    <n v="3"/>
    <n v="5"/>
    <n v="5"/>
    <n v="4"/>
    <n v="4"/>
    <n v="5"/>
    <n v="5"/>
    <n v="4"/>
    <n v="5"/>
    <n v="5"/>
    <n v="4"/>
    <n v="4"/>
    <n v="4"/>
    <n v="4"/>
    <n v="4"/>
    <n v="4"/>
    <n v="4"/>
    <n v="5"/>
    <n v="3"/>
    <n v="5"/>
    <n v="5"/>
    <n v="5"/>
    <n v="5"/>
    <n v="4"/>
    <n v="5"/>
    <n v="4"/>
    <n v="4"/>
    <x v="5"/>
  </r>
  <r>
    <s v="P720"/>
    <n v="14.970034558229987"/>
    <x v="1"/>
    <x v="0"/>
    <n v="2"/>
    <n v="1"/>
    <m/>
    <m/>
    <m/>
    <m/>
    <m/>
    <m/>
    <m/>
    <m/>
    <m/>
    <m/>
    <n v="1"/>
    <x v="0"/>
    <m/>
    <n v="2"/>
    <n v="3"/>
    <n v="4"/>
    <n v="5"/>
    <n v="6"/>
    <n v="7"/>
    <n v="8"/>
    <m/>
    <n v="10"/>
    <m/>
    <n v="12"/>
    <m/>
    <m/>
    <n v="9"/>
    <m/>
    <n v="1"/>
    <n v="8"/>
    <n v="4"/>
    <n v="6"/>
    <n v="2"/>
    <n v="5"/>
    <n v="9"/>
    <m/>
    <n v="7"/>
    <m/>
    <n v="3"/>
    <m/>
    <m/>
    <m/>
    <m/>
    <m/>
    <m/>
    <n v="4"/>
    <n v="2"/>
    <n v="2"/>
    <n v="2"/>
    <n v="4"/>
    <n v="4"/>
    <n v="3"/>
    <n v="3"/>
    <n v="3"/>
    <n v="3"/>
    <n v="3"/>
    <n v="3"/>
    <n v="3"/>
    <n v="3"/>
    <n v="3"/>
    <n v="3"/>
    <n v="3"/>
    <n v="3"/>
    <n v="3"/>
    <n v="3"/>
    <n v="3"/>
    <n v="3"/>
    <n v="3"/>
    <n v="3"/>
    <n v="3"/>
    <n v="3"/>
    <n v="3"/>
    <n v="4"/>
    <n v="4"/>
    <n v="3"/>
    <n v="3"/>
    <x v="2"/>
  </r>
  <r>
    <s v="P721"/>
    <n v="15.990725455530738"/>
    <x v="0"/>
    <x v="2"/>
    <n v="2"/>
    <m/>
    <m/>
    <m/>
    <m/>
    <m/>
    <m/>
    <m/>
    <n v="8"/>
    <m/>
    <m/>
    <m/>
    <n v="1"/>
    <x v="0"/>
    <n v="1"/>
    <m/>
    <m/>
    <n v="4"/>
    <m/>
    <m/>
    <m/>
    <n v="8"/>
    <m/>
    <m/>
    <n v="11"/>
    <m/>
    <m/>
    <m/>
    <n v="4"/>
    <n v="1"/>
    <m/>
    <m/>
    <n v="3"/>
    <m/>
    <m/>
    <m/>
    <n v="2"/>
    <m/>
    <m/>
    <n v="4"/>
    <m/>
    <m/>
    <s v="Pak and save"/>
    <m/>
    <m/>
    <m/>
    <m/>
    <n v="5"/>
    <n v="3"/>
    <n v="4"/>
    <n v="4"/>
    <n v="4"/>
    <n v="4"/>
    <n v="5"/>
    <n v="4"/>
    <n v="5"/>
    <n v="5"/>
    <n v="5"/>
    <n v="5"/>
    <n v="5"/>
    <n v="5"/>
    <n v="4"/>
    <n v="5"/>
    <n v="4"/>
    <n v="5"/>
    <n v="4"/>
    <n v="2"/>
    <n v="4"/>
    <n v="2"/>
    <n v="4"/>
    <n v="4"/>
    <n v="2"/>
    <n v="5"/>
    <n v="5"/>
    <n v="5"/>
    <n v="5"/>
    <n v="5"/>
    <n v="4"/>
    <x v="4"/>
  </r>
  <r>
    <s v="P722"/>
    <n v="10.299726294712295"/>
    <x v="0"/>
    <x v="3"/>
    <n v="12"/>
    <n v="1"/>
    <m/>
    <m/>
    <m/>
    <m/>
    <m/>
    <m/>
    <m/>
    <m/>
    <m/>
    <m/>
    <n v="1"/>
    <x v="0"/>
    <n v="1"/>
    <m/>
    <m/>
    <n v="4"/>
    <m/>
    <n v="6"/>
    <m/>
    <m/>
    <m/>
    <m/>
    <n v="11"/>
    <n v="12"/>
    <m/>
    <m/>
    <n v="5"/>
    <n v="5"/>
    <m/>
    <m/>
    <n v="3"/>
    <m/>
    <n v="1"/>
    <m/>
    <m/>
    <m/>
    <m/>
    <n v="2"/>
    <n v="4"/>
    <m/>
    <s v="Sanford's fisheries"/>
    <s v="Talleys"/>
    <m/>
    <m/>
    <m/>
    <n v="2"/>
    <n v="3"/>
    <n v="3"/>
    <n v="3"/>
    <n v="4"/>
    <n v="4"/>
    <n v="3"/>
    <n v="3"/>
    <n v="3"/>
    <n v="3"/>
    <n v="3"/>
    <n v="4"/>
    <n v="4"/>
    <n v="4"/>
    <n v="3"/>
    <n v="3"/>
    <n v="3"/>
    <n v="4"/>
    <n v="3"/>
    <n v="3"/>
    <n v="3"/>
    <n v="4"/>
    <n v="3"/>
    <n v="3"/>
    <n v="4"/>
    <n v="4"/>
    <n v="4"/>
    <n v="4"/>
    <n v="3"/>
    <n v="3"/>
    <n v="3"/>
    <x v="5"/>
  </r>
  <r>
    <s v="P723"/>
    <n v="4.1617419307222505"/>
    <x v="1"/>
    <x v="3"/>
    <n v="13"/>
    <n v="1"/>
    <m/>
    <m/>
    <m/>
    <m/>
    <m/>
    <m/>
    <m/>
    <m/>
    <m/>
    <m/>
    <n v="1"/>
    <x v="0"/>
    <m/>
    <n v="2"/>
    <m/>
    <m/>
    <n v="5"/>
    <n v="6"/>
    <n v="7"/>
    <m/>
    <m/>
    <m/>
    <m/>
    <n v="12"/>
    <n v="13"/>
    <m/>
    <n v="6"/>
    <m/>
    <n v="2"/>
    <m/>
    <m/>
    <n v="5"/>
    <n v="3"/>
    <n v="4"/>
    <m/>
    <m/>
    <m/>
    <m/>
    <n v="1"/>
    <n v="6"/>
    <s v="Eco system"/>
    <s v="Recycleable"/>
    <m/>
    <m/>
    <m/>
    <n v="3"/>
    <n v="2"/>
    <n v="3"/>
    <n v="1"/>
    <n v="3"/>
    <n v="4"/>
    <n v="3"/>
    <n v="2"/>
    <n v="4"/>
    <n v="3"/>
    <n v="3"/>
    <n v="4"/>
    <n v="4"/>
    <n v="4"/>
    <n v="4"/>
    <n v="4"/>
    <n v="2"/>
    <n v="4"/>
    <n v="4"/>
    <n v="4"/>
    <n v="3"/>
    <n v="2"/>
    <n v="4"/>
    <n v="4"/>
    <n v="4"/>
    <n v="4"/>
    <n v="4"/>
    <n v="4"/>
    <n v="4"/>
    <n v="4"/>
    <n v="3"/>
    <x v="1"/>
  </r>
  <r>
    <s v="P724"/>
    <n v="22.457252301076423"/>
    <x v="0"/>
    <x v="1"/>
    <n v="8"/>
    <n v="1"/>
    <m/>
    <m/>
    <m/>
    <m/>
    <m/>
    <m/>
    <m/>
    <m/>
    <m/>
    <m/>
    <n v="1"/>
    <x v="0"/>
    <m/>
    <n v="2"/>
    <n v="3"/>
    <m/>
    <n v="5"/>
    <n v="6"/>
    <n v="7"/>
    <n v="8"/>
    <m/>
    <m/>
    <n v="11"/>
    <n v="12"/>
    <n v="13"/>
    <m/>
    <n v="9"/>
    <m/>
    <n v="9"/>
    <n v="3"/>
    <m/>
    <n v="4"/>
    <n v="1"/>
    <n v="7"/>
    <n v="8"/>
    <m/>
    <m/>
    <n v="2"/>
    <n v="6"/>
    <n v="5"/>
    <s v="Healthpost"/>
    <s v="AllBirds"/>
    <m/>
    <m/>
    <m/>
    <n v="3"/>
    <n v="5"/>
    <n v="5"/>
    <n v="1"/>
    <n v="5"/>
    <n v="5"/>
    <n v="2"/>
    <n v="3"/>
    <n v="3"/>
    <n v="5"/>
    <n v="5"/>
    <n v="5"/>
    <n v="5"/>
    <n v="5"/>
    <n v="5"/>
    <n v="5"/>
    <n v="5"/>
    <n v="5"/>
    <n v="5"/>
    <n v="5"/>
    <n v="5"/>
    <n v="3"/>
    <n v="5"/>
    <n v="5"/>
    <n v="5"/>
    <n v="5"/>
    <n v="5"/>
    <n v="5"/>
    <n v="5"/>
    <n v="5"/>
    <n v="5"/>
    <x v="6"/>
  </r>
  <r>
    <s v="P725"/>
    <n v="16.09496085907616"/>
    <x v="0"/>
    <x v="2"/>
    <n v="9"/>
    <n v="1"/>
    <m/>
    <m/>
    <m/>
    <m/>
    <m/>
    <m/>
    <m/>
    <m/>
    <m/>
    <m/>
    <n v="1"/>
    <x v="0"/>
    <m/>
    <n v="2"/>
    <m/>
    <n v="4"/>
    <m/>
    <m/>
    <n v="7"/>
    <m/>
    <n v="9"/>
    <m/>
    <m/>
    <m/>
    <m/>
    <m/>
    <n v="4"/>
    <m/>
    <n v="2"/>
    <m/>
    <n v="3"/>
    <m/>
    <m/>
    <n v="4"/>
    <m/>
    <n v="1"/>
    <m/>
    <m/>
    <m/>
    <m/>
    <s v="Red Seal"/>
    <m/>
    <m/>
    <m/>
    <m/>
    <n v="4"/>
    <n v="4"/>
    <n v="4"/>
    <n v="2"/>
    <n v="4"/>
    <n v="4"/>
    <n v="4"/>
    <n v="4"/>
    <n v="4"/>
    <n v="4"/>
    <n v="4"/>
    <n v="3"/>
    <n v="3"/>
    <n v="4"/>
    <n v="4"/>
    <n v="4"/>
    <n v="5"/>
    <n v="3"/>
    <n v="2"/>
    <n v="3"/>
    <n v="4"/>
    <n v="4"/>
    <n v="4"/>
    <n v="4"/>
    <n v="5"/>
    <n v="4"/>
    <n v="5"/>
    <n v="3"/>
    <n v="4"/>
    <n v="4"/>
    <n v="4"/>
    <x v="6"/>
  </r>
  <r>
    <s v="P726"/>
    <n v="19.49027428840828"/>
    <x v="1"/>
    <x v="1"/>
    <n v="12"/>
    <n v="1"/>
    <m/>
    <m/>
    <m/>
    <m/>
    <m/>
    <m/>
    <m/>
    <m/>
    <m/>
    <m/>
    <n v="1"/>
    <x v="0"/>
    <n v="1"/>
    <n v="2"/>
    <n v="3"/>
    <n v="4"/>
    <n v="5"/>
    <n v="6"/>
    <n v="7"/>
    <n v="8"/>
    <n v="9"/>
    <n v="10"/>
    <n v="11"/>
    <n v="12"/>
    <n v="13"/>
    <m/>
    <n v="13"/>
    <n v="2"/>
    <n v="1"/>
    <n v="9"/>
    <n v="3"/>
    <n v="4"/>
    <n v="5"/>
    <n v="10"/>
    <n v="6"/>
    <n v="8"/>
    <n v="7"/>
    <n v="12"/>
    <n v="11"/>
    <n v="13"/>
    <s v="Qantas"/>
    <s v="Cathay Pacific Airways "/>
    <s v="Air New Zealand "/>
    <m/>
    <m/>
    <n v="6"/>
    <n v="5"/>
    <n v="5"/>
    <n v="5"/>
    <n v="5"/>
    <n v="5"/>
    <n v="4"/>
    <n v="5"/>
    <n v="4"/>
    <n v="4"/>
    <n v="5"/>
    <n v="5"/>
    <n v="5"/>
    <n v="5"/>
    <n v="5"/>
    <n v="5"/>
    <n v="5"/>
    <n v="5"/>
    <n v="5"/>
    <n v="5"/>
    <n v="5"/>
    <n v="4"/>
    <n v="4"/>
    <n v="5"/>
    <n v="5"/>
    <n v="5"/>
    <n v="5"/>
    <n v="5"/>
    <n v="5"/>
    <n v="5"/>
    <n v="5"/>
    <x v="3"/>
  </r>
  <r>
    <s v="P727"/>
    <n v="18.021244289108246"/>
    <x v="1"/>
    <x v="0"/>
    <n v="2"/>
    <n v="1"/>
    <m/>
    <m/>
    <m/>
    <m/>
    <m/>
    <m/>
    <m/>
    <m/>
    <m/>
    <m/>
    <n v="1"/>
    <x v="0"/>
    <m/>
    <m/>
    <m/>
    <m/>
    <m/>
    <m/>
    <m/>
    <m/>
    <m/>
    <m/>
    <m/>
    <m/>
    <m/>
    <n v="14"/>
    <n v="0"/>
    <m/>
    <m/>
    <m/>
    <m/>
    <m/>
    <m/>
    <m/>
    <m/>
    <m/>
    <m/>
    <m/>
    <m/>
    <m/>
    <s v="Pak n save"/>
    <s v="New World"/>
    <s v="Countdown"/>
    <m/>
    <m/>
    <n v="6"/>
    <n v="4"/>
    <n v="4"/>
    <n v="4"/>
    <n v="4"/>
    <n v="4"/>
    <n v="3"/>
    <n v="3"/>
    <n v="3"/>
    <n v="3"/>
    <n v="3"/>
    <n v="3"/>
    <n v="3"/>
    <n v="3"/>
    <n v="3"/>
    <n v="3"/>
    <n v="3"/>
    <n v="3"/>
    <n v="3"/>
    <n v="3"/>
    <n v="3"/>
    <n v="3"/>
    <n v="3"/>
    <n v="3"/>
    <n v="3"/>
    <n v="3"/>
    <n v="3"/>
    <n v="5"/>
    <n v="4"/>
    <n v="4"/>
    <n v="5"/>
    <x v="3"/>
  </r>
  <r>
    <s v="P728"/>
    <n v="7.1668448845798043"/>
    <x v="1"/>
    <x v="1"/>
    <n v="2"/>
    <m/>
    <m/>
    <m/>
    <m/>
    <m/>
    <m/>
    <n v="7"/>
    <m/>
    <m/>
    <m/>
    <m/>
    <n v="1"/>
    <x v="0"/>
    <m/>
    <n v="2"/>
    <m/>
    <m/>
    <n v="5"/>
    <n v="6"/>
    <n v="7"/>
    <m/>
    <m/>
    <m/>
    <n v="11"/>
    <n v="12"/>
    <m/>
    <m/>
    <n v="6"/>
    <m/>
    <n v="1"/>
    <m/>
    <m/>
    <n v="6"/>
    <n v="5"/>
    <n v="2"/>
    <m/>
    <m/>
    <m/>
    <n v="3"/>
    <n v="4"/>
    <m/>
    <s v="All birds"/>
    <m/>
    <m/>
    <m/>
    <m/>
    <n v="2"/>
    <n v="2"/>
    <n v="3"/>
    <n v="3"/>
    <n v="4"/>
    <n v="5"/>
    <n v="3"/>
    <n v="4"/>
    <n v="4"/>
    <n v="4"/>
    <n v="4"/>
    <n v="4"/>
    <n v="4"/>
    <n v="4"/>
    <n v="4"/>
    <n v="4"/>
    <n v="4"/>
    <n v="4"/>
    <n v="4"/>
    <n v="4"/>
    <n v="4"/>
    <n v="4"/>
    <n v="4"/>
    <n v="4"/>
    <n v="5"/>
    <n v="4"/>
    <n v="4"/>
    <n v="4"/>
    <n v="4"/>
    <n v="4"/>
    <n v="4"/>
    <x v="0"/>
  </r>
  <r>
    <s v="P729"/>
    <n v="12.084030031047973"/>
    <x v="0"/>
    <x v="2"/>
    <n v="12"/>
    <n v="1"/>
    <m/>
    <m/>
    <m/>
    <m/>
    <m/>
    <m/>
    <m/>
    <m/>
    <m/>
    <m/>
    <n v="1"/>
    <x v="0"/>
    <m/>
    <n v="2"/>
    <n v="3"/>
    <n v="4"/>
    <m/>
    <n v="6"/>
    <n v="7"/>
    <m/>
    <m/>
    <n v="10"/>
    <n v="11"/>
    <m/>
    <m/>
    <m/>
    <n v="7"/>
    <m/>
    <n v="1"/>
    <n v="4"/>
    <n v="7"/>
    <m/>
    <n v="2"/>
    <n v="3"/>
    <m/>
    <m/>
    <n v="5"/>
    <n v="6"/>
    <m/>
    <m/>
    <s v="Ecostore"/>
    <s v="Whittakers"/>
    <m/>
    <m/>
    <m/>
    <n v="4"/>
    <n v="4"/>
    <n v="4"/>
    <n v="4"/>
    <n v="5"/>
    <n v="5"/>
    <n v="4"/>
    <n v="4"/>
    <n v="4"/>
    <n v="3"/>
    <n v="5"/>
    <n v="5"/>
    <n v="4"/>
    <n v="5"/>
    <n v="5"/>
    <n v="4"/>
    <n v="5"/>
    <n v="4"/>
    <n v="4"/>
    <n v="4"/>
    <n v="4"/>
    <n v="5"/>
    <n v="4"/>
    <n v="5"/>
    <n v="5"/>
    <n v="4"/>
    <n v="5"/>
    <n v="5"/>
    <n v="4"/>
    <n v="4"/>
    <n v="5"/>
    <x v="3"/>
  </r>
  <r>
    <s v="P730"/>
    <n v="22.829870541770095"/>
    <x v="0"/>
    <x v="4"/>
    <n v="2"/>
    <n v="1"/>
    <m/>
    <m/>
    <m/>
    <m/>
    <m/>
    <m/>
    <n v="8"/>
    <m/>
    <m/>
    <m/>
    <n v="2"/>
    <x v="0"/>
    <m/>
    <n v="2"/>
    <n v="3"/>
    <m/>
    <m/>
    <m/>
    <n v="7"/>
    <n v="8"/>
    <m/>
    <m/>
    <n v="11"/>
    <n v="12"/>
    <m/>
    <m/>
    <n v="6"/>
    <m/>
    <n v="1"/>
    <n v="2"/>
    <m/>
    <m/>
    <m/>
    <n v="4"/>
    <n v="6"/>
    <m/>
    <m/>
    <n v="3"/>
    <n v="5"/>
    <m/>
    <s v="Warehouse "/>
    <s v="Countdown "/>
    <s v="Paknsave"/>
    <s v="Cotton on "/>
    <m/>
    <n v="4"/>
    <n v="5"/>
    <n v="5"/>
    <n v="5"/>
    <n v="5"/>
    <n v="5"/>
    <n v="5"/>
    <n v="5"/>
    <n v="3"/>
    <n v="4"/>
    <n v="4"/>
    <n v="5"/>
    <n v="5"/>
    <n v="5"/>
    <n v="3"/>
    <n v="4"/>
    <n v="5"/>
    <n v="4"/>
    <n v="4"/>
    <n v="5"/>
    <n v="5"/>
    <n v="4"/>
    <n v="4"/>
    <n v="4"/>
    <n v="4"/>
    <n v="4"/>
    <n v="5"/>
    <n v="5"/>
    <n v="4"/>
    <n v="4"/>
    <n v="4"/>
    <x v="2"/>
  </r>
  <r>
    <s v="P731"/>
    <n v="8.2651134346699404"/>
    <x v="0"/>
    <x v="5"/>
    <n v="2"/>
    <m/>
    <m/>
    <m/>
    <m/>
    <m/>
    <m/>
    <m/>
    <m/>
    <n v="9"/>
    <m/>
    <s v="Fllupino"/>
    <n v="1"/>
    <x v="0"/>
    <m/>
    <n v="2"/>
    <m/>
    <m/>
    <n v="5"/>
    <m/>
    <m/>
    <n v="8"/>
    <m/>
    <m/>
    <m/>
    <m/>
    <m/>
    <m/>
    <n v="3"/>
    <m/>
    <n v="2"/>
    <m/>
    <m/>
    <n v="1"/>
    <m/>
    <m/>
    <n v="3"/>
    <m/>
    <m/>
    <m/>
    <m/>
    <m/>
    <s v="Fonterra"/>
    <m/>
    <m/>
    <m/>
    <m/>
    <n v="4"/>
    <n v="4"/>
    <n v="4"/>
    <n v="3"/>
    <n v="4"/>
    <n v="3"/>
    <n v="2"/>
    <n v="3"/>
    <n v="3"/>
    <n v="3"/>
    <n v="5"/>
    <n v="4"/>
    <n v="3"/>
    <n v="4"/>
    <n v="4"/>
    <n v="3"/>
    <n v="4"/>
    <n v="4"/>
    <n v="4"/>
    <n v="4"/>
    <n v="4"/>
    <n v="5"/>
    <n v="3"/>
    <n v="4"/>
    <n v="5"/>
    <n v="4"/>
    <n v="5"/>
    <n v="3"/>
    <n v="5"/>
    <n v="4"/>
    <n v="5"/>
    <x v="3"/>
  </r>
  <r>
    <s v="P732"/>
    <n v="6.0347982826549913"/>
    <x v="0"/>
    <x v="4"/>
    <n v="2"/>
    <m/>
    <n v="2"/>
    <m/>
    <m/>
    <m/>
    <m/>
    <m/>
    <m/>
    <m/>
    <m/>
    <m/>
    <n v="1"/>
    <x v="0"/>
    <m/>
    <m/>
    <m/>
    <n v="4"/>
    <m/>
    <m/>
    <m/>
    <m/>
    <m/>
    <n v="10"/>
    <m/>
    <n v="12"/>
    <m/>
    <m/>
    <n v="3"/>
    <m/>
    <m/>
    <m/>
    <n v="1"/>
    <m/>
    <m/>
    <m/>
    <m/>
    <m/>
    <m/>
    <m/>
    <m/>
    <m/>
    <s v="Aa"/>
    <s v="Cero"/>
    <m/>
    <m/>
    <m/>
    <n v="4"/>
    <n v="4"/>
    <n v="4"/>
    <n v="3"/>
    <n v="3"/>
    <n v="3"/>
    <n v="4"/>
    <n v="4"/>
    <n v="5"/>
    <n v="5"/>
    <n v="5"/>
    <n v="4"/>
    <n v="4"/>
    <n v="4"/>
    <n v="3"/>
    <n v="3"/>
    <n v="2"/>
    <n v="5"/>
    <n v="4"/>
    <n v="4"/>
    <n v="4"/>
    <n v="3"/>
    <n v="3"/>
    <n v="2"/>
    <n v="4"/>
    <n v="5"/>
    <n v="4"/>
    <n v="4"/>
    <n v="5"/>
    <n v="4"/>
    <n v="5"/>
    <x v="5"/>
  </r>
  <r>
    <s v="P733"/>
    <n v="13.394068025847185"/>
    <x v="1"/>
    <x v="1"/>
    <n v="3"/>
    <n v="1"/>
    <m/>
    <m/>
    <m/>
    <m/>
    <m/>
    <m/>
    <m/>
    <m/>
    <m/>
    <m/>
    <n v="1"/>
    <x v="0"/>
    <m/>
    <n v="2"/>
    <m/>
    <m/>
    <m/>
    <n v="6"/>
    <n v="7"/>
    <m/>
    <m/>
    <m/>
    <m/>
    <m/>
    <m/>
    <m/>
    <n v="3"/>
    <m/>
    <n v="3"/>
    <m/>
    <m/>
    <m/>
    <n v="2"/>
    <n v="1"/>
    <m/>
    <m/>
    <m/>
    <m/>
    <m/>
    <m/>
    <m/>
    <m/>
    <m/>
    <m/>
    <m/>
    <n v="6"/>
    <n v="3"/>
    <n v="3"/>
    <n v="4"/>
    <n v="3"/>
    <n v="4"/>
    <n v="3"/>
    <n v="3"/>
    <n v="3"/>
    <n v="4"/>
    <n v="4"/>
    <n v="4"/>
    <n v="4"/>
    <n v="5"/>
    <n v="3"/>
    <n v="3"/>
    <n v="3"/>
    <n v="4"/>
    <n v="3"/>
    <n v="4"/>
    <n v="4"/>
    <n v="3"/>
    <n v="4"/>
    <n v="4"/>
    <n v="4"/>
    <n v="4"/>
    <n v="4"/>
    <n v="4"/>
    <n v="4"/>
    <n v="4"/>
    <n v="4"/>
    <x v="3"/>
  </r>
  <r>
    <s v="P734"/>
    <n v="19.48006509894838"/>
    <x v="0"/>
    <x v="2"/>
    <n v="13"/>
    <n v="1"/>
    <m/>
    <m/>
    <m/>
    <m/>
    <m/>
    <m/>
    <m/>
    <m/>
    <m/>
    <m/>
    <n v="1"/>
    <x v="0"/>
    <m/>
    <n v="2"/>
    <n v="3"/>
    <n v="4"/>
    <m/>
    <n v="6"/>
    <n v="7"/>
    <m/>
    <n v="9"/>
    <m/>
    <m/>
    <n v="12"/>
    <m/>
    <m/>
    <n v="7"/>
    <m/>
    <n v="7"/>
    <n v="3"/>
    <n v="6"/>
    <m/>
    <n v="2"/>
    <n v="5"/>
    <m/>
    <n v="1"/>
    <m/>
    <m/>
    <n v="4"/>
    <m/>
    <s v="Eco store"/>
    <s v="Lush"/>
    <m/>
    <m/>
    <m/>
    <n v="2"/>
    <n v="2"/>
    <n v="2"/>
    <n v="3"/>
    <n v="4"/>
    <n v="4"/>
    <n v="4"/>
    <n v="4"/>
    <n v="4"/>
    <n v="4"/>
    <n v="4"/>
    <n v="4"/>
    <n v="4"/>
    <n v="4"/>
    <n v="4"/>
    <n v="4"/>
    <n v="5"/>
    <n v="4"/>
    <n v="4"/>
    <n v="4"/>
    <n v="4"/>
    <n v="4"/>
    <n v="5"/>
    <n v="3"/>
    <n v="4"/>
    <n v="5"/>
    <n v="4"/>
    <n v="5"/>
    <n v="4"/>
    <n v="4"/>
    <n v="4"/>
    <x v="0"/>
  </r>
  <r>
    <s v="P735"/>
    <n v="4.209192147769846"/>
    <x v="1"/>
    <x v="1"/>
    <n v="9"/>
    <n v="1"/>
    <m/>
    <m/>
    <m/>
    <m/>
    <m/>
    <m/>
    <m/>
    <m/>
    <m/>
    <m/>
    <n v="1"/>
    <x v="0"/>
    <m/>
    <n v="2"/>
    <n v="3"/>
    <m/>
    <n v="5"/>
    <n v="6"/>
    <n v="7"/>
    <m/>
    <m/>
    <m/>
    <m/>
    <n v="12"/>
    <m/>
    <m/>
    <n v="6"/>
    <m/>
    <n v="1"/>
    <n v="4"/>
    <m/>
    <n v="2"/>
    <n v="3"/>
    <n v="5"/>
    <m/>
    <m/>
    <m/>
    <m/>
    <n v="6"/>
    <m/>
    <s v="katmandu"/>
    <m/>
    <m/>
    <m/>
    <m/>
    <n v="4"/>
    <n v="4"/>
    <n v="4"/>
    <n v="5"/>
    <n v="1"/>
    <n v="5"/>
    <n v="3"/>
    <n v="3"/>
    <n v="3"/>
    <n v="3"/>
    <n v="4"/>
    <n v="5"/>
    <n v="5"/>
    <n v="5"/>
    <n v="4"/>
    <n v="4"/>
    <n v="4"/>
    <n v="4"/>
    <n v="4"/>
    <n v="4"/>
    <n v="3"/>
    <n v="3"/>
    <n v="4"/>
    <n v="4"/>
    <n v="4"/>
    <n v="4"/>
    <n v="4"/>
    <n v="4"/>
    <n v="5"/>
    <n v="4"/>
    <n v="4"/>
    <x v="1"/>
  </r>
  <r>
    <s v="P736"/>
    <n v="8.3229793930737053"/>
    <x v="0"/>
    <x v="1"/>
    <n v="3"/>
    <n v="1"/>
    <m/>
    <m/>
    <m/>
    <m/>
    <m/>
    <m/>
    <m/>
    <m/>
    <m/>
    <m/>
    <n v="1"/>
    <x v="0"/>
    <m/>
    <m/>
    <n v="3"/>
    <m/>
    <m/>
    <m/>
    <m/>
    <m/>
    <m/>
    <m/>
    <n v="11"/>
    <n v="12"/>
    <m/>
    <m/>
    <n v="3"/>
    <m/>
    <m/>
    <n v="3"/>
    <m/>
    <m/>
    <m/>
    <m/>
    <m/>
    <m/>
    <m/>
    <n v="2"/>
    <n v="1"/>
    <m/>
    <s v=" "/>
    <m/>
    <m/>
    <m/>
    <m/>
    <n v="3"/>
    <n v="3"/>
    <n v="3"/>
    <n v="3"/>
    <n v="1"/>
    <n v="1"/>
    <n v="3"/>
    <n v="3"/>
    <n v="4"/>
    <n v="4"/>
    <n v="3"/>
    <n v="4"/>
    <n v="4"/>
    <n v="4"/>
    <n v="3"/>
    <n v="4"/>
    <n v="3"/>
    <n v="4"/>
    <n v="3"/>
    <n v="3"/>
    <n v="4"/>
    <n v="2"/>
    <n v="4"/>
    <n v="4"/>
    <n v="4"/>
    <n v="4"/>
    <n v="4"/>
    <n v="4"/>
    <n v="3"/>
    <n v="4"/>
    <n v="4"/>
    <x v="0"/>
  </r>
  <r>
    <s v="P737"/>
    <n v="14.093468558164972"/>
    <x v="0"/>
    <x v="5"/>
    <n v="6"/>
    <m/>
    <m/>
    <n v="3"/>
    <m/>
    <m/>
    <m/>
    <m/>
    <m/>
    <m/>
    <m/>
    <m/>
    <n v="1"/>
    <x v="0"/>
    <n v="1"/>
    <n v="2"/>
    <n v="3"/>
    <n v="4"/>
    <m/>
    <n v="6"/>
    <n v="7"/>
    <n v="8"/>
    <n v="9"/>
    <n v="10"/>
    <n v="11"/>
    <m/>
    <m/>
    <m/>
    <n v="10"/>
    <n v="4"/>
    <n v="10"/>
    <n v="6"/>
    <n v="3"/>
    <m/>
    <n v="5"/>
    <n v="1"/>
    <n v="7"/>
    <n v="2"/>
    <n v="8"/>
    <n v="9"/>
    <m/>
    <m/>
    <s v="Earthwise"/>
    <s v="Ecostore"/>
    <s v="Ceres"/>
    <s v="Chantal"/>
    <s v="Commonsense"/>
    <n v="5"/>
    <n v="4"/>
    <n v="5"/>
    <n v="3"/>
    <n v="5"/>
    <n v="5"/>
    <n v="4"/>
    <n v="4"/>
    <n v="4"/>
    <n v="5"/>
    <n v="5"/>
    <n v="5"/>
    <n v="5"/>
    <n v="5"/>
    <n v="4"/>
    <n v="4"/>
    <n v="5"/>
    <n v="3"/>
    <n v="4"/>
    <n v="5"/>
    <n v="5"/>
    <n v="4"/>
    <n v="5"/>
    <n v="4"/>
    <n v="5"/>
    <n v="5"/>
    <n v="5"/>
    <n v="5"/>
    <n v="4"/>
    <n v="4"/>
    <n v="5"/>
    <x v="6"/>
  </r>
  <r>
    <s v="P738"/>
    <n v="7.0313133168408601"/>
    <x v="1"/>
    <x v="1"/>
    <n v="6"/>
    <m/>
    <n v="2"/>
    <m/>
    <m/>
    <m/>
    <m/>
    <m/>
    <m/>
    <m/>
    <m/>
    <m/>
    <n v="1"/>
    <x v="0"/>
    <m/>
    <n v="2"/>
    <n v="3"/>
    <m/>
    <m/>
    <n v="6"/>
    <n v="7"/>
    <n v="8"/>
    <m/>
    <m/>
    <n v="11"/>
    <n v="12"/>
    <m/>
    <m/>
    <n v="7"/>
    <m/>
    <n v="1"/>
    <n v="3"/>
    <m/>
    <m/>
    <n v="4"/>
    <n v="5"/>
    <n v="6"/>
    <m/>
    <m/>
    <n v="7"/>
    <n v="2"/>
    <m/>
    <m/>
    <m/>
    <m/>
    <m/>
    <m/>
    <n v="3"/>
    <n v="3"/>
    <n v="3"/>
    <n v="4"/>
    <n v="2"/>
    <n v="4"/>
    <n v="4"/>
    <n v="2"/>
    <n v="4"/>
    <n v="3"/>
    <n v="4"/>
    <n v="4"/>
    <n v="2"/>
    <n v="3"/>
    <n v="4"/>
    <n v="3"/>
    <n v="3"/>
    <n v="4"/>
    <n v="4"/>
    <n v="3"/>
    <n v="4"/>
    <n v="4"/>
    <n v="4"/>
    <n v="4"/>
    <n v="4"/>
    <n v="4"/>
    <n v="4"/>
    <n v="4"/>
    <n v="3"/>
    <n v="4"/>
    <n v="4"/>
    <x v="4"/>
  </r>
  <r>
    <s v="P739"/>
    <n v="10.75381038668646"/>
    <x v="0"/>
    <x v="2"/>
    <n v="13"/>
    <n v="1"/>
    <m/>
    <m/>
    <m/>
    <m/>
    <m/>
    <m/>
    <m/>
    <m/>
    <m/>
    <m/>
    <n v="1"/>
    <x v="0"/>
    <m/>
    <m/>
    <m/>
    <n v="4"/>
    <n v="5"/>
    <n v="6"/>
    <n v="7"/>
    <n v="8"/>
    <m/>
    <m/>
    <n v="11"/>
    <n v="12"/>
    <m/>
    <m/>
    <n v="7"/>
    <m/>
    <m/>
    <m/>
    <n v="2"/>
    <n v="6"/>
    <n v="1"/>
    <n v="3"/>
    <n v="4"/>
    <m/>
    <m/>
    <n v="5"/>
    <n v="7"/>
    <m/>
    <s v="Eco store"/>
    <s v="Lush"/>
    <s v="Ethique"/>
    <m/>
    <m/>
    <n v="4"/>
    <n v="4"/>
    <n v="4"/>
    <n v="4"/>
    <n v="4"/>
    <n v="5"/>
    <n v="4"/>
    <n v="4"/>
    <n v="3"/>
    <n v="4"/>
    <n v="3"/>
    <n v="5"/>
    <n v="5"/>
    <n v="4"/>
    <n v="4"/>
    <n v="4"/>
    <n v="4"/>
    <n v="4"/>
    <n v="4"/>
    <n v="5"/>
    <n v="4"/>
    <n v="4"/>
    <n v="4"/>
    <n v="4"/>
    <n v="5"/>
    <n v="5"/>
    <n v="4"/>
    <n v="4"/>
    <n v="4"/>
    <n v="5"/>
    <n v="5"/>
    <x v="2"/>
  </r>
  <r>
    <s v="P740"/>
    <n v="14.635587659304967"/>
    <x v="0"/>
    <x v="4"/>
    <n v="12"/>
    <m/>
    <m/>
    <m/>
    <m/>
    <m/>
    <m/>
    <m/>
    <m/>
    <n v="9"/>
    <m/>
    <s v="sri lankan"/>
    <n v="1"/>
    <x v="0"/>
    <m/>
    <n v="2"/>
    <m/>
    <m/>
    <n v="5"/>
    <n v="6"/>
    <n v="7"/>
    <n v="8"/>
    <m/>
    <m/>
    <m/>
    <m/>
    <m/>
    <m/>
    <n v="5"/>
    <m/>
    <n v="1"/>
    <m/>
    <m/>
    <n v="4"/>
    <n v="3"/>
    <n v="2"/>
    <n v="5"/>
    <m/>
    <m/>
    <m/>
    <m/>
    <m/>
    <s v="hm"/>
    <m/>
    <m/>
    <m/>
    <m/>
    <n v="4"/>
    <n v="3"/>
    <n v="4"/>
    <n v="3"/>
    <n v="4"/>
    <n v="5"/>
    <n v="3"/>
    <n v="3"/>
    <n v="3"/>
    <n v="3"/>
    <n v="4"/>
    <n v="4"/>
    <n v="4"/>
    <n v="4"/>
    <n v="3"/>
    <n v="3"/>
    <n v="3"/>
    <n v="3"/>
    <n v="3"/>
    <n v="3"/>
    <n v="3"/>
    <n v="3"/>
    <n v="3"/>
    <n v="3"/>
    <n v="3"/>
    <n v="3"/>
    <n v="3"/>
    <n v="3"/>
    <n v="3"/>
    <n v="3"/>
    <n v="3"/>
    <x v="0"/>
  </r>
  <r>
    <s v="P741"/>
    <n v="22.50162244137201"/>
    <x v="1"/>
    <x v="3"/>
    <n v="15"/>
    <n v="1"/>
    <m/>
    <m/>
    <m/>
    <m/>
    <m/>
    <m/>
    <m/>
    <m/>
    <m/>
    <m/>
    <n v="1"/>
    <x v="0"/>
    <m/>
    <n v="2"/>
    <m/>
    <n v="4"/>
    <m/>
    <n v="6"/>
    <m/>
    <m/>
    <m/>
    <m/>
    <n v="11"/>
    <n v="12"/>
    <n v="13"/>
    <m/>
    <n v="6"/>
    <m/>
    <n v="2"/>
    <m/>
    <n v="1"/>
    <m/>
    <n v="3"/>
    <m/>
    <m/>
    <m/>
    <m/>
    <n v="4"/>
    <n v="5"/>
    <n v="6"/>
    <s v="ecostore"/>
    <s v="warehoue"/>
    <m/>
    <m/>
    <m/>
    <n v="3"/>
    <n v="3"/>
    <n v="3"/>
    <n v="4"/>
    <n v="5"/>
    <n v="5"/>
    <n v="4"/>
    <n v="3"/>
    <n v="4"/>
    <n v="4"/>
    <n v="4"/>
    <n v="4"/>
    <n v="4"/>
    <n v="5"/>
    <n v="4"/>
    <n v="5"/>
    <n v="5"/>
    <n v="5"/>
    <n v="5"/>
    <n v="5"/>
    <n v="4"/>
    <n v="4"/>
    <n v="4"/>
    <n v="4"/>
    <n v="4"/>
    <n v="5"/>
    <n v="5"/>
    <n v="4"/>
    <n v="4"/>
    <n v="4"/>
    <n v="4"/>
    <x v="0"/>
  </r>
  <r>
    <s v="P742"/>
    <n v="21.402766775302631"/>
    <x v="1"/>
    <x v="3"/>
    <n v="15"/>
    <n v="1"/>
    <m/>
    <m/>
    <m/>
    <m/>
    <m/>
    <m/>
    <m/>
    <m/>
    <m/>
    <m/>
    <n v="1"/>
    <x v="0"/>
    <n v="1"/>
    <n v="2"/>
    <n v="3"/>
    <n v="4"/>
    <n v="5"/>
    <n v="6"/>
    <n v="7"/>
    <m/>
    <m/>
    <m/>
    <n v="11"/>
    <n v="12"/>
    <m/>
    <m/>
    <n v="9"/>
    <n v="1"/>
    <n v="2"/>
    <n v="6"/>
    <n v="7"/>
    <n v="8"/>
    <n v="9"/>
    <n v="5"/>
    <m/>
    <m/>
    <m/>
    <n v="4"/>
    <n v="3"/>
    <m/>
    <s v="Just cannot think of any"/>
    <m/>
    <m/>
    <m/>
    <m/>
    <n v="3"/>
    <n v="3"/>
    <n v="3"/>
    <n v="3"/>
    <n v="4"/>
    <n v="4"/>
    <n v="3"/>
    <n v="4"/>
    <n v="4"/>
    <n v="3"/>
    <n v="4"/>
    <n v="4"/>
    <n v="4"/>
    <n v="4"/>
    <n v="4"/>
    <n v="5"/>
    <n v="5"/>
    <n v="5"/>
    <n v="5"/>
    <n v="5"/>
    <n v="4"/>
    <n v="5"/>
    <n v="5"/>
    <n v="5"/>
    <n v="5"/>
    <n v="5"/>
    <n v="5"/>
    <n v="4"/>
    <n v="4"/>
    <n v="4"/>
    <n v="4"/>
    <x v="3"/>
  </r>
  <r>
    <s v="P743"/>
    <n v="12.518929599480234"/>
    <x v="0"/>
    <x v="5"/>
    <n v="2"/>
    <m/>
    <m/>
    <m/>
    <m/>
    <m/>
    <m/>
    <m/>
    <m/>
    <n v="9"/>
    <m/>
    <s v="Filipino"/>
    <n v="1"/>
    <x v="0"/>
    <m/>
    <m/>
    <m/>
    <n v="4"/>
    <m/>
    <n v="6"/>
    <m/>
    <m/>
    <m/>
    <m/>
    <n v="11"/>
    <m/>
    <m/>
    <m/>
    <n v="3"/>
    <m/>
    <m/>
    <m/>
    <n v="3"/>
    <m/>
    <n v="2"/>
    <m/>
    <m/>
    <m/>
    <m/>
    <n v="1"/>
    <m/>
    <m/>
    <s v="kmart"/>
    <s v="warehouse"/>
    <m/>
    <m/>
    <m/>
    <n v="4"/>
    <n v="4"/>
    <n v="4"/>
    <n v="4"/>
    <n v="4"/>
    <n v="4"/>
    <n v="4"/>
    <n v="4"/>
    <n v="4"/>
    <n v="4"/>
    <n v="4"/>
    <n v="4"/>
    <n v="4"/>
    <n v="4"/>
    <n v="4"/>
    <n v="4"/>
    <n v="4"/>
    <n v="4"/>
    <n v="4"/>
    <n v="4"/>
    <n v="4"/>
    <n v="4"/>
    <n v="4"/>
    <n v="4"/>
    <n v="4"/>
    <n v="4"/>
    <n v="4"/>
    <n v="4"/>
    <n v="4"/>
    <n v="4"/>
    <n v="4"/>
    <x v="4"/>
  </r>
  <r>
    <s v="P744"/>
    <n v="11.962111167104155"/>
    <x v="0"/>
    <x v="5"/>
    <n v="12"/>
    <n v="1"/>
    <m/>
    <m/>
    <m/>
    <m/>
    <m/>
    <m/>
    <m/>
    <m/>
    <m/>
    <m/>
    <n v="1"/>
    <x v="0"/>
    <m/>
    <n v="2"/>
    <m/>
    <m/>
    <m/>
    <m/>
    <m/>
    <m/>
    <m/>
    <m/>
    <m/>
    <m/>
    <m/>
    <m/>
    <n v="1"/>
    <m/>
    <n v="1"/>
    <m/>
    <m/>
    <m/>
    <m/>
    <m/>
    <m/>
    <m/>
    <m/>
    <m/>
    <m/>
    <m/>
    <s v="Trade aid"/>
    <m/>
    <m/>
    <m/>
    <m/>
    <n v="1"/>
    <n v="1"/>
    <n v="1"/>
    <n v="1"/>
    <n v="1"/>
    <n v="1"/>
    <n v="3"/>
    <n v="3"/>
    <n v="3"/>
    <n v="3"/>
    <n v="3"/>
    <n v="3"/>
    <n v="3"/>
    <n v="3"/>
    <n v="3"/>
    <n v="3"/>
    <n v="3"/>
    <n v="3"/>
    <n v="3"/>
    <n v="3"/>
    <n v="3"/>
    <n v="3"/>
    <n v="3"/>
    <n v="3"/>
    <n v="3"/>
    <n v="3"/>
    <n v="3"/>
    <n v="3"/>
    <n v="3"/>
    <n v="3"/>
    <n v="3"/>
    <x v="0"/>
  </r>
  <r>
    <s v="P745"/>
    <n v="5.9802214519417678"/>
    <x v="0"/>
    <x v="5"/>
    <n v="2"/>
    <n v="1"/>
    <m/>
    <m/>
    <m/>
    <m/>
    <m/>
    <m/>
    <m/>
    <m/>
    <m/>
    <m/>
    <n v="1"/>
    <x v="0"/>
    <m/>
    <n v="2"/>
    <m/>
    <m/>
    <m/>
    <n v="6"/>
    <m/>
    <m/>
    <m/>
    <m/>
    <m/>
    <m/>
    <m/>
    <m/>
    <n v="2"/>
    <m/>
    <n v="1"/>
    <m/>
    <m/>
    <m/>
    <n v="2"/>
    <m/>
    <m/>
    <m/>
    <m/>
    <m/>
    <m/>
    <m/>
    <s v="Fair trade "/>
    <m/>
    <m/>
    <m/>
    <m/>
    <n v="3"/>
    <n v="3"/>
    <n v="3"/>
    <n v="3"/>
    <n v="4"/>
    <n v="4"/>
    <n v="3"/>
    <n v="3"/>
    <n v="3"/>
    <n v="5"/>
    <n v="4"/>
    <n v="4"/>
    <n v="4"/>
    <n v="4"/>
    <n v="5"/>
    <n v="5"/>
    <n v="4"/>
    <n v="4"/>
    <n v="5"/>
    <n v="4"/>
    <n v="3"/>
    <n v="4"/>
    <n v="5"/>
    <n v="5"/>
    <n v="5"/>
    <n v="5"/>
    <n v="5"/>
    <n v="4"/>
    <n v="3"/>
    <n v="4"/>
    <n v="4"/>
    <x v="4"/>
  </r>
  <r>
    <s v="P746"/>
    <n v="16.355905014670551"/>
    <x v="1"/>
    <x v="1"/>
    <n v="8"/>
    <n v="1"/>
    <m/>
    <m/>
    <m/>
    <m/>
    <m/>
    <m/>
    <m/>
    <m/>
    <m/>
    <m/>
    <n v="1"/>
    <x v="0"/>
    <m/>
    <m/>
    <m/>
    <m/>
    <m/>
    <n v="6"/>
    <m/>
    <m/>
    <m/>
    <m/>
    <m/>
    <m/>
    <m/>
    <m/>
    <n v="1"/>
    <m/>
    <m/>
    <m/>
    <m/>
    <m/>
    <n v="1"/>
    <m/>
    <m/>
    <m/>
    <m/>
    <m/>
    <m/>
    <m/>
    <s v="The Warehouse "/>
    <m/>
    <m/>
    <m/>
    <m/>
    <n v="6"/>
    <n v="3"/>
    <n v="2"/>
    <n v="2"/>
    <n v="4"/>
    <n v="4"/>
    <n v="3"/>
    <n v="3"/>
    <n v="3"/>
    <n v="3"/>
    <n v="3"/>
    <n v="3"/>
    <n v="3"/>
    <n v="3"/>
    <n v="3"/>
    <n v="3"/>
    <n v="3"/>
    <n v="3"/>
    <n v="3"/>
    <n v="3"/>
    <n v="3"/>
    <n v="3"/>
    <n v="3"/>
    <n v="3"/>
    <n v="3"/>
    <n v="3"/>
    <n v="3"/>
    <n v="3"/>
    <n v="3"/>
    <n v="3"/>
    <n v="3"/>
    <x v="3"/>
  </r>
  <r>
    <s v="P747"/>
    <n v="22.023564746668107"/>
    <x v="0"/>
    <x v="2"/>
    <n v="2"/>
    <m/>
    <m/>
    <m/>
    <m/>
    <m/>
    <m/>
    <m/>
    <n v="8"/>
    <m/>
    <m/>
    <m/>
    <n v="1"/>
    <x v="0"/>
    <n v="1"/>
    <n v="2"/>
    <m/>
    <m/>
    <m/>
    <m/>
    <n v="7"/>
    <m/>
    <m/>
    <m/>
    <n v="11"/>
    <n v="12"/>
    <m/>
    <m/>
    <n v="5"/>
    <n v="5"/>
    <n v="4"/>
    <m/>
    <m/>
    <m/>
    <m/>
    <n v="1"/>
    <m/>
    <m/>
    <m/>
    <n v="2"/>
    <n v="3"/>
    <m/>
    <s v="Warehouse"/>
    <s v="Countdown"/>
    <m/>
    <m/>
    <m/>
    <n v="5"/>
    <n v="3"/>
    <n v="3"/>
    <n v="4"/>
    <n v="4"/>
    <n v="4"/>
    <n v="4"/>
    <n v="4"/>
    <n v="4"/>
    <n v="4"/>
    <n v="4"/>
    <n v="4"/>
    <n v="4"/>
    <n v="4"/>
    <n v="4"/>
    <n v="4"/>
    <n v="4"/>
    <n v="4"/>
    <n v="4"/>
    <n v="4"/>
    <n v="4"/>
    <n v="4"/>
    <n v="4"/>
    <n v="5"/>
    <n v="5"/>
    <n v="4"/>
    <n v="4"/>
    <n v="5"/>
    <n v="4"/>
    <n v="4"/>
    <n v="4"/>
    <x v="6"/>
  </r>
  <r>
    <s v="P748"/>
    <n v="10.190176377144484"/>
    <x v="0"/>
    <x v="2"/>
    <n v="12"/>
    <n v="1"/>
    <n v="2"/>
    <m/>
    <m/>
    <m/>
    <m/>
    <m/>
    <m/>
    <m/>
    <m/>
    <m/>
    <n v="2"/>
    <x v="0"/>
    <m/>
    <n v="2"/>
    <n v="3"/>
    <n v="4"/>
    <n v="5"/>
    <n v="6"/>
    <n v="7"/>
    <m/>
    <n v="9"/>
    <n v="10"/>
    <n v="11"/>
    <m/>
    <m/>
    <m/>
    <n v="9"/>
    <m/>
    <n v="4"/>
    <n v="3"/>
    <n v="2"/>
    <n v="8"/>
    <n v="5"/>
    <n v="6"/>
    <m/>
    <n v="1"/>
    <n v="7"/>
    <n v="9"/>
    <m/>
    <m/>
    <s v="Ecostore"/>
    <s v="Tuti "/>
    <s v="Bear and moo"/>
    <m/>
    <m/>
    <n v="5"/>
    <n v="5"/>
    <n v="5"/>
    <n v="5"/>
    <n v="5"/>
    <n v="5"/>
    <n v="3"/>
    <n v="3"/>
    <n v="3"/>
    <n v="5"/>
    <n v="4"/>
    <n v="5"/>
    <n v="4"/>
    <n v="4"/>
    <n v="5"/>
    <n v="5"/>
    <n v="5"/>
    <n v="4"/>
    <n v="5"/>
    <n v="4"/>
    <n v="4"/>
    <n v="4"/>
    <n v="5"/>
    <n v="4"/>
    <n v="5"/>
    <n v="5"/>
    <n v="5"/>
    <n v="5"/>
    <n v="4"/>
    <n v="4"/>
    <n v="4"/>
    <x v="3"/>
  </r>
  <r>
    <s v="P749"/>
    <n v="10.21849638723252"/>
    <x v="0"/>
    <x v="1"/>
    <n v="2"/>
    <n v="1"/>
    <m/>
    <m/>
    <m/>
    <m/>
    <m/>
    <m/>
    <m/>
    <m/>
    <m/>
    <m/>
    <n v="1"/>
    <x v="0"/>
    <m/>
    <n v="2"/>
    <n v="3"/>
    <n v="4"/>
    <n v="5"/>
    <m/>
    <n v="7"/>
    <n v="8"/>
    <m/>
    <n v="10"/>
    <m/>
    <n v="12"/>
    <m/>
    <m/>
    <n v="8"/>
    <m/>
    <n v="1"/>
    <n v="4"/>
    <n v="8"/>
    <n v="5"/>
    <m/>
    <n v="6"/>
    <n v="2"/>
    <m/>
    <n v="3"/>
    <m/>
    <n v="7"/>
    <m/>
    <s v="Watties "/>
    <s v="New world "/>
    <s v="Countdown "/>
    <s v="Pams"/>
    <s v="Harraways "/>
    <n v="5"/>
    <n v="4"/>
    <n v="3"/>
    <n v="4"/>
    <n v="5"/>
    <n v="5"/>
    <n v="3"/>
    <n v="4"/>
    <n v="5"/>
    <n v="4"/>
    <n v="4"/>
    <n v="4"/>
    <n v="5"/>
    <n v="5"/>
    <n v="5"/>
    <n v="4"/>
    <n v="5"/>
    <n v="5"/>
    <n v="5"/>
    <n v="5"/>
    <n v="5"/>
    <n v="5"/>
    <n v="5"/>
    <n v="5"/>
    <n v="5"/>
    <n v="5"/>
    <n v="5"/>
    <n v="5"/>
    <n v="5"/>
    <n v="5"/>
    <n v="5"/>
    <x v="0"/>
  </r>
  <r>
    <s v="P750"/>
    <n v="22.840752621879211"/>
    <x v="0"/>
    <x v="2"/>
    <n v="2"/>
    <n v="1"/>
    <m/>
    <m/>
    <m/>
    <m/>
    <m/>
    <m/>
    <m/>
    <m/>
    <m/>
    <m/>
    <n v="1"/>
    <x v="0"/>
    <m/>
    <n v="2"/>
    <n v="3"/>
    <m/>
    <n v="5"/>
    <n v="6"/>
    <m/>
    <m/>
    <m/>
    <m/>
    <n v="11"/>
    <m/>
    <m/>
    <m/>
    <n v="5"/>
    <m/>
    <n v="2"/>
    <n v="3"/>
    <m/>
    <n v="4"/>
    <n v="1"/>
    <m/>
    <m/>
    <m/>
    <m/>
    <n v="5"/>
    <m/>
    <m/>
    <s v="Earthwise"/>
    <m/>
    <m/>
    <m/>
    <m/>
    <n v="3"/>
    <n v="2"/>
    <n v="2"/>
    <n v="2"/>
    <n v="4"/>
    <n v="3"/>
    <n v="3"/>
    <n v="3"/>
    <n v="3"/>
    <n v="3"/>
    <n v="3"/>
    <n v="3"/>
    <n v="3"/>
    <n v="3"/>
    <n v="3"/>
    <n v="3"/>
    <n v="3"/>
    <n v="3"/>
    <n v="3"/>
    <n v="3"/>
    <n v="3"/>
    <n v="3"/>
    <n v="3"/>
    <n v="3"/>
    <n v="3"/>
    <n v="3"/>
    <n v="3"/>
    <n v="3"/>
    <n v="3"/>
    <n v="3"/>
    <n v="3"/>
    <x v="0"/>
  </r>
  <r>
    <s v="P751"/>
    <n v="19.551650166245047"/>
    <x v="0"/>
    <x v="5"/>
    <n v="9"/>
    <m/>
    <m/>
    <m/>
    <m/>
    <m/>
    <m/>
    <m/>
    <m/>
    <m/>
    <n v="10"/>
    <m/>
    <n v="1"/>
    <x v="0"/>
    <m/>
    <n v="2"/>
    <m/>
    <m/>
    <m/>
    <n v="6"/>
    <m/>
    <m/>
    <m/>
    <n v="10"/>
    <n v="11"/>
    <m/>
    <m/>
    <m/>
    <n v="4"/>
    <m/>
    <n v="2"/>
    <m/>
    <m/>
    <m/>
    <n v="3"/>
    <m/>
    <m/>
    <m/>
    <n v="4"/>
    <n v="1"/>
    <m/>
    <m/>
    <m/>
    <m/>
    <m/>
    <m/>
    <m/>
    <n v="6"/>
    <n v="3"/>
    <n v="3"/>
    <n v="4"/>
    <n v="4"/>
    <n v="5"/>
    <n v="3"/>
    <n v="3"/>
    <n v="3"/>
    <n v="3"/>
    <n v="4"/>
    <n v="5"/>
    <n v="5"/>
    <n v="5"/>
    <n v="3"/>
    <n v="4"/>
    <n v="4"/>
    <n v="4"/>
    <n v="4"/>
    <n v="3"/>
    <n v="3"/>
    <n v="3"/>
    <n v="5"/>
    <n v="4"/>
    <n v="3"/>
    <n v="3"/>
    <n v="5"/>
    <n v="5"/>
    <n v="4"/>
    <n v="3"/>
    <n v="4"/>
    <x v="0"/>
  </r>
  <r>
    <s v="P752"/>
    <n v="7.0184522933182887"/>
    <x v="0"/>
    <x v="3"/>
    <n v="9"/>
    <n v="1"/>
    <m/>
    <m/>
    <m/>
    <m/>
    <m/>
    <m/>
    <m/>
    <m/>
    <m/>
    <m/>
    <n v="1"/>
    <x v="0"/>
    <m/>
    <n v="2"/>
    <n v="3"/>
    <m/>
    <n v="5"/>
    <n v="6"/>
    <n v="7"/>
    <n v="8"/>
    <m/>
    <m/>
    <n v="11"/>
    <n v="12"/>
    <n v="13"/>
    <m/>
    <n v="9"/>
    <m/>
    <n v="1"/>
    <n v="6"/>
    <m/>
    <n v="9"/>
    <n v="2"/>
    <n v="7"/>
    <n v="3"/>
    <m/>
    <m/>
    <n v="4"/>
    <n v="8"/>
    <n v="5"/>
    <s v="Allbirds"/>
    <s v="Ethique"/>
    <m/>
    <m/>
    <m/>
    <n v="4"/>
    <n v="4"/>
    <n v="4"/>
    <n v="4"/>
    <n v="5"/>
    <n v="4"/>
    <n v="4"/>
    <n v="4"/>
    <n v="3"/>
    <n v="4"/>
    <n v="5"/>
    <n v="5"/>
    <n v="5"/>
    <n v="5"/>
    <n v="5"/>
    <n v="5"/>
    <n v="4"/>
    <n v="4"/>
    <n v="4"/>
    <n v="4"/>
    <n v="3"/>
    <n v="4"/>
    <n v="4"/>
    <n v="4"/>
    <n v="4"/>
    <n v="4"/>
    <n v="5"/>
    <n v="4"/>
    <n v="4"/>
    <n v="4"/>
    <n v="4"/>
    <x v="3"/>
  </r>
  <r>
    <s v="P753"/>
    <n v="18.416478843557634"/>
    <x v="1"/>
    <x v="5"/>
    <n v="13"/>
    <n v="1"/>
    <m/>
    <m/>
    <m/>
    <m/>
    <m/>
    <m/>
    <m/>
    <m/>
    <m/>
    <m/>
    <n v="1"/>
    <x v="0"/>
    <m/>
    <n v="2"/>
    <n v="3"/>
    <n v="4"/>
    <n v="5"/>
    <n v="6"/>
    <m/>
    <m/>
    <m/>
    <m/>
    <m/>
    <m/>
    <m/>
    <m/>
    <n v="5"/>
    <m/>
    <n v="5"/>
    <n v="4"/>
    <n v="2"/>
    <n v="3"/>
    <n v="1"/>
    <m/>
    <m/>
    <m/>
    <m/>
    <m/>
    <m/>
    <m/>
    <s v="Warehouse "/>
    <m/>
    <m/>
    <m/>
    <m/>
    <n v="3"/>
    <n v="3"/>
    <n v="4"/>
    <n v="3"/>
    <n v="5"/>
    <n v="5"/>
    <n v="3"/>
    <n v="3"/>
    <n v="3"/>
    <n v="3"/>
    <n v="3"/>
    <n v="3"/>
    <n v="3"/>
    <n v="3"/>
    <n v="4"/>
    <n v="4"/>
    <n v="4"/>
    <n v="4"/>
    <n v="4"/>
    <n v="4"/>
    <n v="3"/>
    <n v="3"/>
    <n v="3"/>
    <n v="3"/>
    <n v="3"/>
    <n v="3"/>
    <n v="3"/>
    <n v="4"/>
    <n v="4"/>
    <n v="4"/>
    <n v="3"/>
    <x v="2"/>
  </r>
  <r>
    <s v="P754"/>
    <n v="6.1361079506886522"/>
    <x v="0"/>
    <x v="1"/>
    <n v="12"/>
    <n v="1"/>
    <m/>
    <m/>
    <m/>
    <m/>
    <m/>
    <m/>
    <m/>
    <m/>
    <m/>
    <m/>
    <n v="1"/>
    <x v="0"/>
    <m/>
    <n v="2"/>
    <n v="3"/>
    <n v="4"/>
    <n v="5"/>
    <n v="6"/>
    <n v="7"/>
    <n v="8"/>
    <m/>
    <n v="10"/>
    <n v="11"/>
    <n v="12"/>
    <n v="13"/>
    <m/>
    <n v="11"/>
    <m/>
    <n v="1"/>
    <n v="5"/>
    <n v="6"/>
    <n v="7"/>
    <n v="3"/>
    <n v="4"/>
    <n v="11"/>
    <m/>
    <n v="10"/>
    <n v="2"/>
    <n v="8"/>
    <n v="9"/>
    <s v="The body shop"/>
    <s v="Lush"/>
    <s v="Ethique"/>
    <s v="Ecostore"/>
    <m/>
    <n v="4"/>
    <n v="4"/>
    <n v="4"/>
    <n v="4"/>
    <n v="5"/>
    <n v="5"/>
    <n v="4"/>
    <n v="4"/>
    <n v="3"/>
    <n v="3"/>
    <n v="4"/>
    <n v="5"/>
    <n v="4"/>
    <n v="5"/>
    <n v="4"/>
    <n v="4"/>
    <n v="4"/>
    <n v="4"/>
    <n v="4"/>
    <n v="4"/>
    <n v="4"/>
    <n v="4"/>
    <n v="4"/>
    <n v="4"/>
    <n v="4"/>
    <n v="4"/>
    <n v="5"/>
    <n v="5"/>
    <n v="4"/>
    <n v="5"/>
    <n v="5"/>
    <x v="0"/>
  </r>
  <r>
    <s v="P755"/>
    <n v="4.1593141265542872"/>
    <x v="0"/>
    <x v="0"/>
    <n v="1"/>
    <n v="1"/>
    <m/>
    <m/>
    <m/>
    <m/>
    <m/>
    <m/>
    <m/>
    <m/>
    <m/>
    <m/>
    <n v="1"/>
    <x v="0"/>
    <m/>
    <m/>
    <m/>
    <m/>
    <n v="5"/>
    <m/>
    <n v="7"/>
    <m/>
    <m/>
    <m/>
    <m/>
    <m/>
    <m/>
    <m/>
    <n v="2"/>
    <m/>
    <m/>
    <m/>
    <m/>
    <n v="2"/>
    <m/>
    <n v="1"/>
    <m/>
    <m/>
    <m/>
    <m/>
    <m/>
    <m/>
    <s v="Eco hub "/>
    <m/>
    <m/>
    <m/>
    <m/>
    <n v="6"/>
    <n v="1"/>
    <n v="1"/>
    <n v="2"/>
    <n v="4"/>
    <n v="5"/>
    <n v="3"/>
    <n v="3"/>
    <n v="3"/>
    <n v="3"/>
    <n v="3"/>
    <n v="3"/>
    <n v="3"/>
    <n v="3"/>
    <n v="3"/>
    <n v="4"/>
    <n v="4"/>
    <n v="3"/>
    <n v="3"/>
    <n v="3"/>
    <n v="3"/>
    <n v="3"/>
    <n v="3"/>
    <n v="3"/>
    <n v="4"/>
    <n v="4"/>
    <n v="4"/>
    <n v="5"/>
    <n v="4"/>
    <n v="4"/>
    <n v="4"/>
    <x v="0"/>
  </r>
  <r>
    <s v="P756"/>
    <n v="15.404644850243471"/>
    <x v="1"/>
    <x v="2"/>
    <n v="1"/>
    <n v="1"/>
    <m/>
    <m/>
    <m/>
    <m/>
    <m/>
    <m/>
    <m/>
    <m/>
    <m/>
    <m/>
    <n v="1"/>
    <x v="0"/>
    <m/>
    <n v="2"/>
    <n v="3"/>
    <m/>
    <m/>
    <n v="6"/>
    <m/>
    <m/>
    <m/>
    <m/>
    <m/>
    <m/>
    <m/>
    <m/>
    <n v="3"/>
    <m/>
    <n v="1"/>
    <n v="2"/>
    <m/>
    <m/>
    <n v="3"/>
    <m/>
    <m/>
    <m/>
    <m/>
    <m/>
    <m/>
    <m/>
    <m/>
    <m/>
    <m/>
    <m/>
    <m/>
    <n v="2"/>
    <n v="1"/>
    <n v="1"/>
    <n v="2"/>
    <n v="4"/>
    <n v="5"/>
    <n v="3"/>
    <n v="5"/>
    <n v="4"/>
    <n v="4"/>
    <n v="4"/>
    <n v="5"/>
    <n v="4"/>
    <n v="5"/>
    <n v="4"/>
    <n v="4"/>
    <n v="4"/>
    <n v="4"/>
    <n v="5"/>
    <n v="4"/>
    <n v="5"/>
    <n v="5"/>
    <n v="4"/>
    <n v="5"/>
    <n v="4"/>
    <n v="4"/>
    <n v="5"/>
    <n v="4"/>
    <n v="2"/>
    <n v="3"/>
    <n v="4"/>
    <x v="0"/>
  </r>
  <r>
    <s v="P757"/>
    <n v="22.025053998690634"/>
    <x v="1"/>
    <x v="3"/>
    <n v="2"/>
    <n v="1"/>
    <m/>
    <m/>
    <m/>
    <m/>
    <m/>
    <m/>
    <m/>
    <m/>
    <m/>
    <m/>
    <n v="1"/>
    <x v="0"/>
    <m/>
    <m/>
    <n v="3"/>
    <n v="4"/>
    <m/>
    <n v="6"/>
    <m/>
    <m/>
    <m/>
    <n v="10"/>
    <n v="11"/>
    <n v="12"/>
    <m/>
    <m/>
    <n v="6"/>
    <m/>
    <m/>
    <n v="1"/>
    <n v="3"/>
    <m/>
    <n v="2"/>
    <m/>
    <m/>
    <m/>
    <n v="6"/>
    <n v="5"/>
    <n v="4"/>
    <m/>
    <s v="TWG"/>
    <s v="Zuru"/>
    <s v="K-mart"/>
    <s v="Briscoes"/>
    <m/>
    <n v="4"/>
    <n v="4"/>
    <n v="4"/>
    <n v="4"/>
    <n v="4"/>
    <n v="5"/>
    <n v="4"/>
    <n v="4"/>
    <n v="4"/>
    <n v="4"/>
    <n v="4"/>
    <n v="4"/>
    <n v="5"/>
    <n v="5"/>
    <n v="5"/>
    <n v="5"/>
    <n v="5"/>
    <n v="5"/>
    <n v="5"/>
    <n v="5"/>
    <n v="5"/>
    <n v="5"/>
    <n v="5"/>
    <n v="5"/>
    <n v="5"/>
    <n v="5"/>
    <n v="5"/>
    <n v="5"/>
    <n v="5"/>
    <n v="5"/>
    <n v="5"/>
    <x v="3"/>
  </r>
  <r>
    <s v="P758"/>
    <n v="7.6321692153904497"/>
    <x v="1"/>
    <x v="5"/>
    <n v="7"/>
    <n v="1"/>
    <m/>
    <m/>
    <m/>
    <m/>
    <m/>
    <m/>
    <m/>
    <m/>
    <m/>
    <m/>
    <n v="1"/>
    <x v="0"/>
    <m/>
    <n v="2"/>
    <m/>
    <m/>
    <m/>
    <n v="6"/>
    <m/>
    <m/>
    <m/>
    <m/>
    <m/>
    <m/>
    <m/>
    <m/>
    <n v="2"/>
    <m/>
    <n v="1"/>
    <m/>
    <m/>
    <m/>
    <n v="2"/>
    <m/>
    <m/>
    <m/>
    <m/>
    <m/>
    <m/>
    <m/>
    <s v="Osflo"/>
    <m/>
    <m/>
    <m/>
    <m/>
    <n v="6"/>
    <n v="4"/>
    <n v="4"/>
    <n v="4"/>
    <n v="3"/>
    <n v="4"/>
    <n v="3"/>
    <n v="3"/>
    <n v="3"/>
    <n v="3"/>
    <n v="4"/>
    <n v="4"/>
    <n v="4"/>
    <n v="4"/>
    <n v="4"/>
    <n v="4"/>
    <n v="4"/>
    <n v="4"/>
    <n v="4"/>
    <n v="4"/>
    <n v="4"/>
    <n v="4"/>
    <n v="4"/>
    <n v="4"/>
    <n v="4"/>
    <n v="4"/>
    <n v="4"/>
    <n v="4"/>
    <n v="4"/>
    <n v="4"/>
    <n v="4"/>
    <x v="6"/>
  </r>
  <r>
    <s v="P759"/>
    <n v="8.8804725490301362"/>
    <x v="0"/>
    <x v="5"/>
    <n v="2"/>
    <n v="1"/>
    <n v="2"/>
    <m/>
    <m/>
    <m/>
    <m/>
    <m/>
    <m/>
    <m/>
    <m/>
    <m/>
    <n v="2"/>
    <x v="0"/>
    <m/>
    <m/>
    <m/>
    <m/>
    <m/>
    <m/>
    <m/>
    <m/>
    <m/>
    <m/>
    <m/>
    <m/>
    <m/>
    <n v="14"/>
    <n v="0"/>
    <m/>
    <m/>
    <m/>
    <m/>
    <m/>
    <m/>
    <m/>
    <m/>
    <m/>
    <m/>
    <m/>
    <m/>
    <m/>
    <s v="Countdown"/>
    <s v="NZ POST"/>
    <s v="Eco store "/>
    <s v="Ethique"/>
    <s v="Kathmandu"/>
    <n v="2"/>
    <n v="5"/>
    <n v="5"/>
    <n v="5"/>
    <n v="5"/>
    <n v="5"/>
    <n v="4"/>
    <n v="3"/>
    <n v="3"/>
    <n v="3"/>
    <n v="3"/>
    <n v="3"/>
    <n v="3"/>
    <n v="3"/>
    <n v="3"/>
    <n v="3"/>
    <n v="3"/>
    <n v="3"/>
    <n v="3"/>
    <n v="3"/>
    <n v="3"/>
    <n v="3"/>
    <n v="3"/>
    <n v="3"/>
    <n v="3"/>
    <n v="3"/>
    <n v="3"/>
    <n v="3"/>
    <n v="5"/>
    <n v="5"/>
    <n v="5"/>
    <x v="5"/>
  </r>
  <r>
    <s v="P760"/>
    <n v="18.674663412981161"/>
    <x v="0"/>
    <x v="1"/>
    <n v="15"/>
    <n v="1"/>
    <m/>
    <m/>
    <m/>
    <m/>
    <m/>
    <m/>
    <m/>
    <m/>
    <m/>
    <m/>
    <n v="1"/>
    <x v="0"/>
    <n v="1"/>
    <n v="2"/>
    <n v="3"/>
    <n v="4"/>
    <n v="5"/>
    <n v="6"/>
    <n v="7"/>
    <n v="8"/>
    <n v="9"/>
    <n v="10"/>
    <n v="11"/>
    <n v="12"/>
    <m/>
    <m/>
    <n v="12"/>
    <n v="2"/>
    <n v="3"/>
    <n v="9"/>
    <n v="12"/>
    <n v="8"/>
    <n v="5"/>
    <n v="6"/>
    <n v="7"/>
    <n v="11"/>
    <n v="10"/>
    <n v="1"/>
    <n v="4"/>
    <m/>
    <s v="Meridian"/>
    <m/>
    <m/>
    <m/>
    <m/>
    <n v="6"/>
    <n v="4"/>
    <n v="4"/>
    <n v="4"/>
    <n v="5"/>
    <n v="5"/>
    <n v="4"/>
    <n v="4"/>
    <n v="3"/>
    <n v="5"/>
    <n v="5"/>
    <n v="5"/>
    <n v="5"/>
    <n v="5"/>
    <n v="5"/>
    <n v="5"/>
    <n v="5"/>
    <n v="5"/>
    <n v="5"/>
    <n v="5"/>
    <n v="5"/>
    <n v="4"/>
    <n v="5"/>
    <n v="5"/>
    <n v="5"/>
    <n v="5"/>
    <n v="5"/>
    <n v="5"/>
    <n v="5"/>
    <n v="5"/>
    <n v="5"/>
    <x v="4"/>
  </r>
  <r>
    <s v="P761"/>
    <n v="20.411824921979321"/>
    <x v="0"/>
    <x v="2"/>
    <n v="7"/>
    <n v="1"/>
    <m/>
    <m/>
    <m/>
    <m/>
    <m/>
    <m/>
    <m/>
    <m/>
    <m/>
    <m/>
    <n v="1"/>
    <x v="0"/>
    <m/>
    <m/>
    <m/>
    <n v="4"/>
    <m/>
    <m/>
    <n v="7"/>
    <m/>
    <m/>
    <m/>
    <m/>
    <m/>
    <n v="13"/>
    <m/>
    <n v="3"/>
    <m/>
    <m/>
    <m/>
    <n v="2"/>
    <m/>
    <m/>
    <n v="3"/>
    <m/>
    <m/>
    <m/>
    <m/>
    <m/>
    <n v="1"/>
    <s v="The warehouse "/>
    <m/>
    <m/>
    <m/>
    <m/>
    <n v="5"/>
    <n v="3"/>
    <n v="4"/>
    <n v="3"/>
    <n v="3"/>
    <n v="4"/>
    <n v="3"/>
    <n v="2"/>
    <n v="5"/>
    <n v="3"/>
    <n v="3"/>
    <n v="4"/>
    <n v="2"/>
    <n v="4"/>
    <n v="3"/>
    <n v="2"/>
    <n v="4"/>
    <n v="4"/>
    <n v="3"/>
    <n v="5"/>
    <n v="3"/>
    <n v="3"/>
    <n v="3"/>
    <n v="3"/>
    <n v="5"/>
    <n v="4"/>
    <n v="3"/>
    <n v="3"/>
    <n v="4"/>
    <n v="4"/>
    <n v="5"/>
    <x v="5"/>
  </r>
  <r>
    <s v="P762"/>
    <n v="22.29649027066289"/>
    <x v="1"/>
    <x v="3"/>
    <n v="1"/>
    <n v="1"/>
    <m/>
    <m/>
    <m/>
    <m/>
    <m/>
    <m/>
    <m/>
    <m/>
    <m/>
    <m/>
    <n v="1"/>
    <x v="0"/>
    <m/>
    <m/>
    <m/>
    <m/>
    <m/>
    <n v="6"/>
    <n v="7"/>
    <m/>
    <m/>
    <m/>
    <m/>
    <m/>
    <m/>
    <m/>
    <n v="2"/>
    <m/>
    <m/>
    <m/>
    <m/>
    <m/>
    <n v="1"/>
    <n v="2"/>
    <m/>
    <m/>
    <m/>
    <m/>
    <m/>
    <m/>
    <s v="NZ Forest"/>
    <s v="Sealord"/>
    <m/>
    <m/>
    <m/>
    <n v="6"/>
    <n v="3"/>
    <n v="3"/>
    <n v="3"/>
    <n v="5"/>
    <n v="5"/>
    <n v="2"/>
    <n v="2"/>
    <n v="2"/>
    <n v="5"/>
    <n v="4"/>
    <n v="4"/>
    <n v="5"/>
    <n v="4"/>
    <n v="5"/>
    <n v="5"/>
    <n v="5"/>
    <n v="4"/>
    <n v="5"/>
    <n v="5"/>
    <n v="4"/>
    <n v="3"/>
    <n v="5"/>
    <n v="4"/>
    <n v="5"/>
    <n v="5"/>
    <n v="5"/>
    <n v="4"/>
    <n v="5"/>
    <n v="4"/>
    <n v="5"/>
    <x v="1"/>
  </r>
  <r>
    <s v="P763"/>
    <n v="20.14869420615171"/>
    <x v="0"/>
    <x v="3"/>
    <n v="13"/>
    <n v="1"/>
    <m/>
    <m/>
    <m/>
    <m/>
    <m/>
    <m/>
    <m/>
    <m/>
    <m/>
    <m/>
    <n v="1"/>
    <x v="0"/>
    <m/>
    <n v="2"/>
    <n v="3"/>
    <n v="4"/>
    <n v="5"/>
    <n v="6"/>
    <n v="7"/>
    <n v="8"/>
    <n v="9"/>
    <m/>
    <n v="11"/>
    <n v="12"/>
    <m/>
    <m/>
    <n v="10"/>
    <m/>
    <n v="1"/>
    <n v="2"/>
    <n v="9"/>
    <n v="5"/>
    <n v="3"/>
    <n v="7"/>
    <n v="8"/>
    <n v="10"/>
    <m/>
    <n v="4"/>
    <n v="6"/>
    <m/>
    <s v=" "/>
    <m/>
    <m/>
    <m/>
    <m/>
    <n v="6"/>
    <n v="4"/>
    <n v="4"/>
    <n v="4"/>
    <n v="5"/>
    <n v="5"/>
    <n v="5"/>
    <n v="4"/>
    <n v="3"/>
    <n v="5"/>
    <n v="5"/>
    <n v="5"/>
    <n v="5"/>
    <n v="5"/>
    <n v="5"/>
    <n v="5"/>
    <n v="5"/>
    <n v="4"/>
    <n v="5"/>
    <n v="4"/>
    <n v="5"/>
    <n v="5"/>
    <n v="5"/>
    <n v="5"/>
    <n v="5"/>
    <n v="5"/>
    <n v="5"/>
    <n v="5"/>
    <n v="5"/>
    <n v="5"/>
    <n v="5"/>
    <x v="0"/>
  </r>
  <r>
    <s v="P764"/>
    <n v="16.326906086202744"/>
    <x v="0"/>
    <x v="0"/>
    <n v="2"/>
    <m/>
    <m/>
    <m/>
    <m/>
    <m/>
    <m/>
    <m/>
    <m/>
    <n v="9"/>
    <m/>
    <s v="Asian"/>
    <n v="1"/>
    <x v="0"/>
    <n v="1"/>
    <m/>
    <m/>
    <m/>
    <m/>
    <m/>
    <m/>
    <m/>
    <n v="9"/>
    <m/>
    <m/>
    <m/>
    <m/>
    <m/>
    <n v="2"/>
    <n v="1"/>
    <m/>
    <m/>
    <m/>
    <m/>
    <m/>
    <m/>
    <m/>
    <n v="2"/>
    <m/>
    <m/>
    <m/>
    <m/>
    <s v="Southern cross"/>
    <s v="Tower"/>
    <s v="Trade me"/>
    <m/>
    <m/>
    <n v="5"/>
    <n v="5"/>
    <n v="4"/>
    <n v="4"/>
    <n v="5"/>
    <n v="4"/>
    <n v="5"/>
    <n v="4"/>
    <n v="5"/>
    <n v="3"/>
    <n v="5"/>
    <n v="5"/>
    <n v="5"/>
    <n v="5"/>
    <n v="4"/>
    <n v="3"/>
    <n v="4"/>
    <n v="5"/>
    <n v="3"/>
    <n v="4"/>
    <n v="4"/>
    <n v="4"/>
    <n v="5"/>
    <n v="4"/>
    <n v="5"/>
    <n v="5"/>
    <n v="4"/>
    <n v="5"/>
    <n v="4"/>
    <n v="5"/>
    <n v="5"/>
    <x v="5"/>
  </r>
  <r>
    <s v="P765"/>
    <n v="23.518431823200409"/>
    <x v="0"/>
    <x v="3"/>
    <n v="2"/>
    <n v="1"/>
    <m/>
    <m/>
    <m/>
    <m/>
    <m/>
    <m/>
    <m/>
    <m/>
    <m/>
    <m/>
    <n v="1"/>
    <x v="0"/>
    <n v="1"/>
    <n v="2"/>
    <n v="3"/>
    <n v="4"/>
    <n v="5"/>
    <n v="6"/>
    <n v="7"/>
    <n v="8"/>
    <n v="9"/>
    <n v="10"/>
    <n v="11"/>
    <n v="12"/>
    <n v="13"/>
    <m/>
    <n v="13"/>
    <m/>
    <n v="6"/>
    <n v="7"/>
    <n v="2"/>
    <n v="8"/>
    <n v="1"/>
    <n v="5"/>
    <n v="9"/>
    <n v="4"/>
    <n v="3"/>
    <m/>
    <m/>
    <n v="10"/>
    <m/>
    <m/>
    <m/>
    <m/>
    <m/>
    <n v="6"/>
    <n v="3"/>
    <n v="4"/>
    <n v="4"/>
    <n v="5"/>
    <n v="5"/>
    <n v="3"/>
    <n v="3"/>
    <n v="3"/>
    <n v="3"/>
    <n v="5"/>
    <n v="5"/>
    <n v="5"/>
    <n v="5"/>
    <n v="5"/>
    <n v="5"/>
    <n v="5"/>
    <n v="5"/>
    <n v="5"/>
    <n v="5"/>
    <n v="5"/>
    <n v="5"/>
    <n v="5"/>
    <n v="5"/>
    <n v="5"/>
    <n v="5"/>
    <n v="5"/>
    <n v="5"/>
    <n v="5"/>
    <n v="5"/>
    <n v="5"/>
    <x v="0"/>
  </r>
  <r>
    <s v="P766"/>
    <n v="19.737662002140823"/>
    <x v="0"/>
    <x v="1"/>
    <n v="8"/>
    <m/>
    <m/>
    <m/>
    <m/>
    <m/>
    <m/>
    <m/>
    <m/>
    <n v="9"/>
    <m/>
    <s v="Asian"/>
    <n v="1"/>
    <x v="0"/>
    <m/>
    <n v="2"/>
    <n v="3"/>
    <m/>
    <n v="5"/>
    <n v="6"/>
    <n v="7"/>
    <n v="8"/>
    <m/>
    <m/>
    <n v="11"/>
    <n v="12"/>
    <m/>
    <m/>
    <n v="8"/>
    <m/>
    <n v="1"/>
    <n v="7"/>
    <m/>
    <n v="8"/>
    <n v="2"/>
    <n v="3"/>
    <n v="6"/>
    <m/>
    <m/>
    <n v="4"/>
    <n v="5"/>
    <m/>
    <m/>
    <m/>
    <m/>
    <m/>
    <m/>
    <n v="4"/>
    <n v="3"/>
    <n v="1"/>
    <n v="3"/>
    <n v="5"/>
    <n v="5"/>
    <n v="4"/>
    <n v="5"/>
    <n v="4"/>
    <n v="4"/>
    <n v="5"/>
    <n v="4"/>
    <n v="5"/>
    <n v="5"/>
    <n v="5"/>
    <n v="5"/>
    <n v="4"/>
    <n v="4"/>
    <n v="5"/>
    <n v="4"/>
    <n v="5"/>
    <n v="3"/>
    <n v="4"/>
    <n v="5"/>
    <n v="5"/>
    <n v="5"/>
    <n v="5"/>
    <n v="5"/>
    <n v="4"/>
    <n v="4"/>
    <n v="4"/>
    <x v="5"/>
  </r>
  <r>
    <s v="P767"/>
    <n v="19.783634524879702"/>
    <x v="1"/>
    <x v="1"/>
    <n v="12"/>
    <m/>
    <m/>
    <m/>
    <m/>
    <m/>
    <m/>
    <m/>
    <m/>
    <n v="9"/>
    <m/>
    <s v="Irish"/>
    <n v="1"/>
    <x v="0"/>
    <m/>
    <n v="2"/>
    <m/>
    <m/>
    <m/>
    <m/>
    <m/>
    <m/>
    <m/>
    <m/>
    <m/>
    <m/>
    <m/>
    <m/>
    <n v="1"/>
    <m/>
    <n v="1"/>
    <m/>
    <m/>
    <m/>
    <m/>
    <m/>
    <m/>
    <m/>
    <m/>
    <m/>
    <m/>
    <m/>
    <m/>
    <m/>
    <m/>
    <m/>
    <m/>
    <n v="1"/>
    <n v="2"/>
    <n v="2"/>
    <n v="2"/>
    <n v="4"/>
    <n v="4"/>
    <n v="3"/>
    <n v="3"/>
    <n v="3"/>
    <n v="3"/>
    <n v="3"/>
    <n v="3"/>
    <n v="3"/>
    <n v="3"/>
    <n v="3"/>
    <n v="3"/>
    <n v="3"/>
    <n v="3"/>
    <n v="3"/>
    <n v="3"/>
    <n v="3"/>
    <n v="3"/>
    <n v="3"/>
    <n v="3"/>
    <n v="3"/>
    <n v="3"/>
    <n v="3"/>
    <n v="3"/>
    <n v="3"/>
    <n v="3"/>
    <n v="3"/>
    <x v="5"/>
  </r>
  <r>
    <s v="P768"/>
    <n v="21.500476574487294"/>
    <x v="1"/>
    <x v="5"/>
    <n v="12"/>
    <m/>
    <m/>
    <m/>
    <m/>
    <m/>
    <m/>
    <m/>
    <m/>
    <m/>
    <n v="10"/>
    <m/>
    <n v="1"/>
    <x v="0"/>
    <m/>
    <n v="2"/>
    <n v="3"/>
    <m/>
    <n v="5"/>
    <m/>
    <n v="7"/>
    <m/>
    <m/>
    <m/>
    <n v="11"/>
    <n v="12"/>
    <m/>
    <m/>
    <n v="6"/>
    <m/>
    <n v="1"/>
    <n v="2"/>
    <m/>
    <n v="5"/>
    <m/>
    <n v="4"/>
    <m/>
    <m/>
    <m/>
    <n v="6"/>
    <n v="3"/>
    <m/>
    <s v="Genesis"/>
    <s v="Mercury"/>
    <m/>
    <m/>
    <m/>
    <n v="5"/>
    <n v="5"/>
    <n v="5"/>
    <n v="5"/>
    <n v="5"/>
    <n v="5"/>
    <n v="5"/>
    <n v="5"/>
    <n v="5"/>
    <n v="5"/>
    <n v="5"/>
    <n v="5"/>
    <n v="5"/>
    <n v="5"/>
    <n v="5"/>
    <n v="5"/>
    <n v="5"/>
    <n v="5"/>
    <n v="5"/>
    <n v="5"/>
    <n v="5"/>
    <n v="5"/>
    <n v="5"/>
    <n v="5"/>
    <n v="5"/>
    <n v="5"/>
    <n v="5"/>
    <n v="5"/>
    <n v="5"/>
    <n v="5"/>
    <n v="5"/>
    <x v="4"/>
  </r>
  <r>
    <s v="P769"/>
    <n v="5.0165253107934618"/>
    <x v="0"/>
    <x v="2"/>
    <n v="2"/>
    <n v="1"/>
    <m/>
    <m/>
    <m/>
    <m/>
    <m/>
    <m/>
    <m/>
    <m/>
    <m/>
    <m/>
    <n v="1"/>
    <x v="0"/>
    <m/>
    <m/>
    <n v="3"/>
    <m/>
    <m/>
    <n v="6"/>
    <m/>
    <m/>
    <m/>
    <m/>
    <m/>
    <m/>
    <m/>
    <m/>
    <n v="2"/>
    <m/>
    <m/>
    <n v="2"/>
    <m/>
    <m/>
    <n v="1"/>
    <m/>
    <m/>
    <m/>
    <m/>
    <m/>
    <m/>
    <m/>
    <s v="eco store"/>
    <m/>
    <m/>
    <m/>
    <m/>
    <n v="3"/>
    <n v="4"/>
    <n v="4"/>
    <n v="4"/>
    <n v="5"/>
    <n v="5"/>
    <n v="5"/>
    <n v="5"/>
    <n v="5"/>
    <n v="5"/>
    <n v="5"/>
    <n v="5"/>
    <n v="5"/>
    <n v="5"/>
    <n v="5"/>
    <n v="5"/>
    <n v="5"/>
    <n v="5"/>
    <n v="5"/>
    <n v="5"/>
    <n v="5"/>
    <n v="5"/>
    <n v="5"/>
    <n v="5"/>
    <n v="5"/>
    <n v="5"/>
    <n v="5"/>
    <n v="5"/>
    <n v="5"/>
    <n v="5"/>
    <n v="5"/>
    <x v="3"/>
  </r>
  <r>
    <s v="P770"/>
    <n v="7.7508364640334921"/>
    <x v="0"/>
    <x v="1"/>
    <n v="4"/>
    <n v="1"/>
    <m/>
    <m/>
    <m/>
    <m/>
    <m/>
    <m/>
    <m/>
    <m/>
    <m/>
    <m/>
    <n v="1"/>
    <x v="0"/>
    <m/>
    <n v="2"/>
    <n v="3"/>
    <n v="4"/>
    <m/>
    <n v="6"/>
    <n v="7"/>
    <m/>
    <m/>
    <m/>
    <m/>
    <n v="12"/>
    <m/>
    <m/>
    <n v="6"/>
    <m/>
    <n v="2"/>
    <n v="3"/>
    <n v="1"/>
    <m/>
    <n v="4"/>
    <n v="6"/>
    <m/>
    <m/>
    <m/>
    <m/>
    <n v="5"/>
    <m/>
    <m/>
    <m/>
    <m/>
    <m/>
    <m/>
    <n v="6"/>
    <n v="2"/>
    <n v="2"/>
    <n v="3"/>
    <n v="4"/>
    <n v="5"/>
    <n v="3"/>
    <n v="4"/>
    <n v="4"/>
    <n v="4"/>
    <n v="3"/>
    <n v="4"/>
    <n v="5"/>
    <n v="5"/>
    <n v="5"/>
    <n v="5"/>
    <n v="4"/>
    <n v="5"/>
    <n v="5"/>
    <n v="4"/>
    <n v="4"/>
    <n v="3"/>
    <n v="4"/>
    <n v="5"/>
    <n v="5"/>
    <n v="5"/>
    <n v="5"/>
    <n v="5"/>
    <n v="3"/>
    <n v="4"/>
    <n v="4"/>
    <x v="1"/>
  </r>
  <r>
    <s v="P771"/>
    <n v="22.723738402914854"/>
    <x v="0"/>
    <x v="2"/>
    <n v="15"/>
    <n v="1"/>
    <m/>
    <m/>
    <m/>
    <m/>
    <m/>
    <m/>
    <m/>
    <m/>
    <m/>
    <m/>
    <n v="1"/>
    <x v="0"/>
    <m/>
    <n v="2"/>
    <m/>
    <m/>
    <n v="5"/>
    <n v="6"/>
    <n v="7"/>
    <n v="8"/>
    <m/>
    <n v="10"/>
    <n v="11"/>
    <n v="12"/>
    <n v="13"/>
    <m/>
    <n v="9"/>
    <m/>
    <n v="9"/>
    <m/>
    <m/>
    <n v="6"/>
    <n v="2"/>
    <n v="3"/>
    <n v="4"/>
    <m/>
    <n v="8"/>
    <n v="7"/>
    <n v="5"/>
    <n v="1"/>
    <m/>
    <m/>
    <m/>
    <m/>
    <m/>
    <n v="6"/>
    <n v="2"/>
    <n v="1"/>
    <n v="3"/>
    <n v="5"/>
    <n v="5"/>
    <n v="4"/>
    <n v="3"/>
    <n v="3"/>
    <n v="3"/>
    <n v="5"/>
    <n v="5"/>
    <n v="5"/>
    <n v="5"/>
    <n v="4"/>
    <n v="4"/>
    <n v="4"/>
    <n v="5"/>
    <n v="4"/>
    <n v="5"/>
    <n v="4"/>
    <n v="4"/>
    <n v="5"/>
    <n v="5"/>
    <n v="5"/>
    <n v="4"/>
    <n v="5"/>
    <n v="5"/>
    <n v="4"/>
    <n v="4"/>
    <n v="4"/>
    <x v="5"/>
  </r>
  <r>
    <s v="P772"/>
    <n v="22.669612075083684"/>
    <x v="0"/>
    <x v="2"/>
    <n v="2"/>
    <m/>
    <m/>
    <m/>
    <m/>
    <m/>
    <m/>
    <m/>
    <m/>
    <n v="9"/>
    <m/>
    <s v="Asian"/>
    <n v="1"/>
    <x v="0"/>
    <n v="1"/>
    <n v="2"/>
    <n v="3"/>
    <n v="4"/>
    <n v="5"/>
    <n v="6"/>
    <n v="7"/>
    <m/>
    <m/>
    <m/>
    <n v="11"/>
    <n v="12"/>
    <m/>
    <m/>
    <n v="9"/>
    <n v="9"/>
    <n v="1"/>
    <n v="8"/>
    <n v="3"/>
    <n v="6"/>
    <n v="5"/>
    <n v="2"/>
    <m/>
    <m/>
    <m/>
    <n v="4"/>
    <n v="7"/>
    <m/>
    <s v="Nike"/>
    <s v="Adidas"/>
    <s v="Cotton on"/>
    <s v="kathmandu"/>
    <s v="Macpac"/>
    <n v="6"/>
    <n v="2"/>
    <n v="2"/>
    <n v="2"/>
    <n v="5"/>
    <n v="3"/>
    <n v="4"/>
    <n v="5"/>
    <n v="4"/>
    <n v="4"/>
    <n v="5"/>
    <n v="5"/>
    <n v="5"/>
    <n v="5"/>
    <n v="4"/>
    <n v="4"/>
    <n v="4"/>
    <n v="4"/>
    <n v="5"/>
    <n v="5"/>
    <n v="4"/>
    <n v="4"/>
    <n v="5"/>
    <n v="5"/>
    <n v="5"/>
    <n v="5"/>
    <n v="5"/>
    <n v="5"/>
    <n v="5"/>
    <n v="5"/>
    <n v="5"/>
    <x v="3"/>
  </r>
  <r>
    <s v="P773"/>
    <n v="19.006387507462758"/>
    <x v="1"/>
    <x v="2"/>
    <n v="4"/>
    <m/>
    <m/>
    <m/>
    <m/>
    <m/>
    <m/>
    <m/>
    <m/>
    <n v="9"/>
    <m/>
    <s v="Vietnamese"/>
    <n v="1"/>
    <x v="0"/>
    <m/>
    <m/>
    <n v="3"/>
    <m/>
    <m/>
    <n v="6"/>
    <m/>
    <m/>
    <m/>
    <m/>
    <n v="11"/>
    <n v="12"/>
    <n v="13"/>
    <m/>
    <n v="5"/>
    <m/>
    <m/>
    <n v="1"/>
    <m/>
    <m/>
    <n v="2"/>
    <m/>
    <m/>
    <m/>
    <m/>
    <n v="3"/>
    <n v="4"/>
    <n v="5"/>
    <s v="Warehouse"/>
    <m/>
    <m/>
    <m/>
    <m/>
    <n v="6"/>
    <n v="3"/>
    <n v="3"/>
    <n v="3"/>
    <n v="3"/>
    <n v="3"/>
    <n v="3"/>
    <n v="3"/>
    <n v="3"/>
    <n v="3"/>
    <n v="3"/>
    <n v="3"/>
    <n v="3"/>
    <n v="3"/>
    <n v="3"/>
    <n v="3"/>
    <n v="3"/>
    <n v="3"/>
    <n v="3"/>
    <n v="3"/>
    <n v="3"/>
    <n v="3"/>
    <n v="3"/>
    <n v="3"/>
    <n v="3"/>
    <n v="3"/>
    <n v="3"/>
    <n v="3"/>
    <n v="3"/>
    <n v="3"/>
    <n v="3"/>
    <x v="3"/>
  </r>
  <r>
    <s v="P774"/>
    <n v="22.628192535986464"/>
    <x v="0"/>
    <x v="5"/>
    <n v="2"/>
    <m/>
    <m/>
    <m/>
    <m/>
    <m/>
    <m/>
    <n v="7"/>
    <m/>
    <m/>
    <m/>
    <m/>
    <n v="1"/>
    <x v="0"/>
    <m/>
    <n v="2"/>
    <m/>
    <m/>
    <m/>
    <m/>
    <m/>
    <m/>
    <m/>
    <m/>
    <m/>
    <m/>
    <m/>
    <m/>
    <n v="1"/>
    <m/>
    <n v="1"/>
    <m/>
    <m/>
    <m/>
    <m/>
    <m/>
    <m/>
    <m/>
    <m/>
    <m/>
    <m/>
    <m/>
    <s v="Noel leeming "/>
    <s v="The warehouse "/>
    <m/>
    <m/>
    <m/>
    <n v="6"/>
    <n v="3"/>
    <n v="3"/>
    <n v="3"/>
    <n v="3"/>
    <n v="3"/>
    <n v="3"/>
    <n v="3"/>
    <n v="4"/>
    <n v="3"/>
    <n v="4"/>
    <n v="4"/>
    <n v="5"/>
    <n v="4"/>
    <n v="3"/>
    <n v="3"/>
    <n v="3"/>
    <n v="3"/>
    <n v="3"/>
    <n v="3"/>
    <n v="4"/>
    <n v="4"/>
    <n v="4"/>
    <n v="4"/>
    <n v="4"/>
    <n v="4"/>
    <n v="5"/>
    <n v="5"/>
    <n v="4"/>
    <n v="3"/>
    <n v="3"/>
    <x v="4"/>
  </r>
  <r>
    <s v="P775"/>
    <n v="24.743386802817923"/>
    <x v="0"/>
    <x v="1"/>
    <n v="2"/>
    <n v="1"/>
    <m/>
    <m/>
    <m/>
    <m/>
    <m/>
    <m/>
    <m/>
    <m/>
    <m/>
    <m/>
    <n v="1"/>
    <x v="0"/>
    <m/>
    <m/>
    <m/>
    <m/>
    <m/>
    <n v="6"/>
    <n v="7"/>
    <m/>
    <m/>
    <m/>
    <m/>
    <n v="12"/>
    <m/>
    <m/>
    <n v="3"/>
    <m/>
    <m/>
    <m/>
    <m/>
    <m/>
    <n v="1"/>
    <n v="2"/>
    <m/>
    <m/>
    <m/>
    <m/>
    <n v="3"/>
    <m/>
    <s v="Mercury"/>
    <m/>
    <m/>
    <m/>
    <m/>
    <n v="6"/>
    <n v="2"/>
    <n v="2"/>
    <n v="3"/>
    <n v="2"/>
    <n v="4"/>
    <n v="3"/>
    <n v="4"/>
    <n v="5"/>
    <n v="3"/>
    <n v="4"/>
    <n v="4"/>
    <n v="3"/>
    <n v="4"/>
    <n v="4"/>
    <n v="5"/>
    <n v="3"/>
    <n v="5"/>
    <n v="5"/>
    <n v="3"/>
    <n v="4"/>
    <n v="3"/>
    <n v="3"/>
    <n v="4"/>
    <n v="5"/>
    <n v="4"/>
    <n v="5"/>
    <n v="4"/>
    <n v="3"/>
    <n v="3"/>
    <n v="5"/>
    <x v="0"/>
  </r>
  <r>
    <s v="P776"/>
    <n v="12.084763163900725"/>
    <x v="1"/>
    <x v="3"/>
    <n v="2"/>
    <m/>
    <m/>
    <m/>
    <m/>
    <m/>
    <m/>
    <m/>
    <m/>
    <n v="9"/>
    <m/>
    <s v="Russian"/>
    <n v="1"/>
    <x v="0"/>
    <n v="1"/>
    <n v="2"/>
    <n v="3"/>
    <m/>
    <n v="5"/>
    <n v="6"/>
    <n v="7"/>
    <m/>
    <m/>
    <m/>
    <n v="11"/>
    <n v="12"/>
    <m/>
    <m/>
    <n v="8"/>
    <n v="8"/>
    <n v="7"/>
    <n v="2"/>
    <m/>
    <n v="6"/>
    <n v="1"/>
    <n v="5"/>
    <m/>
    <m/>
    <m/>
    <n v="3"/>
    <n v="4"/>
    <m/>
    <s v="countdown"/>
    <s v="pak n save"/>
    <s v="warehouse group"/>
    <m/>
    <m/>
    <n v="5"/>
    <n v="3"/>
    <n v="3"/>
    <n v="4"/>
    <n v="4"/>
    <n v="5"/>
    <n v="3"/>
    <n v="4"/>
    <n v="4"/>
    <n v="3"/>
    <n v="4"/>
    <n v="5"/>
    <n v="5"/>
    <n v="5"/>
    <n v="4"/>
    <n v="4"/>
    <n v="5"/>
    <n v="5"/>
    <n v="4"/>
    <n v="5"/>
    <n v="4"/>
    <n v="5"/>
    <n v="4"/>
    <n v="4"/>
    <n v="4"/>
    <n v="5"/>
    <n v="5"/>
    <n v="4"/>
    <n v="4"/>
    <n v="4"/>
    <n v="4"/>
    <x v="0"/>
  </r>
  <r>
    <s v="P777"/>
    <n v="5.3660762533031612"/>
    <x v="0"/>
    <x v="0"/>
    <n v="2"/>
    <n v="1"/>
    <m/>
    <m/>
    <m/>
    <m/>
    <m/>
    <m/>
    <m/>
    <m/>
    <m/>
    <m/>
    <n v="1"/>
    <x v="0"/>
    <m/>
    <n v="2"/>
    <m/>
    <m/>
    <n v="5"/>
    <n v="6"/>
    <n v="7"/>
    <m/>
    <m/>
    <m/>
    <m/>
    <m/>
    <n v="13"/>
    <m/>
    <n v="5"/>
    <m/>
    <n v="1"/>
    <m/>
    <m/>
    <n v="4"/>
    <n v="3"/>
    <n v="2"/>
    <m/>
    <m/>
    <m/>
    <m/>
    <m/>
    <n v="5"/>
    <m/>
    <m/>
    <m/>
    <m/>
    <m/>
    <n v="6"/>
    <n v="3"/>
    <n v="3"/>
    <n v="3"/>
    <n v="3"/>
    <n v="4"/>
    <n v="3"/>
    <n v="4"/>
    <n v="4"/>
    <n v="4"/>
    <n v="4"/>
    <n v="4"/>
    <n v="4"/>
    <n v="4"/>
    <n v="5"/>
    <n v="4"/>
    <n v="4"/>
    <n v="4"/>
    <n v="4"/>
    <n v="4"/>
    <n v="5"/>
    <n v="3"/>
    <n v="5"/>
    <n v="5"/>
    <n v="5"/>
    <n v="5"/>
    <n v="5"/>
    <n v="4"/>
    <n v="4"/>
    <n v="4"/>
    <n v="4"/>
    <x v="3"/>
  </r>
  <r>
    <s v="P778"/>
    <n v="18.653056466529531"/>
    <x v="1"/>
    <x v="3"/>
    <n v="3"/>
    <n v="1"/>
    <m/>
    <m/>
    <m/>
    <m/>
    <m/>
    <m/>
    <m/>
    <m/>
    <m/>
    <m/>
    <n v="1"/>
    <x v="0"/>
    <m/>
    <m/>
    <m/>
    <m/>
    <m/>
    <n v="6"/>
    <m/>
    <m/>
    <m/>
    <m/>
    <m/>
    <m/>
    <m/>
    <m/>
    <n v="1"/>
    <m/>
    <m/>
    <m/>
    <m/>
    <m/>
    <n v="1"/>
    <m/>
    <m/>
    <m/>
    <m/>
    <m/>
    <m/>
    <m/>
    <s v="Breeders Cellect"/>
    <m/>
    <m/>
    <m/>
    <m/>
    <n v="4"/>
    <n v="3"/>
    <n v="2"/>
    <n v="2"/>
    <n v="3"/>
    <n v="4"/>
    <n v="3"/>
    <n v="3"/>
    <n v="3"/>
    <n v="3"/>
    <n v="3"/>
    <n v="4"/>
    <n v="4"/>
    <n v="4"/>
    <n v="4"/>
    <n v="3"/>
    <n v="3"/>
    <n v="3"/>
    <n v="3"/>
    <n v="4"/>
    <n v="4"/>
    <n v="3"/>
    <n v="3"/>
    <n v="4"/>
    <n v="4"/>
    <n v="4"/>
    <n v="4"/>
    <n v="4"/>
    <n v="3"/>
    <n v="3"/>
    <n v="3"/>
    <x v="0"/>
  </r>
  <r>
    <s v="P779"/>
    <n v="18.02909585609558"/>
    <x v="0"/>
    <x v="0"/>
    <n v="2"/>
    <n v="1"/>
    <m/>
    <m/>
    <m/>
    <m/>
    <m/>
    <m/>
    <m/>
    <m/>
    <m/>
    <m/>
    <n v="1"/>
    <x v="0"/>
    <m/>
    <n v="2"/>
    <n v="3"/>
    <n v="4"/>
    <m/>
    <m/>
    <n v="7"/>
    <n v="8"/>
    <m/>
    <m/>
    <n v="11"/>
    <n v="12"/>
    <m/>
    <m/>
    <n v="7"/>
    <m/>
    <n v="2"/>
    <n v="3"/>
    <n v="1"/>
    <m/>
    <m/>
    <n v="7"/>
    <n v="6"/>
    <m/>
    <m/>
    <n v="4"/>
    <n v="5"/>
    <m/>
    <s v="Eco store"/>
    <s v="Essano"/>
    <m/>
    <m/>
    <m/>
    <n v="4"/>
    <n v="4"/>
    <n v="4"/>
    <n v="4"/>
    <n v="4"/>
    <n v="5"/>
    <n v="5"/>
    <n v="4"/>
    <n v="5"/>
    <n v="4"/>
    <n v="4"/>
    <n v="5"/>
    <n v="5"/>
    <n v="5"/>
    <n v="4"/>
    <n v="4"/>
    <n v="5"/>
    <n v="4"/>
    <n v="4"/>
    <n v="5"/>
    <n v="4"/>
    <n v="4"/>
    <n v="5"/>
    <n v="5"/>
    <n v="5"/>
    <n v="4"/>
    <n v="4"/>
    <n v="5"/>
    <n v="5"/>
    <n v="4"/>
    <n v="4"/>
    <x v="3"/>
  </r>
  <r>
    <s v="P780"/>
    <n v="4.6158826430068984"/>
    <x v="0"/>
    <x v="2"/>
    <n v="2"/>
    <m/>
    <m/>
    <m/>
    <m/>
    <m/>
    <m/>
    <n v="7"/>
    <m/>
    <m/>
    <m/>
    <m/>
    <n v="1"/>
    <x v="0"/>
    <m/>
    <n v="2"/>
    <n v="3"/>
    <n v="4"/>
    <n v="5"/>
    <n v="6"/>
    <n v="7"/>
    <m/>
    <m/>
    <m/>
    <n v="11"/>
    <n v="12"/>
    <n v="13"/>
    <m/>
    <n v="9"/>
    <m/>
    <n v="8"/>
    <n v="1"/>
    <n v="7"/>
    <n v="2"/>
    <n v="6"/>
    <n v="5"/>
    <m/>
    <m/>
    <m/>
    <n v="3"/>
    <n v="4"/>
    <n v="9"/>
    <s v="Na"/>
    <m/>
    <m/>
    <m/>
    <m/>
    <n v="4"/>
    <n v="4"/>
    <n v="3"/>
    <n v="4"/>
    <n v="4"/>
    <n v="4"/>
    <n v="4"/>
    <n v="5"/>
    <n v="4"/>
    <n v="4"/>
    <n v="5"/>
    <n v="4"/>
    <n v="5"/>
    <n v="4"/>
    <n v="4"/>
    <n v="4"/>
    <n v="3"/>
    <n v="3"/>
    <n v="4"/>
    <n v="5"/>
    <n v="2"/>
    <n v="4"/>
    <n v="4"/>
    <n v="5"/>
    <n v="2"/>
    <n v="4"/>
    <n v="5"/>
    <n v="4"/>
    <n v="4"/>
    <n v="5"/>
    <n v="4"/>
    <x v="4"/>
  </r>
  <r>
    <s v="P781"/>
    <n v="6.688049854702423"/>
    <x v="1"/>
    <x v="2"/>
    <n v="2"/>
    <m/>
    <m/>
    <m/>
    <m/>
    <m/>
    <m/>
    <m/>
    <n v="8"/>
    <m/>
    <m/>
    <m/>
    <n v="1"/>
    <x v="0"/>
    <m/>
    <n v="2"/>
    <m/>
    <n v="4"/>
    <n v="5"/>
    <m/>
    <m/>
    <m/>
    <m/>
    <m/>
    <n v="11"/>
    <m/>
    <m/>
    <m/>
    <n v="4"/>
    <m/>
    <n v="1"/>
    <m/>
    <n v="3"/>
    <n v="2"/>
    <m/>
    <m/>
    <m/>
    <m/>
    <m/>
    <n v="4"/>
    <m/>
    <m/>
    <s v="Na"/>
    <m/>
    <m/>
    <m/>
    <m/>
    <n v="3"/>
    <n v="4"/>
    <n v="3"/>
    <n v="4"/>
    <n v="3"/>
    <n v="3"/>
    <n v="4"/>
    <n v="4"/>
    <n v="5"/>
    <n v="3"/>
    <n v="5"/>
    <n v="3"/>
    <n v="4"/>
    <n v="5"/>
    <n v="3"/>
    <n v="3"/>
    <n v="4"/>
    <n v="5"/>
    <n v="3"/>
    <n v="4"/>
    <n v="3"/>
    <n v="4"/>
    <n v="5"/>
    <n v="4"/>
    <n v="4"/>
    <n v="5"/>
    <n v="4"/>
    <n v="3"/>
    <n v="4"/>
    <n v="5"/>
    <n v="5"/>
    <x v="3"/>
  </r>
  <r>
    <s v="P782"/>
    <n v="14.721050779383463"/>
    <x v="0"/>
    <x v="3"/>
    <n v="3"/>
    <n v="1"/>
    <m/>
    <m/>
    <m/>
    <m/>
    <m/>
    <m/>
    <m/>
    <m/>
    <m/>
    <m/>
    <n v="1"/>
    <x v="0"/>
    <m/>
    <m/>
    <m/>
    <m/>
    <m/>
    <n v="6"/>
    <m/>
    <m/>
    <m/>
    <m/>
    <m/>
    <m/>
    <m/>
    <m/>
    <n v="1"/>
    <m/>
    <m/>
    <m/>
    <m/>
    <m/>
    <n v="1"/>
    <m/>
    <m/>
    <m/>
    <m/>
    <m/>
    <m/>
    <m/>
    <s v="Contact Energy"/>
    <m/>
    <m/>
    <m/>
    <m/>
    <n v="4"/>
    <n v="4"/>
    <n v="4"/>
    <n v="4"/>
    <n v="4"/>
    <n v="4"/>
    <n v="3"/>
    <n v="4"/>
    <n v="4"/>
    <n v="4"/>
    <n v="4"/>
    <n v="5"/>
    <n v="5"/>
    <n v="5"/>
    <n v="4"/>
    <n v="4"/>
    <n v="4"/>
    <n v="4"/>
    <n v="4"/>
    <n v="4"/>
    <n v="4"/>
    <n v="4"/>
    <n v="4"/>
    <n v="4"/>
    <n v="4"/>
    <n v="5"/>
    <n v="5"/>
    <n v="4"/>
    <n v="4"/>
    <n v="4"/>
    <n v="5"/>
    <x v="0"/>
  </r>
  <r>
    <s v="P783"/>
    <n v="6.0980348823539234"/>
    <x v="0"/>
    <x v="1"/>
    <n v="2"/>
    <m/>
    <m/>
    <m/>
    <m/>
    <m/>
    <m/>
    <m/>
    <n v="8"/>
    <m/>
    <m/>
    <m/>
    <n v="1"/>
    <x v="0"/>
    <m/>
    <m/>
    <m/>
    <m/>
    <m/>
    <m/>
    <m/>
    <m/>
    <m/>
    <m/>
    <m/>
    <m/>
    <m/>
    <n v="14"/>
    <n v="0"/>
    <m/>
    <m/>
    <m/>
    <m/>
    <m/>
    <m/>
    <m/>
    <m/>
    <m/>
    <m/>
    <m/>
    <m/>
    <m/>
    <m/>
    <m/>
    <m/>
    <m/>
    <m/>
    <n v="3"/>
    <n v="4"/>
    <n v="4"/>
    <n v="4"/>
    <n v="3"/>
    <n v="3"/>
    <n v="3"/>
    <n v="3"/>
    <n v="3"/>
    <n v="3"/>
    <n v="3"/>
    <n v="3"/>
    <n v="3"/>
    <n v="3"/>
    <n v="3"/>
    <n v="3"/>
    <n v="3"/>
    <n v="3"/>
    <n v="3"/>
    <n v="3"/>
    <n v="3"/>
    <n v="4"/>
    <n v="4"/>
    <n v="5"/>
    <n v="4"/>
    <n v="5"/>
    <n v="5"/>
    <n v="4"/>
    <n v="4"/>
    <n v="4"/>
    <n v="5"/>
    <x v="0"/>
  </r>
  <r>
    <s v="P784"/>
    <n v="8.0492584750454625"/>
    <x v="1"/>
    <x v="5"/>
    <n v="12"/>
    <n v="1"/>
    <n v="2"/>
    <m/>
    <m/>
    <m/>
    <m/>
    <m/>
    <m/>
    <m/>
    <m/>
    <m/>
    <n v="2"/>
    <x v="0"/>
    <m/>
    <n v="2"/>
    <n v="3"/>
    <n v="4"/>
    <n v="5"/>
    <n v="6"/>
    <m/>
    <m/>
    <m/>
    <m/>
    <m/>
    <m/>
    <m/>
    <m/>
    <n v="5"/>
    <m/>
    <n v="2"/>
    <n v="4"/>
    <n v="1"/>
    <n v="3"/>
    <n v="5"/>
    <m/>
    <m/>
    <m/>
    <m/>
    <m/>
    <m/>
    <m/>
    <s v="Kathmandu "/>
    <s v="Farmers"/>
    <s v="Rebel sport"/>
    <m/>
    <m/>
    <n v="4"/>
    <n v="4"/>
    <n v="4"/>
    <n v="4"/>
    <n v="4"/>
    <n v="5"/>
    <n v="4"/>
    <n v="4"/>
    <n v="5"/>
    <n v="4"/>
    <n v="4"/>
    <n v="5"/>
    <n v="4"/>
    <n v="4"/>
    <n v="4"/>
    <n v="4"/>
    <n v="5"/>
    <n v="4"/>
    <n v="4"/>
    <n v="5"/>
    <n v="4"/>
    <n v="4"/>
    <n v="4"/>
    <n v="4"/>
    <n v="5"/>
    <n v="4"/>
    <n v="4"/>
    <n v="4"/>
    <n v="4"/>
    <n v="4"/>
    <n v="5"/>
    <x v="2"/>
  </r>
  <r>
    <s v="P785"/>
    <n v="19.843257024249993"/>
    <x v="1"/>
    <x v="0"/>
    <n v="1"/>
    <n v="1"/>
    <m/>
    <m/>
    <m/>
    <m/>
    <m/>
    <m/>
    <m/>
    <m/>
    <m/>
    <m/>
    <n v="1"/>
    <x v="0"/>
    <m/>
    <n v="2"/>
    <m/>
    <m/>
    <m/>
    <n v="6"/>
    <n v="7"/>
    <m/>
    <m/>
    <m/>
    <m/>
    <m/>
    <m/>
    <m/>
    <n v="3"/>
    <m/>
    <n v="1"/>
    <m/>
    <m/>
    <m/>
    <n v="2"/>
    <n v="3"/>
    <m/>
    <m/>
    <m/>
    <m/>
    <m/>
    <m/>
    <m/>
    <m/>
    <m/>
    <m/>
    <m/>
    <n v="6"/>
    <n v="1"/>
    <n v="1"/>
    <n v="1"/>
    <n v="5"/>
    <n v="5"/>
    <n v="1"/>
    <n v="1"/>
    <n v="1"/>
    <n v="1"/>
    <n v="4"/>
    <n v="5"/>
    <n v="4"/>
    <n v="5"/>
    <n v="5"/>
    <n v="5"/>
    <n v="5"/>
    <n v="5"/>
    <n v="5"/>
    <n v="1"/>
    <n v="2"/>
    <n v="4"/>
    <n v="2"/>
    <n v="5"/>
    <n v="5"/>
    <n v="5"/>
    <n v="5"/>
    <n v="4"/>
    <n v="4"/>
    <n v="4"/>
    <n v="4"/>
    <x v="2"/>
  </r>
  <r>
    <s v="P786"/>
    <n v="7.8832808926061944"/>
    <x v="0"/>
    <x v="1"/>
    <n v="12"/>
    <n v="1"/>
    <m/>
    <m/>
    <m/>
    <m/>
    <m/>
    <m/>
    <m/>
    <m/>
    <m/>
    <m/>
    <n v="1"/>
    <x v="0"/>
    <m/>
    <n v="2"/>
    <m/>
    <m/>
    <n v="5"/>
    <n v="6"/>
    <m/>
    <n v="8"/>
    <m/>
    <n v="10"/>
    <n v="11"/>
    <m/>
    <n v="13"/>
    <m/>
    <n v="7"/>
    <m/>
    <m/>
    <m/>
    <m/>
    <m/>
    <n v="2"/>
    <m/>
    <m/>
    <m/>
    <n v="3"/>
    <n v="1"/>
    <m/>
    <m/>
    <m/>
    <m/>
    <m/>
    <m/>
    <m/>
    <n v="6"/>
    <n v="3"/>
    <n v="3"/>
    <n v="3"/>
    <n v="4"/>
    <n v="4"/>
    <n v="3"/>
    <n v="3"/>
    <n v="3"/>
    <n v="3"/>
    <n v="3"/>
    <n v="3"/>
    <n v="3"/>
    <n v="3"/>
    <n v="3"/>
    <n v="3"/>
    <n v="3"/>
    <n v="3"/>
    <n v="3"/>
    <n v="3"/>
    <n v="3"/>
    <n v="3"/>
    <n v="3"/>
    <n v="3"/>
    <n v="3"/>
    <n v="3"/>
    <n v="3"/>
    <n v="3"/>
    <n v="3"/>
    <n v="3"/>
    <n v="3"/>
    <x v="0"/>
  </r>
  <r>
    <s v="P787"/>
    <n v="23.744463658165586"/>
    <x v="0"/>
    <x v="1"/>
    <n v="2"/>
    <n v="1"/>
    <m/>
    <m/>
    <m/>
    <m/>
    <m/>
    <m/>
    <m/>
    <m/>
    <m/>
    <m/>
    <n v="1"/>
    <x v="0"/>
    <m/>
    <n v="2"/>
    <n v="3"/>
    <m/>
    <n v="5"/>
    <n v="6"/>
    <n v="7"/>
    <n v="8"/>
    <m/>
    <m/>
    <n v="11"/>
    <n v="12"/>
    <m/>
    <m/>
    <n v="8"/>
    <m/>
    <n v="1"/>
    <n v="6"/>
    <m/>
    <n v="4"/>
    <n v="5"/>
    <n v="7"/>
    <n v="8"/>
    <m/>
    <m/>
    <n v="3"/>
    <n v="2"/>
    <m/>
    <s v="Cotton on "/>
    <m/>
    <m/>
    <m/>
    <m/>
    <n v="6"/>
    <n v="3"/>
    <n v="3"/>
    <n v="2"/>
    <n v="2"/>
    <n v="1"/>
    <n v="2"/>
    <n v="2"/>
    <n v="2"/>
    <n v="2"/>
    <n v="3"/>
    <n v="3"/>
    <n v="4"/>
    <n v="4"/>
    <n v="4"/>
    <n v="4"/>
    <n v="4"/>
    <n v="4"/>
    <n v="4"/>
    <n v="5"/>
    <n v="4"/>
    <n v="4"/>
    <n v="4"/>
    <n v="4"/>
    <n v="5"/>
    <n v="5"/>
    <n v="5"/>
    <n v="4"/>
    <n v="4"/>
    <n v="4"/>
    <n v="4"/>
    <x v="2"/>
  </r>
  <r>
    <s v="P788"/>
    <n v="16.493627788436754"/>
    <x v="0"/>
    <x v="0"/>
    <n v="9"/>
    <n v="1"/>
    <m/>
    <m/>
    <m/>
    <m/>
    <m/>
    <m/>
    <m/>
    <m/>
    <m/>
    <m/>
    <n v="1"/>
    <x v="0"/>
    <m/>
    <n v="2"/>
    <n v="3"/>
    <m/>
    <n v="5"/>
    <n v="6"/>
    <n v="7"/>
    <n v="8"/>
    <m/>
    <n v="10"/>
    <n v="11"/>
    <n v="12"/>
    <m/>
    <m/>
    <n v="9"/>
    <m/>
    <n v="7"/>
    <n v="8"/>
    <m/>
    <n v="1"/>
    <n v="3"/>
    <n v="6"/>
    <n v="2"/>
    <m/>
    <n v="9"/>
    <n v="5"/>
    <n v="4"/>
    <m/>
    <s v="Z Energy"/>
    <s v="Google"/>
    <s v="Girlfriend Collection"/>
    <m/>
    <m/>
    <n v="4"/>
    <n v="4"/>
    <n v="4"/>
    <n v="4"/>
    <n v="4"/>
    <n v="4"/>
    <n v="3"/>
    <n v="3"/>
    <n v="3"/>
    <n v="3"/>
    <n v="3"/>
    <n v="4"/>
    <n v="4"/>
    <n v="4"/>
    <n v="3"/>
    <n v="3"/>
    <n v="3"/>
    <n v="3"/>
    <n v="3"/>
    <n v="3"/>
    <n v="4"/>
    <n v="2"/>
    <n v="4"/>
    <n v="2"/>
    <n v="4"/>
    <n v="4"/>
    <n v="4"/>
    <n v="4"/>
    <n v="4"/>
    <n v="4"/>
    <n v="4"/>
    <x v="6"/>
  </r>
  <r>
    <s v="P789"/>
    <n v="12.447610710846165"/>
    <x v="0"/>
    <x v="5"/>
    <n v="8"/>
    <n v="1"/>
    <m/>
    <m/>
    <m/>
    <m/>
    <m/>
    <m/>
    <m/>
    <m/>
    <m/>
    <m/>
    <n v="1"/>
    <x v="0"/>
    <m/>
    <m/>
    <m/>
    <n v="4"/>
    <m/>
    <n v="6"/>
    <m/>
    <m/>
    <m/>
    <n v="10"/>
    <m/>
    <n v="12"/>
    <m/>
    <m/>
    <n v="4"/>
    <m/>
    <m/>
    <m/>
    <n v="2"/>
    <m/>
    <n v="4"/>
    <m/>
    <m/>
    <m/>
    <n v="1"/>
    <m/>
    <n v="3"/>
    <m/>
    <m/>
    <m/>
    <m/>
    <m/>
    <m/>
    <n v="3"/>
    <n v="3"/>
    <n v="2"/>
    <n v="4"/>
    <n v="4"/>
    <n v="5"/>
    <n v="3"/>
    <n v="3"/>
    <n v="3"/>
    <n v="3"/>
    <n v="3"/>
    <n v="4"/>
    <n v="4"/>
    <n v="4"/>
    <n v="4"/>
    <n v="4"/>
    <n v="5"/>
    <n v="5"/>
    <n v="5"/>
    <n v="5"/>
    <n v="5"/>
    <n v="3"/>
    <n v="4"/>
    <n v="5"/>
    <n v="5"/>
    <n v="5"/>
    <n v="5"/>
    <n v="4"/>
    <n v="5"/>
    <n v="5"/>
    <n v="5"/>
    <x v="6"/>
  </r>
  <r>
    <s v="P790"/>
    <n v="7.9737877268948036"/>
    <x v="0"/>
    <x v="2"/>
    <n v="2"/>
    <n v="1"/>
    <m/>
    <m/>
    <m/>
    <m/>
    <m/>
    <m/>
    <m/>
    <m/>
    <m/>
    <m/>
    <n v="1"/>
    <x v="0"/>
    <m/>
    <n v="2"/>
    <n v="3"/>
    <m/>
    <n v="5"/>
    <n v="6"/>
    <n v="7"/>
    <m/>
    <m/>
    <m/>
    <m/>
    <n v="12"/>
    <m/>
    <m/>
    <n v="6"/>
    <m/>
    <n v="6"/>
    <n v="1"/>
    <m/>
    <n v="4"/>
    <n v="3"/>
    <n v="5"/>
    <m/>
    <m/>
    <m/>
    <m/>
    <n v="2"/>
    <m/>
    <s v="h&amp;m"/>
    <s v="cotton on"/>
    <m/>
    <m/>
    <m/>
    <n v="5"/>
    <n v="4"/>
    <n v="4"/>
    <n v="4"/>
    <n v="5"/>
    <n v="5"/>
    <n v="4"/>
    <n v="4"/>
    <n v="4"/>
    <n v="4"/>
    <n v="5"/>
    <n v="5"/>
    <n v="5"/>
    <n v="5"/>
    <n v="5"/>
    <n v="5"/>
    <n v="5"/>
    <n v="5"/>
    <n v="5"/>
    <n v="5"/>
    <n v="4"/>
    <n v="4"/>
    <n v="4"/>
    <n v="4"/>
    <n v="5"/>
    <n v="5"/>
    <n v="5"/>
    <n v="5"/>
    <n v="5"/>
    <n v="5"/>
    <n v="5"/>
    <x v="3"/>
  </r>
  <r>
    <s v="P791"/>
    <n v="8.3819085889427463"/>
    <x v="1"/>
    <x v="5"/>
    <n v="12"/>
    <m/>
    <m/>
    <m/>
    <m/>
    <m/>
    <m/>
    <m/>
    <m/>
    <n v="9"/>
    <m/>
    <s v="filipino"/>
    <n v="1"/>
    <x v="0"/>
    <m/>
    <m/>
    <m/>
    <n v="4"/>
    <m/>
    <m/>
    <n v="7"/>
    <m/>
    <n v="9"/>
    <m/>
    <m/>
    <n v="12"/>
    <m/>
    <m/>
    <n v="4"/>
    <m/>
    <m/>
    <m/>
    <n v="4"/>
    <m/>
    <m/>
    <n v="1"/>
    <m/>
    <n v="3"/>
    <m/>
    <m/>
    <n v="2"/>
    <m/>
    <s v="sbc"/>
    <m/>
    <m/>
    <m/>
    <m/>
    <n v="4"/>
    <n v="4"/>
    <n v="4"/>
    <n v="4"/>
    <n v="4"/>
    <n v="4"/>
    <n v="4"/>
    <n v="4"/>
    <n v="4"/>
    <n v="4"/>
    <n v="4"/>
    <n v="4"/>
    <n v="5"/>
    <n v="4"/>
    <n v="4"/>
    <n v="5"/>
    <n v="4"/>
    <n v="5"/>
    <n v="4"/>
    <n v="4"/>
    <n v="4"/>
    <n v="4"/>
    <n v="4"/>
    <n v="4"/>
    <n v="5"/>
    <n v="5"/>
    <n v="4"/>
    <n v="4"/>
    <n v="4"/>
    <n v="4"/>
    <n v="5"/>
    <x v="5"/>
  </r>
  <r>
    <s v="P792"/>
    <n v="20.25354349998522"/>
    <x v="1"/>
    <x v="2"/>
    <n v="2"/>
    <n v="1"/>
    <m/>
    <m/>
    <m/>
    <m/>
    <m/>
    <m/>
    <m/>
    <m/>
    <m/>
    <m/>
    <n v="1"/>
    <x v="0"/>
    <m/>
    <m/>
    <m/>
    <n v="4"/>
    <m/>
    <n v="6"/>
    <m/>
    <m/>
    <n v="9"/>
    <m/>
    <m/>
    <m/>
    <m/>
    <m/>
    <n v="3"/>
    <m/>
    <m/>
    <m/>
    <n v="1"/>
    <m/>
    <n v="2"/>
    <m/>
    <m/>
    <n v="3"/>
    <m/>
    <m/>
    <m/>
    <m/>
    <s v="think eco"/>
    <m/>
    <m/>
    <m/>
    <m/>
    <n v="3"/>
    <n v="3"/>
    <n v="3"/>
    <n v="4"/>
    <n v="4"/>
    <n v="4"/>
    <n v="3"/>
    <n v="3"/>
    <n v="3"/>
    <n v="3"/>
    <n v="4"/>
    <n v="3"/>
    <n v="4"/>
    <n v="4"/>
    <n v="4"/>
    <n v="3"/>
    <n v="3"/>
    <n v="4"/>
    <n v="4"/>
    <n v="4"/>
    <n v="3"/>
    <n v="4"/>
    <n v="3"/>
    <n v="3"/>
    <n v="3"/>
    <n v="4"/>
    <n v="4"/>
    <n v="4"/>
    <n v="3"/>
    <n v="3"/>
    <n v="3"/>
    <x v="2"/>
  </r>
  <r>
    <s v="P793"/>
    <n v="7.5330789779455705"/>
    <x v="0"/>
    <x v="2"/>
    <n v="2"/>
    <n v="1"/>
    <m/>
    <m/>
    <m/>
    <m/>
    <m/>
    <m/>
    <m/>
    <m/>
    <m/>
    <m/>
    <n v="1"/>
    <x v="0"/>
    <n v="1"/>
    <n v="2"/>
    <n v="3"/>
    <n v="4"/>
    <n v="5"/>
    <n v="6"/>
    <n v="7"/>
    <n v="8"/>
    <m/>
    <m/>
    <m/>
    <m/>
    <m/>
    <m/>
    <n v="8"/>
    <n v="1"/>
    <n v="3"/>
    <n v="7"/>
    <n v="2"/>
    <n v="6"/>
    <n v="5"/>
    <n v="8"/>
    <n v="4"/>
    <m/>
    <m/>
    <m/>
    <m/>
    <m/>
    <s v="anchor"/>
    <m/>
    <m/>
    <m/>
    <m/>
    <n v="6"/>
    <n v="3"/>
    <n v="3"/>
    <n v="3"/>
    <n v="3"/>
    <n v="2"/>
    <n v="4"/>
    <n v="4"/>
    <n v="3"/>
    <n v="4"/>
    <n v="4"/>
    <n v="4"/>
    <n v="4"/>
    <n v="4"/>
    <n v="4"/>
    <n v="4"/>
    <n v="4"/>
    <n v="4"/>
    <n v="4"/>
    <n v="4"/>
    <n v="4"/>
    <n v="4"/>
    <n v="4"/>
    <n v="4"/>
    <n v="4"/>
    <n v="3"/>
    <n v="4"/>
    <n v="4"/>
    <n v="4"/>
    <n v="4"/>
    <n v="4"/>
    <x v="2"/>
  </r>
  <r>
    <s v="P794"/>
    <n v="10.326660445943022"/>
    <x v="1"/>
    <x v="5"/>
    <n v="2"/>
    <n v="1"/>
    <m/>
    <m/>
    <m/>
    <m/>
    <m/>
    <m/>
    <m/>
    <m/>
    <m/>
    <m/>
    <n v="1"/>
    <x v="0"/>
    <m/>
    <n v="2"/>
    <m/>
    <m/>
    <n v="5"/>
    <n v="6"/>
    <n v="7"/>
    <m/>
    <m/>
    <m/>
    <m/>
    <m/>
    <m/>
    <m/>
    <n v="4"/>
    <m/>
    <n v="2"/>
    <m/>
    <m/>
    <n v="4"/>
    <n v="3"/>
    <n v="1"/>
    <m/>
    <m/>
    <m/>
    <m/>
    <m/>
    <m/>
    <s v="Genesis "/>
    <m/>
    <m/>
    <m/>
    <m/>
    <n v="6"/>
    <n v="2"/>
    <n v="2"/>
    <n v="3"/>
    <n v="1"/>
    <n v="4"/>
    <n v="2"/>
    <n v="2"/>
    <n v="2"/>
    <n v="2"/>
    <n v="2"/>
    <n v="4"/>
    <n v="2"/>
    <n v="4"/>
    <n v="4"/>
    <n v="4"/>
    <n v="3"/>
    <n v="3"/>
    <n v="4"/>
    <n v="4"/>
    <n v="3"/>
    <n v="3"/>
    <n v="4"/>
    <n v="3"/>
    <n v="4"/>
    <n v="4"/>
    <n v="4"/>
    <n v="4"/>
    <n v="4"/>
    <n v="3"/>
    <n v="3"/>
    <x v="0"/>
  </r>
  <r>
    <s v="P795"/>
    <n v="7.0051253865420202"/>
    <x v="1"/>
    <x v="3"/>
    <n v="9"/>
    <n v="1"/>
    <m/>
    <m/>
    <m/>
    <m/>
    <m/>
    <m/>
    <m/>
    <m/>
    <m/>
    <m/>
    <n v="1"/>
    <x v="0"/>
    <m/>
    <m/>
    <m/>
    <m/>
    <m/>
    <m/>
    <m/>
    <m/>
    <m/>
    <m/>
    <m/>
    <m/>
    <m/>
    <n v="14"/>
    <n v="0"/>
    <m/>
    <m/>
    <m/>
    <m/>
    <m/>
    <m/>
    <m/>
    <m/>
    <m/>
    <m/>
    <m/>
    <m/>
    <m/>
    <m/>
    <m/>
    <m/>
    <m/>
    <m/>
    <n v="3"/>
    <n v="3"/>
    <n v="3"/>
    <n v="3"/>
    <n v="3"/>
    <n v="2"/>
    <n v="2"/>
    <n v="3"/>
    <n v="2"/>
    <n v="3"/>
    <n v="4"/>
    <n v="4"/>
    <n v="3"/>
    <n v="4"/>
    <n v="3"/>
    <n v="4"/>
    <n v="4"/>
    <n v="4"/>
    <n v="5"/>
    <n v="4"/>
    <n v="4"/>
    <n v="4"/>
    <n v="3"/>
    <n v="4"/>
    <n v="4"/>
    <n v="4"/>
    <n v="4"/>
    <n v="3"/>
    <n v="3"/>
    <n v="3"/>
    <n v="4"/>
    <x v="5"/>
  </r>
  <r>
    <s v="P796"/>
    <n v="9.2757203715852157"/>
    <x v="0"/>
    <x v="3"/>
    <n v="6"/>
    <n v="1"/>
    <m/>
    <m/>
    <m/>
    <m/>
    <m/>
    <m/>
    <m/>
    <m/>
    <m/>
    <m/>
    <n v="1"/>
    <x v="0"/>
    <m/>
    <n v="2"/>
    <n v="3"/>
    <n v="4"/>
    <n v="5"/>
    <n v="6"/>
    <m/>
    <n v="8"/>
    <n v="9"/>
    <n v="10"/>
    <n v="11"/>
    <n v="12"/>
    <m/>
    <m/>
    <n v="10"/>
    <m/>
    <n v="1"/>
    <n v="10"/>
    <n v="2"/>
    <n v="3"/>
    <n v="6"/>
    <m/>
    <n v="5"/>
    <n v="9"/>
    <n v="7"/>
    <n v="8"/>
    <n v="4"/>
    <m/>
    <m/>
    <m/>
    <m/>
    <m/>
    <m/>
    <n v="6"/>
    <n v="4"/>
    <n v="4"/>
    <n v="4"/>
    <n v="1"/>
    <n v="5"/>
    <n v="4"/>
    <n v="4"/>
    <n v="3"/>
    <n v="3"/>
    <n v="5"/>
    <n v="5"/>
    <n v="5"/>
    <n v="5"/>
    <n v="5"/>
    <n v="5"/>
    <n v="5"/>
    <n v="5"/>
    <n v="5"/>
    <n v="5"/>
    <n v="5"/>
    <n v="5"/>
    <n v="4"/>
    <n v="5"/>
    <n v="5"/>
    <n v="5"/>
    <n v="5"/>
    <n v="5"/>
    <n v="5"/>
    <n v="5"/>
    <n v="5"/>
    <x v="0"/>
  </r>
  <r>
    <s v="P797"/>
    <n v="10.791689059573146"/>
    <x v="0"/>
    <x v="2"/>
    <n v="12"/>
    <n v="1"/>
    <m/>
    <m/>
    <m/>
    <m/>
    <m/>
    <m/>
    <m/>
    <m/>
    <m/>
    <m/>
    <n v="1"/>
    <x v="0"/>
    <n v="1"/>
    <n v="2"/>
    <n v="3"/>
    <n v="4"/>
    <n v="5"/>
    <n v="6"/>
    <n v="7"/>
    <n v="8"/>
    <n v="9"/>
    <n v="10"/>
    <n v="11"/>
    <n v="12"/>
    <n v="13"/>
    <m/>
    <n v="13"/>
    <n v="1"/>
    <n v="2"/>
    <n v="9"/>
    <n v="3"/>
    <n v="8"/>
    <n v="4"/>
    <n v="7"/>
    <n v="11"/>
    <n v="12"/>
    <n v="13"/>
    <n v="6"/>
    <n v="5"/>
    <n v="10"/>
    <s v="eco warehouse"/>
    <s v="green planet"/>
    <s v="green elephant"/>
    <s v="the green co"/>
    <s v="etioc"/>
    <n v="4"/>
    <n v="3"/>
    <n v="3"/>
    <n v="3"/>
    <n v="5"/>
    <n v="5"/>
    <n v="5"/>
    <n v="5"/>
    <n v="5"/>
    <n v="5"/>
    <n v="5"/>
    <n v="5"/>
    <n v="5"/>
    <n v="5"/>
    <n v="5"/>
    <n v="5"/>
    <n v="5"/>
    <n v="5"/>
    <n v="5"/>
    <n v="5"/>
    <n v="5"/>
    <n v="5"/>
    <n v="5"/>
    <n v="5"/>
    <n v="5"/>
    <n v="5"/>
    <n v="5"/>
    <n v="5"/>
    <n v="5"/>
    <n v="5"/>
    <n v="5"/>
    <x v="1"/>
  </r>
  <r>
    <s v="P798"/>
    <n v="7.7785437583350516"/>
    <x v="1"/>
    <x v="0"/>
    <n v="9"/>
    <n v="1"/>
    <m/>
    <m/>
    <m/>
    <m/>
    <m/>
    <m/>
    <m/>
    <m/>
    <m/>
    <m/>
    <n v="1"/>
    <x v="0"/>
    <n v="1"/>
    <n v="2"/>
    <n v="3"/>
    <n v="4"/>
    <n v="5"/>
    <n v="6"/>
    <n v="7"/>
    <n v="8"/>
    <n v="9"/>
    <n v="10"/>
    <n v="11"/>
    <n v="12"/>
    <n v="13"/>
    <m/>
    <n v="13"/>
    <n v="2"/>
    <n v="1"/>
    <n v="9"/>
    <n v="3"/>
    <n v="11"/>
    <n v="6"/>
    <n v="13"/>
    <n v="10"/>
    <n v="4"/>
    <n v="8"/>
    <n v="7"/>
    <n v="12"/>
    <n v="5"/>
    <s v="Whittakers"/>
    <s v="ricoh"/>
    <m/>
    <m/>
    <m/>
    <n v="4"/>
    <n v="4"/>
    <n v="4"/>
    <n v="4"/>
    <n v="5"/>
    <n v="5"/>
    <n v="4"/>
    <n v="4"/>
    <n v="3"/>
    <n v="4"/>
    <n v="5"/>
    <n v="4"/>
    <n v="4"/>
    <n v="4"/>
    <n v="5"/>
    <n v="4"/>
    <n v="4"/>
    <n v="4"/>
    <n v="5"/>
    <n v="4"/>
    <n v="4"/>
    <n v="5"/>
    <n v="4"/>
    <n v="4"/>
    <n v="5"/>
    <n v="5"/>
    <n v="5"/>
    <n v="4"/>
    <n v="5"/>
    <n v="4"/>
    <n v="4"/>
    <x v="6"/>
  </r>
  <r>
    <s v="P799"/>
    <n v="7.5395737345833922"/>
    <x v="1"/>
    <x v="1"/>
    <n v="2"/>
    <n v="1"/>
    <m/>
    <m/>
    <m/>
    <m/>
    <m/>
    <m/>
    <m/>
    <m/>
    <m/>
    <m/>
    <n v="1"/>
    <x v="0"/>
    <m/>
    <n v="2"/>
    <m/>
    <m/>
    <m/>
    <n v="6"/>
    <m/>
    <m/>
    <n v="9"/>
    <m/>
    <n v="11"/>
    <m/>
    <m/>
    <m/>
    <n v="4"/>
    <m/>
    <n v="3"/>
    <m/>
    <m/>
    <m/>
    <n v="1"/>
    <m/>
    <m/>
    <n v="4"/>
    <m/>
    <n v="2"/>
    <m/>
    <m/>
    <s v="Pinepac"/>
    <s v="Metro"/>
    <m/>
    <m/>
    <m/>
    <n v="6"/>
    <n v="3"/>
    <n v="3"/>
    <n v="3"/>
    <n v="4"/>
    <n v="4"/>
    <n v="3"/>
    <n v="4"/>
    <n v="4"/>
    <n v="3"/>
    <n v="4"/>
    <n v="5"/>
    <n v="5"/>
    <n v="5"/>
    <n v="4"/>
    <n v="4"/>
    <n v="5"/>
    <n v="4"/>
    <n v="4"/>
    <n v="4"/>
    <n v="4"/>
    <n v="4"/>
    <n v="3"/>
    <n v="4"/>
    <n v="4"/>
    <n v="4"/>
    <n v="4"/>
    <n v="4"/>
    <n v="3"/>
    <n v="3"/>
    <n v="4"/>
    <x v="6"/>
  </r>
  <r>
    <s v="P800"/>
    <n v="9.7853983026792477"/>
    <x v="1"/>
    <x v="3"/>
    <n v="13"/>
    <m/>
    <m/>
    <m/>
    <m/>
    <m/>
    <m/>
    <m/>
    <m/>
    <n v="9"/>
    <m/>
    <s v="New Zealander"/>
    <n v="1"/>
    <x v="0"/>
    <m/>
    <n v="2"/>
    <m/>
    <n v="4"/>
    <m/>
    <n v="6"/>
    <n v="7"/>
    <m/>
    <n v="9"/>
    <m/>
    <n v="11"/>
    <m/>
    <m/>
    <m/>
    <n v="6"/>
    <m/>
    <n v="2"/>
    <m/>
    <n v="5"/>
    <m/>
    <n v="1"/>
    <n v="4"/>
    <m/>
    <n v="6"/>
    <m/>
    <n v="3"/>
    <m/>
    <m/>
    <m/>
    <m/>
    <m/>
    <m/>
    <m/>
    <n v="2"/>
    <n v="3"/>
    <n v="3"/>
    <n v="3"/>
    <n v="4"/>
    <n v="5"/>
    <n v="3"/>
    <n v="3"/>
    <n v="3"/>
    <n v="3"/>
    <n v="4"/>
    <n v="4"/>
    <n v="4"/>
    <n v="4"/>
    <n v="3"/>
    <n v="3"/>
    <n v="3"/>
    <n v="3"/>
    <n v="3"/>
    <n v="3"/>
    <n v="3"/>
    <n v="3"/>
    <n v="3"/>
    <n v="3"/>
    <n v="4"/>
    <n v="4"/>
    <n v="4"/>
    <n v="4"/>
    <n v="3"/>
    <n v="3"/>
    <n v="3"/>
    <x v="1"/>
  </r>
  <r>
    <s v="P801"/>
    <n v="9.4510585794724928"/>
    <x v="1"/>
    <x v="1"/>
    <n v="2"/>
    <m/>
    <m/>
    <m/>
    <m/>
    <m/>
    <m/>
    <n v="7"/>
    <m/>
    <m/>
    <m/>
    <m/>
    <n v="1"/>
    <x v="0"/>
    <m/>
    <n v="2"/>
    <m/>
    <m/>
    <n v="5"/>
    <n v="6"/>
    <m/>
    <m/>
    <m/>
    <m/>
    <m/>
    <m/>
    <m/>
    <m/>
    <n v="3"/>
    <m/>
    <n v="1"/>
    <m/>
    <m/>
    <n v="2"/>
    <n v="3"/>
    <m/>
    <m/>
    <m/>
    <m/>
    <m/>
    <m/>
    <m/>
    <s v=" "/>
    <m/>
    <m/>
    <m/>
    <m/>
    <n v="6"/>
    <n v="3"/>
    <n v="3"/>
    <n v="3"/>
    <n v="3"/>
    <n v="3"/>
    <n v="3"/>
    <n v="3"/>
    <n v="3"/>
    <n v="3"/>
    <n v="3"/>
    <n v="4"/>
    <n v="4"/>
    <n v="5"/>
    <n v="3"/>
    <n v="3"/>
    <n v="3"/>
    <n v="3"/>
    <n v="3"/>
    <n v="3"/>
    <n v="3"/>
    <n v="3"/>
    <n v="3"/>
    <n v="3"/>
    <n v="3"/>
    <n v="4"/>
    <n v="3"/>
    <n v="4"/>
    <n v="3"/>
    <n v="3"/>
    <n v="3"/>
    <x v="4"/>
  </r>
  <r>
    <s v="P802"/>
    <n v="10.908044099097854"/>
    <x v="0"/>
    <x v="2"/>
    <n v="3"/>
    <n v="1"/>
    <m/>
    <m/>
    <m/>
    <m/>
    <m/>
    <m/>
    <m/>
    <m/>
    <m/>
    <m/>
    <n v="1"/>
    <x v="0"/>
    <n v="1"/>
    <n v="2"/>
    <n v="3"/>
    <n v="4"/>
    <n v="5"/>
    <m/>
    <m/>
    <m/>
    <m/>
    <m/>
    <m/>
    <m/>
    <m/>
    <m/>
    <n v="5"/>
    <n v="5"/>
    <n v="1"/>
    <n v="2"/>
    <n v="3"/>
    <n v="4"/>
    <m/>
    <m/>
    <m/>
    <m/>
    <m/>
    <m/>
    <m/>
    <m/>
    <m/>
    <m/>
    <m/>
    <m/>
    <m/>
    <n v="5"/>
    <n v="5"/>
    <n v="5"/>
    <n v="5"/>
    <n v="5"/>
    <n v="5"/>
    <n v="5"/>
    <n v="5"/>
    <n v="5"/>
    <n v="5"/>
    <n v="5"/>
    <n v="5"/>
    <n v="5"/>
    <n v="5"/>
    <n v="5"/>
    <n v="5"/>
    <n v="5"/>
    <n v="5"/>
    <n v="5"/>
    <n v="5"/>
    <n v="5"/>
    <n v="5"/>
    <n v="5"/>
    <n v="5"/>
    <n v="5"/>
    <n v="5"/>
    <n v="5"/>
    <n v="5"/>
    <n v="5"/>
    <n v="5"/>
    <n v="5"/>
    <x v="5"/>
  </r>
  <r>
    <s v="P803"/>
    <n v="8.6228156281057444"/>
    <x v="1"/>
    <x v="0"/>
    <n v="12"/>
    <n v="1"/>
    <m/>
    <m/>
    <m/>
    <m/>
    <m/>
    <m/>
    <m/>
    <m/>
    <m/>
    <m/>
    <n v="1"/>
    <x v="0"/>
    <m/>
    <n v="2"/>
    <m/>
    <m/>
    <m/>
    <n v="6"/>
    <n v="7"/>
    <n v="8"/>
    <m/>
    <m/>
    <m/>
    <n v="12"/>
    <m/>
    <m/>
    <n v="5"/>
    <m/>
    <n v="2"/>
    <m/>
    <m/>
    <m/>
    <n v="1"/>
    <n v="5"/>
    <n v="4"/>
    <m/>
    <m/>
    <m/>
    <n v="3"/>
    <m/>
    <m/>
    <m/>
    <m/>
    <m/>
    <m/>
    <n v="2"/>
    <n v="2"/>
    <n v="2"/>
    <n v="2"/>
    <n v="4"/>
    <n v="5"/>
    <n v="3"/>
    <n v="3"/>
    <n v="3"/>
    <n v="4"/>
    <n v="4"/>
    <n v="4"/>
    <n v="4"/>
    <n v="4"/>
    <n v="4"/>
    <n v="4"/>
    <n v="4"/>
    <n v="4"/>
    <n v="4"/>
    <n v="4"/>
    <n v="3"/>
    <n v="4"/>
    <n v="4"/>
    <n v="4"/>
    <n v="4"/>
    <n v="5"/>
    <n v="5"/>
    <n v="3"/>
    <n v="3"/>
    <n v="3"/>
    <n v="3"/>
    <x v="3"/>
  </r>
  <r>
    <s v="P804"/>
    <n v="10.220231628546539"/>
    <x v="0"/>
    <x v="0"/>
    <n v="2"/>
    <m/>
    <m/>
    <m/>
    <m/>
    <m/>
    <m/>
    <m/>
    <m/>
    <n v="9"/>
    <m/>
    <s v="SOUTHEAST ASIAN"/>
    <n v="1"/>
    <x v="0"/>
    <m/>
    <n v="2"/>
    <n v="3"/>
    <m/>
    <m/>
    <n v="6"/>
    <n v="7"/>
    <m/>
    <m/>
    <n v="10"/>
    <n v="11"/>
    <m/>
    <m/>
    <m/>
    <n v="6"/>
    <m/>
    <n v="1"/>
    <n v="2"/>
    <m/>
    <m/>
    <n v="5"/>
    <n v="3"/>
    <m/>
    <m/>
    <n v="6"/>
    <n v="4"/>
    <m/>
    <m/>
    <s v="FONTERRA"/>
    <s v="COUNTDOWN"/>
    <s v="NEW WORLD"/>
    <s v="PAK N SAVE"/>
    <m/>
    <n v="6"/>
    <n v="4"/>
    <n v="4"/>
    <n v="4"/>
    <n v="5"/>
    <n v="5"/>
    <n v="5"/>
    <n v="5"/>
    <n v="5"/>
    <n v="5"/>
    <n v="5"/>
    <n v="5"/>
    <n v="5"/>
    <n v="5"/>
    <n v="5"/>
    <n v="5"/>
    <n v="5"/>
    <n v="5"/>
    <n v="5"/>
    <n v="5"/>
    <n v="5"/>
    <n v="5"/>
    <n v="5"/>
    <n v="5"/>
    <n v="5"/>
    <n v="5"/>
    <n v="5"/>
    <n v="5"/>
    <n v="5"/>
    <n v="5"/>
    <n v="5"/>
    <x v="3"/>
  </r>
  <r>
    <s v="P805"/>
    <n v="7.387865105436104"/>
    <x v="1"/>
    <x v="0"/>
    <n v="8"/>
    <n v="1"/>
    <n v="2"/>
    <m/>
    <m/>
    <m/>
    <m/>
    <m/>
    <m/>
    <m/>
    <m/>
    <m/>
    <n v="2"/>
    <x v="0"/>
    <n v="1"/>
    <n v="2"/>
    <n v="3"/>
    <n v="4"/>
    <n v="5"/>
    <n v="6"/>
    <n v="7"/>
    <n v="8"/>
    <n v="9"/>
    <n v="10"/>
    <n v="11"/>
    <n v="12"/>
    <n v="13"/>
    <m/>
    <n v="13"/>
    <n v="13"/>
    <n v="12"/>
    <n v="9"/>
    <n v="1"/>
    <n v="10"/>
    <n v="3"/>
    <n v="2"/>
    <n v="11"/>
    <n v="6"/>
    <n v="7"/>
    <n v="8"/>
    <n v="5"/>
    <n v="4"/>
    <s v=" "/>
    <m/>
    <m/>
    <m/>
    <m/>
    <n v="6"/>
    <n v="1"/>
    <n v="1"/>
    <n v="1"/>
    <n v="5"/>
    <n v="5"/>
    <n v="5"/>
    <n v="5"/>
    <n v="5"/>
    <n v="5"/>
    <n v="5"/>
    <n v="5"/>
    <n v="5"/>
    <n v="5"/>
    <n v="5"/>
    <n v="5"/>
    <n v="5"/>
    <n v="5"/>
    <n v="5"/>
    <n v="5"/>
    <n v="5"/>
    <n v="5"/>
    <n v="5"/>
    <n v="5"/>
    <n v="5"/>
    <n v="5"/>
    <n v="5"/>
    <n v="5"/>
    <n v="5"/>
    <n v="5"/>
    <n v="5"/>
    <x v="3"/>
  </r>
  <r>
    <s v="P806"/>
    <n v="7.6797990251024117"/>
    <x v="1"/>
    <x v="5"/>
    <n v="3"/>
    <n v="1"/>
    <m/>
    <m/>
    <m/>
    <m/>
    <m/>
    <m/>
    <m/>
    <m/>
    <m/>
    <m/>
    <n v="1"/>
    <x v="0"/>
    <m/>
    <n v="2"/>
    <m/>
    <m/>
    <n v="5"/>
    <m/>
    <m/>
    <m/>
    <m/>
    <m/>
    <m/>
    <n v="12"/>
    <m/>
    <m/>
    <n v="3"/>
    <m/>
    <n v="2"/>
    <m/>
    <m/>
    <n v="1"/>
    <m/>
    <m/>
    <m/>
    <m/>
    <m/>
    <m/>
    <n v="3"/>
    <m/>
    <s v="The warehouse "/>
    <s v="K mart"/>
    <s v="Bunnings "/>
    <m/>
    <m/>
    <n v="5"/>
    <n v="3"/>
    <n v="3"/>
    <n v="4"/>
    <n v="5"/>
    <n v="4"/>
    <n v="4"/>
    <n v="4"/>
    <n v="4"/>
    <n v="3"/>
    <n v="4"/>
    <n v="4"/>
    <n v="3"/>
    <n v="4"/>
    <n v="2"/>
    <n v="2"/>
    <n v="4"/>
    <n v="4"/>
    <n v="3"/>
    <n v="3"/>
    <n v="4"/>
    <n v="4"/>
    <n v="4"/>
    <n v="2"/>
    <n v="4"/>
    <n v="4"/>
    <n v="3"/>
    <n v="4"/>
    <n v="4"/>
    <n v="5"/>
    <n v="4"/>
    <x v="3"/>
  </r>
  <r>
    <s v="P807"/>
    <n v="7.4933588899962551"/>
    <x v="1"/>
    <x v="5"/>
    <n v="14"/>
    <n v="1"/>
    <n v="2"/>
    <m/>
    <n v="4"/>
    <m/>
    <m/>
    <m/>
    <m/>
    <m/>
    <m/>
    <m/>
    <n v="3"/>
    <x v="0"/>
    <m/>
    <m/>
    <m/>
    <m/>
    <m/>
    <m/>
    <m/>
    <m/>
    <m/>
    <m/>
    <m/>
    <m/>
    <m/>
    <n v="14"/>
    <n v="0"/>
    <m/>
    <m/>
    <m/>
    <m/>
    <m/>
    <m/>
    <m/>
    <m/>
    <m/>
    <m/>
    <m/>
    <m/>
    <m/>
    <m/>
    <m/>
    <m/>
    <m/>
    <m/>
    <n v="6"/>
    <n v="3"/>
    <n v="3"/>
    <n v="3"/>
    <n v="3"/>
    <n v="3"/>
    <n v="3"/>
    <n v="3"/>
    <n v="3"/>
    <n v="3"/>
    <n v="3"/>
    <n v="3"/>
    <n v="3"/>
    <n v="3"/>
    <n v="3"/>
    <n v="3"/>
    <n v="3"/>
    <n v="3"/>
    <n v="3"/>
    <n v="3"/>
    <n v="3"/>
    <n v="3"/>
    <n v="3"/>
    <n v="3"/>
    <n v="3"/>
    <n v="3"/>
    <n v="3"/>
    <n v="3"/>
    <n v="3"/>
    <n v="3"/>
    <n v="3"/>
    <x v="6"/>
  </r>
  <r>
    <s v="P808"/>
    <n v="9.3154534406379206"/>
    <x v="0"/>
    <x v="5"/>
    <n v="9"/>
    <m/>
    <m/>
    <m/>
    <m/>
    <m/>
    <m/>
    <n v="7"/>
    <m/>
    <m/>
    <m/>
    <m/>
    <n v="1"/>
    <x v="0"/>
    <n v="1"/>
    <m/>
    <m/>
    <n v="4"/>
    <m/>
    <n v="6"/>
    <m/>
    <m/>
    <m/>
    <m/>
    <m/>
    <m/>
    <m/>
    <m/>
    <n v="3"/>
    <n v="3"/>
    <m/>
    <m/>
    <n v="1"/>
    <m/>
    <n v="2"/>
    <m/>
    <m/>
    <m/>
    <m/>
    <m/>
    <m/>
    <m/>
    <m/>
    <m/>
    <m/>
    <m/>
    <m/>
    <n v="4"/>
    <n v="3"/>
    <n v="3"/>
    <n v="3"/>
    <n v="4"/>
    <n v="5"/>
    <n v="3"/>
    <n v="2"/>
    <n v="4"/>
    <n v="4"/>
    <n v="4"/>
    <n v="5"/>
    <n v="4"/>
    <n v="4"/>
    <n v="3"/>
    <n v="4"/>
    <n v="4"/>
    <n v="4"/>
    <n v="4"/>
    <n v="4"/>
    <n v="3"/>
    <n v="3"/>
    <n v="3"/>
    <n v="4"/>
    <n v="4"/>
    <n v="4"/>
    <n v="4"/>
    <n v="4"/>
    <n v="3"/>
    <n v="4"/>
    <n v="4"/>
    <x v="0"/>
  </r>
  <r>
    <s v="P809"/>
    <n v="10.006219520487571"/>
    <x v="1"/>
    <x v="1"/>
    <n v="9"/>
    <n v="1"/>
    <m/>
    <m/>
    <m/>
    <m/>
    <m/>
    <m/>
    <m/>
    <m/>
    <m/>
    <m/>
    <n v="1"/>
    <x v="0"/>
    <m/>
    <n v="2"/>
    <m/>
    <m/>
    <n v="5"/>
    <m/>
    <n v="7"/>
    <n v="8"/>
    <m/>
    <m/>
    <m/>
    <m/>
    <n v="13"/>
    <m/>
    <n v="5"/>
    <m/>
    <n v="2"/>
    <m/>
    <m/>
    <n v="4"/>
    <m/>
    <n v="3"/>
    <n v="1"/>
    <m/>
    <m/>
    <m/>
    <m/>
    <n v="5"/>
    <m/>
    <m/>
    <m/>
    <m/>
    <m/>
    <n v="3"/>
    <n v="3"/>
    <n v="3"/>
    <n v="3"/>
    <n v="5"/>
    <n v="5"/>
    <n v="3"/>
    <n v="3"/>
    <n v="4"/>
    <n v="4"/>
    <n v="4"/>
    <n v="4"/>
    <n v="4"/>
    <n v="4"/>
    <n v="3"/>
    <n v="3"/>
    <n v="3"/>
    <n v="3"/>
    <n v="3"/>
    <n v="3"/>
    <n v="3"/>
    <n v="3"/>
    <n v="4"/>
    <n v="3"/>
    <n v="3"/>
    <n v="3"/>
    <n v="3"/>
    <n v="4"/>
    <n v="4"/>
    <n v="4"/>
    <n v="4"/>
    <x v="1"/>
  </r>
  <r>
    <s v="P810"/>
    <n v="8.0545947234107231"/>
    <x v="0"/>
    <x v="2"/>
    <n v="12"/>
    <m/>
    <m/>
    <m/>
    <m/>
    <m/>
    <m/>
    <m/>
    <n v="8"/>
    <m/>
    <m/>
    <m/>
    <n v="1"/>
    <x v="0"/>
    <m/>
    <n v="2"/>
    <n v="3"/>
    <n v="4"/>
    <m/>
    <n v="6"/>
    <m/>
    <m/>
    <m/>
    <n v="10"/>
    <m/>
    <m/>
    <m/>
    <m/>
    <n v="5"/>
    <m/>
    <n v="3"/>
    <n v="2"/>
    <n v="4"/>
    <m/>
    <n v="1"/>
    <m/>
    <m/>
    <m/>
    <n v="5"/>
    <m/>
    <m/>
    <m/>
    <s v="Adidas"/>
    <s v="Nike"/>
    <s v="Cotton on"/>
    <m/>
    <m/>
    <n v="4"/>
    <n v="4"/>
    <n v="4"/>
    <n v="4"/>
    <n v="4"/>
    <n v="5"/>
    <n v="4"/>
    <n v="5"/>
    <n v="4"/>
    <n v="4"/>
    <n v="4"/>
    <n v="4"/>
    <n v="4"/>
    <n v="4"/>
    <n v="3"/>
    <n v="4"/>
    <n v="4"/>
    <n v="4"/>
    <n v="4"/>
    <n v="4"/>
    <n v="4"/>
    <n v="4"/>
    <n v="4"/>
    <n v="4"/>
    <n v="4"/>
    <n v="4"/>
    <n v="4"/>
    <n v="4"/>
    <n v="4"/>
    <n v="4"/>
    <n v="4"/>
    <x v="3"/>
  </r>
  <r>
    <s v="P811"/>
    <n v="7.968337071011554"/>
    <x v="1"/>
    <x v="5"/>
    <n v="2"/>
    <n v="1"/>
    <m/>
    <m/>
    <m/>
    <m/>
    <m/>
    <m/>
    <m/>
    <m/>
    <m/>
    <m/>
    <n v="1"/>
    <x v="0"/>
    <m/>
    <n v="2"/>
    <m/>
    <m/>
    <n v="5"/>
    <n v="6"/>
    <n v="7"/>
    <n v="8"/>
    <m/>
    <m/>
    <m/>
    <n v="12"/>
    <m/>
    <m/>
    <n v="6"/>
    <m/>
    <n v="1"/>
    <m/>
    <m/>
    <n v="5"/>
    <n v="3"/>
    <n v="2"/>
    <n v="4"/>
    <m/>
    <m/>
    <m/>
    <n v="6"/>
    <m/>
    <s v="Skyline "/>
    <s v="Meridian "/>
    <s v="Genisis"/>
    <s v="Nz windfarm "/>
    <s v="Blackwell "/>
    <n v="5"/>
    <n v="5"/>
    <n v="5"/>
    <n v="5"/>
    <n v="5"/>
    <n v="5"/>
    <n v="5"/>
    <n v="5"/>
    <n v="5"/>
    <n v="5"/>
    <n v="5"/>
    <n v="5"/>
    <n v="5"/>
    <n v="5"/>
    <n v="5"/>
    <n v="5"/>
    <n v="5"/>
    <n v="5"/>
    <n v="5"/>
    <n v="5"/>
    <n v="5"/>
    <n v="5"/>
    <n v="3"/>
    <n v="5"/>
    <n v="5"/>
    <n v="5"/>
    <n v="5"/>
    <n v="5"/>
    <n v="5"/>
    <n v="5"/>
    <n v="5"/>
    <x v="3"/>
  </r>
  <r>
    <s v="P812"/>
    <n v="9.3143398522837444"/>
    <x v="1"/>
    <x v="3"/>
    <n v="13"/>
    <n v="1"/>
    <m/>
    <m/>
    <m/>
    <m/>
    <m/>
    <m/>
    <m/>
    <m/>
    <m/>
    <m/>
    <n v="1"/>
    <x v="0"/>
    <m/>
    <n v="2"/>
    <n v="3"/>
    <m/>
    <n v="5"/>
    <n v="6"/>
    <m/>
    <m/>
    <m/>
    <m/>
    <m/>
    <m/>
    <m/>
    <m/>
    <n v="4"/>
    <m/>
    <n v="1"/>
    <n v="4"/>
    <m/>
    <n v="3"/>
    <n v="2"/>
    <m/>
    <m/>
    <m/>
    <m/>
    <m/>
    <m/>
    <m/>
    <m/>
    <m/>
    <m/>
    <m/>
    <m/>
    <n v="6"/>
    <n v="1"/>
    <n v="1"/>
    <n v="1"/>
    <n v="1"/>
    <n v="4"/>
    <n v="1"/>
    <n v="2"/>
    <n v="2"/>
    <n v="2"/>
    <n v="3"/>
    <n v="4"/>
    <n v="4"/>
    <n v="4"/>
    <n v="4"/>
    <n v="4"/>
    <n v="2"/>
    <n v="4"/>
    <n v="4"/>
    <n v="3"/>
    <n v="4"/>
    <n v="4"/>
    <n v="4"/>
    <n v="4"/>
    <n v="5"/>
    <n v="4"/>
    <n v="5"/>
    <n v="4"/>
    <n v="4"/>
    <n v="3"/>
    <n v="3"/>
    <x v="6"/>
  </r>
  <r>
    <s v="P813"/>
    <n v="10.82006162663437"/>
    <x v="0"/>
    <x v="0"/>
    <n v="3"/>
    <n v="1"/>
    <m/>
    <m/>
    <m/>
    <m/>
    <m/>
    <m/>
    <m/>
    <m/>
    <m/>
    <m/>
    <n v="1"/>
    <x v="0"/>
    <m/>
    <n v="2"/>
    <n v="3"/>
    <n v="4"/>
    <n v="5"/>
    <n v="6"/>
    <n v="7"/>
    <n v="8"/>
    <m/>
    <m/>
    <n v="11"/>
    <n v="12"/>
    <n v="13"/>
    <m/>
    <n v="10"/>
    <m/>
    <n v="1"/>
    <n v="10"/>
    <n v="7"/>
    <n v="2"/>
    <n v="4"/>
    <n v="3"/>
    <n v="5"/>
    <m/>
    <m/>
    <n v="6"/>
    <n v="9"/>
    <n v="8"/>
    <s v="Mercury"/>
    <s v="Meridian"/>
    <s v="New World"/>
    <s v="Countdown"/>
    <m/>
    <n v="6"/>
    <n v="3"/>
    <n v="4"/>
    <n v="4"/>
    <n v="5"/>
    <n v="5"/>
    <n v="4"/>
    <n v="5"/>
    <n v="4"/>
    <n v="5"/>
    <n v="5"/>
    <n v="5"/>
    <n v="5"/>
    <n v="5"/>
    <n v="4"/>
    <n v="5"/>
    <n v="4"/>
    <n v="4"/>
    <n v="5"/>
    <n v="4"/>
    <n v="4"/>
    <n v="4"/>
    <n v="5"/>
    <n v="5"/>
    <n v="5"/>
    <n v="5"/>
    <n v="5"/>
    <n v="4"/>
    <n v="3"/>
    <n v="4"/>
    <n v="3"/>
    <x v="5"/>
  </r>
  <r>
    <s v="P814"/>
    <n v="10.484752699862533"/>
    <x v="1"/>
    <x v="2"/>
    <n v="15"/>
    <n v="1"/>
    <m/>
    <m/>
    <m/>
    <m/>
    <m/>
    <m/>
    <m/>
    <m/>
    <m/>
    <m/>
    <n v="1"/>
    <x v="0"/>
    <m/>
    <n v="2"/>
    <n v="3"/>
    <n v="4"/>
    <n v="5"/>
    <n v="6"/>
    <n v="7"/>
    <n v="8"/>
    <m/>
    <n v="10"/>
    <n v="11"/>
    <n v="12"/>
    <m/>
    <m/>
    <n v="10"/>
    <m/>
    <n v="1"/>
    <n v="3"/>
    <n v="4"/>
    <n v="7"/>
    <n v="8"/>
    <n v="2"/>
    <n v="6"/>
    <m/>
    <n v="5"/>
    <n v="9"/>
    <n v="10"/>
    <m/>
    <s v="Pics"/>
    <s v="New world"/>
    <m/>
    <m/>
    <m/>
    <n v="3"/>
    <n v="4"/>
    <n v="2"/>
    <n v="4"/>
    <n v="4"/>
    <n v="5"/>
    <n v="3"/>
    <n v="4"/>
    <n v="3"/>
    <n v="4"/>
    <n v="4"/>
    <n v="4"/>
    <n v="4"/>
    <n v="4"/>
    <n v="4"/>
    <n v="3"/>
    <n v="4"/>
    <n v="5"/>
    <n v="5"/>
    <n v="4"/>
    <n v="4"/>
    <n v="3"/>
    <n v="3"/>
    <n v="4"/>
    <n v="4"/>
    <n v="5"/>
    <n v="5"/>
    <n v="4"/>
    <n v="4"/>
    <n v="4"/>
    <n v="3"/>
    <x v="3"/>
  </r>
  <r>
    <s v="P815"/>
    <n v="8.8106138961443623"/>
    <x v="1"/>
    <x v="2"/>
    <n v="2"/>
    <m/>
    <m/>
    <m/>
    <m/>
    <m/>
    <m/>
    <m/>
    <n v="8"/>
    <m/>
    <m/>
    <m/>
    <n v="1"/>
    <x v="0"/>
    <m/>
    <m/>
    <n v="3"/>
    <m/>
    <m/>
    <n v="6"/>
    <m/>
    <m/>
    <m/>
    <n v="10"/>
    <m/>
    <m/>
    <n v="13"/>
    <m/>
    <n v="4"/>
    <m/>
    <m/>
    <n v="2"/>
    <m/>
    <m/>
    <n v="1"/>
    <m/>
    <m/>
    <m/>
    <n v="4"/>
    <m/>
    <m/>
    <n v="3"/>
    <s v="Fontera"/>
    <m/>
    <m/>
    <m/>
    <m/>
    <n v="4"/>
    <n v="4"/>
    <n v="3"/>
    <n v="3"/>
    <n v="3"/>
    <n v="4"/>
    <n v="3"/>
    <n v="4"/>
    <n v="4"/>
    <n v="3"/>
    <n v="4"/>
    <n v="5"/>
    <n v="3"/>
    <n v="4"/>
    <n v="4"/>
    <n v="4"/>
    <n v="3"/>
    <n v="4"/>
    <n v="5"/>
    <n v="4"/>
    <n v="4"/>
    <n v="4"/>
    <n v="3"/>
    <n v="5"/>
    <n v="4"/>
    <n v="4"/>
    <n v="4"/>
    <n v="3"/>
    <n v="4"/>
    <n v="4"/>
    <n v="3"/>
    <x v="5"/>
  </r>
  <r>
    <s v="P816"/>
    <n v="8.4764816044132001"/>
    <x v="0"/>
    <x v="4"/>
    <n v="2"/>
    <m/>
    <n v="2"/>
    <m/>
    <m/>
    <m/>
    <m/>
    <m/>
    <m/>
    <m/>
    <m/>
    <m/>
    <n v="1"/>
    <x v="0"/>
    <m/>
    <n v="2"/>
    <m/>
    <m/>
    <m/>
    <m/>
    <m/>
    <m/>
    <m/>
    <m/>
    <m/>
    <m/>
    <n v="13"/>
    <m/>
    <n v="2"/>
    <m/>
    <n v="2"/>
    <m/>
    <m/>
    <m/>
    <m/>
    <m/>
    <m/>
    <m/>
    <m/>
    <m/>
    <m/>
    <n v="1"/>
    <m/>
    <m/>
    <m/>
    <m/>
    <m/>
    <n v="3"/>
    <n v="5"/>
    <n v="3"/>
    <n v="3"/>
    <n v="3"/>
    <n v="3"/>
    <n v="4"/>
    <n v="4"/>
    <n v="3"/>
    <n v="3"/>
    <n v="4"/>
    <n v="3"/>
    <n v="3"/>
    <n v="3"/>
    <n v="3"/>
    <n v="3"/>
    <n v="3"/>
    <n v="4"/>
    <n v="3"/>
    <n v="3"/>
    <n v="3"/>
    <n v="3"/>
    <n v="3"/>
    <n v="3"/>
    <n v="4"/>
    <n v="3"/>
    <n v="4"/>
    <n v="2"/>
    <n v="2"/>
    <n v="2"/>
    <n v="4"/>
    <x v="0"/>
  </r>
  <r>
    <s v="P817"/>
    <n v="10.718716940417243"/>
    <x v="1"/>
    <x v="5"/>
    <n v="6"/>
    <n v="1"/>
    <m/>
    <m/>
    <m/>
    <m/>
    <m/>
    <m/>
    <m/>
    <m/>
    <m/>
    <m/>
    <n v="1"/>
    <x v="0"/>
    <n v="1"/>
    <m/>
    <m/>
    <n v="4"/>
    <m/>
    <m/>
    <m/>
    <m/>
    <m/>
    <n v="10"/>
    <m/>
    <n v="12"/>
    <m/>
    <m/>
    <n v="4"/>
    <n v="2"/>
    <m/>
    <m/>
    <n v="3"/>
    <m/>
    <m/>
    <m/>
    <m/>
    <m/>
    <n v="1"/>
    <m/>
    <n v="4"/>
    <m/>
    <m/>
    <m/>
    <m/>
    <m/>
    <m/>
    <n v="4"/>
    <n v="4"/>
    <n v="3"/>
    <n v="4"/>
    <n v="4"/>
    <n v="3"/>
    <n v="4"/>
    <n v="4"/>
    <n v="3"/>
    <n v="3"/>
    <n v="5"/>
    <n v="4"/>
    <n v="3"/>
    <n v="4"/>
    <n v="4"/>
    <n v="4"/>
    <n v="3"/>
    <n v="4"/>
    <n v="4"/>
    <n v="4"/>
    <n v="4"/>
    <n v="3"/>
    <n v="4"/>
    <n v="4"/>
    <n v="4"/>
    <n v="3"/>
    <n v="5"/>
    <n v="4"/>
    <n v="4"/>
    <n v="3"/>
    <n v="4"/>
    <x v="6"/>
  </r>
  <r>
    <s v="P818"/>
    <n v="10.859383167406079"/>
    <x v="0"/>
    <x v="4"/>
    <n v="8"/>
    <n v="1"/>
    <m/>
    <m/>
    <m/>
    <m/>
    <m/>
    <m/>
    <m/>
    <m/>
    <m/>
    <m/>
    <n v="1"/>
    <x v="0"/>
    <m/>
    <n v="2"/>
    <n v="3"/>
    <n v="4"/>
    <n v="5"/>
    <n v="6"/>
    <n v="7"/>
    <n v="8"/>
    <n v="9"/>
    <n v="10"/>
    <n v="11"/>
    <n v="12"/>
    <m/>
    <m/>
    <n v="11"/>
    <m/>
    <n v="1"/>
    <n v="3"/>
    <n v="9"/>
    <n v="8"/>
    <n v="4"/>
    <n v="5"/>
    <n v="2"/>
    <n v="10"/>
    <n v="11"/>
    <n v="6"/>
    <n v="7"/>
    <m/>
    <s v="Lush"/>
    <s v="The herb farm"/>
    <m/>
    <m/>
    <m/>
    <n v="5"/>
    <n v="5"/>
    <n v="5"/>
    <n v="5"/>
    <n v="4"/>
    <n v="4"/>
    <n v="3"/>
    <n v="3"/>
    <n v="2"/>
    <n v="4"/>
    <n v="5"/>
    <n v="5"/>
    <n v="5"/>
    <n v="5"/>
    <n v="3"/>
    <n v="4"/>
    <n v="5"/>
    <n v="3"/>
    <n v="4"/>
    <n v="4"/>
    <n v="3"/>
    <n v="4"/>
    <n v="4"/>
    <n v="4"/>
    <n v="4"/>
    <n v="4"/>
    <n v="4"/>
    <n v="5"/>
    <n v="4"/>
    <n v="3"/>
    <n v="5"/>
    <x v="5"/>
  </r>
  <r>
    <s v="P819"/>
    <n v="9.0042778008390236"/>
    <x v="1"/>
    <x v="1"/>
    <n v="9"/>
    <n v="1"/>
    <m/>
    <m/>
    <m/>
    <m/>
    <m/>
    <m/>
    <m/>
    <m/>
    <m/>
    <m/>
    <n v="1"/>
    <x v="0"/>
    <m/>
    <m/>
    <m/>
    <m/>
    <m/>
    <m/>
    <m/>
    <m/>
    <m/>
    <m/>
    <m/>
    <m/>
    <m/>
    <n v="14"/>
    <n v="0"/>
    <m/>
    <m/>
    <m/>
    <m/>
    <m/>
    <m/>
    <m/>
    <m/>
    <m/>
    <m/>
    <m/>
    <m/>
    <m/>
    <s v=" "/>
    <m/>
    <m/>
    <m/>
    <m/>
    <n v="1"/>
    <n v="1"/>
    <n v="1"/>
    <n v="1"/>
    <n v="1"/>
    <n v="1"/>
    <n v="1"/>
    <n v="1"/>
    <n v="1"/>
    <n v="1"/>
    <n v="3"/>
    <n v="3"/>
    <n v="3"/>
    <n v="2"/>
    <n v="1"/>
    <n v="3"/>
    <n v="1"/>
    <n v="5"/>
    <n v="3"/>
    <n v="3"/>
    <n v="1"/>
    <n v="1"/>
    <n v="1"/>
    <n v="1"/>
    <n v="1"/>
    <n v="1"/>
    <n v="1"/>
    <n v="1"/>
    <n v="3"/>
    <n v="1"/>
    <n v="1"/>
    <x v="2"/>
  </r>
  <r>
    <s v="P820"/>
    <n v="9.6297804346619884"/>
    <x v="0"/>
    <x v="5"/>
    <n v="13"/>
    <n v="1"/>
    <m/>
    <m/>
    <m/>
    <m/>
    <m/>
    <m/>
    <m/>
    <m/>
    <m/>
    <m/>
    <n v="1"/>
    <x v="0"/>
    <m/>
    <n v="2"/>
    <n v="3"/>
    <n v="4"/>
    <n v="5"/>
    <n v="6"/>
    <n v="7"/>
    <n v="8"/>
    <m/>
    <n v="10"/>
    <n v="11"/>
    <n v="12"/>
    <n v="13"/>
    <m/>
    <n v="11"/>
    <m/>
    <n v="1"/>
    <n v="11"/>
    <n v="8"/>
    <n v="9"/>
    <n v="10"/>
    <n v="4"/>
    <n v="2"/>
    <m/>
    <n v="3"/>
    <n v="7"/>
    <n v="5"/>
    <n v="6"/>
    <m/>
    <m/>
    <m/>
    <m/>
    <m/>
    <n v="6"/>
    <n v="3"/>
    <n v="3"/>
    <n v="4"/>
    <n v="4"/>
    <n v="4"/>
    <n v="3"/>
    <n v="3"/>
    <n v="3"/>
    <n v="3"/>
    <n v="3"/>
    <n v="3"/>
    <n v="3"/>
    <n v="3"/>
    <n v="4"/>
    <n v="4"/>
    <n v="4"/>
    <n v="4"/>
    <n v="4"/>
    <n v="4"/>
    <n v="4"/>
    <n v="4"/>
    <n v="4"/>
    <n v="4"/>
    <n v="4"/>
    <n v="4"/>
    <n v="4"/>
    <n v="4"/>
    <n v="4"/>
    <n v="4"/>
    <n v="4"/>
    <x v="0"/>
  </r>
  <r>
    <s v="P821"/>
    <n v="7.0230494030086179"/>
    <x v="1"/>
    <x v="1"/>
    <n v="9"/>
    <n v="1"/>
    <m/>
    <m/>
    <m/>
    <m/>
    <m/>
    <m/>
    <m/>
    <m/>
    <m/>
    <m/>
    <n v="1"/>
    <x v="0"/>
    <m/>
    <n v="2"/>
    <n v="3"/>
    <n v="4"/>
    <n v="5"/>
    <n v="6"/>
    <n v="7"/>
    <n v="8"/>
    <m/>
    <n v="10"/>
    <n v="11"/>
    <n v="12"/>
    <n v="13"/>
    <m/>
    <n v="11"/>
    <m/>
    <n v="2"/>
    <n v="4"/>
    <n v="7"/>
    <n v="9"/>
    <n v="3"/>
    <n v="1"/>
    <n v="5"/>
    <m/>
    <n v="6"/>
    <n v="8"/>
    <n v="10"/>
    <n v="11"/>
    <m/>
    <m/>
    <m/>
    <m/>
    <m/>
    <n v="6"/>
    <n v="3"/>
    <n v="3"/>
    <n v="4"/>
    <n v="5"/>
    <n v="5"/>
    <n v="1"/>
    <n v="1"/>
    <n v="1"/>
    <n v="3"/>
    <n v="4"/>
    <n v="4"/>
    <n v="3"/>
    <n v="4"/>
    <n v="4"/>
    <n v="4"/>
    <n v="4"/>
    <n v="4"/>
    <n v="4"/>
    <n v="4"/>
    <n v="1"/>
    <n v="3"/>
    <n v="3"/>
    <n v="3"/>
    <n v="3"/>
    <n v="4"/>
    <n v="4"/>
    <n v="3"/>
    <n v="3"/>
    <n v="3"/>
    <n v="3"/>
    <x v="6"/>
  </r>
  <r>
    <s v="P822"/>
    <n v="10.23813201111107"/>
    <x v="1"/>
    <x v="0"/>
    <n v="2"/>
    <n v="1"/>
    <m/>
    <m/>
    <m/>
    <m/>
    <m/>
    <m/>
    <m/>
    <m/>
    <m/>
    <m/>
    <n v="1"/>
    <x v="0"/>
    <m/>
    <n v="2"/>
    <n v="3"/>
    <n v="4"/>
    <n v="5"/>
    <n v="6"/>
    <n v="7"/>
    <n v="8"/>
    <m/>
    <m/>
    <m/>
    <n v="12"/>
    <m/>
    <m/>
    <n v="8"/>
    <m/>
    <n v="4"/>
    <n v="6"/>
    <n v="5"/>
    <n v="8"/>
    <n v="3"/>
    <n v="1"/>
    <n v="7"/>
    <m/>
    <m/>
    <m/>
    <n v="9"/>
    <m/>
    <s v="Untouched world"/>
    <s v="Source Foods"/>
    <s v="Hi Well"/>
    <s v="Tesla"/>
    <s v="Koanga Gardens"/>
    <n v="4"/>
    <n v="5"/>
    <n v="5"/>
    <n v="5"/>
    <n v="2"/>
    <n v="3"/>
    <n v="2"/>
    <n v="4"/>
    <n v="5"/>
    <n v="4"/>
    <n v="4"/>
    <n v="4"/>
    <n v="5"/>
    <n v="4"/>
    <n v="4"/>
    <n v="4"/>
    <n v="4"/>
    <n v="4"/>
    <n v="4"/>
    <n v="5"/>
    <n v="4"/>
    <n v="5"/>
    <n v="3"/>
    <n v="4"/>
    <n v="4"/>
    <n v="4"/>
    <n v="3"/>
    <n v="5"/>
    <n v="4"/>
    <n v="3"/>
    <n v="5"/>
    <x v="2"/>
  </r>
  <r>
    <s v="P823"/>
    <n v="9.0493295405585599"/>
    <x v="0"/>
    <x v="2"/>
    <n v="12"/>
    <m/>
    <m/>
    <n v="3"/>
    <m/>
    <m/>
    <m/>
    <m/>
    <m/>
    <m/>
    <m/>
    <m/>
    <n v="1"/>
    <x v="0"/>
    <m/>
    <m/>
    <m/>
    <m/>
    <m/>
    <m/>
    <m/>
    <m/>
    <m/>
    <m/>
    <m/>
    <m/>
    <m/>
    <n v="14"/>
    <n v="0"/>
    <m/>
    <m/>
    <m/>
    <m/>
    <m/>
    <m/>
    <m/>
    <m/>
    <m/>
    <m/>
    <m/>
    <m/>
    <m/>
    <m/>
    <m/>
    <m/>
    <m/>
    <m/>
    <n v="2"/>
    <n v="3"/>
    <n v="3"/>
    <n v="5"/>
    <n v="4"/>
    <n v="3"/>
    <n v="3"/>
    <n v="4"/>
    <n v="3"/>
    <n v="5"/>
    <n v="5"/>
    <n v="5"/>
    <n v="5"/>
    <n v="5"/>
    <n v="5"/>
    <n v="5"/>
    <n v="5"/>
    <n v="5"/>
    <n v="5"/>
    <n v="5"/>
    <n v="5"/>
    <n v="5"/>
    <n v="5"/>
    <n v="5"/>
    <n v="5"/>
    <n v="5"/>
    <n v="5"/>
    <n v="5"/>
    <n v="5"/>
    <n v="5"/>
    <n v="5"/>
    <x v="6"/>
  </r>
  <r>
    <s v="P824"/>
    <n v="7.3569150250365016"/>
    <x v="0"/>
    <x v="0"/>
    <n v="8"/>
    <n v="1"/>
    <m/>
    <m/>
    <m/>
    <m/>
    <m/>
    <m/>
    <m/>
    <m/>
    <m/>
    <m/>
    <n v="1"/>
    <x v="0"/>
    <m/>
    <n v="2"/>
    <n v="3"/>
    <m/>
    <n v="5"/>
    <n v="6"/>
    <n v="7"/>
    <n v="8"/>
    <m/>
    <n v="10"/>
    <n v="11"/>
    <n v="12"/>
    <m/>
    <m/>
    <n v="9"/>
    <m/>
    <n v="1"/>
    <n v="5"/>
    <m/>
    <n v="4"/>
    <n v="2"/>
    <n v="3"/>
    <n v="7"/>
    <m/>
    <n v="9"/>
    <n v="6"/>
    <n v="8"/>
    <m/>
    <s v="Ecostore"/>
    <m/>
    <m/>
    <m/>
    <m/>
    <n v="3"/>
    <n v="4"/>
    <n v="4"/>
    <n v="4"/>
    <n v="4"/>
    <n v="4"/>
    <n v="3"/>
    <n v="4"/>
    <n v="4"/>
    <n v="4"/>
    <n v="5"/>
    <n v="5"/>
    <n v="5"/>
    <n v="5"/>
    <n v="5"/>
    <n v="5"/>
    <n v="4"/>
    <n v="4"/>
    <n v="4"/>
    <n v="4"/>
    <n v="4"/>
    <n v="4"/>
    <n v="4"/>
    <n v="4"/>
    <n v="4"/>
    <n v="4"/>
    <n v="4"/>
    <n v="4"/>
    <n v="4"/>
    <n v="3"/>
    <n v="5"/>
    <x v="1"/>
  </r>
  <r>
    <s v="P825"/>
    <n v="10.310649756648582"/>
    <x v="0"/>
    <x v="1"/>
    <n v="12"/>
    <n v="1"/>
    <m/>
    <m/>
    <m/>
    <m/>
    <m/>
    <m/>
    <m/>
    <m/>
    <m/>
    <m/>
    <n v="1"/>
    <x v="0"/>
    <m/>
    <n v="2"/>
    <n v="3"/>
    <m/>
    <n v="5"/>
    <n v="6"/>
    <n v="7"/>
    <m/>
    <n v="9"/>
    <m/>
    <n v="11"/>
    <n v="12"/>
    <m/>
    <m/>
    <n v="8"/>
    <m/>
    <n v="2"/>
    <n v="4"/>
    <m/>
    <n v="5"/>
    <n v="3"/>
    <n v="6"/>
    <m/>
    <n v="1"/>
    <m/>
    <n v="7"/>
    <n v="8"/>
    <m/>
    <s v="WAREHOUSE"/>
    <s v="COUNTDOWN"/>
    <m/>
    <m/>
    <m/>
    <n v="6"/>
    <n v="4"/>
    <n v="4"/>
    <n v="3"/>
    <n v="5"/>
    <n v="5"/>
    <n v="4"/>
    <n v="4"/>
    <n v="3"/>
    <n v="4"/>
    <n v="4"/>
    <n v="5"/>
    <n v="5"/>
    <n v="5"/>
    <n v="4"/>
    <n v="5"/>
    <n v="5"/>
    <n v="4"/>
    <n v="4"/>
    <n v="5"/>
    <n v="4"/>
    <n v="5"/>
    <n v="5"/>
    <n v="5"/>
    <n v="4"/>
    <n v="4"/>
    <n v="5"/>
    <n v="4"/>
    <n v="4"/>
    <n v="4"/>
    <n v="5"/>
    <x v="4"/>
  </r>
  <r>
    <s v="P826"/>
    <n v="7.7184316518976148"/>
    <x v="0"/>
    <x v="4"/>
    <n v="13"/>
    <n v="1"/>
    <m/>
    <m/>
    <m/>
    <m/>
    <m/>
    <m/>
    <m/>
    <m/>
    <m/>
    <m/>
    <n v="1"/>
    <x v="0"/>
    <m/>
    <m/>
    <n v="3"/>
    <m/>
    <m/>
    <m/>
    <m/>
    <m/>
    <m/>
    <n v="10"/>
    <m/>
    <n v="12"/>
    <m/>
    <m/>
    <n v="3"/>
    <m/>
    <m/>
    <n v="1"/>
    <m/>
    <m/>
    <m/>
    <m/>
    <m/>
    <m/>
    <n v="3"/>
    <m/>
    <n v="2"/>
    <m/>
    <s v="glassomns"/>
    <m/>
    <m/>
    <m/>
    <m/>
    <n v="5"/>
    <n v="4"/>
    <n v="4"/>
    <n v="4"/>
    <n v="4"/>
    <n v="5"/>
    <n v="4"/>
    <n v="4"/>
    <n v="5"/>
    <n v="5"/>
    <n v="4"/>
    <n v="4"/>
    <n v="4"/>
    <n v="4"/>
    <n v="5"/>
    <n v="4"/>
    <n v="5"/>
    <n v="4"/>
    <n v="4"/>
    <n v="4"/>
    <n v="5"/>
    <n v="5"/>
    <n v="5"/>
    <n v="5"/>
    <n v="4"/>
    <n v="4"/>
    <n v="4"/>
    <n v="5"/>
    <n v="4"/>
    <n v="5"/>
    <n v="5"/>
    <x v="4"/>
  </r>
  <r>
    <s v="P827"/>
    <n v="9.1122347748282984"/>
    <x v="1"/>
    <x v="4"/>
    <n v="9"/>
    <m/>
    <m/>
    <m/>
    <m/>
    <m/>
    <m/>
    <m/>
    <m/>
    <n v="9"/>
    <m/>
    <s v="African "/>
    <n v="1"/>
    <x v="0"/>
    <m/>
    <m/>
    <m/>
    <m/>
    <m/>
    <m/>
    <m/>
    <n v="8"/>
    <m/>
    <m/>
    <m/>
    <m/>
    <m/>
    <m/>
    <n v="1"/>
    <m/>
    <m/>
    <m/>
    <m/>
    <m/>
    <m/>
    <m/>
    <n v="1"/>
    <m/>
    <m/>
    <m/>
    <m/>
    <m/>
    <s v="Farmers "/>
    <s v="Hannahs"/>
    <m/>
    <m/>
    <m/>
    <n v="4"/>
    <n v="3"/>
    <n v="3"/>
    <n v="2"/>
    <n v="2"/>
    <n v="5"/>
    <n v="3"/>
    <n v="4"/>
    <n v="4"/>
    <n v="5"/>
    <n v="5"/>
    <n v="4"/>
    <n v="5"/>
    <n v="4"/>
    <n v="3"/>
    <n v="1"/>
    <n v="3"/>
    <n v="2"/>
    <n v="3"/>
    <n v="2"/>
    <n v="2"/>
    <n v="2"/>
    <n v="5"/>
    <n v="3"/>
    <n v="4"/>
    <n v="2"/>
    <n v="4"/>
    <n v="3"/>
    <n v="1"/>
    <n v="4"/>
    <n v="3"/>
    <x v="4"/>
  </r>
  <r>
    <s v="P828"/>
    <n v="8.876012855034892"/>
    <x v="0"/>
    <x v="2"/>
    <n v="2"/>
    <m/>
    <m/>
    <m/>
    <m/>
    <m/>
    <m/>
    <m/>
    <n v="8"/>
    <m/>
    <m/>
    <m/>
    <n v="1"/>
    <x v="0"/>
    <m/>
    <n v="2"/>
    <n v="3"/>
    <n v="4"/>
    <n v="5"/>
    <n v="6"/>
    <n v="7"/>
    <n v="8"/>
    <m/>
    <n v="10"/>
    <n v="11"/>
    <n v="12"/>
    <m/>
    <m/>
    <n v="10"/>
    <m/>
    <n v="1"/>
    <n v="3"/>
    <n v="9"/>
    <n v="4"/>
    <n v="8"/>
    <n v="2"/>
    <n v="10"/>
    <m/>
    <n v="6"/>
    <n v="7"/>
    <n v="5"/>
    <m/>
    <s v="Icebreaker "/>
    <s v="Katmandu"/>
    <s v="Macpac"/>
    <m/>
    <m/>
    <n v="4"/>
    <n v="4"/>
    <n v="4"/>
    <n v="4"/>
    <n v="4"/>
    <n v="5"/>
    <n v="4"/>
    <n v="4"/>
    <n v="4"/>
    <n v="4"/>
    <n v="5"/>
    <n v="5"/>
    <n v="5"/>
    <n v="5"/>
    <n v="5"/>
    <n v="5"/>
    <n v="5"/>
    <n v="4"/>
    <n v="5"/>
    <n v="5"/>
    <n v="4"/>
    <n v="4"/>
    <n v="4"/>
    <n v="4"/>
    <n v="4"/>
    <n v="4"/>
    <n v="5"/>
    <n v="4"/>
    <n v="4"/>
    <n v="4"/>
    <n v="4"/>
    <x v="0"/>
  </r>
  <r>
    <s v="P829"/>
    <n v="10.000197869558205"/>
    <x v="0"/>
    <x v="2"/>
    <n v="2"/>
    <m/>
    <m/>
    <m/>
    <m/>
    <m/>
    <m/>
    <m/>
    <n v="8"/>
    <m/>
    <m/>
    <m/>
    <n v="1"/>
    <x v="0"/>
    <m/>
    <m/>
    <m/>
    <m/>
    <m/>
    <m/>
    <m/>
    <m/>
    <m/>
    <m/>
    <m/>
    <m/>
    <m/>
    <n v="14"/>
    <n v="0"/>
    <m/>
    <m/>
    <m/>
    <m/>
    <m/>
    <m/>
    <m/>
    <m/>
    <m/>
    <m/>
    <m/>
    <m/>
    <m/>
    <m/>
    <m/>
    <m/>
    <m/>
    <m/>
    <n v="3"/>
    <n v="3"/>
    <n v="3"/>
    <n v="3"/>
    <n v="3"/>
    <n v="3"/>
    <n v="3"/>
    <n v="3"/>
    <n v="3"/>
    <n v="3"/>
    <n v="3"/>
    <n v="3"/>
    <n v="4"/>
    <n v="4"/>
    <n v="5"/>
    <n v="5"/>
    <n v="5"/>
    <n v="5"/>
    <n v="5"/>
    <n v="5"/>
    <n v="5"/>
    <n v="5"/>
    <n v="3"/>
    <n v="3"/>
    <n v="5"/>
    <n v="5"/>
    <n v="5"/>
    <n v="5"/>
    <n v="5"/>
    <n v="5"/>
    <n v="5"/>
    <x v="3"/>
  </r>
  <r>
    <s v="P830"/>
    <n v="10.260691160837693"/>
    <x v="0"/>
    <x v="0"/>
    <n v="13"/>
    <n v="1"/>
    <m/>
    <m/>
    <m/>
    <m/>
    <m/>
    <m/>
    <m/>
    <m/>
    <m/>
    <m/>
    <n v="1"/>
    <x v="0"/>
    <m/>
    <n v="2"/>
    <n v="3"/>
    <m/>
    <n v="5"/>
    <n v="6"/>
    <m/>
    <n v="8"/>
    <m/>
    <n v="10"/>
    <n v="11"/>
    <m/>
    <m/>
    <m/>
    <n v="7"/>
    <m/>
    <n v="1"/>
    <n v="3"/>
    <m/>
    <n v="2"/>
    <n v="4"/>
    <m/>
    <n v="5"/>
    <m/>
    <n v="7"/>
    <n v="6"/>
    <m/>
    <m/>
    <s v="Veggie boys "/>
    <m/>
    <m/>
    <m/>
    <m/>
    <n v="6"/>
    <n v="3"/>
    <n v="2"/>
    <n v="3"/>
    <n v="2"/>
    <n v="4"/>
    <n v="4"/>
    <n v="5"/>
    <n v="4"/>
    <n v="5"/>
    <n v="5"/>
    <n v="5"/>
    <n v="5"/>
    <n v="5"/>
    <n v="5"/>
    <n v="5"/>
    <n v="5"/>
    <n v="5"/>
    <n v="5"/>
    <n v="5"/>
    <n v="5"/>
    <n v="5"/>
    <n v="5"/>
    <n v="5"/>
    <n v="5"/>
    <n v="5"/>
    <n v="5"/>
    <n v="5"/>
    <n v="5"/>
    <n v="4"/>
    <n v="5"/>
    <x v="0"/>
  </r>
  <r>
    <s v="P831"/>
    <n v="10.209056955233214"/>
    <x v="0"/>
    <x v="4"/>
    <n v="2"/>
    <m/>
    <m/>
    <m/>
    <m/>
    <m/>
    <m/>
    <m/>
    <n v="8"/>
    <m/>
    <m/>
    <m/>
    <n v="1"/>
    <x v="0"/>
    <n v="1"/>
    <n v="2"/>
    <n v="3"/>
    <n v="4"/>
    <n v="5"/>
    <n v="6"/>
    <n v="7"/>
    <n v="8"/>
    <n v="9"/>
    <n v="10"/>
    <m/>
    <n v="12"/>
    <n v="13"/>
    <m/>
    <n v="12"/>
    <n v="12"/>
    <n v="1"/>
    <n v="3"/>
    <n v="2"/>
    <n v="8"/>
    <n v="9"/>
    <n v="10"/>
    <n v="5"/>
    <n v="6"/>
    <n v="11"/>
    <m/>
    <n v="4"/>
    <n v="7"/>
    <s v="Kathmandu "/>
    <s v="Adidas "/>
    <s v="Nike"/>
    <s v="Puma"/>
    <s v="Zara"/>
    <n v="5"/>
    <n v="5"/>
    <n v="5"/>
    <n v="5"/>
    <n v="5"/>
    <n v="4"/>
    <n v="5"/>
    <n v="5"/>
    <n v="5"/>
    <n v="4"/>
    <n v="5"/>
    <n v="5"/>
    <n v="5"/>
    <n v="5"/>
    <n v="4"/>
    <n v="5"/>
    <n v="5"/>
    <n v="4"/>
    <n v="4"/>
    <n v="5"/>
    <n v="5"/>
    <n v="5"/>
    <n v="5"/>
    <n v="5"/>
    <n v="5"/>
    <n v="5"/>
    <n v="5"/>
    <n v="5"/>
    <n v="5"/>
    <n v="5"/>
    <n v="5"/>
    <x v="3"/>
  </r>
  <r>
    <s v="P832"/>
    <n v="8.4025212252327126"/>
    <x v="1"/>
    <x v="0"/>
    <n v="3"/>
    <n v="1"/>
    <m/>
    <m/>
    <m/>
    <m/>
    <m/>
    <m/>
    <m/>
    <m/>
    <m/>
    <m/>
    <n v="1"/>
    <x v="0"/>
    <m/>
    <m/>
    <m/>
    <m/>
    <m/>
    <m/>
    <m/>
    <m/>
    <m/>
    <m/>
    <m/>
    <m/>
    <m/>
    <n v="14"/>
    <n v="0"/>
    <m/>
    <m/>
    <m/>
    <m/>
    <m/>
    <m/>
    <m/>
    <m/>
    <m/>
    <m/>
    <m/>
    <m/>
    <m/>
    <s v="Whitcoulls"/>
    <s v="Paper Plus"/>
    <m/>
    <m/>
    <m/>
    <n v="6"/>
    <n v="3"/>
    <n v="3"/>
    <n v="3"/>
    <n v="3"/>
    <n v="3"/>
    <n v="3"/>
    <n v="2"/>
    <n v="4"/>
    <n v="3"/>
    <n v="3"/>
    <n v="3"/>
    <n v="3"/>
    <n v="3"/>
    <n v="3"/>
    <n v="2"/>
    <n v="5"/>
    <n v="3"/>
    <n v="2"/>
    <n v="4"/>
    <n v="3"/>
    <n v="2"/>
    <n v="3"/>
    <n v="3"/>
    <n v="3"/>
    <n v="2"/>
    <n v="4"/>
    <n v="3"/>
    <n v="3"/>
    <n v="4"/>
    <n v="2"/>
    <x v="1"/>
  </r>
  <r>
    <s v="P833"/>
    <n v="9.6768713332673464"/>
    <x v="1"/>
    <x v="2"/>
    <n v="9"/>
    <n v="1"/>
    <m/>
    <m/>
    <m/>
    <m/>
    <m/>
    <m/>
    <m/>
    <m/>
    <m/>
    <m/>
    <n v="1"/>
    <x v="0"/>
    <m/>
    <m/>
    <m/>
    <n v="4"/>
    <n v="5"/>
    <m/>
    <n v="7"/>
    <m/>
    <m/>
    <m/>
    <m/>
    <m/>
    <n v="13"/>
    <m/>
    <n v="4"/>
    <m/>
    <m/>
    <m/>
    <n v="3"/>
    <n v="2"/>
    <m/>
    <n v="1"/>
    <m/>
    <m/>
    <m/>
    <m/>
    <m/>
    <n v="4"/>
    <s v="Maridian"/>
    <s v="Genesis"/>
    <m/>
    <m/>
    <m/>
    <n v="5"/>
    <n v="5"/>
    <n v="5"/>
    <n v="5"/>
    <n v="5"/>
    <n v="5"/>
    <n v="5"/>
    <n v="5"/>
    <n v="5"/>
    <n v="5"/>
    <n v="5"/>
    <n v="5"/>
    <n v="5"/>
    <n v="5"/>
    <n v="5"/>
    <n v="5"/>
    <n v="5"/>
    <n v="5"/>
    <n v="5"/>
    <n v="5"/>
    <n v="5"/>
    <n v="5"/>
    <n v="5"/>
    <n v="5"/>
    <n v="5"/>
    <n v="5"/>
    <n v="5"/>
    <n v="5"/>
    <n v="5"/>
    <n v="5"/>
    <n v="5"/>
    <x v="4"/>
  </r>
  <r>
    <s v="P834"/>
    <n v="9.5934019817616125"/>
    <x v="0"/>
    <x v="2"/>
    <n v="2"/>
    <m/>
    <m/>
    <m/>
    <m/>
    <m/>
    <m/>
    <m/>
    <m/>
    <n v="9"/>
    <m/>
    <s v="Southeast asian"/>
    <n v="1"/>
    <x v="0"/>
    <m/>
    <n v="2"/>
    <n v="3"/>
    <n v="4"/>
    <n v="5"/>
    <n v="6"/>
    <n v="7"/>
    <n v="8"/>
    <m/>
    <n v="10"/>
    <n v="11"/>
    <n v="12"/>
    <m/>
    <m/>
    <n v="10"/>
    <m/>
    <n v="2"/>
    <n v="7"/>
    <n v="9"/>
    <n v="8"/>
    <n v="3"/>
    <n v="1"/>
    <n v="4"/>
    <m/>
    <n v="10"/>
    <n v="5"/>
    <n v="6"/>
    <m/>
    <s v="Cotton On"/>
    <s v="Nike"/>
    <s v="Meridian"/>
    <s v="Under armour"/>
    <s v="New balance"/>
    <n v="3"/>
    <n v="2"/>
    <n v="3"/>
    <n v="2"/>
    <n v="2"/>
    <n v="1"/>
    <n v="3"/>
    <n v="2"/>
    <n v="2"/>
    <n v="4"/>
    <n v="4"/>
    <n v="5"/>
    <n v="5"/>
    <n v="4"/>
    <n v="5"/>
    <n v="5"/>
    <n v="5"/>
    <n v="5"/>
    <n v="5"/>
    <n v="5"/>
    <n v="4"/>
    <n v="4"/>
    <n v="4"/>
    <n v="4"/>
    <n v="5"/>
    <n v="5"/>
    <n v="5"/>
    <n v="5"/>
    <n v="5"/>
    <n v="5"/>
    <n v="5"/>
    <x v="5"/>
  </r>
  <r>
    <s v="P835"/>
    <n v="7.6497645715695182"/>
    <x v="0"/>
    <x v="1"/>
    <n v="2"/>
    <m/>
    <m/>
    <m/>
    <m/>
    <m/>
    <m/>
    <m/>
    <m/>
    <n v="9"/>
    <m/>
    <s v="British"/>
    <n v="1"/>
    <x v="0"/>
    <m/>
    <n v="2"/>
    <n v="3"/>
    <m/>
    <n v="5"/>
    <n v="6"/>
    <n v="7"/>
    <m/>
    <m/>
    <n v="10"/>
    <n v="11"/>
    <n v="12"/>
    <m/>
    <m/>
    <n v="8"/>
    <m/>
    <n v="1"/>
    <n v="3"/>
    <m/>
    <n v="4"/>
    <n v="2"/>
    <n v="5"/>
    <m/>
    <m/>
    <n v="8"/>
    <n v="6"/>
    <n v="7"/>
    <m/>
    <s v="Earthlove"/>
    <s v="EcoWarehouse"/>
    <s v="My Vita Bag"/>
    <s v="Living Green"/>
    <m/>
    <n v="3"/>
    <n v="3"/>
    <n v="3"/>
    <n v="2"/>
    <n v="5"/>
    <n v="5"/>
    <n v="3"/>
    <n v="4"/>
    <n v="3"/>
    <n v="5"/>
    <n v="5"/>
    <n v="5"/>
    <n v="5"/>
    <n v="5"/>
    <n v="5"/>
    <n v="5"/>
    <n v="4"/>
    <n v="5"/>
    <n v="5"/>
    <n v="5"/>
    <n v="5"/>
    <n v="4"/>
    <n v="5"/>
    <n v="5"/>
    <n v="5"/>
    <n v="5"/>
    <n v="5"/>
    <n v="5"/>
    <n v="5"/>
    <n v="5"/>
    <n v="5"/>
    <x v="1"/>
  </r>
  <r>
    <s v="P836"/>
    <n v="7.3413383749713104"/>
    <x v="0"/>
    <x v="2"/>
    <n v="2"/>
    <m/>
    <m/>
    <m/>
    <n v="4"/>
    <m/>
    <m/>
    <m/>
    <m/>
    <m/>
    <m/>
    <m/>
    <n v="1"/>
    <x v="0"/>
    <m/>
    <m/>
    <m/>
    <m/>
    <m/>
    <m/>
    <m/>
    <m/>
    <m/>
    <m/>
    <m/>
    <m/>
    <m/>
    <n v="14"/>
    <n v="0"/>
    <m/>
    <m/>
    <m/>
    <m/>
    <m/>
    <m/>
    <m/>
    <m/>
    <m/>
    <m/>
    <m/>
    <m/>
    <m/>
    <s v="Not too sure"/>
    <m/>
    <m/>
    <m/>
    <m/>
    <n v="6"/>
    <n v="5"/>
    <n v="5"/>
    <n v="5"/>
    <n v="5"/>
    <n v="5"/>
    <n v="4"/>
    <n v="3"/>
    <n v="4"/>
    <n v="5"/>
    <n v="3"/>
    <n v="5"/>
    <n v="5"/>
    <n v="5"/>
    <n v="5"/>
    <n v="4"/>
    <n v="4"/>
    <n v="4"/>
    <n v="4"/>
    <n v="4"/>
    <n v="4"/>
    <n v="4"/>
    <n v="4"/>
    <n v="4"/>
    <n v="4"/>
    <n v="4"/>
    <n v="5"/>
    <n v="4"/>
    <n v="4"/>
    <n v="3"/>
    <n v="4"/>
    <x v="0"/>
  </r>
  <r>
    <s v="P837"/>
    <n v="8.5581161300316406"/>
    <x v="0"/>
    <x v="2"/>
    <n v="2"/>
    <m/>
    <m/>
    <m/>
    <m/>
    <m/>
    <m/>
    <m/>
    <n v="8"/>
    <m/>
    <m/>
    <m/>
    <n v="1"/>
    <x v="0"/>
    <m/>
    <n v="2"/>
    <n v="3"/>
    <m/>
    <n v="5"/>
    <n v="6"/>
    <n v="7"/>
    <n v="8"/>
    <m/>
    <m/>
    <n v="11"/>
    <n v="12"/>
    <n v="13"/>
    <m/>
    <n v="9"/>
    <m/>
    <n v="1"/>
    <n v="5"/>
    <m/>
    <n v="4"/>
    <n v="2"/>
    <n v="3"/>
    <n v="6"/>
    <m/>
    <m/>
    <n v="7"/>
    <n v="8"/>
    <n v="9"/>
    <s v="Energy online"/>
    <s v="Auckland council"/>
    <s v="Earthcare"/>
    <s v="Ecostore"/>
    <s v="ANZ"/>
    <n v="3"/>
    <n v="2"/>
    <n v="4"/>
    <n v="3"/>
    <n v="5"/>
    <n v="5"/>
    <n v="4"/>
    <n v="3"/>
    <n v="4"/>
    <n v="5"/>
    <n v="5"/>
    <n v="5"/>
    <n v="5"/>
    <n v="5"/>
    <n v="4"/>
    <n v="5"/>
    <n v="5"/>
    <n v="4"/>
    <n v="5"/>
    <n v="5"/>
    <n v="5"/>
    <n v="4"/>
    <n v="5"/>
    <n v="5"/>
    <n v="5"/>
    <n v="5"/>
    <n v="5"/>
    <n v="4"/>
    <n v="4"/>
    <n v="4"/>
    <n v="5"/>
    <x v="4"/>
  </r>
  <r>
    <s v="P838"/>
    <n v="9.7048867299281056"/>
    <x v="1"/>
    <x v="2"/>
    <n v="12"/>
    <n v="1"/>
    <m/>
    <m/>
    <m/>
    <m/>
    <m/>
    <m/>
    <m/>
    <m/>
    <m/>
    <m/>
    <n v="1"/>
    <x v="0"/>
    <m/>
    <n v="2"/>
    <m/>
    <m/>
    <m/>
    <m/>
    <m/>
    <m/>
    <m/>
    <m/>
    <m/>
    <m/>
    <m/>
    <m/>
    <n v="1"/>
    <m/>
    <n v="1"/>
    <m/>
    <m/>
    <m/>
    <m/>
    <m/>
    <m/>
    <m/>
    <m/>
    <m/>
    <m/>
    <m/>
    <s v="Mitre 10"/>
    <s v="Count down"/>
    <s v="Pak n Save"/>
    <s v="New World"/>
    <s v="Placemakers"/>
    <n v="2"/>
    <n v="3"/>
    <n v="3"/>
    <n v="3"/>
    <n v="3"/>
    <n v="3"/>
    <n v="3"/>
    <n v="3"/>
    <n v="3"/>
    <n v="3"/>
    <n v="3"/>
    <n v="3"/>
    <n v="3"/>
    <n v="3"/>
    <n v="3"/>
    <n v="3"/>
    <n v="3"/>
    <n v="3"/>
    <n v="3"/>
    <n v="3"/>
    <n v="3"/>
    <n v="3"/>
    <n v="3"/>
    <n v="3"/>
    <n v="3"/>
    <n v="3"/>
    <n v="3"/>
    <n v="3"/>
    <n v="3"/>
    <n v="3"/>
    <n v="3"/>
    <x v="4"/>
  </r>
  <r>
    <s v="P839"/>
    <n v="9.4344553428455331"/>
    <x v="0"/>
    <x v="2"/>
    <n v="8"/>
    <n v="1"/>
    <m/>
    <m/>
    <m/>
    <m/>
    <m/>
    <m/>
    <m/>
    <m/>
    <m/>
    <m/>
    <n v="1"/>
    <x v="0"/>
    <m/>
    <n v="2"/>
    <n v="3"/>
    <n v="4"/>
    <n v="5"/>
    <n v="6"/>
    <n v="7"/>
    <m/>
    <m/>
    <m/>
    <m/>
    <n v="12"/>
    <m/>
    <m/>
    <n v="7"/>
    <m/>
    <n v="2"/>
    <n v="3"/>
    <n v="5"/>
    <n v="4"/>
    <n v="1"/>
    <n v="6"/>
    <m/>
    <m/>
    <m/>
    <m/>
    <n v="7"/>
    <m/>
    <s v="Toms"/>
    <s v="Levis"/>
    <m/>
    <m/>
    <m/>
    <n v="2"/>
    <n v="2"/>
    <n v="2"/>
    <n v="3"/>
    <n v="4"/>
    <n v="5"/>
    <n v="3"/>
    <n v="4"/>
    <n v="4"/>
    <n v="5"/>
    <n v="5"/>
    <n v="5"/>
    <n v="5"/>
    <n v="5"/>
    <n v="5"/>
    <n v="5"/>
    <n v="5"/>
    <n v="5"/>
    <n v="5"/>
    <n v="5"/>
    <n v="5"/>
    <n v="4"/>
    <n v="5"/>
    <n v="5"/>
    <n v="5"/>
    <n v="5"/>
    <n v="5"/>
    <n v="5"/>
    <n v="5"/>
    <n v="5"/>
    <n v="5"/>
    <x v="6"/>
  </r>
  <r>
    <s v="P840"/>
    <n v="10.235308210499635"/>
    <x v="1"/>
    <x v="0"/>
    <n v="3"/>
    <n v="1"/>
    <m/>
    <m/>
    <m/>
    <m/>
    <m/>
    <m/>
    <m/>
    <m/>
    <m/>
    <m/>
    <n v="1"/>
    <x v="0"/>
    <m/>
    <n v="2"/>
    <n v="3"/>
    <m/>
    <m/>
    <m/>
    <m/>
    <m/>
    <m/>
    <m/>
    <m/>
    <m/>
    <m/>
    <m/>
    <n v="2"/>
    <m/>
    <n v="2"/>
    <n v="1"/>
    <m/>
    <m/>
    <m/>
    <m/>
    <m/>
    <m/>
    <m/>
    <m/>
    <m/>
    <m/>
    <s v="rebel sport"/>
    <m/>
    <m/>
    <m/>
    <m/>
    <n v="4"/>
    <n v="4"/>
    <n v="5"/>
    <n v="5"/>
    <n v="3"/>
    <n v="5"/>
    <n v="4"/>
    <n v="4"/>
    <n v="4"/>
    <n v="4"/>
    <n v="3"/>
    <n v="4"/>
    <n v="4"/>
    <n v="3"/>
    <n v="5"/>
    <n v="4"/>
    <n v="4"/>
    <n v="4"/>
    <n v="3"/>
    <n v="5"/>
    <n v="3"/>
    <n v="4"/>
    <n v="5"/>
    <n v="4"/>
    <n v="4"/>
    <n v="3"/>
    <n v="4"/>
    <n v="4"/>
    <n v="5"/>
    <n v="4"/>
    <n v="3"/>
    <x v="1"/>
  </r>
  <r>
    <s v="P841"/>
    <n v="7.3961722635386504"/>
    <x v="0"/>
    <x v="0"/>
    <n v="12"/>
    <n v="1"/>
    <m/>
    <m/>
    <m/>
    <m/>
    <m/>
    <m/>
    <m/>
    <m/>
    <m/>
    <m/>
    <n v="1"/>
    <x v="0"/>
    <m/>
    <n v="2"/>
    <m/>
    <m/>
    <m/>
    <n v="6"/>
    <n v="7"/>
    <m/>
    <m/>
    <m/>
    <n v="11"/>
    <m/>
    <m/>
    <m/>
    <n v="4"/>
    <m/>
    <n v="1"/>
    <m/>
    <m/>
    <m/>
    <n v="2"/>
    <n v="3"/>
    <m/>
    <m/>
    <m/>
    <n v="4"/>
    <m/>
    <m/>
    <s v="Harrison solar"/>
    <m/>
    <m/>
    <m/>
    <m/>
    <n v="6"/>
    <n v="3"/>
    <n v="3"/>
    <n v="3"/>
    <n v="2"/>
    <n v="4"/>
    <n v="3"/>
    <n v="3"/>
    <n v="3"/>
    <n v="3"/>
    <n v="3"/>
    <n v="3"/>
    <n v="3"/>
    <n v="3"/>
    <n v="3"/>
    <n v="3"/>
    <n v="3"/>
    <n v="3"/>
    <n v="3"/>
    <n v="3"/>
    <n v="3"/>
    <n v="3"/>
    <n v="3"/>
    <n v="3"/>
    <n v="3"/>
    <n v="3"/>
    <n v="3"/>
    <n v="3"/>
    <n v="3"/>
    <n v="3"/>
    <n v="3"/>
    <x v="0"/>
  </r>
  <r>
    <s v="P842"/>
    <n v="10.896133468709589"/>
    <x v="1"/>
    <x v="3"/>
    <n v="2"/>
    <m/>
    <m/>
    <m/>
    <m/>
    <m/>
    <m/>
    <m/>
    <m/>
    <n v="9"/>
    <m/>
    <s v="New Zealander"/>
    <n v="1"/>
    <x v="0"/>
    <m/>
    <m/>
    <m/>
    <m/>
    <m/>
    <m/>
    <m/>
    <m/>
    <m/>
    <m/>
    <m/>
    <m/>
    <m/>
    <m/>
    <n v="0"/>
    <m/>
    <m/>
    <m/>
    <m/>
    <m/>
    <m/>
    <m/>
    <m/>
    <m/>
    <m/>
    <m/>
    <m/>
    <m/>
    <s v="Nissan"/>
    <s v="Toyota"/>
    <s v="Glad"/>
    <s v="Flemmings"/>
    <s v="Oceans"/>
    <n v="6"/>
    <n v="1"/>
    <n v="1"/>
    <n v="1"/>
    <n v="3"/>
    <n v="1"/>
    <n v="1"/>
    <n v="3"/>
    <n v="1"/>
    <n v="1"/>
    <n v="1"/>
    <n v="1"/>
    <n v="1"/>
    <n v="3"/>
    <n v="4"/>
    <n v="3"/>
    <n v="1"/>
    <n v="5"/>
    <n v="5"/>
    <n v="1"/>
    <n v="1"/>
    <n v="3"/>
    <n v="2"/>
    <n v="3"/>
    <n v="3"/>
    <n v="4"/>
    <n v="4"/>
    <n v="1"/>
    <n v="3"/>
    <n v="1"/>
    <n v="3"/>
    <x v="4"/>
  </r>
  <r>
    <s v="P843"/>
    <n v="7.7072900358112149"/>
    <x v="0"/>
    <x v="2"/>
    <n v="2"/>
    <m/>
    <m/>
    <m/>
    <m/>
    <m/>
    <m/>
    <m/>
    <m/>
    <n v="9"/>
    <m/>
    <s v="Afghan "/>
    <n v="1"/>
    <x v="0"/>
    <n v="1"/>
    <m/>
    <m/>
    <m/>
    <n v="5"/>
    <m/>
    <m/>
    <m/>
    <n v="9"/>
    <m/>
    <m/>
    <n v="12"/>
    <n v="13"/>
    <m/>
    <n v="5"/>
    <n v="3"/>
    <m/>
    <m/>
    <m/>
    <n v="2"/>
    <m/>
    <m/>
    <m/>
    <n v="4"/>
    <m/>
    <m/>
    <n v="1"/>
    <n v="5"/>
    <s v="Hospice"/>
    <m/>
    <m/>
    <m/>
    <m/>
    <n v="5"/>
    <n v="3"/>
    <n v="3"/>
    <n v="4"/>
    <n v="3"/>
    <n v="4"/>
    <n v="3"/>
    <n v="3"/>
    <n v="3"/>
    <n v="2"/>
    <n v="4"/>
    <n v="3"/>
    <n v="3"/>
    <n v="3"/>
    <n v="3"/>
    <n v="3"/>
    <n v="3"/>
    <n v="4"/>
    <n v="3"/>
    <n v="3"/>
    <n v="3"/>
    <n v="2"/>
    <n v="3"/>
    <n v="3"/>
    <n v="4"/>
    <n v="3"/>
    <n v="3"/>
    <n v="3"/>
    <n v="2"/>
    <n v="3"/>
    <n v="4"/>
    <x v="0"/>
  </r>
  <r>
    <s v="P844"/>
    <n v="8.4978366574291506"/>
    <x v="1"/>
    <x v="1"/>
    <n v="2"/>
    <m/>
    <n v="2"/>
    <m/>
    <m/>
    <m/>
    <m/>
    <m/>
    <m/>
    <m/>
    <m/>
    <m/>
    <n v="1"/>
    <x v="0"/>
    <m/>
    <n v="2"/>
    <n v="3"/>
    <m/>
    <n v="5"/>
    <n v="6"/>
    <n v="7"/>
    <m/>
    <n v="9"/>
    <m/>
    <n v="11"/>
    <n v="12"/>
    <m/>
    <m/>
    <n v="8"/>
    <m/>
    <n v="2"/>
    <n v="6"/>
    <m/>
    <n v="5"/>
    <n v="7"/>
    <n v="3"/>
    <m/>
    <n v="1"/>
    <m/>
    <n v="8"/>
    <n v="4"/>
    <m/>
    <s v="Eco"/>
    <s v="Green"/>
    <s v="Earthlove"/>
    <s v="Natural "/>
    <s v="Raw"/>
    <n v="4"/>
    <n v="3"/>
    <n v="3"/>
    <n v="2"/>
    <n v="5"/>
    <n v="5"/>
    <n v="3"/>
    <n v="3"/>
    <n v="3"/>
    <n v="4"/>
    <n v="5"/>
    <n v="5"/>
    <n v="5"/>
    <n v="5"/>
    <n v="5"/>
    <n v="5"/>
    <n v="5"/>
    <n v="5"/>
    <n v="5"/>
    <n v="5"/>
    <n v="5"/>
    <n v="3"/>
    <n v="5"/>
    <n v="5"/>
    <n v="5"/>
    <n v="5"/>
    <n v="5"/>
    <n v="5"/>
    <n v="5"/>
    <n v="5"/>
    <n v="5"/>
    <x v="2"/>
  </r>
  <r>
    <s v="P845"/>
    <n v="10.399626639582044"/>
    <x v="0"/>
    <x v="1"/>
    <n v="9"/>
    <n v="1"/>
    <m/>
    <m/>
    <m/>
    <m/>
    <m/>
    <m/>
    <m/>
    <m/>
    <m/>
    <m/>
    <n v="1"/>
    <x v="0"/>
    <m/>
    <n v="2"/>
    <n v="3"/>
    <m/>
    <n v="5"/>
    <n v="6"/>
    <n v="7"/>
    <m/>
    <m/>
    <m/>
    <n v="11"/>
    <m/>
    <m/>
    <m/>
    <n v="6"/>
    <m/>
    <n v="1"/>
    <n v="4"/>
    <m/>
    <n v="6"/>
    <n v="3"/>
    <n v="5"/>
    <m/>
    <m/>
    <m/>
    <n v="2"/>
    <m/>
    <m/>
    <m/>
    <m/>
    <m/>
    <m/>
    <m/>
    <n v="6"/>
    <n v="3"/>
    <n v="3"/>
    <n v="4"/>
    <n v="3"/>
    <n v="5"/>
    <n v="3"/>
    <n v="4"/>
    <n v="2"/>
    <n v="4"/>
    <n v="5"/>
    <n v="5"/>
    <n v="5"/>
    <n v="5"/>
    <n v="5"/>
    <n v="4"/>
    <n v="4"/>
    <n v="4"/>
    <n v="5"/>
    <n v="5"/>
    <n v="5"/>
    <n v="5"/>
    <n v="4"/>
    <n v="4"/>
    <n v="5"/>
    <n v="5"/>
    <n v="5"/>
    <n v="5"/>
    <n v="4"/>
    <n v="4"/>
    <n v="5"/>
    <x v="3"/>
  </r>
  <r>
    <s v="P846"/>
    <n v="9.7740131810307247"/>
    <x v="1"/>
    <x v="5"/>
    <n v="2"/>
    <n v="1"/>
    <m/>
    <m/>
    <m/>
    <m/>
    <m/>
    <m/>
    <m/>
    <m/>
    <m/>
    <m/>
    <n v="1"/>
    <x v="0"/>
    <m/>
    <n v="2"/>
    <n v="3"/>
    <m/>
    <n v="5"/>
    <m/>
    <n v="7"/>
    <n v="8"/>
    <m/>
    <m/>
    <n v="11"/>
    <n v="12"/>
    <m/>
    <m/>
    <n v="7"/>
    <m/>
    <n v="1"/>
    <n v="3"/>
    <m/>
    <n v="2"/>
    <m/>
    <n v="5"/>
    <n v="4"/>
    <m/>
    <m/>
    <n v="6"/>
    <n v="7"/>
    <m/>
    <s v=" "/>
    <m/>
    <m/>
    <m/>
    <m/>
    <n v="3"/>
    <n v="3"/>
    <n v="3"/>
    <n v="3"/>
    <n v="3"/>
    <n v="5"/>
    <n v="3"/>
    <n v="4"/>
    <n v="4"/>
    <n v="5"/>
    <n v="5"/>
    <n v="5"/>
    <n v="5"/>
    <n v="5"/>
    <n v="5"/>
    <n v="5"/>
    <n v="5"/>
    <n v="5"/>
    <n v="5"/>
    <n v="5"/>
    <n v="4"/>
    <n v="5"/>
    <n v="4"/>
    <n v="4"/>
    <n v="5"/>
    <n v="5"/>
    <n v="5"/>
    <n v="3"/>
    <n v="4"/>
    <n v="4"/>
    <n v="4"/>
    <x v="3"/>
  </r>
  <r>
    <s v="P847"/>
    <n v="10.597298634263881"/>
    <x v="0"/>
    <x v="3"/>
    <n v="15"/>
    <n v="1"/>
    <m/>
    <m/>
    <m/>
    <m/>
    <m/>
    <m/>
    <m/>
    <m/>
    <m/>
    <m/>
    <n v="1"/>
    <x v="0"/>
    <m/>
    <n v="2"/>
    <m/>
    <n v="4"/>
    <n v="5"/>
    <n v="6"/>
    <n v="7"/>
    <m/>
    <m/>
    <m/>
    <n v="11"/>
    <n v="12"/>
    <m/>
    <m/>
    <n v="7"/>
    <m/>
    <n v="1"/>
    <m/>
    <n v="5"/>
    <n v="7"/>
    <n v="2"/>
    <n v="3"/>
    <m/>
    <m/>
    <m/>
    <n v="4"/>
    <n v="6"/>
    <m/>
    <s v="Kathmandu"/>
    <s v="Farmers"/>
    <s v="The Warehouse"/>
    <s v="N/A"/>
    <s v="N/A"/>
    <n v="4"/>
    <n v="4"/>
    <n v="4"/>
    <n v="4"/>
    <n v="3"/>
    <n v="4"/>
    <n v="4"/>
    <n v="4"/>
    <n v="3"/>
    <n v="5"/>
    <n v="4"/>
    <n v="5"/>
    <n v="5"/>
    <n v="4"/>
    <n v="4"/>
    <n v="5"/>
    <n v="5"/>
    <n v="5"/>
    <n v="5"/>
    <n v="5"/>
    <n v="4"/>
    <n v="4"/>
    <n v="4"/>
    <n v="5"/>
    <n v="5"/>
    <n v="5"/>
    <n v="5"/>
    <n v="5"/>
    <n v="4"/>
    <n v="4"/>
    <n v="4"/>
    <x v="5"/>
  </r>
  <r>
    <s v="P848"/>
    <n v="8.6767496904392605"/>
    <x v="0"/>
    <x v="3"/>
    <n v="4"/>
    <n v="1"/>
    <m/>
    <m/>
    <m/>
    <m/>
    <m/>
    <m/>
    <m/>
    <m/>
    <m/>
    <m/>
    <n v="1"/>
    <x v="0"/>
    <m/>
    <n v="2"/>
    <m/>
    <m/>
    <n v="5"/>
    <m/>
    <m/>
    <m/>
    <m/>
    <m/>
    <n v="11"/>
    <m/>
    <m/>
    <m/>
    <n v="3"/>
    <m/>
    <n v="1"/>
    <m/>
    <m/>
    <n v="3"/>
    <m/>
    <m/>
    <m/>
    <m/>
    <m/>
    <n v="2"/>
    <m/>
    <m/>
    <s v="trustpower"/>
    <s v="mecury"/>
    <s v="countdown"/>
    <s v="ecostore"/>
    <s v="solar systems"/>
    <n v="4"/>
    <n v="3"/>
    <n v="3"/>
    <n v="3"/>
    <n v="3"/>
    <n v="5"/>
    <n v="2"/>
    <n v="4"/>
    <n v="4"/>
    <n v="3"/>
    <n v="5"/>
    <n v="5"/>
    <n v="5"/>
    <n v="5"/>
    <n v="4"/>
    <n v="5"/>
    <n v="4"/>
    <n v="3"/>
    <n v="4"/>
    <n v="4"/>
    <n v="5"/>
    <n v="4"/>
    <n v="5"/>
    <n v="5"/>
    <n v="5"/>
    <n v="5"/>
    <n v="5"/>
    <n v="4"/>
    <n v="3"/>
    <n v="3"/>
    <n v="4"/>
    <x v="1"/>
  </r>
  <r>
    <s v="P849"/>
    <n v="8.6984308798717631"/>
    <x v="0"/>
    <x v="5"/>
    <n v="13"/>
    <n v="1"/>
    <m/>
    <m/>
    <m/>
    <m/>
    <m/>
    <m/>
    <m/>
    <m/>
    <m/>
    <m/>
    <n v="1"/>
    <x v="0"/>
    <m/>
    <n v="2"/>
    <n v="3"/>
    <m/>
    <n v="5"/>
    <n v="6"/>
    <n v="7"/>
    <n v="8"/>
    <m/>
    <m/>
    <n v="11"/>
    <n v="12"/>
    <n v="13"/>
    <m/>
    <n v="9"/>
    <m/>
    <n v="1"/>
    <n v="5"/>
    <m/>
    <n v="4"/>
    <n v="3"/>
    <n v="8"/>
    <n v="2"/>
    <m/>
    <m/>
    <n v="7"/>
    <n v="6"/>
    <n v="9"/>
    <m/>
    <m/>
    <m/>
    <m/>
    <m/>
    <n v="6"/>
    <n v="3"/>
    <n v="4"/>
    <n v="4"/>
    <n v="4"/>
    <n v="4"/>
    <n v="3"/>
    <n v="3"/>
    <n v="3"/>
    <n v="3"/>
    <n v="3"/>
    <n v="3"/>
    <n v="3"/>
    <n v="3"/>
    <n v="3"/>
    <n v="3"/>
    <n v="3"/>
    <n v="3"/>
    <n v="3"/>
    <n v="3"/>
    <n v="3"/>
    <n v="3"/>
    <n v="3"/>
    <n v="3"/>
    <n v="3"/>
    <n v="3"/>
    <n v="3"/>
    <n v="3"/>
    <n v="3"/>
    <n v="3"/>
    <n v="3"/>
    <x v="6"/>
  </r>
  <r>
    <s v="P850"/>
    <n v="8.0091155911900582"/>
    <x v="1"/>
    <x v="1"/>
    <n v="15"/>
    <n v="1"/>
    <m/>
    <m/>
    <m/>
    <m/>
    <m/>
    <m/>
    <m/>
    <m/>
    <m/>
    <m/>
    <n v="1"/>
    <x v="0"/>
    <m/>
    <m/>
    <m/>
    <m/>
    <m/>
    <n v="6"/>
    <m/>
    <m/>
    <m/>
    <m/>
    <n v="11"/>
    <m/>
    <m/>
    <m/>
    <n v="2"/>
    <m/>
    <m/>
    <m/>
    <m/>
    <m/>
    <n v="1"/>
    <m/>
    <m/>
    <m/>
    <m/>
    <n v="2"/>
    <m/>
    <m/>
    <m/>
    <m/>
    <m/>
    <m/>
    <m/>
    <n v="6"/>
    <n v="3"/>
    <n v="3"/>
    <n v="4"/>
    <n v="4"/>
    <n v="5"/>
    <n v="4"/>
    <n v="3"/>
    <n v="3"/>
    <n v="4"/>
    <n v="4"/>
    <n v="4"/>
    <n v="4"/>
    <n v="4"/>
    <n v="4"/>
    <n v="4"/>
    <n v="4"/>
    <n v="4"/>
    <n v="4"/>
    <n v="4"/>
    <n v="4"/>
    <n v="4"/>
    <n v="4"/>
    <n v="4"/>
    <n v="4"/>
    <n v="4"/>
    <n v="4"/>
    <n v="4"/>
    <n v="4"/>
    <n v="4"/>
    <n v="4"/>
    <x v="1"/>
  </r>
  <r>
    <s v="P851"/>
    <n v="9.1534974869760362"/>
    <x v="0"/>
    <x v="2"/>
    <n v="2"/>
    <m/>
    <m/>
    <m/>
    <m/>
    <m/>
    <m/>
    <m/>
    <m/>
    <n v="9"/>
    <m/>
    <s v="Filipino"/>
    <n v="1"/>
    <x v="0"/>
    <m/>
    <n v="2"/>
    <m/>
    <n v="4"/>
    <m/>
    <m/>
    <m/>
    <m/>
    <m/>
    <m/>
    <n v="11"/>
    <m/>
    <m/>
    <m/>
    <n v="3"/>
    <m/>
    <n v="1"/>
    <m/>
    <n v="2"/>
    <m/>
    <m/>
    <m/>
    <m/>
    <m/>
    <m/>
    <n v="3"/>
    <m/>
    <m/>
    <s v="Ecostores"/>
    <m/>
    <m/>
    <m/>
    <m/>
    <n v="2"/>
    <n v="3"/>
    <n v="3"/>
    <n v="3"/>
    <n v="4"/>
    <n v="4"/>
    <n v="3"/>
    <n v="4"/>
    <n v="4"/>
    <n v="4"/>
    <n v="4"/>
    <n v="4"/>
    <n v="4"/>
    <n v="4"/>
    <n v="4"/>
    <n v="2"/>
    <n v="3"/>
    <n v="4"/>
    <n v="4"/>
    <n v="4"/>
    <n v="4"/>
    <n v="4"/>
    <n v="4"/>
    <n v="4"/>
    <n v="4"/>
    <n v="3"/>
    <n v="4"/>
    <n v="4"/>
    <n v="4"/>
    <n v="4"/>
    <n v="4"/>
    <x v="6"/>
  </r>
  <r>
    <s v="P852"/>
    <n v="7.599853461185015"/>
    <x v="0"/>
    <x v="4"/>
    <n v="8"/>
    <n v="1"/>
    <m/>
    <m/>
    <m/>
    <m/>
    <m/>
    <m/>
    <m/>
    <m/>
    <m/>
    <m/>
    <n v="1"/>
    <x v="0"/>
    <m/>
    <n v="2"/>
    <m/>
    <m/>
    <m/>
    <m/>
    <m/>
    <m/>
    <m/>
    <m/>
    <m/>
    <m/>
    <m/>
    <m/>
    <n v="1"/>
    <m/>
    <n v="1"/>
    <m/>
    <m/>
    <m/>
    <m/>
    <m/>
    <m/>
    <m/>
    <m/>
    <m/>
    <m/>
    <m/>
    <s v="eco"/>
    <s v="organic "/>
    <m/>
    <m/>
    <m/>
    <n v="3"/>
    <n v="3"/>
    <n v="4"/>
    <n v="4"/>
    <n v="4"/>
    <n v="4"/>
    <n v="3"/>
    <n v="3"/>
    <n v="5"/>
    <n v="4"/>
    <n v="4"/>
    <n v="3"/>
    <n v="4"/>
    <n v="5"/>
    <n v="3"/>
    <n v="3"/>
    <n v="4"/>
    <n v="4"/>
    <n v="5"/>
    <n v="4"/>
    <n v="3"/>
    <n v="2"/>
    <n v="3"/>
    <n v="3"/>
    <n v="5"/>
    <n v="5"/>
    <n v="5"/>
    <n v="5"/>
    <n v="5"/>
    <n v="5"/>
    <n v="5"/>
    <x v="0"/>
  </r>
  <r>
    <s v="P853"/>
    <n v="10.742984709715625"/>
    <x v="0"/>
    <x v="2"/>
    <n v="2"/>
    <m/>
    <m/>
    <m/>
    <m/>
    <m/>
    <m/>
    <n v="7"/>
    <m/>
    <m/>
    <m/>
    <m/>
    <n v="1"/>
    <x v="0"/>
    <m/>
    <m/>
    <m/>
    <m/>
    <m/>
    <n v="6"/>
    <m/>
    <n v="8"/>
    <m/>
    <m/>
    <n v="11"/>
    <m/>
    <m/>
    <m/>
    <n v="3"/>
    <m/>
    <m/>
    <m/>
    <m/>
    <m/>
    <n v="2"/>
    <m/>
    <n v="1"/>
    <m/>
    <m/>
    <n v="3"/>
    <m/>
    <m/>
    <s v="Greenpeace"/>
    <m/>
    <m/>
    <m/>
    <m/>
    <n v="6"/>
    <n v="3"/>
    <n v="4"/>
    <n v="4"/>
    <n v="3"/>
    <n v="4"/>
    <n v="3"/>
    <n v="2"/>
    <n v="2"/>
    <n v="3"/>
    <n v="4"/>
    <n v="4"/>
    <n v="3"/>
    <n v="4"/>
    <n v="3"/>
    <n v="3"/>
    <n v="3"/>
    <n v="4"/>
    <n v="3"/>
    <n v="4"/>
    <n v="4"/>
    <n v="3"/>
    <n v="3"/>
    <n v="3"/>
    <n v="3"/>
    <n v="3"/>
    <n v="4"/>
    <n v="3"/>
    <n v="3"/>
    <n v="3"/>
    <n v="3"/>
    <x v="0"/>
  </r>
  <r>
    <s v="P854"/>
    <n v="9.6283030623008479"/>
    <x v="1"/>
    <x v="5"/>
    <n v="3"/>
    <m/>
    <m/>
    <m/>
    <m/>
    <m/>
    <m/>
    <m/>
    <m/>
    <m/>
    <n v="10"/>
    <m/>
    <n v="1"/>
    <x v="0"/>
    <m/>
    <n v="2"/>
    <n v="3"/>
    <m/>
    <n v="5"/>
    <m/>
    <m/>
    <m/>
    <m/>
    <m/>
    <m/>
    <m/>
    <m/>
    <m/>
    <n v="3"/>
    <m/>
    <n v="1"/>
    <n v="3"/>
    <m/>
    <n v="2"/>
    <m/>
    <m/>
    <m/>
    <m/>
    <m/>
    <m/>
    <m/>
    <m/>
    <s v="lululemon"/>
    <m/>
    <m/>
    <m/>
    <m/>
    <n v="3"/>
    <n v="1"/>
    <n v="1"/>
    <n v="1"/>
    <n v="3"/>
    <n v="2"/>
    <n v="2"/>
    <n v="3"/>
    <n v="2"/>
    <n v="3"/>
    <n v="3"/>
    <n v="3"/>
    <n v="4"/>
    <n v="4"/>
    <n v="3"/>
    <n v="4"/>
    <n v="3"/>
    <n v="2"/>
    <n v="3"/>
    <n v="3"/>
    <n v="2"/>
    <n v="3"/>
    <n v="3"/>
    <n v="3"/>
    <n v="3"/>
    <n v="2"/>
    <n v="3"/>
    <n v="3"/>
    <n v="4"/>
    <n v="4"/>
    <n v="3"/>
    <x v="5"/>
  </r>
  <r>
    <s v="P855"/>
    <n v="8.3856451678974882"/>
    <x v="0"/>
    <x v="2"/>
    <n v="12"/>
    <n v="1"/>
    <m/>
    <m/>
    <m/>
    <m/>
    <m/>
    <m/>
    <m/>
    <m/>
    <m/>
    <m/>
    <n v="1"/>
    <x v="0"/>
    <m/>
    <n v="2"/>
    <m/>
    <n v="4"/>
    <m/>
    <n v="6"/>
    <m/>
    <m/>
    <m/>
    <n v="10"/>
    <m/>
    <m/>
    <m/>
    <m/>
    <n v="4"/>
    <m/>
    <n v="2"/>
    <m/>
    <n v="3"/>
    <m/>
    <n v="1"/>
    <m/>
    <m/>
    <m/>
    <n v="4"/>
    <m/>
    <m/>
    <m/>
    <s v="Healthpost"/>
    <s v="Roan farm milk "/>
    <s v="Bin inn "/>
    <s v="Icebreaker"/>
    <s v="Bumkins"/>
    <n v="4"/>
    <n v="5"/>
    <n v="5"/>
    <n v="4"/>
    <n v="5"/>
    <n v="5"/>
    <n v="3"/>
    <n v="4"/>
    <n v="3"/>
    <n v="5"/>
    <n v="5"/>
    <n v="5"/>
    <n v="5"/>
    <n v="5"/>
    <n v="5"/>
    <n v="5"/>
    <n v="5"/>
    <n v="5"/>
    <n v="4"/>
    <n v="4"/>
    <n v="4"/>
    <n v="4"/>
    <n v="4"/>
    <n v="3"/>
    <n v="5"/>
    <n v="5"/>
    <n v="5"/>
    <n v="5"/>
    <n v="4"/>
    <n v="5"/>
    <n v="4"/>
    <x v="6"/>
  </r>
  <r>
    <s v="P856"/>
    <n v="10.836853244612019"/>
    <x v="1"/>
    <x v="3"/>
    <n v="4"/>
    <n v="1"/>
    <m/>
    <m/>
    <m/>
    <m/>
    <m/>
    <m/>
    <m/>
    <m/>
    <m/>
    <m/>
    <n v="1"/>
    <x v="0"/>
    <m/>
    <n v="2"/>
    <m/>
    <n v="4"/>
    <m/>
    <m/>
    <n v="7"/>
    <n v="8"/>
    <m/>
    <m/>
    <m/>
    <m/>
    <n v="13"/>
    <m/>
    <n v="5"/>
    <m/>
    <n v="4"/>
    <m/>
    <n v="2"/>
    <m/>
    <m/>
    <n v="3"/>
    <n v="5"/>
    <m/>
    <m/>
    <m/>
    <m/>
    <n v="1"/>
    <s v="countdown"/>
    <s v="foodstuffs"/>
    <s v="briscoes"/>
    <s v="bunnings"/>
    <s v="kmart"/>
    <n v="5"/>
    <n v="3"/>
    <n v="3"/>
    <n v="3"/>
    <n v="5"/>
    <n v="5"/>
    <n v="3"/>
    <n v="3"/>
    <n v="3"/>
    <n v="4"/>
    <n v="4"/>
    <n v="5"/>
    <n v="4"/>
    <n v="5"/>
    <n v="5"/>
    <n v="5"/>
    <n v="4"/>
    <n v="5"/>
    <n v="5"/>
    <n v="5"/>
    <n v="4"/>
    <n v="4"/>
    <n v="5"/>
    <n v="5"/>
    <n v="5"/>
    <n v="5"/>
    <n v="5"/>
    <n v="4"/>
    <n v="3"/>
    <n v="4"/>
    <n v="5"/>
    <x v="6"/>
  </r>
  <r>
    <s v="P857"/>
    <n v="10.562058191266663"/>
    <x v="0"/>
    <x v="0"/>
    <n v="12"/>
    <m/>
    <m/>
    <m/>
    <m/>
    <m/>
    <m/>
    <m/>
    <m/>
    <n v="9"/>
    <m/>
    <s v="Latin american"/>
    <n v="1"/>
    <x v="0"/>
    <m/>
    <n v="2"/>
    <m/>
    <n v="4"/>
    <n v="5"/>
    <n v="6"/>
    <m/>
    <m/>
    <m/>
    <m/>
    <n v="11"/>
    <m/>
    <m/>
    <m/>
    <n v="5"/>
    <m/>
    <n v="1"/>
    <m/>
    <n v="5"/>
    <n v="2"/>
    <n v="3"/>
    <m/>
    <m/>
    <m/>
    <m/>
    <n v="4"/>
    <m/>
    <m/>
    <m/>
    <m/>
    <m/>
    <m/>
    <m/>
    <n v="6"/>
    <n v="3"/>
    <n v="3"/>
    <n v="4"/>
    <n v="4"/>
    <n v="4"/>
    <n v="3"/>
    <n v="3"/>
    <n v="3"/>
    <n v="3"/>
    <n v="3"/>
    <n v="3"/>
    <n v="3"/>
    <n v="3"/>
    <n v="3"/>
    <n v="3"/>
    <n v="3"/>
    <n v="3"/>
    <n v="3"/>
    <n v="3"/>
    <n v="3"/>
    <n v="3"/>
    <n v="3"/>
    <n v="3"/>
    <n v="3"/>
    <n v="3"/>
    <n v="3"/>
    <n v="3"/>
    <n v="3"/>
    <n v="3"/>
    <n v="3"/>
    <x v="3"/>
  </r>
  <r>
    <s v="P858"/>
    <n v="8.0464520510500996"/>
    <x v="1"/>
    <x v="3"/>
    <n v="3"/>
    <n v="1"/>
    <m/>
    <m/>
    <m/>
    <m/>
    <m/>
    <m/>
    <m/>
    <m/>
    <m/>
    <m/>
    <n v="1"/>
    <x v="0"/>
    <n v="1"/>
    <n v="2"/>
    <n v="3"/>
    <n v="4"/>
    <n v="5"/>
    <n v="6"/>
    <n v="7"/>
    <n v="8"/>
    <n v="9"/>
    <n v="10"/>
    <n v="11"/>
    <n v="12"/>
    <n v="13"/>
    <m/>
    <n v="13"/>
    <n v="8"/>
    <n v="1"/>
    <n v="11"/>
    <n v="2"/>
    <n v="3"/>
    <n v="10"/>
    <n v="7"/>
    <n v="9"/>
    <n v="6"/>
    <n v="12"/>
    <n v="5"/>
    <n v="4"/>
    <n v="13"/>
    <m/>
    <m/>
    <m/>
    <m/>
    <m/>
    <n v="6"/>
    <n v="4"/>
    <n v="4"/>
    <n v="4"/>
    <n v="4"/>
    <n v="4"/>
    <n v="5"/>
    <n v="4"/>
    <n v="3"/>
    <n v="4"/>
    <n v="5"/>
    <n v="5"/>
    <n v="4"/>
    <n v="5"/>
    <n v="5"/>
    <n v="5"/>
    <n v="5"/>
    <n v="5"/>
    <n v="5"/>
    <n v="5"/>
    <n v="5"/>
    <n v="5"/>
    <n v="5"/>
    <n v="5"/>
    <n v="5"/>
    <n v="4"/>
    <n v="4"/>
    <n v="5"/>
    <n v="5"/>
    <n v="5"/>
    <n v="5"/>
    <x v="5"/>
  </r>
  <r>
    <s v="P859"/>
    <n v="8.422207668157494"/>
    <x v="0"/>
    <x v="2"/>
    <n v="9"/>
    <n v="1"/>
    <m/>
    <m/>
    <m/>
    <m/>
    <m/>
    <m/>
    <m/>
    <m/>
    <m/>
    <m/>
    <n v="1"/>
    <x v="0"/>
    <m/>
    <n v="2"/>
    <n v="3"/>
    <n v="4"/>
    <m/>
    <m/>
    <m/>
    <m/>
    <m/>
    <m/>
    <m/>
    <m/>
    <m/>
    <m/>
    <n v="3"/>
    <m/>
    <n v="1"/>
    <n v="3"/>
    <n v="2"/>
    <m/>
    <m/>
    <m/>
    <m/>
    <m/>
    <m/>
    <m/>
    <m/>
    <m/>
    <s v="Ethique"/>
    <m/>
    <m/>
    <m/>
    <m/>
    <n v="4"/>
    <n v="3"/>
    <n v="3"/>
    <n v="3"/>
    <n v="5"/>
    <n v="5"/>
    <n v="3"/>
    <n v="2"/>
    <n v="3"/>
    <n v="4"/>
    <n v="4"/>
    <n v="4"/>
    <n v="5"/>
    <n v="5"/>
    <n v="4"/>
    <n v="3"/>
    <n v="4"/>
    <n v="5"/>
    <n v="5"/>
    <n v="5"/>
    <n v="5"/>
    <n v="5"/>
    <n v="4"/>
    <n v="5"/>
    <n v="5"/>
    <n v="5"/>
    <n v="5"/>
    <n v="5"/>
    <n v="5"/>
    <n v="5"/>
    <n v="5"/>
    <x v="5"/>
  </r>
  <r>
    <s v="P860"/>
    <n v="10.098634523872187"/>
    <x v="0"/>
    <x v="3"/>
    <n v="6"/>
    <n v="1"/>
    <m/>
    <m/>
    <m/>
    <m/>
    <m/>
    <m/>
    <m/>
    <m/>
    <m/>
    <m/>
    <n v="1"/>
    <x v="0"/>
    <m/>
    <m/>
    <m/>
    <m/>
    <m/>
    <m/>
    <m/>
    <m/>
    <m/>
    <n v="10"/>
    <n v="11"/>
    <m/>
    <n v="13"/>
    <m/>
    <n v="3"/>
    <m/>
    <m/>
    <m/>
    <m/>
    <m/>
    <m/>
    <m/>
    <m/>
    <m/>
    <n v="1"/>
    <n v="2"/>
    <m/>
    <n v="3"/>
    <s v="Silverfern Farms"/>
    <m/>
    <m/>
    <m/>
    <m/>
    <n v="3"/>
    <n v="2"/>
    <n v="3"/>
    <n v="2"/>
    <n v="1"/>
    <n v="1"/>
    <n v="3"/>
    <n v="3"/>
    <n v="4"/>
    <n v="3"/>
    <n v="2"/>
    <n v="2"/>
    <n v="3"/>
    <n v="3"/>
    <n v="4"/>
    <n v="4"/>
    <n v="3"/>
    <n v="4"/>
    <n v="4"/>
    <n v="4"/>
    <n v="3"/>
    <n v="4"/>
    <n v="3"/>
    <n v="4"/>
    <n v="4"/>
    <n v="5"/>
    <n v="5"/>
    <n v="3"/>
    <n v="4"/>
    <n v="4"/>
    <n v="4"/>
    <x v="5"/>
  </r>
  <r>
    <s v="P861"/>
    <n v="8.0857982653148373"/>
    <x v="1"/>
    <x v="2"/>
    <n v="2"/>
    <m/>
    <n v="2"/>
    <m/>
    <m/>
    <m/>
    <m/>
    <m/>
    <m/>
    <m/>
    <m/>
    <m/>
    <n v="1"/>
    <x v="0"/>
    <n v="1"/>
    <m/>
    <m/>
    <m/>
    <n v="5"/>
    <n v="6"/>
    <n v="7"/>
    <m/>
    <m/>
    <m/>
    <n v="11"/>
    <n v="12"/>
    <m/>
    <m/>
    <n v="6"/>
    <n v="6"/>
    <m/>
    <m/>
    <m/>
    <n v="5"/>
    <n v="4"/>
    <n v="3"/>
    <m/>
    <m/>
    <m/>
    <n v="2"/>
    <n v="1"/>
    <m/>
    <m/>
    <m/>
    <m/>
    <m/>
    <m/>
    <n v="2"/>
    <n v="2"/>
    <n v="2"/>
    <n v="4"/>
    <n v="4"/>
    <n v="5"/>
    <n v="2"/>
    <n v="2"/>
    <n v="2"/>
    <n v="3"/>
    <n v="3"/>
    <n v="5"/>
    <n v="1"/>
    <n v="5"/>
    <n v="2"/>
    <n v="3"/>
    <n v="2"/>
    <n v="2"/>
    <n v="3"/>
    <n v="3"/>
    <n v="3"/>
    <n v="4"/>
    <n v="2"/>
    <n v="2"/>
    <n v="3"/>
    <n v="4"/>
    <n v="4"/>
    <n v="3"/>
    <n v="3"/>
    <n v="3"/>
    <n v="4"/>
    <x v="4"/>
  </r>
  <r>
    <s v="P862"/>
    <n v="9.4513172610284233"/>
    <x v="0"/>
    <x v="0"/>
    <n v="8"/>
    <m/>
    <m/>
    <m/>
    <n v="4"/>
    <m/>
    <m/>
    <m/>
    <m/>
    <m/>
    <m/>
    <m/>
    <n v="1"/>
    <x v="0"/>
    <m/>
    <n v="2"/>
    <m/>
    <n v="4"/>
    <m/>
    <m/>
    <m/>
    <n v="8"/>
    <m/>
    <m/>
    <n v="11"/>
    <n v="12"/>
    <m/>
    <m/>
    <n v="5"/>
    <m/>
    <n v="2"/>
    <m/>
    <n v="4"/>
    <m/>
    <m/>
    <m/>
    <n v="3"/>
    <m/>
    <m/>
    <n v="5"/>
    <n v="1"/>
    <m/>
    <s v="Dnt know"/>
    <m/>
    <m/>
    <m/>
    <m/>
    <n v="5"/>
    <n v="3"/>
    <n v="3"/>
    <n v="3"/>
    <n v="3"/>
    <n v="3"/>
    <n v="3"/>
    <n v="3"/>
    <n v="3"/>
    <n v="3"/>
    <n v="3"/>
    <n v="3"/>
    <n v="3"/>
    <n v="3"/>
    <n v="4"/>
    <n v="4"/>
    <n v="4"/>
    <n v="4"/>
    <n v="4"/>
    <n v="4"/>
    <n v="3"/>
    <n v="4"/>
    <n v="4"/>
    <n v="4"/>
    <n v="4"/>
    <n v="4"/>
    <n v="5"/>
    <n v="3"/>
    <n v="4"/>
    <n v="4"/>
    <n v="4"/>
    <x v="1"/>
  </r>
  <r>
    <s v="P863"/>
    <n v="10.490906790177295"/>
    <x v="0"/>
    <x v="4"/>
    <n v="12"/>
    <n v="1"/>
    <n v="2"/>
    <m/>
    <m/>
    <m/>
    <m/>
    <m/>
    <m/>
    <m/>
    <m/>
    <m/>
    <n v="2"/>
    <x v="0"/>
    <m/>
    <n v="2"/>
    <m/>
    <n v="4"/>
    <m/>
    <n v="6"/>
    <n v="7"/>
    <n v="8"/>
    <m/>
    <m/>
    <m/>
    <m/>
    <m/>
    <m/>
    <n v="5"/>
    <m/>
    <n v="2"/>
    <m/>
    <n v="1"/>
    <m/>
    <n v="5"/>
    <n v="4"/>
    <n v="3"/>
    <m/>
    <m/>
    <m/>
    <m/>
    <m/>
    <s v="Eco store"/>
    <s v="Recycle boutique "/>
    <m/>
    <m/>
    <m/>
    <n v="5"/>
    <n v="5"/>
    <n v="5"/>
    <n v="5"/>
    <n v="5"/>
    <n v="3"/>
    <n v="5"/>
    <n v="5"/>
    <n v="4"/>
    <n v="5"/>
    <n v="5"/>
    <n v="5"/>
    <n v="5"/>
    <n v="5"/>
    <n v="5"/>
    <n v="5"/>
    <n v="5"/>
    <n v="5"/>
    <n v="5"/>
    <n v="5"/>
    <n v="5"/>
    <n v="4"/>
    <n v="5"/>
    <n v="5"/>
    <n v="5"/>
    <n v="5"/>
    <n v="5"/>
    <n v="5"/>
    <n v="5"/>
    <n v="5"/>
    <n v="5"/>
    <x v="3"/>
  </r>
  <r>
    <s v="P864"/>
    <n v="9.8561751975049603"/>
    <x v="1"/>
    <x v="2"/>
    <n v="12"/>
    <n v="1"/>
    <m/>
    <m/>
    <m/>
    <m/>
    <m/>
    <m/>
    <m/>
    <m/>
    <m/>
    <m/>
    <n v="1"/>
    <x v="0"/>
    <m/>
    <n v="2"/>
    <n v="3"/>
    <n v="4"/>
    <n v="5"/>
    <n v="6"/>
    <n v="7"/>
    <n v="8"/>
    <n v="9"/>
    <m/>
    <m/>
    <n v="12"/>
    <m/>
    <m/>
    <n v="9"/>
    <m/>
    <n v="2"/>
    <n v="4"/>
    <n v="8"/>
    <n v="5"/>
    <n v="3"/>
    <n v="1"/>
    <n v="6"/>
    <n v="7"/>
    <m/>
    <m/>
    <n v="9"/>
    <m/>
    <s v="Paper Rain Project"/>
    <s v="Patagonia"/>
    <s v="Mons Royale "/>
    <s v="Icebreaker "/>
    <s v="Chia Sisters "/>
    <n v="5"/>
    <n v="4"/>
    <n v="4"/>
    <n v="4"/>
    <n v="5"/>
    <n v="5"/>
    <n v="4"/>
    <n v="3"/>
    <n v="3"/>
    <n v="4"/>
    <n v="5"/>
    <n v="5"/>
    <n v="5"/>
    <n v="5"/>
    <n v="4"/>
    <n v="5"/>
    <n v="5"/>
    <n v="4"/>
    <n v="4"/>
    <n v="4"/>
    <n v="4"/>
    <n v="5"/>
    <n v="4"/>
    <n v="3"/>
    <n v="5"/>
    <n v="5"/>
    <n v="5"/>
    <n v="5"/>
    <n v="5"/>
    <n v="5"/>
    <n v="5"/>
    <x v="6"/>
  </r>
  <r>
    <s v="P865"/>
    <n v="8.6988102810580425"/>
    <x v="0"/>
    <x v="5"/>
    <n v="12"/>
    <m/>
    <m/>
    <m/>
    <m/>
    <m/>
    <m/>
    <m/>
    <m/>
    <n v="9"/>
    <m/>
    <s v="Spanish "/>
    <n v="1"/>
    <x v="0"/>
    <m/>
    <m/>
    <m/>
    <m/>
    <n v="5"/>
    <n v="6"/>
    <n v="7"/>
    <n v="8"/>
    <m/>
    <m/>
    <m/>
    <m/>
    <m/>
    <m/>
    <n v="4"/>
    <m/>
    <m/>
    <m/>
    <m/>
    <n v="4"/>
    <n v="2"/>
    <n v="3"/>
    <n v="1"/>
    <m/>
    <m/>
    <m/>
    <m/>
    <m/>
    <m/>
    <m/>
    <m/>
    <m/>
    <m/>
    <n v="2"/>
    <n v="1"/>
    <n v="1"/>
    <n v="2"/>
    <n v="5"/>
    <n v="5"/>
    <n v="3"/>
    <n v="4"/>
    <n v="4"/>
    <n v="3"/>
    <n v="5"/>
    <n v="5"/>
    <n v="5"/>
    <n v="5"/>
    <n v="5"/>
    <n v="5"/>
    <n v="5"/>
    <n v="4"/>
    <n v="5"/>
    <n v="5"/>
    <n v="5"/>
    <n v="5"/>
    <n v="4"/>
    <n v="5"/>
    <n v="5"/>
    <n v="5"/>
    <n v="5"/>
    <n v="5"/>
    <n v="4"/>
    <n v="4"/>
    <n v="4"/>
    <x v="2"/>
  </r>
  <r>
    <s v="P866"/>
    <n v="9.2056311288877701"/>
    <x v="0"/>
    <x v="2"/>
    <n v="9"/>
    <n v="1"/>
    <m/>
    <m/>
    <m/>
    <m/>
    <m/>
    <m/>
    <m/>
    <m/>
    <m/>
    <m/>
    <n v="1"/>
    <x v="0"/>
    <m/>
    <n v="2"/>
    <n v="3"/>
    <n v="4"/>
    <m/>
    <n v="6"/>
    <n v="7"/>
    <m/>
    <n v="9"/>
    <n v="10"/>
    <m/>
    <m/>
    <n v="13"/>
    <m/>
    <n v="8"/>
    <m/>
    <n v="1"/>
    <n v="2"/>
    <n v="6"/>
    <m/>
    <n v="3"/>
    <n v="5"/>
    <m/>
    <n v="4"/>
    <n v="7"/>
    <m/>
    <m/>
    <n v="8"/>
    <m/>
    <m/>
    <m/>
    <m/>
    <m/>
    <n v="6"/>
    <n v="5"/>
    <n v="5"/>
    <n v="5"/>
    <n v="5"/>
    <n v="5"/>
    <n v="1"/>
    <n v="1"/>
    <n v="1"/>
    <n v="1"/>
    <n v="5"/>
    <n v="5"/>
    <n v="5"/>
    <n v="5"/>
    <n v="3"/>
    <n v="3"/>
    <n v="5"/>
    <n v="4"/>
    <n v="3"/>
    <n v="3"/>
    <n v="2"/>
    <n v="1"/>
    <n v="1"/>
    <n v="1"/>
    <n v="1"/>
    <n v="2"/>
    <n v="4"/>
    <n v="5"/>
    <n v="3"/>
    <n v="4"/>
    <n v="4"/>
    <x v="6"/>
  </r>
  <r>
    <s v="P867"/>
    <n v="9.5240355901919784"/>
    <x v="0"/>
    <x v="0"/>
    <n v="3"/>
    <n v="1"/>
    <m/>
    <m/>
    <m/>
    <m/>
    <m/>
    <m/>
    <m/>
    <m/>
    <m/>
    <m/>
    <n v="1"/>
    <x v="0"/>
    <m/>
    <n v="2"/>
    <n v="3"/>
    <m/>
    <m/>
    <n v="6"/>
    <n v="7"/>
    <n v="8"/>
    <m/>
    <n v="10"/>
    <m/>
    <m/>
    <m/>
    <m/>
    <n v="6"/>
    <m/>
    <n v="1"/>
    <n v="2"/>
    <m/>
    <m/>
    <n v="3"/>
    <n v="6"/>
    <n v="5"/>
    <m/>
    <n v="4"/>
    <m/>
    <m/>
    <m/>
    <m/>
    <m/>
    <m/>
    <m/>
    <m/>
    <n v="6"/>
    <n v="3"/>
    <n v="3"/>
    <n v="3"/>
    <n v="5"/>
    <n v="5"/>
    <n v="3"/>
    <n v="3"/>
    <n v="3"/>
    <n v="3"/>
    <n v="3"/>
    <n v="3"/>
    <n v="3"/>
    <n v="3"/>
    <n v="3"/>
    <n v="3"/>
    <n v="3"/>
    <n v="3"/>
    <n v="3"/>
    <n v="3"/>
    <n v="3"/>
    <n v="3"/>
    <n v="3"/>
    <n v="3"/>
    <n v="3"/>
    <n v="3"/>
    <n v="3"/>
    <n v="3"/>
    <n v="3"/>
    <n v="3"/>
    <n v="3"/>
    <x v="4"/>
  </r>
  <r>
    <s v="P868"/>
    <n v="7.8399544493755258"/>
    <x v="1"/>
    <x v="3"/>
    <n v="2"/>
    <n v="1"/>
    <m/>
    <m/>
    <m/>
    <m/>
    <m/>
    <m/>
    <m/>
    <m/>
    <m/>
    <m/>
    <n v="1"/>
    <x v="0"/>
    <m/>
    <n v="2"/>
    <n v="3"/>
    <n v="4"/>
    <m/>
    <n v="6"/>
    <m/>
    <m/>
    <m/>
    <m/>
    <n v="11"/>
    <n v="12"/>
    <m/>
    <m/>
    <n v="6"/>
    <m/>
    <n v="5"/>
    <n v="4"/>
    <n v="6"/>
    <m/>
    <n v="2"/>
    <m/>
    <m/>
    <m/>
    <m/>
    <n v="3"/>
    <n v="1"/>
    <m/>
    <m/>
    <m/>
    <m/>
    <m/>
    <m/>
    <n v="6"/>
    <n v="3"/>
    <n v="3"/>
    <n v="2"/>
    <n v="4"/>
    <n v="4"/>
    <n v="3"/>
    <n v="4"/>
    <n v="4"/>
    <n v="4"/>
    <n v="4"/>
    <n v="4"/>
    <n v="5"/>
    <n v="4"/>
    <n v="3"/>
    <n v="3"/>
    <n v="3"/>
    <n v="4"/>
    <n v="4"/>
    <n v="3"/>
    <n v="3"/>
    <n v="3"/>
    <n v="2"/>
    <n v="3"/>
    <n v="4"/>
    <n v="4"/>
    <n v="5"/>
    <n v="4"/>
    <n v="3"/>
    <n v="3"/>
    <n v="3"/>
    <x v="0"/>
  </r>
  <r>
    <s v="P869"/>
    <n v="8.9147627029627383"/>
    <x v="1"/>
    <x v="0"/>
    <n v="2"/>
    <m/>
    <m/>
    <m/>
    <m/>
    <m/>
    <m/>
    <m/>
    <m/>
    <n v="9"/>
    <m/>
    <s v="New Zealander"/>
    <n v="1"/>
    <x v="0"/>
    <m/>
    <m/>
    <m/>
    <m/>
    <m/>
    <n v="6"/>
    <m/>
    <m/>
    <m/>
    <m/>
    <m/>
    <m/>
    <m/>
    <m/>
    <n v="1"/>
    <m/>
    <m/>
    <m/>
    <m/>
    <m/>
    <n v="1"/>
    <m/>
    <m/>
    <m/>
    <m/>
    <m/>
    <m/>
    <m/>
    <m/>
    <m/>
    <m/>
    <m/>
    <m/>
    <n v="6"/>
    <n v="3"/>
    <n v="3"/>
    <n v="3"/>
    <n v="3"/>
    <n v="3"/>
    <n v="3"/>
    <n v="3"/>
    <n v="3"/>
    <n v="3"/>
    <n v="3"/>
    <n v="3"/>
    <n v="3"/>
    <n v="3"/>
    <n v="3"/>
    <n v="3"/>
    <n v="3"/>
    <n v="3"/>
    <n v="3"/>
    <n v="3"/>
    <n v="3"/>
    <n v="3"/>
    <n v="3"/>
    <n v="3"/>
    <n v="3"/>
    <n v="3"/>
    <n v="3"/>
    <n v="3"/>
    <n v="3"/>
    <n v="3"/>
    <n v="3"/>
    <x v="0"/>
  </r>
  <r>
    <s v="P870"/>
    <n v="10.068956947728324"/>
    <x v="0"/>
    <x v="5"/>
    <n v="3"/>
    <n v="1"/>
    <m/>
    <m/>
    <m/>
    <m/>
    <m/>
    <m/>
    <m/>
    <m/>
    <m/>
    <m/>
    <n v="1"/>
    <x v="0"/>
    <m/>
    <n v="2"/>
    <m/>
    <m/>
    <m/>
    <n v="6"/>
    <m/>
    <m/>
    <m/>
    <m/>
    <n v="11"/>
    <m/>
    <m/>
    <m/>
    <n v="3"/>
    <m/>
    <n v="1"/>
    <m/>
    <m/>
    <m/>
    <n v="3"/>
    <m/>
    <m/>
    <m/>
    <m/>
    <n v="2"/>
    <m/>
    <m/>
    <s v="Eco store"/>
    <s v="Kaivolution"/>
    <s v="Recycle centre at local dump"/>
    <m/>
    <m/>
    <n v="3"/>
    <n v="3"/>
    <n v="3"/>
    <n v="4"/>
    <n v="5"/>
    <n v="5"/>
    <n v="3"/>
    <n v="4"/>
    <n v="4"/>
    <n v="4"/>
    <n v="3"/>
    <n v="3"/>
    <n v="4"/>
    <n v="4"/>
    <n v="4"/>
    <n v="3"/>
    <n v="4"/>
    <n v="3"/>
    <n v="3"/>
    <n v="4"/>
    <n v="4"/>
    <n v="2"/>
    <n v="3"/>
    <n v="4"/>
    <n v="4"/>
    <n v="4"/>
    <n v="3"/>
    <n v="5"/>
    <n v="4"/>
    <n v="4"/>
    <n v="3"/>
    <x v="3"/>
  </r>
  <r>
    <s v="P871"/>
    <n v="8.2554449586243379"/>
    <x v="1"/>
    <x v="2"/>
    <n v="9"/>
    <m/>
    <m/>
    <m/>
    <m/>
    <m/>
    <m/>
    <m/>
    <n v="8"/>
    <m/>
    <m/>
    <m/>
    <n v="1"/>
    <x v="0"/>
    <m/>
    <m/>
    <m/>
    <n v="4"/>
    <m/>
    <m/>
    <m/>
    <m/>
    <m/>
    <n v="10"/>
    <m/>
    <m/>
    <n v="13"/>
    <m/>
    <n v="3"/>
    <m/>
    <m/>
    <m/>
    <n v="1"/>
    <m/>
    <m/>
    <m/>
    <m/>
    <m/>
    <n v="3"/>
    <m/>
    <m/>
    <n v="2"/>
    <s v="Aa"/>
    <s v="Nib"/>
    <s v="Southern cross"/>
    <m/>
    <m/>
    <n v="3"/>
    <n v="4"/>
    <n v="4"/>
    <n v="4"/>
    <n v="3"/>
    <n v="5"/>
    <n v="4"/>
    <n v="5"/>
    <n v="5"/>
    <n v="4"/>
    <n v="3"/>
    <n v="5"/>
    <n v="5"/>
    <n v="5"/>
    <n v="5"/>
    <n v="5"/>
    <n v="4"/>
    <n v="4"/>
    <n v="4"/>
    <n v="5"/>
    <n v="4"/>
    <n v="4"/>
    <n v="5"/>
    <n v="4"/>
    <n v="5"/>
    <n v="4"/>
    <n v="4"/>
    <n v="5"/>
    <n v="5"/>
    <n v="5"/>
    <n v="5"/>
    <x v="3"/>
  </r>
  <r>
    <s v="P872"/>
    <n v="8.1554768757598843"/>
    <x v="0"/>
    <x v="4"/>
    <n v="8"/>
    <n v="1"/>
    <m/>
    <m/>
    <m/>
    <m/>
    <m/>
    <m/>
    <m/>
    <m/>
    <m/>
    <m/>
    <n v="1"/>
    <x v="0"/>
    <m/>
    <n v="2"/>
    <m/>
    <m/>
    <m/>
    <n v="6"/>
    <n v="7"/>
    <m/>
    <m/>
    <m/>
    <m/>
    <m/>
    <n v="13"/>
    <m/>
    <n v="4"/>
    <m/>
    <n v="1"/>
    <m/>
    <m/>
    <m/>
    <n v="2"/>
    <n v="3"/>
    <m/>
    <m/>
    <m/>
    <m/>
    <m/>
    <n v="4"/>
    <m/>
    <m/>
    <m/>
    <m/>
    <m/>
    <n v="2"/>
    <n v="3"/>
    <n v="2"/>
    <n v="2"/>
    <n v="4"/>
    <n v="4"/>
    <n v="3"/>
    <n v="3"/>
    <n v="3"/>
    <n v="3"/>
    <n v="3"/>
    <n v="3"/>
    <n v="3"/>
    <n v="3"/>
    <n v="3"/>
    <n v="3"/>
    <n v="3"/>
    <n v="3"/>
    <n v="3"/>
    <n v="3"/>
    <n v="3"/>
    <n v="3"/>
    <n v="3"/>
    <n v="3"/>
    <n v="3"/>
    <n v="3"/>
    <n v="3"/>
    <n v="3"/>
    <n v="3"/>
    <n v="3"/>
    <n v="3"/>
    <x v="1"/>
  </r>
  <r>
    <s v="P873"/>
    <n v="7.6074181341875384"/>
    <x v="0"/>
    <x v="3"/>
    <n v="2"/>
    <n v="1"/>
    <m/>
    <m/>
    <m/>
    <m/>
    <m/>
    <m/>
    <m/>
    <m/>
    <m/>
    <m/>
    <n v="1"/>
    <x v="0"/>
    <n v="1"/>
    <n v="2"/>
    <n v="3"/>
    <n v="4"/>
    <n v="5"/>
    <n v="6"/>
    <n v="7"/>
    <n v="8"/>
    <n v="9"/>
    <m/>
    <n v="11"/>
    <n v="12"/>
    <m/>
    <m/>
    <n v="11"/>
    <n v="11"/>
    <n v="4"/>
    <n v="2"/>
    <n v="3"/>
    <n v="9"/>
    <n v="8"/>
    <n v="10"/>
    <n v="6"/>
    <n v="1"/>
    <m/>
    <n v="7"/>
    <n v="5"/>
    <m/>
    <s v="earthlove"/>
    <s v="little pig building"/>
    <m/>
    <m/>
    <m/>
    <n v="6"/>
    <n v="4"/>
    <n v="4"/>
    <n v="5"/>
    <n v="5"/>
    <n v="5"/>
    <n v="5"/>
    <n v="5"/>
    <n v="5"/>
    <n v="5"/>
    <n v="5"/>
    <n v="5"/>
    <n v="5"/>
    <n v="5"/>
    <n v="5"/>
    <n v="5"/>
    <n v="5"/>
    <n v="5"/>
    <n v="5"/>
    <n v="5"/>
    <n v="4"/>
    <n v="4"/>
    <n v="5"/>
    <n v="5"/>
    <n v="5"/>
    <n v="5"/>
    <n v="5"/>
    <n v="5"/>
    <n v="5"/>
    <n v="5"/>
    <n v="5"/>
    <x v="1"/>
  </r>
  <r>
    <s v="P874"/>
    <n v="7.7113878683017161"/>
    <x v="0"/>
    <x v="2"/>
    <n v="15"/>
    <m/>
    <m/>
    <m/>
    <m/>
    <m/>
    <m/>
    <n v="7"/>
    <m/>
    <m/>
    <m/>
    <m/>
    <n v="1"/>
    <x v="0"/>
    <m/>
    <n v="2"/>
    <n v="3"/>
    <m/>
    <m/>
    <n v="6"/>
    <m/>
    <m/>
    <m/>
    <n v="10"/>
    <m/>
    <n v="12"/>
    <m/>
    <m/>
    <n v="5"/>
    <m/>
    <n v="1"/>
    <n v="3"/>
    <m/>
    <m/>
    <n v="4"/>
    <m/>
    <m/>
    <m/>
    <n v="2"/>
    <m/>
    <n v="5"/>
    <m/>
    <m/>
    <m/>
    <m/>
    <m/>
    <m/>
    <n v="3"/>
    <n v="3"/>
    <n v="3"/>
    <n v="4"/>
    <n v="4"/>
    <n v="4"/>
    <n v="4"/>
    <n v="3"/>
    <n v="4"/>
    <n v="3"/>
    <n v="4"/>
    <n v="3"/>
    <n v="4"/>
    <n v="3"/>
    <n v="4"/>
    <n v="3"/>
    <n v="4"/>
    <n v="4"/>
    <n v="5"/>
    <n v="4"/>
    <n v="4"/>
    <n v="4"/>
    <n v="5"/>
    <n v="4"/>
    <n v="5"/>
    <n v="4"/>
    <n v="4"/>
    <n v="4"/>
    <n v="4"/>
    <n v="5"/>
    <n v="4"/>
    <x v="3"/>
  </r>
  <r>
    <s v="P875"/>
    <n v="7.4332796553118445"/>
    <x v="1"/>
    <x v="2"/>
    <n v="2"/>
    <n v="1"/>
    <m/>
    <m/>
    <m/>
    <m/>
    <m/>
    <m/>
    <m/>
    <m/>
    <m/>
    <m/>
    <n v="1"/>
    <x v="0"/>
    <n v="1"/>
    <n v="2"/>
    <m/>
    <n v="4"/>
    <n v="5"/>
    <n v="6"/>
    <n v="7"/>
    <n v="8"/>
    <m/>
    <n v="10"/>
    <n v="11"/>
    <n v="12"/>
    <m/>
    <m/>
    <n v="10"/>
    <n v="8"/>
    <n v="9"/>
    <m/>
    <n v="1"/>
    <n v="2"/>
    <n v="5"/>
    <n v="3"/>
    <n v="4"/>
    <m/>
    <n v="10"/>
    <n v="6"/>
    <n v="7"/>
    <m/>
    <m/>
    <m/>
    <m/>
    <m/>
    <m/>
    <n v="3"/>
    <n v="4"/>
    <n v="4"/>
    <n v="4"/>
    <n v="4"/>
    <n v="5"/>
    <n v="3"/>
    <n v="3"/>
    <n v="3"/>
    <n v="3"/>
    <n v="5"/>
    <n v="5"/>
    <n v="5"/>
    <n v="5"/>
    <n v="4"/>
    <n v="4"/>
    <n v="4"/>
    <n v="5"/>
    <n v="5"/>
    <n v="5"/>
    <n v="5"/>
    <n v="4"/>
    <n v="4"/>
    <n v="5"/>
    <n v="5"/>
    <n v="4"/>
    <n v="5"/>
    <n v="5"/>
    <n v="4"/>
    <n v="4"/>
    <n v="4"/>
    <x v="2"/>
  </r>
  <r>
    <s v="P876"/>
    <n v="10.945489112086156"/>
    <x v="0"/>
    <x v="0"/>
    <n v="2"/>
    <m/>
    <m/>
    <m/>
    <m/>
    <m/>
    <m/>
    <m/>
    <m/>
    <n v="9"/>
    <m/>
    <s v="Latin American "/>
    <n v="1"/>
    <x v="0"/>
    <m/>
    <n v="2"/>
    <n v="3"/>
    <m/>
    <m/>
    <n v="6"/>
    <n v="7"/>
    <m/>
    <n v="9"/>
    <m/>
    <n v="11"/>
    <m/>
    <m/>
    <m/>
    <n v="6"/>
    <m/>
    <n v="1"/>
    <n v="3"/>
    <m/>
    <m/>
    <n v="2"/>
    <n v="4"/>
    <m/>
    <n v="6"/>
    <m/>
    <n v="5"/>
    <m/>
    <m/>
    <s v="Trade me"/>
    <s v="K Mart "/>
    <s v="Spark"/>
    <s v="Google "/>
    <s v="Air New Zealand "/>
    <n v="5"/>
    <n v="3"/>
    <n v="3"/>
    <n v="3"/>
    <n v="3"/>
    <n v="3"/>
    <n v="4"/>
    <n v="4"/>
    <n v="4"/>
    <n v="3"/>
    <n v="4"/>
    <n v="4"/>
    <n v="4"/>
    <n v="4"/>
    <n v="4"/>
    <n v="4"/>
    <n v="4"/>
    <n v="4"/>
    <n v="4"/>
    <n v="4"/>
    <n v="4"/>
    <n v="3"/>
    <n v="3"/>
    <n v="4"/>
    <n v="4"/>
    <n v="4"/>
    <n v="4"/>
    <n v="4"/>
    <n v="4"/>
    <n v="4"/>
    <n v="4"/>
    <x v="1"/>
  </r>
  <r>
    <s v="P877"/>
    <n v="9.4190847017587416"/>
    <x v="1"/>
    <x v="2"/>
    <n v="3"/>
    <n v="1"/>
    <n v="2"/>
    <m/>
    <m/>
    <m/>
    <m/>
    <m/>
    <m/>
    <m/>
    <m/>
    <m/>
    <n v="2"/>
    <x v="0"/>
    <m/>
    <n v="2"/>
    <n v="3"/>
    <n v="4"/>
    <n v="5"/>
    <n v="6"/>
    <n v="7"/>
    <n v="8"/>
    <m/>
    <n v="10"/>
    <n v="11"/>
    <n v="12"/>
    <n v="13"/>
    <m/>
    <n v="11"/>
    <m/>
    <n v="2"/>
    <n v="3"/>
    <n v="4"/>
    <n v="6"/>
    <n v="5"/>
    <n v="7"/>
    <n v="9"/>
    <m/>
    <n v="10"/>
    <n v="8"/>
    <n v="1"/>
    <n v="11"/>
    <m/>
    <m/>
    <m/>
    <m/>
    <m/>
    <n v="6"/>
    <n v="4"/>
    <n v="3"/>
    <n v="4"/>
    <n v="3"/>
    <n v="5"/>
    <n v="4"/>
    <n v="3"/>
    <n v="4"/>
    <n v="3"/>
    <n v="4"/>
    <n v="4"/>
    <n v="4"/>
    <n v="4"/>
    <n v="3"/>
    <n v="2"/>
    <n v="3"/>
    <n v="3"/>
    <n v="3"/>
    <n v="3"/>
    <n v="4"/>
    <n v="3"/>
    <n v="2"/>
    <n v="3"/>
    <n v="2"/>
    <n v="3"/>
    <n v="3"/>
    <n v="4"/>
    <n v="4"/>
    <n v="4"/>
    <n v="3"/>
    <x v="3"/>
  </r>
  <r>
    <s v="P878"/>
    <n v="9.3630717219846034"/>
    <x v="1"/>
    <x v="0"/>
    <n v="7"/>
    <n v="1"/>
    <m/>
    <m/>
    <m/>
    <m/>
    <m/>
    <m/>
    <m/>
    <m/>
    <m/>
    <m/>
    <n v="1"/>
    <x v="0"/>
    <m/>
    <n v="2"/>
    <m/>
    <m/>
    <m/>
    <n v="6"/>
    <m/>
    <m/>
    <n v="9"/>
    <m/>
    <m/>
    <m/>
    <m/>
    <m/>
    <n v="3"/>
    <m/>
    <n v="1"/>
    <m/>
    <m/>
    <m/>
    <n v="3"/>
    <m/>
    <m/>
    <n v="2"/>
    <m/>
    <m/>
    <m/>
    <m/>
    <s v="Eco"/>
    <s v="Spark"/>
    <s v="Nova"/>
    <s v="The warehouse"/>
    <s v="Kiwi butcher"/>
    <n v="4"/>
    <n v="3"/>
    <n v="3"/>
    <n v="3"/>
    <n v="3"/>
    <n v="3"/>
    <n v="3"/>
    <n v="3"/>
    <n v="3"/>
    <n v="3"/>
    <n v="3"/>
    <n v="3"/>
    <n v="3"/>
    <n v="3"/>
    <n v="5"/>
    <n v="5"/>
    <n v="5"/>
    <n v="5"/>
    <n v="5"/>
    <n v="5"/>
    <n v="5"/>
    <n v="5"/>
    <n v="5"/>
    <n v="5"/>
    <n v="5"/>
    <n v="5"/>
    <n v="5"/>
    <n v="5"/>
    <n v="5"/>
    <n v="5"/>
    <n v="5"/>
    <x v="5"/>
  </r>
  <r>
    <s v="P879"/>
    <n v="7.194803380426265"/>
    <x v="0"/>
    <x v="3"/>
    <n v="2"/>
    <n v="1"/>
    <m/>
    <m/>
    <m/>
    <m/>
    <m/>
    <m/>
    <m/>
    <m/>
    <m/>
    <m/>
    <n v="1"/>
    <x v="0"/>
    <n v="1"/>
    <m/>
    <m/>
    <m/>
    <m/>
    <m/>
    <m/>
    <m/>
    <m/>
    <m/>
    <m/>
    <m/>
    <m/>
    <m/>
    <n v="1"/>
    <n v="1"/>
    <m/>
    <m/>
    <m/>
    <m/>
    <m/>
    <m/>
    <m/>
    <m/>
    <m/>
    <m/>
    <m/>
    <m/>
    <s v="Warehouse"/>
    <s v="Kmart"/>
    <s v="Bunnings"/>
    <s v="Countdown"/>
    <s v="New World"/>
    <n v="5"/>
    <n v="2"/>
    <n v="3"/>
    <n v="3"/>
    <n v="4"/>
    <n v="5"/>
    <n v="2"/>
    <n v="4"/>
    <n v="4"/>
    <n v="4"/>
    <n v="4"/>
    <n v="4"/>
    <n v="5"/>
    <n v="5"/>
    <n v="4"/>
    <n v="4"/>
    <n v="4"/>
    <n v="3"/>
    <n v="5"/>
    <n v="4"/>
    <n v="4"/>
    <n v="3"/>
    <n v="3"/>
    <n v="4"/>
    <n v="4"/>
    <n v="5"/>
    <n v="5"/>
    <n v="4"/>
    <n v="4"/>
    <n v="4"/>
    <n v="4"/>
    <x v="0"/>
  </r>
  <r>
    <s v="P880"/>
    <n v="8.998469197397478"/>
    <x v="0"/>
    <x v="4"/>
    <n v="2"/>
    <m/>
    <m/>
    <m/>
    <m/>
    <n v="5"/>
    <m/>
    <m/>
    <m/>
    <m/>
    <m/>
    <m/>
    <n v="1"/>
    <x v="0"/>
    <m/>
    <m/>
    <m/>
    <m/>
    <m/>
    <m/>
    <m/>
    <m/>
    <m/>
    <m/>
    <n v="11"/>
    <m/>
    <m/>
    <m/>
    <n v="1"/>
    <m/>
    <m/>
    <m/>
    <m/>
    <m/>
    <m/>
    <m/>
    <m/>
    <m/>
    <m/>
    <n v="1"/>
    <m/>
    <m/>
    <s v="Countdown"/>
    <m/>
    <m/>
    <m/>
    <m/>
    <n v="4"/>
    <n v="2"/>
    <n v="3"/>
    <n v="3"/>
    <n v="3"/>
    <n v="2"/>
    <n v="3"/>
    <n v="4"/>
    <n v="5"/>
    <n v="4"/>
    <n v="4"/>
    <n v="3"/>
    <n v="5"/>
    <n v="4"/>
    <n v="4"/>
    <n v="3"/>
    <n v="4"/>
    <n v="5"/>
    <n v="3"/>
    <n v="4"/>
    <n v="3"/>
    <n v="4"/>
    <n v="5"/>
    <n v="4"/>
    <n v="5"/>
    <n v="4"/>
    <n v="3"/>
    <n v="2"/>
    <n v="4"/>
    <n v="3"/>
    <n v="2"/>
    <x v="5"/>
  </r>
  <r>
    <s v="P881"/>
    <n v="9.8280653456435658"/>
    <x v="0"/>
    <x v="1"/>
    <n v="12"/>
    <n v="1"/>
    <m/>
    <m/>
    <m/>
    <m/>
    <m/>
    <m/>
    <m/>
    <m/>
    <m/>
    <m/>
    <n v="1"/>
    <x v="0"/>
    <n v="1"/>
    <n v="2"/>
    <n v="3"/>
    <n v="4"/>
    <n v="5"/>
    <n v="6"/>
    <n v="7"/>
    <n v="8"/>
    <n v="9"/>
    <n v="10"/>
    <n v="11"/>
    <n v="12"/>
    <m/>
    <m/>
    <n v="12"/>
    <n v="11"/>
    <n v="1"/>
    <n v="5"/>
    <n v="2"/>
    <n v="7"/>
    <n v="4"/>
    <n v="3"/>
    <n v="6"/>
    <n v="9"/>
    <n v="10"/>
    <n v="12"/>
    <n v="8"/>
    <m/>
    <m/>
    <m/>
    <m/>
    <m/>
    <m/>
    <n v="3"/>
    <n v="3"/>
    <n v="4"/>
    <n v="4"/>
    <n v="5"/>
    <n v="5"/>
    <n v="4"/>
    <n v="4"/>
    <n v="3"/>
    <n v="4"/>
    <n v="5"/>
    <n v="5"/>
    <n v="4"/>
    <n v="5"/>
    <n v="4"/>
    <n v="5"/>
    <n v="5"/>
    <n v="5"/>
    <n v="5"/>
    <n v="4"/>
    <n v="4"/>
    <n v="5"/>
    <n v="5"/>
    <n v="5"/>
    <n v="5"/>
    <n v="4"/>
    <n v="4"/>
    <n v="4"/>
    <n v="4"/>
    <n v="4"/>
    <n v="5"/>
    <x v="0"/>
  </r>
  <r>
    <s v="P882"/>
    <n v="9.7896093622714915"/>
    <x v="1"/>
    <x v="3"/>
    <n v="1"/>
    <n v="1"/>
    <n v="2"/>
    <m/>
    <m/>
    <m/>
    <m/>
    <m/>
    <m/>
    <m/>
    <m/>
    <m/>
    <n v="2"/>
    <x v="0"/>
    <m/>
    <m/>
    <m/>
    <n v="4"/>
    <m/>
    <m/>
    <m/>
    <m/>
    <m/>
    <m/>
    <m/>
    <m/>
    <m/>
    <m/>
    <n v="1"/>
    <m/>
    <m/>
    <m/>
    <n v="1"/>
    <m/>
    <m/>
    <m/>
    <m/>
    <m/>
    <m/>
    <m/>
    <m/>
    <m/>
    <s v="countdown"/>
    <s v="the warehouse"/>
    <m/>
    <m/>
    <m/>
    <n v="5"/>
    <n v="3"/>
    <n v="3"/>
    <n v="3"/>
    <n v="5"/>
    <n v="5"/>
    <n v="5"/>
    <n v="5"/>
    <n v="4"/>
    <n v="4"/>
    <n v="5"/>
    <n v="5"/>
    <n v="5"/>
    <n v="5"/>
    <n v="5"/>
    <n v="5"/>
    <n v="5"/>
    <n v="5"/>
    <n v="5"/>
    <n v="5"/>
    <n v="5"/>
    <n v="5"/>
    <n v="5"/>
    <n v="5"/>
    <n v="5"/>
    <n v="5"/>
    <n v="5"/>
    <n v="5"/>
    <n v="5"/>
    <n v="5"/>
    <n v="5"/>
    <x v="5"/>
  </r>
  <r>
    <s v="P883"/>
    <n v="7.5045419946289122"/>
    <x v="1"/>
    <x v="0"/>
    <n v="15"/>
    <n v="1"/>
    <m/>
    <m/>
    <m/>
    <m/>
    <m/>
    <m/>
    <m/>
    <m/>
    <m/>
    <m/>
    <n v="1"/>
    <x v="0"/>
    <m/>
    <n v="2"/>
    <n v="3"/>
    <m/>
    <n v="5"/>
    <n v="6"/>
    <n v="7"/>
    <m/>
    <m/>
    <m/>
    <n v="11"/>
    <m/>
    <m/>
    <m/>
    <n v="6"/>
    <m/>
    <n v="5"/>
    <n v="1"/>
    <m/>
    <n v="6"/>
    <n v="3"/>
    <n v="2"/>
    <m/>
    <m/>
    <m/>
    <n v="4"/>
    <m/>
    <m/>
    <s v="OI glass"/>
    <s v="Meridian"/>
    <m/>
    <m/>
    <m/>
    <n v="4"/>
    <n v="1"/>
    <n v="1"/>
    <n v="1"/>
    <n v="5"/>
    <n v="4"/>
    <n v="3"/>
    <n v="2"/>
    <n v="2"/>
    <n v="2"/>
    <n v="4"/>
    <n v="5"/>
    <n v="4"/>
    <n v="4"/>
    <n v="5"/>
    <n v="4"/>
    <n v="4"/>
    <n v="4"/>
    <n v="4"/>
    <n v="5"/>
    <n v="3"/>
    <n v="2"/>
    <n v="4"/>
    <n v="4"/>
    <n v="4"/>
    <n v="5"/>
    <n v="5"/>
    <n v="5"/>
    <n v="4"/>
    <n v="4"/>
    <n v="3"/>
    <x v="2"/>
  </r>
  <r>
    <s v="P884"/>
    <n v="7.9397233903406983"/>
    <x v="1"/>
    <x v="1"/>
    <n v="2"/>
    <n v="1"/>
    <m/>
    <m/>
    <m/>
    <m/>
    <m/>
    <m/>
    <m/>
    <m/>
    <m/>
    <m/>
    <n v="1"/>
    <x v="0"/>
    <m/>
    <m/>
    <n v="3"/>
    <m/>
    <n v="5"/>
    <m/>
    <m/>
    <m/>
    <m/>
    <m/>
    <m/>
    <m/>
    <m/>
    <m/>
    <n v="2"/>
    <m/>
    <m/>
    <m/>
    <m/>
    <n v="1"/>
    <m/>
    <m/>
    <m/>
    <m/>
    <m/>
    <m/>
    <m/>
    <m/>
    <s v="Countdown"/>
    <m/>
    <m/>
    <m/>
    <m/>
    <n v="4"/>
    <n v="2"/>
    <n v="2"/>
    <n v="4"/>
    <n v="4"/>
    <n v="4"/>
    <n v="4"/>
    <n v="4"/>
    <n v="4"/>
    <n v="4"/>
    <n v="4"/>
    <n v="4"/>
    <n v="4"/>
    <n v="4"/>
    <n v="4"/>
    <n v="4"/>
    <n v="4"/>
    <n v="4"/>
    <n v="4"/>
    <n v="4"/>
    <n v="4"/>
    <n v="4"/>
    <n v="4"/>
    <n v="4"/>
    <n v="4"/>
    <n v="4"/>
    <n v="4"/>
    <n v="4"/>
    <n v="4"/>
    <n v="4"/>
    <n v="4"/>
    <x v="5"/>
  </r>
  <r>
    <s v="P885"/>
    <n v="8.2631845819086607"/>
    <x v="1"/>
    <x v="0"/>
    <n v="2"/>
    <m/>
    <m/>
    <m/>
    <m/>
    <m/>
    <m/>
    <m/>
    <n v="8"/>
    <m/>
    <m/>
    <m/>
    <n v="1"/>
    <x v="0"/>
    <n v="1"/>
    <n v="2"/>
    <m/>
    <m/>
    <n v="5"/>
    <n v="6"/>
    <m/>
    <n v="8"/>
    <m/>
    <m/>
    <m/>
    <m/>
    <m/>
    <m/>
    <n v="5"/>
    <n v="5"/>
    <n v="1"/>
    <m/>
    <m/>
    <n v="4"/>
    <n v="2"/>
    <m/>
    <n v="3"/>
    <m/>
    <m/>
    <m/>
    <m/>
    <m/>
    <s v="Fontera"/>
    <m/>
    <m/>
    <m/>
    <m/>
    <n v="6"/>
    <n v="3"/>
    <n v="3"/>
    <n v="4"/>
    <n v="3"/>
    <n v="4"/>
    <n v="3"/>
    <n v="5"/>
    <n v="4"/>
    <n v="5"/>
    <n v="5"/>
    <n v="5"/>
    <n v="4"/>
    <n v="5"/>
    <n v="4"/>
    <n v="4"/>
    <n v="5"/>
    <n v="4"/>
    <n v="5"/>
    <n v="5"/>
    <n v="4"/>
    <n v="4"/>
    <n v="5"/>
    <n v="4"/>
    <n v="5"/>
    <n v="5"/>
    <n v="5"/>
    <n v="4"/>
    <n v="4"/>
    <n v="4"/>
    <n v="5"/>
    <x v="6"/>
  </r>
  <r>
    <s v="P886"/>
    <n v="8.200982057083289"/>
    <x v="0"/>
    <x v="2"/>
    <n v="2"/>
    <m/>
    <m/>
    <m/>
    <m/>
    <n v="5"/>
    <m/>
    <m/>
    <m/>
    <m/>
    <m/>
    <m/>
    <n v="1"/>
    <x v="0"/>
    <m/>
    <m/>
    <n v="3"/>
    <m/>
    <m/>
    <m/>
    <m/>
    <m/>
    <m/>
    <m/>
    <n v="11"/>
    <m/>
    <m/>
    <m/>
    <n v="2"/>
    <m/>
    <m/>
    <n v="1"/>
    <m/>
    <m/>
    <m/>
    <m/>
    <m/>
    <m/>
    <m/>
    <n v="2"/>
    <m/>
    <m/>
    <s v="Aa"/>
    <m/>
    <m/>
    <m/>
    <m/>
    <n v="5"/>
    <n v="4"/>
    <n v="5"/>
    <n v="3"/>
    <n v="4"/>
    <n v="2"/>
    <n v="4"/>
    <n v="4"/>
    <n v="2"/>
    <n v="3"/>
    <n v="4"/>
    <n v="3"/>
    <n v="2"/>
    <n v="3"/>
    <n v="5"/>
    <n v="3"/>
    <n v="4"/>
    <n v="4"/>
    <n v="3"/>
    <n v="2"/>
    <n v="2"/>
    <n v="3"/>
    <n v="4"/>
    <n v="3"/>
    <n v="3"/>
    <n v="4"/>
    <n v="3"/>
    <n v="3"/>
    <n v="4"/>
    <n v="3"/>
    <n v="2"/>
    <x v="5"/>
  </r>
  <r>
    <s v="P887"/>
    <n v="10.198222527122036"/>
    <x v="0"/>
    <x v="2"/>
    <n v="2"/>
    <m/>
    <m/>
    <m/>
    <m/>
    <n v="5"/>
    <m/>
    <m/>
    <m/>
    <m/>
    <m/>
    <m/>
    <n v="1"/>
    <x v="0"/>
    <m/>
    <n v="2"/>
    <m/>
    <m/>
    <m/>
    <m/>
    <m/>
    <m/>
    <m/>
    <n v="10"/>
    <m/>
    <n v="12"/>
    <m/>
    <m/>
    <n v="3"/>
    <m/>
    <n v="3"/>
    <m/>
    <m/>
    <m/>
    <m/>
    <m/>
    <m/>
    <m/>
    <n v="1"/>
    <m/>
    <n v="2"/>
    <m/>
    <s v="aa"/>
    <m/>
    <m/>
    <m/>
    <m/>
    <n v="3"/>
    <n v="2"/>
    <n v="3"/>
    <n v="4"/>
    <n v="3"/>
    <n v="4"/>
    <n v="4"/>
    <n v="3"/>
    <n v="3"/>
    <n v="4"/>
    <n v="4"/>
    <n v="4"/>
    <n v="5"/>
    <n v="4"/>
    <n v="4"/>
    <n v="5"/>
    <n v="4"/>
    <n v="5"/>
    <n v="3"/>
    <n v="5"/>
    <n v="4"/>
    <n v="4"/>
    <n v="3"/>
    <n v="4"/>
    <n v="5"/>
    <n v="1"/>
    <n v="2"/>
    <n v="3"/>
    <n v="4"/>
    <n v="2"/>
    <n v="1"/>
    <x v="5"/>
  </r>
  <r>
    <s v="P888"/>
    <n v="7.2176050757927257"/>
    <x v="0"/>
    <x v="5"/>
    <n v="2"/>
    <m/>
    <m/>
    <m/>
    <m/>
    <m/>
    <m/>
    <m/>
    <n v="8"/>
    <m/>
    <m/>
    <m/>
    <n v="1"/>
    <x v="0"/>
    <m/>
    <m/>
    <m/>
    <m/>
    <m/>
    <m/>
    <m/>
    <m/>
    <m/>
    <m/>
    <m/>
    <m/>
    <m/>
    <n v="14"/>
    <n v="0"/>
    <m/>
    <m/>
    <m/>
    <m/>
    <m/>
    <m/>
    <m/>
    <m/>
    <m/>
    <m/>
    <m/>
    <m/>
    <m/>
    <m/>
    <m/>
    <m/>
    <m/>
    <m/>
    <n v="6"/>
    <n v="3"/>
    <n v="3"/>
    <n v="3"/>
    <n v="5"/>
    <n v="5"/>
    <n v="3"/>
    <n v="3"/>
    <n v="3"/>
    <n v="3"/>
    <n v="4"/>
    <n v="4"/>
    <n v="3"/>
    <n v="4"/>
    <n v="3"/>
    <n v="3"/>
    <n v="4"/>
    <n v="3"/>
    <n v="4"/>
    <n v="4"/>
    <n v="3"/>
    <n v="4"/>
    <n v="4"/>
    <n v="4"/>
    <n v="4"/>
    <n v="4"/>
    <n v="4"/>
    <n v="3"/>
    <n v="3"/>
    <n v="3"/>
    <n v="3"/>
    <x v="3"/>
  </r>
  <r>
    <s v="P889"/>
    <n v="8.3934419426690088"/>
    <x v="0"/>
    <x v="2"/>
    <n v="12"/>
    <n v="1"/>
    <m/>
    <m/>
    <m/>
    <m/>
    <m/>
    <m/>
    <m/>
    <m/>
    <m/>
    <m/>
    <n v="1"/>
    <x v="0"/>
    <m/>
    <n v="2"/>
    <n v="3"/>
    <m/>
    <n v="5"/>
    <n v="6"/>
    <n v="7"/>
    <n v="8"/>
    <n v="9"/>
    <n v="10"/>
    <n v="11"/>
    <n v="12"/>
    <m/>
    <m/>
    <n v="10"/>
    <m/>
    <n v="1"/>
    <n v="2"/>
    <m/>
    <n v="9"/>
    <n v="3"/>
    <n v="4"/>
    <n v="5"/>
    <n v="10"/>
    <n v="6"/>
    <n v="7"/>
    <n v="8"/>
    <m/>
    <s v="Eco store "/>
    <m/>
    <m/>
    <m/>
    <m/>
    <n v="3"/>
    <n v="3"/>
    <n v="3"/>
    <n v="3"/>
    <n v="3"/>
    <n v="3"/>
    <n v="3"/>
    <n v="2"/>
    <n v="3"/>
    <n v="4"/>
    <n v="4"/>
    <n v="5"/>
    <n v="5"/>
    <n v="5"/>
    <n v="4"/>
    <n v="4"/>
    <n v="4"/>
    <n v="4"/>
    <n v="5"/>
    <n v="4"/>
    <n v="5"/>
    <n v="5"/>
    <n v="4"/>
    <n v="5"/>
    <n v="5"/>
    <n v="5"/>
    <n v="5"/>
    <n v="5"/>
    <n v="4"/>
    <n v="5"/>
    <n v="5"/>
    <x v="3"/>
  </r>
  <r>
    <s v="P890"/>
    <n v="7.4139766060965329"/>
    <x v="1"/>
    <x v="5"/>
    <n v="4"/>
    <n v="1"/>
    <m/>
    <m/>
    <m/>
    <m/>
    <m/>
    <m/>
    <m/>
    <m/>
    <m/>
    <m/>
    <n v="1"/>
    <x v="0"/>
    <m/>
    <n v="2"/>
    <n v="3"/>
    <m/>
    <n v="5"/>
    <n v="6"/>
    <n v="7"/>
    <n v="8"/>
    <m/>
    <n v="10"/>
    <n v="11"/>
    <n v="12"/>
    <n v="13"/>
    <m/>
    <n v="10"/>
    <m/>
    <n v="1"/>
    <n v="2"/>
    <m/>
    <n v="3"/>
    <n v="4"/>
    <n v="5"/>
    <n v="6"/>
    <m/>
    <n v="9"/>
    <n v="7"/>
    <n v="8"/>
    <n v="10"/>
    <s v="Ecofresh"/>
    <s v="Waste Management"/>
    <s v="Burger fuel"/>
    <s v="Skellerup"/>
    <s v="Gallaghers"/>
    <n v="3"/>
    <n v="2"/>
    <n v="2"/>
    <n v="2"/>
    <n v="2"/>
    <n v="4"/>
    <n v="3"/>
    <n v="4"/>
    <n v="3"/>
    <n v="4"/>
    <n v="5"/>
    <n v="5"/>
    <n v="4"/>
    <n v="5"/>
    <n v="4"/>
    <n v="5"/>
    <n v="4"/>
    <n v="5"/>
    <n v="5"/>
    <n v="5"/>
    <n v="4"/>
    <n v="4"/>
    <n v="4"/>
    <n v="5"/>
    <n v="5"/>
    <n v="5"/>
    <n v="5"/>
    <n v="5"/>
    <n v="4"/>
    <n v="5"/>
    <n v="5"/>
    <x v="2"/>
  </r>
  <r>
    <s v="P891"/>
    <n v="10.910591552320783"/>
    <x v="1"/>
    <x v="1"/>
    <n v="1"/>
    <n v="1"/>
    <m/>
    <m/>
    <m/>
    <m/>
    <m/>
    <m/>
    <m/>
    <m/>
    <m/>
    <m/>
    <n v="1"/>
    <x v="0"/>
    <m/>
    <n v="2"/>
    <n v="3"/>
    <m/>
    <m/>
    <n v="6"/>
    <n v="7"/>
    <m/>
    <m/>
    <m/>
    <n v="11"/>
    <n v="12"/>
    <m/>
    <m/>
    <n v="6"/>
    <m/>
    <n v="1"/>
    <n v="3"/>
    <m/>
    <m/>
    <n v="5"/>
    <n v="4"/>
    <m/>
    <m/>
    <m/>
    <n v="6"/>
    <n v="2"/>
    <m/>
    <s v="ecostore"/>
    <s v="trademe"/>
    <m/>
    <m/>
    <m/>
    <n v="3"/>
    <n v="3"/>
    <n v="3"/>
    <n v="3"/>
    <n v="5"/>
    <n v="5"/>
    <n v="4"/>
    <n v="4"/>
    <n v="4"/>
    <n v="4"/>
    <n v="4"/>
    <n v="5"/>
    <n v="4"/>
    <n v="5"/>
    <n v="5"/>
    <n v="5"/>
    <n v="4"/>
    <n v="5"/>
    <n v="5"/>
    <n v="5"/>
    <n v="4"/>
    <n v="4"/>
    <n v="5"/>
    <n v="4"/>
    <n v="5"/>
    <n v="5"/>
    <n v="5"/>
    <n v="5"/>
    <n v="4"/>
    <n v="4"/>
    <n v="4"/>
    <x v="5"/>
  </r>
  <r>
    <s v="P892"/>
    <n v="9.8144791063369627"/>
    <x v="0"/>
    <x v="1"/>
    <n v="2"/>
    <n v="1"/>
    <m/>
    <m/>
    <m/>
    <m/>
    <m/>
    <m/>
    <m/>
    <m/>
    <m/>
    <m/>
    <n v="1"/>
    <x v="0"/>
    <n v="1"/>
    <n v="2"/>
    <n v="3"/>
    <n v="4"/>
    <n v="5"/>
    <n v="6"/>
    <n v="7"/>
    <n v="8"/>
    <n v="9"/>
    <n v="10"/>
    <n v="11"/>
    <n v="12"/>
    <n v="13"/>
    <m/>
    <n v="13"/>
    <n v="3"/>
    <n v="1"/>
    <n v="9"/>
    <n v="2"/>
    <n v="8"/>
    <n v="7"/>
    <n v="6"/>
    <n v="4"/>
    <n v="10"/>
    <n v="11"/>
    <n v="5"/>
    <n v="12"/>
    <n v="13"/>
    <s v="kow tow"/>
    <s v="all birds"/>
    <m/>
    <m/>
    <m/>
    <n v="5"/>
    <n v="5"/>
    <n v="5"/>
    <n v="5"/>
    <n v="5"/>
    <n v="5"/>
    <n v="3"/>
    <n v="3"/>
    <n v="3"/>
    <n v="3"/>
    <n v="4"/>
    <n v="4"/>
    <n v="4"/>
    <n v="4"/>
    <n v="4"/>
    <n v="4"/>
    <n v="4"/>
    <n v="5"/>
    <n v="5"/>
    <n v="5"/>
    <n v="3"/>
    <n v="4"/>
    <n v="5"/>
    <n v="5"/>
    <n v="5"/>
    <n v="5"/>
    <n v="5"/>
    <n v="5"/>
    <n v="5"/>
    <n v="5"/>
    <n v="5"/>
    <x v="6"/>
  </r>
  <r>
    <s v="P893"/>
    <n v="10.218737275710469"/>
    <x v="0"/>
    <x v="3"/>
    <n v="7"/>
    <n v="1"/>
    <m/>
    <m/>
    <m/>
    <m/>
    <m/>
    <m/>
    <m/>
    <m/>
    <m/>
    <m/>
    <n v="1"/>
    <x v="0"/>
    <m/>
    <n v="2"/>
    <m/>
    <m/>
    <n v="5"/>
    <n v="6"/>
    <n v="7"/>
    <m/>
    <m/>
    <m/>
    <m/>
    <n v="12"/>
    <m/>
    <m/>
    <n v="5"/>
    <m/>
    <n v="1"/>
    <m/>
    <m/>
    <n v="4"/>
    <n v="2"/>
    <n v="3"/>
    <m/>
    <m/>
    <m/>
    <m/>
    <n v="5"/>
    <m/>
    <s v="Katmandu"/>
    <s v="wild south"/>
    <s v="icebraker"/>
    <m/>
    <m/>
    <n v="3"/>
    <n v="4"/>
    <n v="4"/>
    <n v="3"/>
    <n v="4"/>
    <n v="5"/>
    <n v="3"/>
    <n v="4"/>
    <n v="3"/>
    <n v="4"/>
    <n v="4"/>
    <n v="4"/>
    <n v="4"/>
    <n v="4"/>
    <n v="4"/>
    <n v="4"/>
    <n v="3"/>
    <n v="5"/>
    <n v="5"/>
    <n v="5"/>
    <n v="3"/>
    <n v="4"/>
    <n v="2"/>
    <n v="3"/>
    <n v="4"/>
    <n v="3"/>
    <n v="3"/>
    <n v="4"/>
    <n v="4"/>
    <n v="4"/>
    <n v="3"/>
    <x v="3"/>
  </r>
  <r>
    <s v="P894"/>
    <n v="10.735200871165523"/>
    <x v="0"/>
    <x v="2"/>
    <n v="4"/>
    <m/>
    <m/>
    <m/>
    <m/>
    <m/>
    <m/>
    <m/>
    <n v="8"/>
    <m/>
    <m/>
    <m/>
    <n v="1"/>
    <x v="0"/>
    <m/>
    <n v="2"/>
    <m/>
    <n v="4"/>
    <m/>
    <n v="6"/>
    <m/>
    <m/>
    <m/>
    <m/>
    <n v="11"/>
    <m/>
    <m/>
    <m/>
    <n v="4"/>
    <m/>
    <n v="3"/>
    <m/>
    <n v="1"/>
    <m/>
    <n v="2"/>
    <m/>
    <m/>
    <m/>
    <m/>
    <n v="4"/>
    <m/>
    <m/>
    <m/>
    <m/>
    <m/>
    <m/>
    <m/>
    <n v="4"/>
    <n v="4"/>
    <n v="3"/>
    <n v="4"/>
    <n v="4"/>
    <n v="4"/>
    <n v="4"/>
    <n v="4"/>
    <n v="5"/>
    <n v="4"/>
    <n v="5"/>
    <n v="4"/>
    <n v="4"/>
    <n v="4"/>
    <n v="4"/>
    <n v="3"/>
    <n v="4"/>
    <n v="4"/>
    <n v="4"/>
    <n v="4"/>
    <n v="4"/>
    <n v="4"/>
    <n v="4"/>
    <n v="4"/>
    <n v="5"/>
    <n v="4"/>
    <n v="5"/>
    <n v="4"/>
    <n v="5"/>
    <n v="4"/>
    <n v="5"/>
    <x v="3"/>
  </r>
  <r>
    <s v="P895"/>
    <n v="8.0031634567578234"/>
    <x v="1"/>
    <x v="2"/>
    <n v="2"/>
    <n v="1"/>
    <m/>
    <m/>
    <m/>
    <m/>
    <m/>
    <m/>
    <m/>
    <m/>
    <m/>
    <m/>
    <n v="1"/>
    <x v="0"/>
    <m/>
    <m/>
    <n v="3"/>
    <m/>
    <m/>
    <m/>
    <m/>
    <m/>
    <m/>
    <m/>
    <m/>
    <m/>
    <m/>
    <m/>
    <n v="1"/>
    <m/>
    <m/>
    <n v="1"/>
    <m/>
    <m/>
    <m/>
    <m/>
    <m/>
    <m/>
    <m/>
    <m/>
    <m/>
    <m/>
    <s v="Countdown"/>
    <m/>
    <m/>
    <m/>
    <m/>
    <n v="5"/>
    <n v="4"/>
    <n v="3"/>
    <n v="4"/>
    <n v="4"/>
    <n v="3"/>
    <n v="3"/>
    <n v="3"/>
    <n v="4"/>
    <n v="3"/>
    <n v="5"/>
    <n v="4"/>
    <n v="3"/>
    <n v="3"/>
    <n v="4"/>
    <n v="3"/>
    <n v="2"/>
    <n v="4"/>
    <n v="4"/>
    <n v="3"/>
    <n v="4"/>
    <n v="5"/>
    <n v="3"/>
    <n v="3"/>
    <n v="4"/>
    <n v="3"/>
    <n v="4"/>
    <n v="3"/>
    <n v="3"/>
    <n v="3"/>
    <n v="3"/>
    <x v="4"/>
  </r>
  <r>
    <s v="P896"/>
    <n v="9.4909164885442756"/>
    <x v="0"/>
    <x v="4"/>
    <n v="8"/>
    <n v="1"/>
    <m/>
    <m/>
    <m/>
    <m/>
    <m/>
    <m/>
    <m/>
    <m/>
    <m/>
    <m/>
    <n v="1"/>
    <x v="0"/>
    <m/>
    <m/>
    <m/>
    <m/>
    <m/>
    <m/>
    <m/>
    <m/>
    <m/>
    <m/>
    <m/>
    <m/>
    <m/>
    <n v="14"/>
    <n v="0"/>
    <m/>
    <m/>
    <m/>
    <m/>
    <m/>
    <m/>
    <m/>
    <m/>
    <m/>
    <m/>
    <m/>
    <m/>
    <m/>
    <m/>
    <m/>
    <m/>
    <m/>
    <m/>
    <n v="4"/>
    <n v="1"/>
    <n v="3"/>
    <n v="3"/>
    <n v="3"/>
    <n v="3"/>
    <n v="2"/>
    <n v="2"/>
    <n v="2"/>
    <n v="2"/>
    <n v="3"/>
    <n v="3"/>
    <n v="2"/>
    <n v="2"/>
    <n v="3"/>
    <n v="3"/>
    <n v="3"/>
    <n v="3"/>
    <n v="3"/>
    <n v="3"/>
    <n v="3"/>
    <n v="3"/>
    <n v="3"/>
    <n v="3"/>
    <n v="3"/>
    <n v="3"/>
    <n v="3"/>
    <n v="3"/>
    <n v="3"/>
    <n v="3"/>
    <n v="3"/>
    <x v="1"/>
  </r>
  <r>
    <s v="P897"/>
    <n v="8.3306838632501776"/>
    <x v="0"/>
    <x v="1"/>
    <n v="12"/>
    <n v="1"/>
    <m/>
    <m/>
    <m/>
    <m/>
    <m/>
    <m/>
    <m/>
    <m/>
    <m/>
    <m/>
    <n v="1"/>
    <x v="0"/>
    <m/>
    <n v="2"/>
    <m/>
    <m/>
    <m/>
    <n v="6"/>
    <m/>
    <m/>
    <m/>
    <m/>
    <n v="11"/>
    <m/>
    <m/>
    <m/>
    <n v="3"/>
    <m/>
    <n v="1"/>
    <m/>
    <m/>
    <m/>
    <n v="2"/>
    <m/>
    <m/>
    <m/>
    <m/>
    <n v="3"/>
    <m/>
    <m/>
    <s v="contact"/>
    <m/>
    <m/>
    <m/>
    <m/>
    <n v="3"/>
    <n v="3"/>
    <n v="3"/>
    <n v="4"/>
    <n v="4"/>
    <n v="4"/>
    <n v="4"/>
    <n v="4"/>
    <n v="3"/>
    <n v="4"/>
    <n v="4"/>
    <n v="4"/>
    <n v="4"/>
    <n v="4"/>
    <n v="4"/>
    <n v="4"/>
    <n v="4"/>
    <n v="4"/>
    <n v="4"/>
    <n v="4"/>
    <n v="4"/>
    <n v="3"/>
    <n v="4"/>
    <n v="4"/>
    <n v="4"/>
    <n v="4"/>
    <n v="4"/>
    <n v="4"/>
    <n v="4"/>
    <n v="4"/>
    <n v="4"/>
    <x v="3"/>
  </r>
  <r>
    <s v="P898"/>
    <n v="10.411883587348688"/>
    <x v="1"/>
    <x v="2"/>
    <n v="2"/>
    <m/>
    <m/>
    <m/>
    <m/>
    <n v="5"/>
    <m/>
    <m/>
    <m/>
    <m/>
    <m/>
    <m/>
    <n v="1"/>
    <x v="0"/>
    <m/>
    <n v="2"/>
    <m/>
    <m/>
    <m/>
    <n v="6"/>
    <m/>
    <m/>
    <m/>
    <m/>
    <m/>
    <m/>
    <m/>
    <m/>
    <n v="2"/>
    <m/>
    <n v="1"/>
    <m/>
    <m/>
    <m/>
    <m/>
    <m/>
    <m/>
    <m/>
    <m/>
    <m/>
    <m/>
    <m/>
    <m/>
    <m/>
    <m/>
    <m/>
    <m/>
    <n v="4"/>
    <n v="4"/>
    <n v="4"/>
    <n v="4"/>
    <n v="3"/>
    <n v="3"/>
    <n v="3"/>
    <n v="4"/>
    <n v="4"/>
    <n v="4"/>
    <n v="4"/>
    <n v="4"/>
    <n v="4"/>
    <n v="4"/>
    <n v="3"/>
    <n v="4"/>
    <n v="4"/>
    <n v="3"/>
    <n v="4"/>
    <n v="4"/>
    <n v="4"/>
    <n v="4"/>
    <n v="4"/>
    <n v="4"/>
    <n v="4"/>
    <n v="4"/>
    <n v="4"/>
    <n v="4"/>
    <n v="4"/>
    <n v="4"/>
    <n v="4"/>
    <x v="0"/>
  </r>
  <r>
    <s v="P899"/>
    <n v="7.5111451161326173"/>
    <x v="1"/>
    <x v="3"/>
    <n v="2"/>
    <n v="1"/>
    <m/>
    <m/>
    <m/>
    <m/>
    <m/>
    <m/>
    <m/>
    <m/>
    <m/>
    <m/>
    <n v="1"/>
    <x v="0"/>
    <m/>
    <m/>
    <m/>
    <m/>
    <m/>
    <m/>
    <m/>
    <m/>
    <m/>
    <m/>
    <m/>
    <m/>
    <m/>
    <m/>
    <n v="0"/>
    <m/>
    <m/>
    <m/>
    <m/>
    <m/>
    <m/>
    <m/>
    <m/>
    <m/>
    <m/>
    <m/>
    <m/>
    <m/>
    <s v="Mercury"/>
    <m/>
    <m/>
    <m/>
    <m/>
    <n v="6"/>
    <n v="4"/>
    <n v="4"/>
    <n v="4"/>
    <n v="2"/>
    <n v="2"/>
    <n v="3"/>
    <n v="3"/>
    <n v="3"/>
    <n v="4"/>
    <n v="4"/>
    <n v="4"/>
    <n v="2"/>
    <n v="4"/>
    <n v="4"/>
    <n v="4"/>
    <n v="3"/>
    <n v="4"/>
    <n v="4"/>
    <n v="4"/>
    <n v="1"/>
    <n v="3"/>
    <n v="4"/>
    <n v="4"/>
    <n v="5"/>
    <n v="5"/>
    <n v="5"/>
    <n v="1"/>
    <n v="3"/>
    <n v="3"/>
    <n v="4"/>
    <x v="6"/>
  </r>
  <r>
    <s v="P900"/>
    <n v="8.7142103270489883"/>
    <x v="1"/>
    <x v="3"/>
    <n v="2"/>
    <n v="1"/>
    <m/>
    <m/>
    <m/>
    <m/>
    <m/>
    <m/>
    <m/>
    <m/>
    <m/>
    <m/>
    <n v="1"/>
    <x v="0"/>
    <n v="1"/>
    <n v="2"/>
    <n v="3"/>
    <n v="4"/>
    <n v="5"/>
    <n v="6"/>
    <n v="7"/>
    <n v="8"/>
    <n v="9"/>
    <n v="10"/>
    <n v="11"/>
    <n v="12"/>
    <m/>
    <m/>
    <n v="12"/>
    <n v="12"/>
    <n v="4"/>
    <n v="7"/>
    <n v="10"/>
    <n v="9"/>
    <n v="5"/>
    <n v="6"/>
    <n v="1"/>
    <n v="2"/>
    <n v="11"/>
    <n v="8"/>
    <n v="3"/>
    <m/>
    <s v="Macpac"/>
    <s v="Kathmandu"/>
    <s v="Ceres"/>
    <s v="Chantal"/>
    <m/>
    <n v="4"/>
    <n v="5"/>
    <n v="5"/>
    <n v="4"/>
    <n v="5"/>
    <n v="5"/>
    <n v="4"/>
    <n v="4"/>
    <n v="3"/>
    <n v="5"/>
    <n v="5"/>
    <n v="5"/>
    <n v="5"/>
    <n v="5"/>
    <n v="5"/>
    <n v="5"/>
    <n v="5"/>
    <n v="5"/>
    <n v="5"/>
    <n v="5"/>
    <n v="5"/>
    <n v="4"/>
    <n v="5"/>
    <n v="5"/>
    <n v="5"/>
    <n v="5"/>
    <n v="5"/>
    <n v="5"/>
    <n v="5"/>
    <n v="5"/>
    <n v="5"/>
    <x v="4"/>
  </r>
  <r>
    <s v="P901"/>
    <n v="8.8268013001473928"/>
    <x v="0"/>
    <x v="0"/>
    <n v="3"/>
    <m/>
    <n v="2"/>
    <m/>
    <m/>
    <m/>
    <m/>
    <m/>
    <m/>
    <m/>
    <m/>
    <m/>
    <n v="1"/>
    <x v="0"/>
    <m/>
    <m/>
    <n v="3"/>
    <m/>
    <n v="5"/>
    <m/>
    <m/>
    <m/>
    <m/>
    <n v="10"/>
    <m/>
    <n v="12"/>
    <m/>
    <m/>
    <n v="4"/>
    <m/>
    <m/>
    <n v="3"/>
    <m/>
    <n v="4"/>
    <m/>
    <m/>
    <m/>
    <m/>
    <n v="2"/>
    <m/>
    <n v="1"/>
    <m/>
    <s v="The warehouse "/>
    <s v="Countdown "/>
    <s v="Pak n save "/>
    <s v="Fresh choice"/>
    <s v="Buy and sell "/>
    <n v="1"/>
    <n v="1"/>
    <n v="3"/>
    <n v="2"/>
    <n v="5"/>
    <n v="5"/>
    <n v="3"/>
    <n v="3"/>
    <n v="2"/>
    <n v="3"/>
    <n v="5"/>
    <n v="5"/>
    <n v="5"/>
    <n v="5"/>
    <n v="5"/>
    <n v="3"/>
    <n v="5"/>
    <n v="5"/>
    <n v="3"/>
    <n v="3"/>
    <n v="3"/>
    <n v="5"/>
    <n v="5"/>
    <n v="5"/>
    <n v="5"/>
    <n v="5"/>
    <n v="5"/>
    <n v="5"/>
    <n v="5"/>
    <n v="5"/>
    <n v="5"/>
    <x v="5"/>
  </r>
  <r>
    <s v="P902"/>
    <n v="10.58531171300692"/>
    <x v="1"/>
    <x v="4"/>
    <n v="2"/>
    <m/>
    <m/>
    <m/>
    <m/>
    <m/>
    <m/>
    <m/>
    <m/>
    <m/>
    <n v="10"/>
    <m/>
    <n v="1"/>
    <x v="0"/>
    <m/>
    <n v="2"/>
    <n v="3"/>
    <m/>
    <n v="5"/>
    <m/>
    <n v="7"/>
    <n v="8"/>
    <m/>
    <m/>
    <m/>
    <n v="12"/>
    <n v="13"/>
    <m/>
    <n v="7"/>
    <m/>
    <n v="1"/>
    <n v="6"/>
    <m/>
    <n v="5"/>
    <m/>
    <n v="2"/>
    <n v="3"/>
    <m/>
    <m/>
    <m/>
    <n v="4"/>
    <n v="7"/>
    <s v="Tesla"/>
    <m/>
    <m/>
    <m/>
    <m/>
    <n v="3"/>
    <n v="3"/>
    <n v="3"/>
    <n v="5"/>
    <n v="5"/>
    <n v="5"/>
    <n v="4"/>
    <n v="4"/>
    <n v="4"/>
    <n v="5"/>
    <n v="5"/>
    <n v="5"/>
    <n v="5"/>
    <n v="5"/>
    <n v="5"/>
    <n v="4"/>
    <n v="4"/>
    <n v="3"/>
    <n v="5"/>
    <n v="5"/>
    <n v="4"/>
    <n v="4"/>
    <n v="5"/>
    <n v="5"/>
    <n v="4"/>
    <n v="4"/>
    <n v="5"/>
    <n v="5"/>
    <n v="4"/>
    <n v="4"/>
    <n v="4"/>
    <x v="0"/>
  </r>
  <r>
    <s v="P903"/>
    <n v="8.0886754121513498"/>
    <x v="1"/>
    <x v="4"/>
    <n v="2"/>
    <m/>
    <m/>
    <m/>
    <m/>
    <m/>
    <m/>
    <m/>
    <m/>
    <n v="9"/>
    <m/>
    <s v="Pilipino"/>
    <n v="1"/>
    <x v="0"/>
    <m/>
    <n v="2"/>
    <m/>
    <n v="4"/>
    <m/>
    <n v="6"/>
    <m/>
    <n v="8"/>
    <m/>
    <m/>
    <m/>
    <m/>
    <n v="13"/>
    <m/>
    <n v="5"/>
    <m/>
    <n v="1"/>
    <m/>
    <n v="5"/>
    <m/>
    <n v="2"/>
    <m/>
    <n v="4"/>
    <m/>
    <m/>
    <m/>
    <m/>
    <n v="3"/>
    <s v="Nike"/>
    <s v="Adidas"/>
    <s v="Fubu"/>
    <s v="Tribal"/>
    <m/>
    <n v="5"/>
    <n v="4"/>
    <n v="4"/>
    <n v="4"/>
    <n v="4"/>
    <n v="4"/>
    <n v="4"/>
    <n v="4"/>
    <n v="4"/>
    <n v="4"/>
    <n v="4"/>
    <n v="4"/>
    <n v="5"/>
    <n v="4"/>
    <n v="4"/>
    <n v="4"/>
    <n v="4"/>
    <n v="4"/>
    <n v="4"/>
    <n v="5"/>
    <n v="4"/>
    <n v="2"/>
    <n v="4"/>
    <n v="4"/>
    <n v="5"/>
    <n v="4"/>
    <n v="5"/>
    <n v="5"/>
    <n v="4"/>
    <n v="4"/>
    <n v="4"/>
    <x v="0"/>
  </r>
  <r>
    <s v="P904"/>
    <n v="9.085452712202132"/>
    <x v="1"/>
    <x v="5"/>
    <n v="2"/>
    <m/>
    <m/>
    <m/>
    <m/>
    <m/>
    <m/>
    <n v="7"/>
    <m/>
    <m/>
    <m/>
    <m/>
    <n v="1"/>
    <x v="0"/>
    <m/>
    <m/>
    <m/>
    <m/>
    <n v="5"/>
    <n v="6"/>
    <n v="7"/>
    <m/>
    <m/>
    <m/>
    <m/>
    <m/>
    <m/>
    <m/>
    <n v="3"/>
    <m/>
    <m/>
    <m/>
    <m/>
    <n v="2"/>
    <n v="3"/>
    <n v="1"/>
    <m/>
    <m/>
    <m/>
    <m/>
    <m/>
    <m/>
    <s v="zara"/>
    <s v="target"/>
    <m/>
    <m/>
    <m/>
    <n v="4"/>
    <n v="4"/>
    <n v="4"/>
    <n v="3"/>
    <n v="3"/>
    <n v="3"/>
    <n v="4"/>
    <n v="4"/>
    <n v="4"/>
    <n v="4"/>
    <n v="4"/>
    <n v="4"/>
    <n v="4"/>
    <n v="4"/>
    <n v="4"/>
    <n v="4"/>
    <n v="4"/>
    <n v="4"/>
    <n v="4"/>
    <n v="4"/>
    <n v="4"/>
    <n v="4"/>
    <n v="4"/>
    <n v="4"/>
    <n v="4"/>
    <n v="4"/>
    <n v="4"/>
    <n v="4"/>
    <n v="4"/>
    <n v="4"/>
    <n v="4"/>
    <x v="6"/>
  </r>
  <r>
    <s v="P905"/>
    <n v="7.5725784200884831"/>
    <x v="0"/>
    <x v="4"/>
    <n v="2"/>
    <n v="1"/>
    <m/>
    <m/>
    <m/>
    <m/>
    <m/>
    <m/>
    <m/>
    <n v="9"/>
    <m/>
    <s v="Filipino"/>
    <n v="2"/>
    <x v="0"/>
    <m/>
    <n v="2"/>
    <n v="3"/>
    <n v="4"/>
    <n v="5"/>
    <n v="6"/>
    <n v="7"/>
    <m/>
    <m/>
    <n v="10"/>
    <n v="11"/>
    <n v="12"/>
    <m/>
    <m/>
    <n v="9"/>
    <m/>
    <n v="1"/>
    <n v="6"/>
    <n v="7"/>
    <n v="3"/>
    <n v="2"/>
    <n v="4"/>
    <m/>
    <m/>
    <n v="8"/>
    <n v="9"/>
    <n v="5"/>
    <m/>
    <s v="Cotton On"/>
    <s v="Kathmandu"/>
    <m/>
    <m/>
    <m/>
    <n v="4"/>
    <n v="3"/>
    <n v="4"/>
    <n v="3"/>
    <n v="5"/>
    <n v="5"/>
    <n v="4"/>
    <n v="3"/>
    <n v="4"/>
    <n v="2"/>
    <n v="5"/>
    <n v="5"/>
    <n v="5"/>
    <n v="5"/>
    <n v="4"/>
    <n v="4"/>
    <n v="5"/>
    <n v="5"/>
    <n v="5"/>
    <n v="5"/>
    <n v="4"/>
    <n v="4"/>
    <n v="5"/>
    <n v="5"/>
    <n v="5"/>
    <n v="5"/>
    <n v="5"/>
    <n v="5"/>
    <n v="4"/>
    <n v="5"/>
    <n v="5"/>
    <x v="5"/>
  </r>
  <r>
    <s v="P906"/>
    <n v="7.007292777594742"/>
    <x v="1"/>
    <x v="0"/>
    <n v="9"/>
    <n v="1"/>
    <m/>
    <m/>
    <m/>
    <m/>
    <m/>
    <m/>
    <m/>
    <m/>
    <m/>
    <m/>
    <n v="1"/>
    <x v="0"/>
    <n v="1"/>
    <n v="2"/>
    <m/>
    <n v="4"/>
    <n v="5"/>
    <n v="6"/>
    <m/>
    <n v="8"/>
    <n v="9"/>
    <m/>
    <m/>
    <m/>
    <n v="13"/>
    <m/>
    <n v="8"/>
    <n v="8"/>
    <n v="5"/>
    <m/>
    <n v="7"/>
    <n v="4"/>
    <n v="6"/>
    <m/>
    <n v="3"/>
    <n v="1"/>
    <m/>
    <m/>
    <m/>
    <n v="2"/>
    <s v="countdown"/>
    <s v="foodstuffs"/>
    <m/>
    <m/>
    <m/>
    <n v="4"/>
    <n v="2"/>
    <n v="2"/>
    <n v="4"/>
    <n v="4"/>
    <n v="4"/>
    <n v="4"/>
    <n v="4"/>
    <n v="4"/>
    <n v="4"/>
    <n v="4"/>
    <n v="4"/>
    <n v="4"/>
    <n v="4"/>
    <n v="4"/>
    <n v="4"/>
    <n v="4"/>
    <n v="4"/>
    <n v="4"/>
    <n v="4"/>
    <n v="4"/>
    <n v="4"/>
    <n v="4"/>
    <n v="4"/>
    <n v="4"/>
    <n v="4"/>
    <n v="4"/>
    <n v="4"/>
    <n v="4"/>
    <n v="4"/>
    <n v="4"/>
    <x v="6"/>
  </r>
  <r>
    <s v="P907"/>
    <n v="9.7765361889448492"/>
    <x v="1"/>
    <x v="5"/>
    <n v="2"/>
    <m/>
    <m/>
    <m/>
    <m/>
    <m/>
    <m/>
    <m/>
    <m/>
    <n v="9"/>
    <m/>
    <s v="Roma"/>
    <n v="1"/>
    <x v="0"/>
    <m/>
    <n v="2"/>
    <m/>
    <m/>
    <m/>
    <m/>
    <n v="7"/>
    <m/>
    <n v="9"/>
    <m/>
    <m/>
    <n v="12"/>
    <m/>
    <m/>
    <n v="4"/>
    <m/>
    <n v="2"/>
    <m/>
    <m/>
    <m/>
    <m/>
    <n v="3"/>
    <m/>
    <n v="4"/>
    <m/>
    <m/>
    <n v="1"/>
    <m/>
    <s v="Mercury"/>
    <s v="Merdian"/>
    <m/>
    <m/>
    <m/>
    <n v="5"/>
    <n v="4"/>
    <n v="4"/>
    <n v="4"/>
    <n v="4"/>
    <n v="4"/>
    <n v="4"/>
    <n v="5"/>
    <n v="4"/>
    <n v="4"/>
    <n v="4"/>
    <n v="4"/>
    <n v="4"/>
    <n v="4"/>
    <n v="3"/>
    <n v="3"/>
    <n v="3"/>
    <n v="3"/>
    <n v="3"/>
    <n v="3"/>
    <n v="4"/>
    <n v="3"/>
    <n v="4"/>
    <n v="4"/>
    <n v="4"/>
    <n v="3"/>
    <n v="4"/>
    <n v="4"/>
    <n v="3"/>
    <n v="4"/>
    <n v="4"/>
    <x v="2"/>
  </r>
  <r>
    <s v="P908"/>
    <n v="8.2802074179781684"/>
    <x v="0"/>
    <x v="4"/>
    <n v="12"/>
    <n v="1"/>
    <m/>
    <m/>
    <m/>
    <m/>
    <m/>
    <m/>
    <m/>
    <m/>
    <m/>
    <m/>
    <n v="1"/>
    <x v="0"/>
    <m/>
    <n v="2"/>
    <m/>
    <m/>
    <n v="5"/>
    <n v="6"/>
    <m/>
    <m/>
    <m/>
    <m/>
    <n v="11"/>
    <n v="12"/>
    <m/>
    <m/>
    <n v="5"/>
    <m/>
    <n v="1"/>
    <m/>
    <m/>
    <n v="2"/>
    <n v="4"/>
    <m/>
    <m/>
    <m/>
    <m/>
    <n v="5"/>
    <n v="3"/>
    <m/>
    <m/>
    <m/>
    <m/>
    <m/>
    <m/>
    <n v="6"/>
    <n v="3"/>
    <n v="3"/>
    <n v="4"/>
    <n v="5"/>
    <n v="4"/>
    <n v="4"/>
    <n v="3"/>
    <n v="3"/>
    <n v="5"/>
    <n v="5"/>
    <n v="5"/>
    <n v="5"/>
    <n v="5"/>
    <n v="5"/>
    <n v="4"/>
    <n v="5"/>
    <n v="4"/>
    <n v="4"/>
    <n v="4"/>
    <n v="5"/>
    <n v="4"/>
    <n v="4"/>
    <n v="4"/>
    <n v="5"/>
    <n v="5"/>
    <n v="5"/>
    <n v="5"/>
    <n v="4"/>
    <n v="4"/>
    <n v="5"/>
    <x v="4"/>
  </r>
  <r>
    <s v="P909"/>
    <n v="9.7379951870092363"/>
    <x v="0"/>
    <x v="1"/>
    <n v="9"/>
    <m/>
    <m/>
    <m/>
    <m/>
    <m/>
    <m/>
    <m/>
    <m/>
    <n v="9"/>
    <m/>
    <s v="British"/>
    <n v="1"/>
    <x v="0"/>
    <n v="1"/>
    <n v="2"/>
    <n v="3"/>
    <n v="4"/>
    <n v="5"/>
    <n v="6"/>
    <n v="7"/>
    <n v="8"/>
    <m/>
    <m/>
    <m/>
    <n v="12"/>
    <m/>
    <m/>
    <n v="9"/>
    <n v="9"/>
    <n v="2"/>
    <n v="1"/>
    <n v="4"/>
    <n v="3"/>
    <n v="5"/>
    <n v="7"/>
    <n v="8"/>
    <m/>
    <m/>
    <m/>
    <n v="6"/>
    <m/>
    <s v="Kathmandu"/>
    <s v="Commonsense"/>
    <s v="Ethique"/>
    <s v="Ecostore"/>
    <m/>
    <n v="4"/>
    <n v="4"/>
    <n v="4"/>
    <n v="4"/>
    <n v="4"/>
    <n v="3"/>
    <n v="4"/>
    <n v="4"/>
    <n v="4"/>
    <n v="4"/>
    <n v="5"/>
    <n v="4"/>
    <n v="3"/>
    <n v="4"/>
    <n v="4"/>
    <n v="4"/>
    <n v="4"/>
    <n v="4"/>
    <n v="5"/>
    <n v="4"/>
    <n v="4"/>
    <n v="4"/>
    <n v="4"/>
    <n v="5"/>
    <n v="5"/>
    <n v="5"/>
    <n v="5"/>
    <n v="4"/>
    <n v="3"/>
    <n v="3"/>
    <n v="4"/>
    <x v="6"/>
  </r>
  <r>
    <s v="P910"/>
    <n v="10.270338519674478"/>
    <x v="0"/>
    <x v="2"/>
    <n v="12"/>
    <n v="1"/>
    <m/>
    <m/>
    <m/>
    <m/>
    <m/>
    <m/>
    <m/>
    <m/>
    <m/>
    <m/>
    <n v="1"/>
    <x v="0"/>
    <n v="1"/>
    <n v="2"/>
    <n v="3"/>
    <n v="4"/>
    <n v="5"/>
    <n v="6"/>
    <n v="7"/>
    <n v="8"/>
    <n v="9"/>
    <m/>
    <n v="11"/>
    <n v="12"/>
    <n v="13"/>
    <m/>
    <n v="12"/>
    <n v="3"/>
    <n v="1"/>
    <n v="9"/>
    <n v="10"/>
    <n v="2"/>
    <n v="7"/>
    <n v="8"/>
    <n v="4"/>
    <n v="11"/>
    <m/>
    <n v="5"/>
    <n v="6"/>
    <n v="12"/>
    <m/>
    <m/>
    <m/>
    <m/>
    <m/>
    <n v="3"/>
    <n v="4"/>
    <n v="4"/>
    <n v="4"/>
    <n v="4"/>
    <n v="5"/>
    <n v="4"/>
    <n v="4"/>
    <n v="3"/>
    <n v="5"/>
    <n v="4"/>
    <n v="5"/>
    <n v="5"/>
    <n v="5"/>
    <n v="4"/>
    <n v="4"/>
    <n v="4"/>
    <n v="4"/>
    <n v="5"/>
    <n v="4"/>
    <n v="4"/>
    <n v="4"/>
    <n v="5"/>
    <n v="5"/>
    <n v="5"/>
    <n v="5"/>
    <n v="5"/>
    <n v="4"/>
    <n v="3"/>
    <n v="4"/>
    <n v="4"/>
    <x v="3"/>
  </r>
  <r>
    <s v="P911"/>
    <n v="9.2808185846561511"/>
    <x v="1"/>
    <x v="5"/>
    <n v="2"/>
    <m/>
    <n v="2"/>
    <m/>
    <m/>
    <m/>
    <m/>
    <m/>
    <m/>
    <m/>
    <m/>
    <m/>
    <n v="1"/>
    <x v="0"/>
    <m/>
    <n v="2"/>
    <n v="3"/>
    <m/>
    <n v="5"/>
    <m/>
    <m/>
    <m/>
    <m/>
    <m/>
    <m/>
    <m/>
    <m/>
    <m/>
    <n v="3"/>
    <m/>
    <n v="1"/>
    <n v="3"/>
    <m/>
    <n v="2"/>
    <m/>
    <m/>
    <m/>
    <m/>
    <m/>
    <m/>
    <m/>
    <m/>
    <s v="new world"/>
    <s v="warehouse"/>
    <s v="pak n save"/>
    <m/>
    <m/>
    <n v="5"/>
    <n v="3"/>
    <n v="3"/>
    <n v="4"/>
    <n v="3"/>
    <n v="3"/>
    <n v="4"/>
    <n v="4"/>
    <n v="3"/>
    <n v="3"/>
    <n v="3"/>
    <n v="4"/>
    <n v="3"/>
    <n v="3"/>
    <n v="3"/>
    <n v="4"/>
    <n v="4"/>
    <n v="3"/>
    <n v="4"/>
    <n v="3"/>
    <n v="4"/>
    <n v="3"/>
    <n v="3"/>
    <n v="3"/>
    <n v="4"/>
    <n v="3"/>
    <n v="3"/>
    <n v="4"/>
    <n v="3"/>
    <n v="4"/>
    <n v="3"/>
    <x v="5"/>
  </r>
  <r>
    <s v="P912"/>
    <n v="9.6437784248236511"/>
    <x v="0"/>
    <x v="5"/>
    <n v="5"/>
    <n v="1"/>
    <m/>
    <m/>
    <m/>
    <m/>
    <m/>
    <m/>
    <m/>
    <m/>
    <m/>
    <m/>
    <n v="1"/>
    <x v="0"/>
    <n v="1"/>
    <n v="2"/>
    <n v="3"/>
    <n v="4"/>
    <n v="5"/>
    <n v="6"/>
    <n v="7"/>
    <n v="8"/>
    <m/>
    <n v="10"/>
    <n v="11"/>
    <n v="12"/>
    <m/>
    <m/>
    <n v="11"/>
    <n v="7"/>
    <n v="1"/>
    <n v="8"/>
    <n v="3"/>
    <n v="11"/>
    <n v="2"/>
    <n v="4"/>
    <n v="9"/>
    <m/>
    <n v="6"/>
    <n v="10"/>
    <n v="5"/>
    <m/>
    <s v="Kathmandu"/>
    <s v="Popcare"/>
    <s v="The dirty hippie"/>
    <s v="The innocent ant"/>
    <s v="North face"/>
    <n v="5"/>
    <n v="4"/>
    <n v="4"/>
    <n v="4"/>
    <n v="5"/>
    <n v="5"/>
    <n v="3"/>
    <n v="5"/>
    <n v="5"/>
    <n v="5"/>
    <n v="5"/>
    <n v="5"/>
    <n v="5"/>
    <n v="5"/>
    <n v="5"/>
    <n v="5"/>
    <n v="5"/>
    <n v="5"/>
    <n v="5"/>
    <n v="4"/>
    <n v="5"/>
    <n v="5"/>
    <n v="5"/>
    <n v="5"/>
    <n v="5"/>
    <n v="5"/>
    <n v="5"/>
    <n v="5"/>
    <n v="5"/>
    <n v="5"/>
    <n v="5"/>
    <x v="5"/>
  </r>
  <r>
    <s v="P913"/>
    <n v="9.6929594962034002"/>
    <x v="1"/>
    <x v="1"/>
    <n v="2"/>
    <m/>
    <m/>
    <m/>
    <m/>
    <m/>
    <m/>
    <m/>
    <m/>
    <n v="9"/>
    <m/>
    <s v="European "/>
    <n v="1"/>
    <x v="0"/>
    <m/>
    <n v="2"/>
    <n v="3"/>
    <m/>
    <n v="5"/>
    <n v="6"/>
    <m/>
    <n v="8"/>
    <m/>
    <m/>
    <n v="11"/>
    <m/>
    <m/>
    <m/>
    <n v="6"/>
    <m/>
    <n v="4"/>
    <n v="1"/>
    <m/>
    <n v="3"/>
    <n v="2"/>
    <m/>
    <n v="6"/>
    <m/>
    <m/>
    <n v="5"/>
    <m/>
    <m/>
    <s v="The Warehouse group"/>
    <s v="Genesis energy "/>
    <s v="2Degrees "/>
    <s v="Meridian energy "/>
    <m/>
    <n v="3"/>
    <n v="5"/>
    <n v="5"/>
    <n v="5"/>
    <n v="4"/>
    <n v="3"/>
    <n v="4"/>
    <n v="4"/>
    <n v="5"/>
    <n v="4"/>
    <n v="5"/>
    <n v="5"/>
    <n v="5"/>
    <n v="4"/>
    <n v="4"/>
    <n v="4"/>
    <n v="5"/>
    <n v="5"/>
    <n v="4"/>
    <n v="5"/>
    <n v="5"/>
    <n v="5"/>
    <n v="4"/>
    <n v="4"/>
    <n v="5"/>
    <n v="4"/>
    <n v="5"/>
    <n v="5"/>
    <n v="5"/>
    <n v="4"/>
    <n v="5"/>
    <x v="4"/>
  </r>
  <r>
    <s v="P914"/>
    <n v="7.8345964435388371"/>
    <x v="0"/>
    <x v="0"/>
    <n v="13"/>
    <n v="1"/>
    <m/>
    <m/>
    <m/>
    <m/>
    <m/>
    <m/>
    <m/>
    <m/>
    <m/>
    <m/>
    <n v="1"/>
    <x v="0"/>
    <m/>
    <n v="2"/>
    <m/>
    <m/>
    <m/>
    <m/>
    <m/>
    <m/>
    <m/>
    <m/>
    <m/>
    <m/>
    <m/>
    <m/>
    <n v="1"/>
    <m/>
    <n v="1"/>
    <m/>
    <m/>
    <m/>
    <m/>
    <m/>
    <m/>
    <m/>
    <m/>
    <m/>
    <m/>
    <m/>
    <m/>
    <m/>
    <m/>
    <m/>
    <m/>
    <n v="6"/>
    <n v="3"/>
    <n v="2"/>
    <n v="3"/>
    <n v="4"/>
    <n v="4"/>
    <n v="3"/>
    <n v="3"/>
    <n v="3"/>
    <n v="3"/>
    <n v="3"/>
    <n v="4"/>
    <n v="4"/>
    <n v="4"/>
    <n v="4"/>
    <n v="4"/>
    <n v="4"/>
    <n v="3"/>
    <n v="3"/>
    <n v="4"/>
    <n v="3"/>
    <n v="3"/>
    <n v="3"/>
    <n v="5"/>
    <n v="4"/>
    <n v="4"/>
    <n v="4"/>
    <n v="4"/>
    <n v="4"/>
    <n v="4"/>
    <n v="4"/>
    <x v="0"/>
  </r>
  <r>
    <s v="P915"/>
    <n v="9.5125573887769441"/>
    <x v="0"/>
    <x v="5"/>
    <n v="2"/>
    <n v="1"/>
    <m/>
    <m/>
    <m/>
    <m/>
    <m/>
    <m/>
    <m/>
    <m/>
    <m/>
    <m/>
    <n v="1"/>
    <x v="0"/>
    <m/>
    <n v="2"/>
    <m/>
    <n v="4"/>
    <n v="5"/>
    <n v="6"/>
    <m/>
    <m/>
    <m/>
    <n v="10"/>
    <n v="11"/>
    <m/>
    <m/>
    <m/>
    <n v="6"/>
    <m/>
    <n v="1"/>
    <m/>
    <n v="2"/>
    <n v="5"/>
    <n v="4"/>
    <m/>
    <m/>
    <m/>
    <n v="3"/>
    <n v="6"/>
    <m/>
    <m/>
    <m/>
    <m/>
    <m/>
    <m/>
    <m/>
    <n v="6"/>
    <n v="3"/>
    <n v="3"/>
    <n v="4"/>
    <n v="4"/>
    <n v="5"/>
    <n v="2"/>
    <n v="4"/>
    <n v="3"/>
    <n v="4"/>
    <n v="4"/>
    <n v="4"/>
    <n v="4"/>
    <n v="4"/>
    <n v="4"/>
    <n v="4"/>
    <n v="4"/>
    <n v="3"/>
    <n v="4"/>
    <n v="3"/>
    <n v="3"/>
    <n v="3"/>
    <n v="3"/>
    <n v="3"/>
    <n v="4"/>
    <n v="4"/>
    <n v="4"/>
    <n v="4"/>
    <n v="4"/>
    <n v="3"/>
    <n v="3"/>
    <x v="6"/>
  </r>
  <r>
    <s v="P916"/>
    <n v="7.0593891838831739"/>
    <x v="1"/>
    <x v="3"/>
    <n v="6"/>
    <n v="1"/>
    <m/>
    <m/>
    <m/>
    <m/>
    <m/>
    <m/>
    <m/>
    <m/>
    <m/>
    <m/>
    <n v="1"/>
    <x v="0"/>
    <m/>
    <n v="2"/>
    <n v="3"/>
    <m/>
    <m/>
    <n v="6"/>
    <m/>
    <m/>
    <n v="9"/>
    <m/>
    <n v="11"/>
    <n v="12"/>
    <m/>
    <m/>
    <n v="6"/>
    <m/>
    <n v="5"/>
    <n v="4"/>
    <m/>
    <m/>
    <n v="3"/>
    <m/>
    <m/>
    <n v="6"/>
    <m/>
    <n v="1"/>
    <n v="2"/>
    <m/>
    <s v="Mitre10"/>
    <s v="Bunnings"/>
    <m/>
    <m/>
    <m/>
    <n v="3"/>
    <n v="4"/>
    <n v="4"/>
    <n v="4"/>
    <n v="5"/>
    <n v="4"/>
    <n v="3"/>
    <n v="4"/>
    <n v="3"/>
    <n v="4"/>
    <n v="4"/>
    <n v="4"/>
    <n v="4"/>
    <n v="4"/>
    <n v="4"/>
    <n v="4"/>
    <n v="4"/>
    <n v="3"/>
    <n v="4"/>
    <n v="4"/>
    <n v="4"/>
    <n v="3"/>
    <n v="3"/>
    <n v="4"/>
    <n v="5"/>
    <n v="5"/>
    <n v="5"/>
    <n v="4"/>
    <n v="4"/>
    <n v="4"/>
    <n v="4"/>
    <x v="5"/>
  </r>
  <r>
    <s v="P917"/>
    <n v="10.323757195973069"/>
    <x v="0"/>
    <x v="5"/>
    <n v="2"/>
    <m/>
    <m/>
    <m/>
    <m/>
    <m/>
    <m/>
    <m/>
    <n v="8"/>
    <m/>
    <m/>
    <m/>
    <n v="1"/>
    <x v="0"/>
    <n v="1"/>
    <n v="2"/>
    <n v="3"/>
    <n v="4"/>
    <n v="5"/>
    <n v="6"/>
    <n v="7"/>
    <n v="8"/>
    <n v="9"/>
    <m/>
    <n v="11"/>
    <n v="12"/>
    <n v="13"/>
    <m/>
    <n v="12"/>
    <n v="12"/>
    <n v="2"/>
    <n v="11"/>
    <n v="1"/>
    <n v="10"/>
    <n v="4"/>
    <n v="8"/>
    <n v="3"/>
    <n v="9"/>
    <m/>
    <n v="5"/>
    <n v="6"/>
    <n v="7"/>
    <s v="Ecology"/>
    <s v="Recycle"/>
    <m/>
    <m/>
    <m/>
    <n v="6"/>
    <n v="4"/>
    <n v="4"/>
    <n v="4"/>
    <n v="3"/>
    <n v="4"/>
    <n v="4"/>
    <n v="5"/>
    <n v="5"/>
    <n v="5"/>
    <n v="5"/>
    <n v="5"/>
    <n v="5"/>
    <n v="5"/>
    <n v="5"/>
    <n v="5"/>
    <n v="5"/>
    <n v="5"/>
    <n v="5"/>
    <n v="5"/>
    <n v="5"/>
    <n v="5"/>
    <n v="5"/>
    <n v="5"/>
    <n v="5"/>
    <n v="5"/>
    <n v="5"/>
    <n v="5"/>
    <n v="4"/>
    <n v="4"/>
    <n v="4"/>
    <x v="3"/>
  </r>
  <r>
    <s v="P918"/>
    <n v="9.6066427947128901"/>
    <x v="0"/>
    <x v="3"/>
    <n v="4"/>
    <n v="1"/>
    <m/>
    <m/>
    <m/>
    <m/>
    <m/>
    <m/>
    <m/>
    <m/>
    <m/>
    <m/>
    <n v="1"/>
    <x v="0"/>
    <n v="1"/>
    <n v="2"/>
    <n v="3"/>
    <n v="4"/>
    <m/>
    <n v="6"/>
    <n v="7"/>
    <n v="8"/>
    <n v="9"/>
    <m/>
    <n v="11"/>
    <n v="12"/>
    <m/>
    <m/>
    <n v="10"/>
    <n v="3"/>
    <n v="2"/>
    <n v="4"/>
    <n v="5"/>
    <m/>
    <n v="1"/>
    <n v="8"/>
    <n v="10"/>
    <n v="7"/>
    <m/>
    <n v="6"/>
    <n v="9"/>
    <m/>
    <m/>
    <m/>
    <m/>
    <m/>
    <m/>
    <n v="6"/>
    <n v="2"/>
    <n v="1"/>
    <n v="2"/>
    <n v="5"/>
    <n v="5"/>
    <n v="4"/>
    <n v="4"/>
    <n v="4"/>
    <n v="4"/>
    <n v="4"/>
    <n v="5"/>
    <n v="5"/>
    <n v="5"/>
    <n v="5"/>
    <n v="5"/>
    <n v="5"/>
    <n v="5"/>
    <n v="5"/>
    <n v="5"/>
    <n v="5"/>
    <n v="4"/>
    <n v="4"/>
    <n v="4"/>
    <n v="5"/>
    <n v="5"/>
    <n v="5"/>
    <n v="5"/>
    <n v="5"/>
    <n v="5"/>
    <n v="5"/>
    <x v="5"/>
  </r>
  <r>
    <s v="P919"/>
    <n v="7.716736363240047"/>
    <x v="1"/>
    <x v="1"/>
    <n v="2"/>
    <m/>
    <m/>
    <m/>
    <m/>
    <m/>
    <m/>
    <m/>
    <m/>
    <n v="9"/>
    <m/>
    <s v="British"/>
    <n v="1"/>
    <x v="0"/>
    <n v="1"/>
    <n v="2"/>
    <n v="3"/>
    <n v="4"/>
    <n v="5"/>
    <n v="6"/>
    <n v="7"/>
    <n v="8"/>
    <n v="9"/>
    <m/>
    <n v="11"/>
    <n v="12"/>
    <m/>
    <m/>
    <n v="11"/>
    <n v="11"/>
    <n v="1"/>
    <n v="10"/>
    <n v="4"/>
    <n v="8"/>
    <n v="2"/>
    <n v="3"/>
    <n v="6"/>
    <n v="5"/>
    <m/>
    <n v="7"/>
    <n v="9"/>
    <m/>
    <m/>
    <m/>
    <m/>
    <m/>
    <m/>
    <n v="6"/>
    <n v="3"/>
    <n v="3"/>
    <n v="4"/>
    <n v="4"/>
    <n v="4"/>
    <n v="3"/>
    <n v="3"/>
    <n v="3"/>
    <n v="5"/>
    <n v="5"/>
    <n v="4"/>
    <n v="4"/>
    <n v="5"/>
    <n v="3"/>
    <n v="4"/>
    <n v="3"/>
    <n v="4"/>
    <n v="4"/>
    <n v="4"/>
    <n v="4"/>
    <n v="3"/>
    <n v="3"/>
    <n v="4"/>
    <n v="5"/>
    <n v="4"/>
    <n v="5"/>
    <n v="5"/>
    <n v="4"/>
    <n v="3"/>
    <n v="4"/>
    <x v="2"/>
  </r>
  <r>
    <s v="P920"/>
    <n v="8.9433529063025059"/>
    <x v="0"/>
    <x v="3"/>
    <n v="7"/>
    <n v="1"/>
    <m/>
    <m/>
    <m/>
    <m/>
    <m/>
    <m/>
    <m/>
    <m/>
    <m/>
    <m/>
    <n v="1"/>
    <x v="0"/>
    <m/>
    <n v="2"/>
    <n v="3"/>
    <m/>
    <n v="5"/>
    <n v="6"/>
    <n v="7"/>
    <m/>
    <m/>
    <n v="10"/>
    <n v="11"/>
    <m/>
    <m/>
    <m/>
    <n v="7"/>
    <m/>
    <n v="5"/>
    <n v="2"/>
    <m/>
    <n v="4"/>
    <n v="1"/>
    <n v="6"/>
    <m/>
    <m/>
    <n v="7"/>
    <n v="3"/>
    <m/>
    <m/>
    <s v="Ecostore"/>
    <s v="Earthwise"/>
    <m/>
    <m/>
    <m/>
    <n v="4"/>
    <n v="4"/>
    <n v="4"/>
    <n v="4"/>
    <n v="2"/>
    <n v="3"/>
    <n v="3"/>
    <n v="3"/>
    <n v="3"/>
    <n v="2"/>
    <n v="4"/>
    <n v="4"/>
    <n v="4"/>
    <n v="5"/>
    <n v="4"/>
    <n v="4"/>
    <n v="4"/>
    <n v="3"/>
    <n v="4"/>
    <n v="5"/>
    <n v="5"/>
    <n v="4"/>
    <n v="3"/>
    <n v="4"/>
    <n v="4"/>
    <n v="4"/>
    <n v="5"/>
    <n v="4"/>
    <n v="4"/>
    <n v="3"/>
    <n v="4"/>
    <x v="1"/>
  </r>
  <r>
    <s v="P921"/>
    <n v="9.8910866134024467"/>
    <x v="1"/>
    <x v="2"/>
    <n v="2"/>
    <n v="1"/>
    <n v="2"/>
    <m/>
    <m/>
    <m/>
    <m/>
    <m/>
    <m/>
    <m/>
    <m/>
    <m/>
    <n v="2"/>
    <x v="0"/>
    <m/>
    <n v="2"/>
    <m/>
    <m/>
    <m/>
    <m/>
    <m/>
    <m/>
    <m/>
    <m/>
    <m/>
    <m/>
    <m/>
    <m/>
    <n v="1"/>
    <m/>
    <n v="1"/>
    <m/>
    <m/>
    <m/>
    <m/>
    <m/>
    <m/>
    <m/>
    <m/>
    <m/>
    <m/>
    <m/>
    <s v="spark"/>
    <s v="uber"/>
    <s v="foodstuffs"/>
    <m/>
    <m/>
    <n v="2"/>
    <n v="3"/>
    <n v="2"/>
    <n v="2"/>
    <n v="4"/>
    <n v="4"/>
    <n v="4"/>
    <n v="4"/>
    <n v="4"/>
    <n v="4"/>
    <n v="4"/>
    <n v="4"/>
    <n v="4"/>
    <n v="4"/>
    <n v="5"/>
    <n v="5"/>
    <n v="4"/>
    <n v="4"/>
    <n v="5"/>
    <n v="5"/>
    <n v="3"/>
    <n v="2"/>
    <n v="4"/>
    <n v="4"/>
    <n v="5"/>
    <n v="5"/>
    <n v="5"/>
    <n v="4"/>
    <n v="4"/>
    <n v="4"/>
    <n v="4"/>
    <x v="2"/>
  </r>
  <r>
    <s v="P922"/>
    <n v="10.026958615991605"/>
    <x v="1"/>
    <x v="2"/>
    <n v="9"/>
    <n v="1"/>
    <m/>
    <m/>
    <m/>
    <m/>
    <m/>
    <m/>
    <m/>
    <m/>
    <m/>
    <m/>
    <n v="1"/>
    <x v="0"/>
    <m/>
    <n v="2"/>
    <m/>
    <n v="4"/>
    <m/>
    <n v="6"/>
    <n v="7"/>
    <n v="8"/>
    <n v="9"/>
    <n v="10"/>
    <m/>
    <n v="12"/>
    <n v="13"/>
    <m/>
    <n v="9"/>
    <m/>
    <n v="8"/>
    <m/>
    <n v="7"/>
    <m/>
    <n v="9"/>
    <n v="6"/>
    <n v="4"/>
    <n v="5"/>
    <n v="3"/>
    <m/>
    <n v="2"/>
    <n v="1"/>
    <s v="Trademe"/>
    <s v="Farmers "/>
    <s v="Warehouse "/>
    <m/>
    <m/>
    <n v="5"/>
    <n v="4"/>
    <n v="4"/>
    <n v="5"/>
    <n v="4"/>
    <n v="4"/>
    <n v="3"/>
    <n v="4"/>
    <n v="4"/>
    <n v="4"/>
    <n v="5"/>
    <n v="5"/>
    <n v="4"/>
    <n v="4"/>
    <n v="3"/>
    <n v="3"/>
    <n v="4"/>
    <n v="5"/>
    <n v="4"/>
    <n v="4"/>
    <n v="3"/>
    <n v="3"/>
    <n v="4"/>
    <n v="3"/>
    <n v="4"/>
    <n v="4"/>
    <n v="4"/>
    <n v="4"/>
    <n v="4"/>
    <n v="5"/>
    <n v="4"/>
    <x v="4"/>
  </r>
  <r>
    <s v="P923"/>
    <n v="10.342774932002488"/>
    <x v="1"/>
    <x v="5"/>
    <n v="2"/>
    <m/>
    <m/>
    <m/>
    <m/>
    <m/>
    <m/>
    <n v="7"/>
    <m/>
    <m/>
    <m/>
    <m/>
    <n v="1"/>
    <x v="0"/>
    <m/>
    <m/>
    <m/>
    <m/>
    <m/>
    <n v="6"/>
    <m/>
    <m/>
    <m/>
    <n v="10"/>
    <m/>
    <m/>
    <m/>
    <m/>
    <n v="2"/>
    <m/>
    <m/>
    <m/>
    <m/>
    <m/>
    <n v="1"/>
    <m/>
    <m/>
    <m/>
    <n v="2"/>
    <m/>
    <m/>
    <m/>
    <m/>
    <m/>
    <m/>
    <m/>
    <m/>
    <n v="3"/>
    <n v="4"/>
    <n v="2"/>
    <n v="3"/>
    <n v="3"/>
    <n v="4"/>
    <n v="4"/>
    <n v="2"/>
    <n v="3"/>
    <n v="3"/>
    <n v="2"/>
    <n v="4"/>
    <n v="4"/>
    <n v="3"/>
    <n v="4"/>
    <n v="4"/>
    <n v="3"/>
    <n v="3"/>
    <n v="4"/>
    <n v="4"/>
    <n v="4"/>
    <n v="3"/>
    <n v="4"/>
    <n v="4"/>
    <n v="3"/>
    <n v="4"/>
    <n v="4"/>
    <n v="4"/>
    <n v="4"/>
    <n v="3"/>
    <n v="4"/>
    <x v="4"/>
  </r>
  <r>
    <s v="P924"/>
    <n v="9.0269352191583021"/>
    <x v="0"/>
    <x v="0"/>
    <n v="8"/>
    <n v="1"/>
    <m/>
    <m/>
    <m/>
    <m/>
    <m/>
    <m/>
    <m/>
    <m/>
    <m/>
    <m/>
    <n v="1"/>
    <x v="0"/>
    <m/>
    <n v="2"/>
    <m/>
    <m/>
    <m/>
    <n v="6"/>
    <m/>
    <m/>
    <m/>
    <n v="10"/>
    <m/>
    <m/>
    <m/>
    <m/>
    <n v="3"/>
    <m/>
    <n v="2"/>
    <m/>
    <m/>
    <m/>
    <n v="1"/>
    <m/>
    <m/>
    <m/>
    <n v="3"/>
    <m/>
    <m/>
    <m/>
    <s v="Fair trade"/>
    <m/>
    <m/>
    <m/>
    <m/>
    <n v="6"/>
    <n v="4"/>
    <n v="4"/>
    <n v="4"/>
    <n v="3"/>
    <n v="5"/>
    <n v="4"/>
    <n v="4"/>
    <n v="4"/>
    <n v="4"/>
    <n v="4"/>
    <n v="5"/>
    <n v="5"/>
    <n v="4"/>
    <n v="4"/>
    <n v="3"/>
    <n v="4"/>
    <n v="4"/>
    <n v="4"/>
    <n v="4"/>
    <n v="4"/>
    <n v="4"/>
    <n v="4"/>
    <n v="4"/>
    <n v="4"/>
    <n v="4"/>
    <n v="4"/>
    <n v="5"/>
    <n v="4"/>
    <n v="4"/>
    <n v="4"/>
    <x v="4"/>
  </r>
  <r>
    <s v="P925"/>
    <n v="10.113556900669577"/>
    <x v="1"/>
    <x v="3"/>
    <n v="2"/>
    <n v="1"/>
    <m/>
    <m/>
    <m/>
    <m/>
    <m/>
    <m/>
    <m/>
    <m/>
    <m/>
    <m/>
    <n v="1"/>
    <x v="0"/>
    <m/>
    <n v="2"/>
    <m/>
    <n v="4"/>
    <n v="5"/>
    <n v="6"/>
    <n v="7"/>
    <m/>
    <m/>
    <n v="10"/>
    <n v="11"/>
    <n v="12"/>
    <m/>
    <m/>
    <n v="8"/>
    <m/>
    <n v="1"/>
    <m/>
    <n v="6"/>
    <n v="7"/>
    <n v="2"/>
    <n v="3"/>
    <m/>
    <m/>
    <n v="8"/>
    <n v="5"/>
    <n v="4"/>
    <m/>
    <m/>
    <m/>
    <m/>
    <m/>
    <m/>
    <n v="3"/>
    <n v="4"/>
    <n v="4"/>
    <n v="4"/>
    <n v="3"/>
    <n v="4"/>
    <n v="4"/>
    <n v="3"/>
    <n v="4"/>
    <n v="4"/>
    <n v="4"/>
    <n v="4"/>
    <n v="3"/>
    <n v="4"/>
    <n v="4"/>
    <n v="4"/>
    <n v="4"/>
    <n v="4"/>
    <n v="4"/>
    <n v="4"/>
    <n v="3"/>
    <n v="4"/>
    <n v="4"/>
    <n v="4"/>
    <n v="4"/>
    <n v="4"/>
    <n v="4"/>
    <n v="4"/>
    <n v="3"/>
    <n v="4"/>
    <n v="4"/>
    <x v="4"/>
  </r>
  <r>
    <s v="P926"/>
    <n v="8.6063919448923709"/>
    <x v="1"/>
    <x v="2"/>
    <n v="12"/>
    <n v="1"/>
    <m/>
    <m/>
    <m/>
    <m/>
    <m/>
    <m/>
    <m/>
    <m/>
    <m/>
    <m/>
    <n v="1"/>
    <x v="0"/>
    <m/>
    <n v="2"/>
    <n v="3"/>
    <m/>
    <m/>
    <n v="6"/>
    <m/>
    <m/>
    <m/>
    <m/>
    <m/>
    <m/>
    <m/>
    <m/>
    <n v="3"/>
    <m/>
    <n v="1"/>
    <n v="3"/>
    <m/>
    <m/>
    <n v="2"/>
    <m/>
    <m/>
    <m/>
    <m/>
    <m/>
    <m/>
    <m/>
    <s v="Kathmandu"/>
    <m/>
    <m/>
    <m/>
    <m/>
    <n v="2"/>
    <n v="5"/>
    <n v="5"/>
    <n v="5"/>
    <n v="3"/>
    <n v="4"/>
    <n v="3"/>
    <n v="2"/>
    <n v="2"/>
    <n v="2"/>
    <n v="4"/>
    <n v="5"/>
    <n v="3"/>
    <n v="4"/>
    <n v="4"/>
    <n v="4"/>
    <n v="5"/>
    <n v="4"/>
    <n v="5"/>
    <n v="4"/>
    <n v="4"/>
    <n v="4"/>
    <n v="5"/>
    <n v="5"/>
    <n v="5"/>
    <n v="4"/>
    <n v="5"/>
    <n v="5"/>
    <n v="5"/>
    <n v="5"/>
    <n v="5"/>
    <x v="3"/>
  </r>
  <r>
    <s v="P927"/>
    <n v="10.271748065601734"/>
    <x v="0"/>
    <x v="2"/>
    <n v="9"/>
    <n v="1"/>
    <m/>
    <m/>
    <m/>
    <m/>
    <m/>
    <m/>
    <m/>
    <m/>
    <m/>
    <m/>
    <n v="1"/>
    <x v="0"/>
    <m/>
    <n v="2"/>
    <n v="3"/>
    <m/>
    <m/>
    <m/>
    <m/>
    <m/>
    <m/>
    <m/>
    <m/>
    <m/>
    <m/>
    <m/>
    <n v="2"/>
    <m/>
    <n v="1"/>
    <n v="2"/>
    <m/>
    <m/>
    <m/>
    <m/>
    <m/>
    <m/>
    <m/>
    <m/>
    <m/>
    <m/>
    <s v="Substantial trust"/>
    <m/>
    <m/>
    <m/>
    <m/>
    <n v="6"/>
    <n v="1"/>
    <n v="1"/>
    <n v="2"/>
    <n v="4"/>
    <n v="5"/>
    <n v="2"/>
    <n v="2"/>
    <n v="4"/>
    <n v="4"/>
    <n v="5"/>
    <n v="3"/>
    <n v="1"/>
    <n v="1"/>
    <n v="5"/>
    <n v="4"/>
    <n v="4"/>
    <n v="4"/>
    <n v="4"/>
    <n v="2"/>
    <n v="2"/>
    <n v="4"/>
    <n v="1"/>
    <n v="4"/>
    <n v="3"/>
    <n v="2"/>
    <n v="2"/>
    <n v="1"/>
    <n v="5"/>
    <n v="1"/>
    <n v="2"/>
    <x v="6"/>
  </r>
  <r>
    <s v="P928"/>
    <n v="7.4706129789484566"/>
    <x v="0"/>
    <x v="3"/>
    <n v="6"/>
    <n v="1"/>
    <m/>
    <m/>
    <m/>
    <m/>
    <m/>
    <m/>
    <m/>
    <m/>
    <m/>
    <m/>
    <n v="1"/>
    <x v="0"/>
    <m/>
    <n v="2"/>
    <n v="3"/>
    <m/>
    <m/>
    <n v="6"/>
    <n v="7"/>
    <n v="8"/>
    <m/>
    <m/>
    <n v="11"/>
    <n v="12"/>
    <m/>
    <m/>
    <n v="7"/>
    <m/>
    <n v="2"/>
    <n v="7"/>
    <m/>
    <m/>
    <n v="1"/>
    <n v="3"/>
    <n v="4"/>
    <m/>
    <m/>
    <n v="5"/>
    <n v="6"/>
    <m/>
    <s v="First Light"/>
    <s v="Macro"/>
    <s v="Waitoa"/>
    <m/>
    <m/>
    <n v="5"/>
    <n v="4"/>
    <n v="3"/>
    <n v="2"/>
    <n v="5"/>
    <n v="5"/>
    <n v="4"/>
    <n v="4"/>
    <n v="4"/>
    <n v="5"/>
    <n v="5"/>
    <n v="5"/>
    <n v="5"/>
    <n v="5"/>
    <n v="5"/>
    <n v="4"/>
    <n v="5"/>
    <n v="5"/>
    <n v="5"/>
    <n v="5"/>
    <n v="4"/>
    <n v="4"/>
    <n v="5"/>
    <n v="5"/>
    <n v="4"/>
    <n v="4"/>
    <n v="5"/>
    <n v="5"/>
    <n v="4"/>
    <n v="4"/>
    <n v="4"/>
    <x v="5"/>
  </r>
  <r>
    <s v="P929"/>
    <n v="10.423081667951209"/>
    <x v="1"/>
    <x v="0"/>
    <n v="2"/>
    <n v="1"/>
    <m/>
    <m/>
    <m/>
    <m/>
    <m/>
    <m/>
    <m/>
    <m/>
    <m/>
    <m/>
    <n v="1"/>
    <x v="0"/>
    <m/>
    <n v="2"/>
    <m/>
    <m/>
    <m/>
    <m/>
    <m/>
    <m/>
    <n v="9"/>
    <m/>
    <m/>
    <m/>
    <m/>
    <m/>
    <n v="2"/>
    <m/>
    <n v="1"/>
    <m/>
    <m/>
    <m/>
    <m/>
    <m/>
    <m/>
    <n v="2"/>
    <m/>
    <m/>
    <m/>
    <m/>
    <m/>
    <m/>
    <m/>
    <m/>
    <m/>
    <n v="6"/>
    <n v="4"/>
    <n v="4"/>
    <n v="4"/>
    <n v="4"/>
    <n v="4"/>
    <n v="4"/>
    <n v="3"/>
    <n v="3"/>
    <n v="4"/>
    <n v="4"/>
    <n v="4"/>
    <n v="3"/>
    <n v="4"/>
    <n v="4"/>
    <n v="4"/>
    <n v="4"/>
    <n v="4"/>
    <n v="4"/>
    <n v="4"/>
    <n v="4"/>
    <n v="2"/>
    <n v="3"/>
    <n v="4"/>
    <n v="5"/>
    <n v="4"/>
    <n v="4"/>
    <n v="4"/>
    <n v="3"/>
    <n v="3"/>
    <n v="3"/>
    <x v="2"/>
  </r>
  <r>
    <s v="P930"/>
    <n v="10.311415716175839"/>
    <x v="1"/>
    <x v="5"/>
    <n v="2"/>
    <m/>
    <m/>
    <m/>
    <m/>
    <m/>
    <m/>
    <m/>
    <m/>
    <m/>
    <n v="10"/>
    <m/>
    <n v="1"/>
    <x v="0"/>
    <m/>
    <n v="2"/>
    <m/>
    <m/>
    <m/>
    <n v="6"/>
    <n v="7"/>
    <m/>
    <n v="9"/>
    <m/>
    <n v="11"/>
    <m/>
    <m/>
    <m/>
    <n v="5"/>
    <m/>
    <n v="5"/>
    <m/>
    <m/>
    <m/>
    <n v="4"/>
    <n v="1"/>
    <m/>
    <n v="2"/>
    <m/>
    <n v="3"/>
    <m/>
    <m/>
    <s v="Pak n save"/>
    <s v="Countdown"/>
    <s v="Noel leeming"/>
    <s v="Kmart"/>
    <s v="Animates"/>
    <n v="3"/>
    <n v="4"/>
    <n v="4"/>
    <n v="4"/>
    <n v="4"/>
    <n v="4"/>
    <n v="3"/>
    <n v="3"/>
    <n v="3"/>
    <n v="4"/>
    <n v="3"/>
    <n v="4"/>
    <n v="4"/>
    <n v="4"/>
    <n v="2"/>
    <n v="4"/>
    <n v="3"/>
    <n v="3"/>
    <n v="3"/>
    <n v="3"/>
    <n v="4"/>
    <n v="3"/>
    <n v="3"/>
    <n v="4"/>
    <n v="4"/>
    <n v="4"/>
    <n v="4"/>
    <n v="4"/>
    <n v="4"/>
    <n v="3"/>
    <n v="3"/>
    <x v="4"/>
  </r>
  <r>
    <s v="P931"/>
    <n v="8.7236236292633773"/>
    <x v="1"/>
    <x v="3"/>
    <n v="13"/>
    <n v="1"/>
    <m/>
    <m/>
    <m/>
    <m/>
    <m/>
    <m/>
    <m/>
    <m/>
    <m/>
    <m/>
    <n v="1"/>
    <x v="0"/>
    <m/>
    <n v="2"/>
    <m/>
    <n v="4"/>
    <m/>
    <n v="6"/>
    <n v="7"/>
    <m/>
    <m/>
    <m/>
    <n v="11"/>
    <n v="12"/>
    <m/>
    <m/>
    <n v="6"/>
    <m/>
    <n v="1"/>
    <m/>
    <n v="4"/>
    <m/>
    <n v="2"/>
    <n v="5"/>
    <m/>
    <m/>
    <m/>
    <n v="6"/>
    <n v="3"/>
    <m/>
    <s v="supermarkets"/>
    <s v="insurance companies"/>
    <s v="banks"/>
    <m/>
    <m/>
    <n v="4"/>
    <n v="1"/>
    <n v="1"/>
    <n v="2"/>
    <n v="4"/>
    <n v="5"/>
    <n v="2"/>
    <n v="4"/>
    <n v="2"/>
    <n v="4"/>
    <n v="4"/>
    <n v="4"/>
    <n v="4"/>
    <n v="5"/>
    <n v="5"/>
    <n v="5"/>
    <n v="4"/>
    <n v="4"/>
    <n v="4"/>
    <n v="4"/>
    <n v="4"/>
    <n v="5"/>
    <n v="5"/>
    <n v="5"/>
    <n v="4"/>
    <n v="4"/>
    <n v="5"/>
    <n v="4"/>
    <n v="4"/>
    <n v="4"/>
    <n v="4"/>
    <x v="4"/>
  </r>
  <r>
    <s v="P932"/>
    <n v="10.036527675535927"/>
    <x v="0"/>
    <x v="4"/>
    <n v="15"/>
    <n v="1"/>
    <m/>
    <m/>
    <m/>
    <m/>
    <m/>
    <m/>
    <m/>
    <m/>
    <m/>
    <m/>
    <n v="1"/>
    <x v="0"/>
    <m/>
    <m/>
    <m/>
    <n v="4"/>
    <m/>
    <m/>
    <m/>
    <m/>
    <m/>
    <m/>
    <m/>
    <m/>
    <m/>
    <m/>
    <n v="1"/>
    <m/>
    <m/>
    <m/>
    <n v="1"/>
    <m/>
    <m/>
    <m/>
    <m/>
    <m/>
    <m/>
    <m/>
    <m/>
    <m/>
    <s v="Pns"/>
    <s v="Warehouse "/>
    <s v="Kmart "/>
    <m/>
    <m/>
    <n v="4"/>
    <n v="4"/>
    <n v="3"/>
    <n v="3"/>
    <n v="3"/>
    <n v="3"/>
    <n v="3"/>
    <n v="3"/>
    <n v="3"/>
    <n v="4"/>
    <n v="3"/>
    <n v="3"/>
    <n v="3"/>
    <n v="3"/>
    <n v="3"/>
    <n v="4"/>
    <n v="3"/>
    <n v="4"/>
    <n v="3"/>
    <n v="5"/>
    <n v="3"/>
    <n v="5"/>
    <n v="3"/>
    <n v="1"/>
    <n v="4"/>
    <n v="4"/>
    <n v="4"/>
    <n v="2"/>
    <n v="4"/>
    <n v="3"/>
    <n v="4"/>
    <x v="5"/>
  </r>
  <r>
    <s v="P933"/>
    <n v="9.5735891338170163"/>
    <x v="0"/>
    <x v="5"/>
    <n v="12"/>
    <n v="1"/>
    <m/>
    <m/>
    <m/>
    <m/>
    <m/>
    <m/>
    <m/>
    <m/>
    <m/>
    <m/>
    <n v="1"/>
    <x v="0"/>
    <m/>
    <n v="2"/>
    <n v="3"/>
    <m/>
    <n v="5"/>
    <n v="6"/>
    <m/>
    <m/>
    <m/>
    <m/>
    <n v="11"/>
    <m/>
    <m/>
    <m/>
    <n v="5"/>
    <m/>
    <n v="1"/>
    <n v="4"/>
    <m/>
    <n v="2"/>
    <n v="3"/>
    <m/>
    <m/>
    <m/>
    <m/>
    <n v="5"/>
    <m/>
    <m/>
    <s v="Ecopak "/>
    <s v="Avalanche"/>
    <s v="."/>
    <s v="."/>
    <s v="."/>
    <n v="3"/>
    <n v="2"/>
    <n v="2"/>
    <n v="2"/>
    <n v="5"/>
    <n v="5"/>
    <n v="3"/>
    <n v="4"/>
    <n v="3"/>
    <n v="5"/>
    <n v="4"/>
    <n v="4"/>
    <n v="5"/>
    <n v="5"/>
    <n v="5"/>
    <n v="5"/>
    <n v="5"/>
    <n v="5"/>
    <n v="5"/>
    <n v="5"/>
    <n v="5"/>
    <n v="3"/>
    <n v="5"/>
    <n v="5"/>
    <n v="5"/>
    <n v="5"/>
    <n v="5"/>
    <n v="5"/>
    <n v="5"/>
    <n v="5"/>
    <n v="5"/>
    <x v="3"/>
  </r>
  <r>
    <s v="P934"/>
    <n v="8.5185419929065525"/>
    <x v="1"/>
    <x v="3"/>
    <n v="6"/>
    <n v="1"/>
    <m/>
    <m/>
    <m/>
    <m/>
    <m/>
    <m/>
    <m/>
    <m/>
    <m/>
    <m/>
    <n v="1"/>
    <x v="0"/>
    <m/>
    <n v="2"/>
    <n v="3"/>
    <m/>
    <n v="5"/>
    <n v="6"/>
    <n v="7"/>
    <m/>
    <m/>
    <m/>
    <n v="11"/>
    <m/>
    <m/>
    <m/>
    <n v="6"/>
    <m/>
    <n v="2"/>
    <n v="3"/>
    <m/>
    <n v="5"/>
    <n v="1"/>
    <n v="6"/>
    <m/>
    <m/>
    <m/>
    <n v="4"/>
    <m/>
    <m/>
    <s v="Fonterra"/>
    <s v="Bostock"/>
    <m/>
    <m/>
    <m/>
    <n v="6"/>
    <n v="3"/>
    <n v="4"/>
    <n v="4"/>
    <n v="4"/>
    <n v="4"/>
    <n v="3"/>
    <n v="2"/>
    <n v="2"/>
    <n v="4"/>
    <n v="4"/>
    <n v="4"/>
    <n v="4"/>
    <n v="4"/>
    <n v="4"/>
    <n v="4"/>
    <n v="4"/>
    <n v="3"/>
    <n v="4"/>
    <n v="4"/>
    <n v="5"/>
    <n v="4"/>
    <n v="4"/>
    <n v="3"/>
    <n v="5"/>
    <n v="5"/>
    <n v="5"/>
    <n v="4"/>
    <n v="3"/>
    <n v="4"/>
    <n v="4"/>
    <x v="3"/>
  </r>
  <r>
    <s v="P935"/>
    <n v="8.9790029959929427"/>
    <x v="0"/>
    <x v="2"/>
    <n v="2"/>
    <n v="1"/>
    <m/>
    <m/>
    <m/>
    <m/>
    <m/>
    <m/>
    <m/>
    <m/>
    <m/>
    <m/>
    <n v="1"/>
    <x v="0"/>
    <m/>
    <n v="2"/>
    <n v="3"/>
    <n v="4"/>
    <n v="5"/>
    <n v="6"/>
    <n v="7"/>
    <n v="8"/>
    <n v="9"/>
    <n v="10"/>
    <n v="11"/>
    <m/>
    <n v="13"/>
    <m/>
    <n v="11"/>
    <m/>
    <n v="1"/>
    <n v="3"/>
    <n v="2"/>
    <n v="10"/>
    <n v="4"/>
    <n v="5"/>
    <n v="8"/>
    <n v="6"/>
    <n v="7"/>
    <n v="9"/>
    <m/>
    <n v="11"/>
    <s v="Patagonia"/>
    <s v="Kowtow"/>
    <s v="Trade aid "/>
    <s v="All birds "/>
    <m/>
    <n v="4"/>
    <n v="4"/>
    <n v="4"/>
    <n v="4"/>
    <n v="5"/>
    <n v="5"/>
    <n v="4"/>
    <n v="5"/>
    <n v="5"/>
    <n v="5"/>
    <n v="5"/>
    <n v="5"/>
    <n v="5"/>
    <n v="5"/>
    <n v="5"/>
    <n v="5"/>
    <n v="5"/>
    <n v="5"/>
    <n v="5"/>
    <n v="5"/>
    <n v="5"/>
    <n v="5"/>
    <n v="5"/>
    <n v="5"/>
    <n v="5"/>
    <n v="5"/>
    <n v="5"/>
    <n v="5"/>
    <n v="5"/>
    <n v="5"/>
    <n v="5"/>
    <x v="3"/>
  </r>
  <r>
    <s v="P936"/>
    <n v="8.6814236151018189"/>
    <x v="1"/>
    <x v="4"/>
    <n v="5"/>
    <m/>
    <m/>
    <n v="3"/>
    <m/>
    <m/>
    <m/>
    <m/>
    <m/>
    <m/>
    <m/>
    <m/>
    <n v="1"/>
    <x v="0"/>
    <m/>
    <n v="2"/>
    <m/>
    <m/>
    <m/>
    <m/>
    <m/>
    <m/>
    <m/>
    <m/>
    <m/>
    <m/>
    <m/>
    <m/>
    <n v="1"/>
    <m/>
    <n v="1"/>
    <m/>
    <m/>
    <m/>
    <m/>
    <m/>
    <m/>
    <m/>
    <m/>
    <m/>
    <m/>
    <m/>
    <m/>
    <m/>
    <m/>
    <m/>
    <m/>
    <n v="3"/>
    <n v="2"/>
    <n v="1"/>
    <n v="2"/>
    <n v="3"/>
    <n v="2"/>
    <n v="2"/>
    <n v="2"/>
    <n v="2"/>
    <n v="2"/>
    <n v="3"/>
    <n v="3"/>
    <n v="3"/>
    <n v="3"/>
    <n v="2"/>
    <n v="2"/>
    <n v="2"/>
    <n v="2"/>
    <n v="2"/>
    <n v="2"/>
    <n v="3"/>
    <n v="3"/>
    <n v="3"/>
    <n v="3"/>
    <n v="3"/>
    <n v="3"/>
    <n v="3"/>
    <n v="2"/>
    <n v="2"/>
    <n v="2"/>
    <n v="2"/>
    <x v="6"/>
  </r>
  <r>
    <s v="P937"/>
    <n v="8.1416836924183382"/>
    <x v="0"/>
    <x v="5"/>
    <n v="2"/>
    <m/>
    <m/>
    <m/>
    <m/>
    <m/>
    <m/>
    <n v="7"/>
    <m/>
    <m/>
    <m/>
    <m/>
    <n v="1"/>
    <x v="0"/>
    <m/>
    <n v="2"/>
    <m/>
    <m/>
    <m/>
    <m/>
    <m/>
    <m/>
    <m/>
    <m/>
    <m/>
    <m/>
    <m/>
    <m/>
    <n v="1"/>
    <m/>
    <n v="1"/>
    <m/>
    <m/>
    <m/>
    <m/>
    <m/>
    <m/>
    <m/>
    <m/>
    <m/>
    <m/>
    <m/>
    <m/>
    <m/>
    <m/>
    <m/>
    <m/>
    <n v="4"/>
    <n v="5"/>
    <n v="5"/>
    <n v="4"/>
    <n v="4"/>
    <n v="4"/>
    <n v="2"/>
    <n v="2"/>
    <n v="1"/>
    <n v="1"/>
    <n v="5"/>
    <n v="5"/>
    <n v="5"/>
    <n v="5"/>
    <n v="3"/>
    <n v="3"/>
    <n v="2"/>
    <n v="1"/>
    <n v="1"/>
    <n v="2"/>
    <n v="5"/>
    <n v="5"/>
    <n v="5"/>
    <n v="5"/>
    <n v="5"/>
    <n v="5"/>
    <n v="5"/>
    <n v="5"/>
    <n v="4"/>
    <n v="3"/>
    <n v="3"/>
    <x v="2"/>
  </r>
  <r>
    <s v="P938"/>
    <n v="9.3547331554783426"/>
    <x v="1"/>
    <x v="3"/>
    <n v="2"/>
    <n v="1"/>
    <m/>
    <m/>
    <m/>
    <m/>
    <m/>
    <m/>
    <m/>
    <m/>
    <m/>
    <m/>
    <n v="1"/>
    <x v="0"/>
    <m/>
    <n v="2"/>
    <n v="3"/>
    <n v="4"/>
    <n v="5"/>
    <n v="6"/>
    <n v="7"/>
    <m/>
    <m/>
    <n v="10"/>
    <n v="11"/>
    <n v="12"/>
    <n v="13"/>
    <m/>
    <n v="10"/>
    <m/>
    <n v="2"/>
    <n v="4"/>
    <n v="3"/>
    <n v="10"/>
    <n v="1"/>
    <n v="5"/>
    <m/>
    <m/>
    <n v="7"/>
    <n v="8"/>
    <n v="6"/>
    <n v="9"/>
    <s v="Meridian"/>
    <s v="Fontera"/>
    <s v="New Zealand Gourmet"/>
    <s v="NZ Hothouse"/>
    <m/>
    <n v="1"/>
    <n v="2"/>
    <n v="1"/>
    <n v="3"/>
    <n v="4"/>
    <n v="2"/>
    <n v="2"/>
    <n v="2"/>
    <n v="3"/>
    <n v="2"/>
    <n v="1"/>
    <n v="5"/>
    <n v="5"/>
    <n v="4"/>
    <n v="5"/>
    <n v="5"/>
    <n v="4"/>
    <n v="3"/>
    <n v="5"/>
    <n v="3"/>
    <n v="4"/>
    <n v="2"/>
    <n v="2"/>
    <n v="3"/>
    <n v="5"/>
    <n v="5"/>
    <n v="5"/>
    <n v="4"/>
    <n v="4"/>
    <n v="1"/>
    <n v="4"/>
    <x v="6"/>
  </r>
  <r>
    <s v="P939"/>
    <n v="10.618419538079369"/>
    <x v="0"/>
    <x v="1"/>
    <n v="12"/>
    <n v="1"/>
    <m/>
    <m/>
    <m/>
    <m/>
    <m/>
    <m/>
    <m/>
    <m/>
    <m/>
    <m/>
    <n v="1"/>
    <x v="0"/>
    <n v="1"/>
    <n v="2"/>
    <n v="3"/>
    <n v="4"/>
    <n v="5"/>
    <n v="6"/>
    <n v="7"/>
    <n v="8"/>
    <m/>
    <n v="10"/>
    <n v="11"/>
    <n v="12"/>
    <m/>
    <m/>
    <n v="11"/>
    <n v="3"/>
    <n v="8"/>
    <n v="7"/>
    <n v="4"/>
    <n v="10"/>
    <n v="5"/>
    <n v="9"/>
    <n v="11"/>
    <m/>
    <n v="1"/>
    <n v="2"/>
    <n v="6"/>
    <m/>
    <s v="Bodyshop"/>
    <s v="Untouched world"/>
    <s v="Linden leaves"/>
    <m/>
    <m/>
    <n v="6"/>
    <n v="3"/>
    <n v="3"/>
    <n v="3"/>
    <n v="4"/>
    <n v="4"/>
    <n v="3"/>
    <n v="4"/>
    <n v="3"/>
    <n v="4"/>
    <n v="4"/>
    <n v="5"/>
    <n v="5"/>
    <n v="5"/>
    <n v="5"/>
    <n v="5"/>
    <n v="3"/>
    <n v="3"/>
    <n v="5"/>
    <n v="5"/>
    <n v="4"/>
    <n v="4"/>
    <n v="4"/>
    <n v="4"/>
    <n v="4"/>
    <n v="5"/>
    <n v="5"/>
    <n v="5"/>
    <n v="3"/>
    <n v="3"/>
    <n v="5"/>
    <x v="0"/>
  </r>
  <r>
    <s v="P940"/>
    <n v="10.151363153614803"/>
    <x v="0"/>
    <x v="5"/>
    <n v="12"/>
    <n v="1"/>
    <m/>
    <m/>
    <m/>
    <m/>
    <m/>
    <m/>
    <m/>
    <m/>
    <m/>
    <m/>
    <n v="1"/>
    <x v="0"/>
    <m/>
    <m/>
    <m/>
    <m/>
    <m/>
    <n v="6"/>
    <m/>
    <m/>
    <m/>
    <m/>
    <n v="11"/>
    <n v="12"/>
    <n v="13"/>
    <m/>
    <n v="4"/>
    <m/>
    <m/>
    <m/>
    <m/>
    <m/>
    <n v="1"/>
    <m/>
    <m/>
    <m/>
    <m/>
    <n v="2"/>
    <n v="4"/>
    <n v="3"/>
    <m/>
    <m/>
    <m/>
    <m/>
    <m/>
    <n v="6"/>
    <n v="3"/>
    <n v="2"/>
    <n v="4"/>
    <n v="4"/>
    <n v="4"/>
    <n v="4"/>
    <n v="4"/>
    <n v="3"/>
    <n v="3"/>
    <n v="3"/>
    <n v="5"/>
    <n v="5"/>
    <n v="4"/>
    <n v="5"/>
    <n v="4"/>
    <n v="4"/>
    <n v="5"/>
    <n v="5"/>
    <n v="5"/>
    <n v="3"/>
    <n v="3"/>
    <n v="3"/>
    <n v="4"/>
    <n v="5"/>
    <n v="5"/>
    <n v="5"/>
    <n v="5"/>
    <n v="3"/>
    <n v="3"/>
    <n v="4"/>
    <x v="1"/>
  </r>
  <r>
    <s v="P941"/>
    <n v="9.2095893407249108"/>
    <x v="0"/>
    <x v="1"/>
    <n v="13"/>
    <n v="1"/>
    <m/>
    <m/>
    <m/>
    <m/>
    <m/>
    <m/>
    <m/>
    <m/>
    <m/>
    <m/>
    <n v="1"/>
    <x v="0"/>
    <m/>
    <n v="2"/>
    <n v="3"/>
    <n v="4"/>
    <n v="5"/>
    <n v="6"/>
    <n v="7"/>
    <n v="8"/>
    <m/>
    <m/>
    <n v="11"/>
    <n v="12"/>
    <m/>
    <m/>
    <n v="9"/>
    <m/>
    <n v="1"/>
    <n v="5"/>
    <n v="9"/>
    <n v="3"/>
    <n v="4"/>
    <n v="2"/>
    <n v="8"/>
    <m/>
    <m/>
    <n v="6"/>
    <n v="7"/>
    <m/>
    <s v="BP petrol station"/>
    <m/>
    <m/>
    <m/>
    <m/>
    <n v="6"/>
    <n v="5"/>
    <n v="5"/>
    <n v="5"/>
    <n v="3"/>
    <n v="5"/>
    <n v="5"/>
    <n v="5"/>
    <n v="5"/>
    <n v="5"/>
    <n v="5"/>
    <n v="5"/>
    <n v="5"/>
    <n v="5"/>
    <n v="5"/>
    <n v="5"/>
    <n v="5"/>
    <n v="5"/>
    <n v="5"/>
    <n v="5"/>
    <n v="5"/>
    <n v="5"/>
    <n v="5"/>
    <n v="5"/>
    <n v="5"/>
    <n v="5"/>
    <n v="5"/>
    <n v="5"/>
    <n v="5"/>
    <n v="5"/>
    <n v="5"/>
    <x v="4"/>
  </r>
  <r>
    <s v="P942"/>
    <n v="8.8457636333917087"/>
    <x v="0"/>
    <x v="1"/>
    <n v="2"/>
    <n v="1"/>
    <m/>
    <m/>
    <m/>
    <m/>
    <m/>
    <m/>
    <m/>
    <m/>
    <m/>
    <m/>
    <n v="1"/>
    <x v="0"/>
    <n v="1"/>
    <n v="2"/>
    <n v="3"/>
    <n v="4"/>
    <n v="5"/>
    <n v="6"/>
    <n v="7"/>
    <n v="8"/>
    <n v="9"/>
    <n v="10"/>
    <n v="11"/>
    <n v="12"/>
    <n v="13"/>
    <m/>
    <n v="13"/>
    <n v="13"/>
    <n v="1"/>
    <n v="2"/>
    <n v="12"/>
    <n v="4"/>
    <n v="3"/>
    <n v="5"/>
    <n v="6"/>
    <n v="10"/>
    <n v="9"/>
    <n v="8"/>
    <n v="7"/>
    <n v="11"/>
    <s v="The Warehouse "/>
    <s v="New World "/>
    <s v="Briscoes "/>
    <m/>
    <m/>
    <n v="5"/>
    <n v="3"/>
    <n v="3"/>
    <n v="3"/>
    <n v="4"/>
    <n v="4"/>
    <n v="3"/>
    <n v="4"/>
    <n v="4"/>
    <n v="4"/>
    <n v="4"/>
    <n v="4"/>
    <n v="4"/>
    <n v="4"/>
    <n v="5"/>
    <n v="5"/>
    <n v="5"/>
    <n v="4"/>
    <n v="5"/>
    <n v="5"/>
    <n v="5"/>
    <n v="4"/>
    <n v="5"/>
    <n v="5"/>
    <n v="5"/>
    <n v="5"/>
    <n v="5"/>
    <n v="5"/>
    <n v="4"/>
    <n v="4"/>
    <n v="5"/>
    <x v="6"/>
  </r>
  <r>
    <s v="P943"/>
    <n v="10.263495774662314"/>
    <x v="0"/>
    <x v="0"/>
    <n v="2"/>
    <m/>
    <m/>
    <m/>
    <m/>
    <m/>
    <m/>
    <n v="7"/>
    <m/>
    <m/>
    <m/>
    <m/>
    <n v="1"/>
    <x v="0"/>
    <m/>
    <n v="2"/>
    <m/>
    <n v="4"/>
    <m/>
    <m/>
    <m/>
    <m/>
    <n v="9"/>
    <m/>
    <m/>
    <m/>
    <m/>
    <m/>
    <n v="3"/>
    <m/>
    <n v="1"/>
    <m/>
    <n v="2"/>
    <m/>
    <m/>
    <m/>
    <m/>
    <n v="3"/>
    <m/>
    <m/>
    <m/>
    <m/>
    <s v="Solar power"/>
    <s v="Nz wind farm"/>
    <m/>
    <m/>
    <m/>
    <n v="1"/>
    <n v="1"/>
    <n v="1"/>
    <n v="1"/>
    <n v="4"/>
    <n v="4"/>
    <n v="3"/>
    <n v="1"/>
    <n v="1"/>
    <n v="1"/>
    <n v="4"/>
    <n v="4"/>
    <n v="4"/>
    <n v="4"/>
    <n v="4"/>
    <n v="4"/>
    <n v="3"/>
    <n v="5"/>
    <n v="4"/>
    <n v="4"/>
    <n v="4"/>
    <n v="2"/>
    <n v="1"/>
    <n v="4"/>
    <n v="3"/>
    <n v="4"/>
    <n v="4"/>
    <n v="4"/>
    <n v="4"/>
    <n v="4"/>
    <n v="4"/>
    <x v="2"/>
  </r>
  <r>
    <s v="P944"/>
    <n v="10.544562274193986"/>
    <x v="0"/>
    <x v="1"/>
    <n v="9"/>
    <n v="1"/>
    <n v="2"/>
    <m/>
    <m/>
    <m/>
    <m/>
    <m/>
    <m/>
    <m/>
    <m/>
    <m/>
    <n v="2"/>
    <x v="0"/>
    <n v="1"/>
    <n v="2"/>
    <n v="3"/>
    <n v="4"/>
    <n v="5"/>
    <n v="6"/>
    <n v="7"/>
    <n v="8"/>
    <n v="9"/>
    <n v="10"/>
    <n v="11"/>
    <n v="12"/>
    <n v="13"/>
    <m/>
    <n v="13"/>
    <n v="1"/>
    <n v="4"/>
    <n v="13"/>
    <n v="2"/>
    <n v="9"/>
    <n v="10"/>
    <n v="11"/>
    <n v="12"/>
    <n v="5"/>
    <n v="3"/>
    <n v="8"/>
    <n v="6"/>
    <n v="7"/>
    <m/>
    <m/>
    <m/>
    <m/>
    <m/>
    <n v="6"/>
    <n v="4"/>
    <n v="4"/>
    <n v="4"/>
    <n v="4"/>
    <n v="4"/>
    <n v="4"/>
    <n v="4"/>
    <n v="4"/>
    <n v="4"/>
    <n v="4"/>
    <n v="4"/>
    <n v="4"/>
    <n v="4"/>
    <n v="5"/>
    <n v="5"/>
    <n v="5"/>
    <n v="5"/>
    <n v="5"/>
    <n v="5"/>
    <n v="4"/>
    <n v="4"/>
    <n v="4"/>
    <n v="4"/>
    <n v="4"/>
    <n v="5"/>
    <n v="5"/>
    <n v="4"/>
    <n v="4"/>
    <n v="4"/>
    <n v="4"/>
    <x v="6"/>
  </r>
  <r>
    <s v="P945"/>
    <n v="10.98779917562744"/>
    <x v="1"/>
    <x v="5"/>
    <n v="4"/>
    <m/>
    <m/>
    <m/>
    <m/>
    <m/>
    <n v="6"/>
    <m/>
    <m/>
    <m/>
    <m/>
    <m/>
    <n v="1"/>
    <x v="0"/>
    <m/>
    <m/>
    <m/>
    <m/>
    <m/>
    <m/>
    <n v="7"/>
    <m/>
    <n v="9"/>
    <n v="10"/>
    <m/>
    <m/>
    <n v="13"/>
    <m/>
    <n v="4"/>
    <m/>
    <m/>
    <m/>
    <m/>
    <m/>
    <m/>
    <n v="4"/>
    <m/>
    <n v="1"/>
    <n v="3"/>
    <m/>
    <m/>
    <n v="2"/>
    <s v="Reduced to clear "/>
    <s v="Dollar shop"/>
    <s v="Four square"/>
    <s v="Dairy shop"/>
    <m/>
    <n v="5"/>
    <n v="3"/>
    <n v="4"/>
    <n v="3"/>
    <n v="4"/>
    <n v="3"/>
    <n v="3"/>
    <n v="4"/>
    <n v="2"/>
    <n v="2"/>
    <n v="4"/>
    <n v="4"/>
    <n v="3"/>
    <n v="4"/>
    <n v="4"/>
    <n v="3"/>
    <n v="4"/>
    <n v="5"/>
    <n v="4"/>
    <n v="4"/>
    <n v="3"/>
    <n v="2"/>
    <n v="3"/>
    <n v="5"/>
    <n v="3"/>
    <n v="4"/>
    <n v="4"/>
    <n v="4"/>
    <n v="3"/>
    <n v="4"/>
    <n v="4"/>
    <x v="5"/>
  </r>
  <r>
    <s v="P946"/>
    <n v="7.3714633694268255"/>
    <x v="0"/>
    <x v="5"/>
    <n v="7"/>
    <n v="1"/>
    <n v="2"/>
    <m/>
    <m/>
    <m/>
    <m/>
    <m/>
    <m/>
    <m/>
    <m/>
    <m/>
    <n v="2"/>
    <x v="0"/>
    <m/>
    <m/>
    <m/>
    <m/>
    <m/>
    <m/>
    <m/>
    <m/>
    <m/>
    <m/>
    <m/>
    <m/>
    <m/>
    <n v="14"/>
    <n v="0"/>
    <m/>
    <m/>
    <m/>
    <m/>
    <m/>
    <m/>
    <m/>
    <m/>
    <m/>
    <m/>
    <m/>
    <m/>
    <m/>
    <s v="The wearhouse "/>
    <s v="Framers "/>
    <s v="Trade me"/>
    <s v="New world"/>
    <s v="Nil"/>
    <n v="1"/>
    <n v="3"/>
    <n v="4"/>
    <n v="3"/>
    <n v="3"/>
    <n v="3"/>
    <n v="3"/>
    <n v="3"/>
    <n v="4"/>
    <n v="3"/>
    <n v="4"/>
    <n v="4"/>
    <n v="4"/>
    <n v="4"/>
    <n v="3"/>
    <n v="3"/>
    <n v="3"/>
    <n v="5"/>
    <n v="4"/>
    <n v="4"/>
    <n v="3"/>
    <n v="3"/>
    <n v="3"/>
    <n v="3"/>
    <n v="4"/>
    <n v="3"/>
    <n v="4"/>
    <n v="3"/>
    <n v="4"/>
    <n v="4"/>
    <n v="4"/>
    <x v="4"/>
  </r>
  <r>
    <s v="P947"/>
    <n v="8.7101525729603804"/>
    <x v="1"/>
    <x v="3"/>
    <n v="9"/>
    <n v="1"/>
    <m/>
    <m/>
    <m/>
    <m/>
    <m/>
    <m/>
    <m/>
    <m/>
    <m/>
    <m/>
    <n v="1"/>
    <x v="0"/>
    <m/>
    <n v="2"/>
    <n v="3"/>
    <m/>
    <n v="5"/>
    <n v="6"/>
    <n v="7"/>
    <n v="8"/>
    <m/>
    <m/>
    <m/>
    <n v="12"/>
    <m/>
    <m/>
    <n v="7"/>
    <m/>
    <n v="4"/>
    <n v="1"/>
    <m/>
    <n v="6"/>
    <n v="2"/>
    <n v="3"/>
    <n v="5"/>
    <m/>
    <m/>
    <m/>
    <m/>
    <m/>
    <m/>
    <m/>
    <m/>
    <m/>
    <m/>
    <n v="1"/>
    <n v="1"/>
    <n v="1"/>
    <n v="1"/>
    <n v="5"/>
    <n v="5"/>
    <n v="1"/>
    <n v="1"/>
    <n v="1"/>
    <n v="1"/>
    <n v="3"/>
    <n v="4"/>
    <n v="4"/>
    <n v="4"/>
    <n v="3"/>
    <n v="3"/>
    <n v="1"/>
    <n v="3"/>
    <n v="4"/>
    <n v="3"/>
    <n v="4"/>
    <n v="3"/>
    <n v="1"/>
    <n v="2"/>
    <n v="3"/>
    <n v="3"/>
    <n v="4"/>
    <n v="3"/>
    <n v="3"/>
    <n v="3"/>
    <n v="3"/>
    <x v="0"/>
  </r>
  <r>
    <s v="P948"/>
    <n v="7.0478798213633524"/>
    <x v="1"/>
    <x v="0"/>
    <n v="3"/>
    <n v="1"/>
    <m/>
    <m/>
    <m/>
    <m/>
    <m/>
    <m/>
    <m/>
    <m/>
    <m/>
    <m/>
    <n v="1"/>
    <x v="0"/>
    <m/>
    <m/>
    <n v="3"/>
    <n v="4"/>
    <n v="5"/>
    <n v="6"/>
    <n v="7"/>
    <m/>
    <m/>
    <m/>
    <n v="11"/>
    <n v="12"/>
    <m/>
    <m/>
    <n v="7"/>
    <m/>
    <m/>
    <n v="1"/>
    <n v="7"/>
    <n v="5"/>
    <n v="4"/>
    <n v="3"/>
    <m/>
    <m/>
    <m/>
    <n v="2"/>
    <n v="6"/>
    <m/>
    <m/>
    <m/>
    <m/>
    <m/>
    <m/>
    <n v="6"/>
    <n v="3"/>
    <n v="3"/>
    <n v="3"/>
    <n v="3"/>
    <n v="5"/>
    <n v="3"/>
    <n v="3"/>
    <n v="3"/>
    <n v="3"/>
    <n v="3"/>
    <n v="3"/>
    <n v="3"/>
    <n v="3"/>
    <n v="3"/>
    <n v="3"/>
    <n v="3"/>
    <n v="3"/>
    <n v="3"/>
    <n v="3"/>
    <n v="3"/>
    <n v="3"/>
    <n v="3"/>
    <n v="3"/>
    <n v="3"/>
    <n v="3"/>
    <n v="3"/>
    <n v="3"/>
    <n v="3"/>
    <n v="3"/>
    <n v="3"/>
    <x v="0"/>
  </r>
  <r>
    <s v="P949"/>
    <n v="10.26482799642662"/>
    <x v="0"/>
    <x v="3"/>
    <n v="12"/>
    <n v="1"/>
    <m/>
    <m/>
    <m/>
    <m/>
    <m/>
    <m/>
    <m/>
    <m/>
    <m/>
    <m/>
    <n v="1"/>
    <x v="0"/>
    <m/>
    <n v="2"/>
    <n v="3"/>
    <m/>
    <n v="5"/>
    <n v="6"/>
    <m/>
    <n v="8"/>
    <n v="9"/>
    <n v="10"/>
    <n v="11"/>
    <n v="12"/>
    <m/>
    <m/>
    <n v="9"/>
    <m/>
    <n v="2"/>
    <n v="5"/>
    <m/>
    <n v="4"/>
    <n v="3"/>
    <m/>
    <n v="7"/>
    <n v="1"/>
    <n v="9"/>
    <n v="6"/>
    <n v="8"/>
    <m/>
    <s v="Eco"/>
    <s v="ethique"/>
    <s v="cactus"/>
    <m/>
    <m/>
    <n v="6"/>
    <n v="4"/>
    <n v="4"/>
    <n v="4"/>
    <n v="5"/>
    <n v="5"/>
    <n v="4"/>
    <n v="5"/>
    <n v="4"/>
    <n v="5"/>
    <n v="5"/>
    <n v="5"/>
    <n v="5"/>
    <n v="5"/>
    <n v="5"/>
    <n v="5"/>
    <n v="5"/>
    <n v="4"/>
    <n v="5"/>
    <n v="5"/>
    <n v="4"/>
    <n v="4"/>
    <n v="4"/>
    <n v="5"/>
    <n v="5"/>
    <n v="5"/>
    <n v="5"/>
    <n v="5"/>
    <n v="4"/>
    <n v="5"/>
    <n v="5"/>
    <x v="4"/>
  </r>
  <r>
    <s v="P950"/>
    <n v="7.5127932010973275"/>
    <x v="0"/>
    <x v="1"/>
    <n v="4"/>
    <n v="1"/>
    <m/>
    <m/>
    <m/>
    <m/>
    <m/>
    <m/>
    <m/>
    <m/>
    <m/>
    <m/>
    <n v="1"/>
    <x v="0"/>
    <m/>
    <n v="2"/>
    <n v="3"/>
    <n v="4"/>
    <n v="5"/>
    <n v="6"/>
    <n v="7"/>
    <n v="8"/>
    <n v="9"/>
    <n v="10"/>
    <n v="11"/>
    <n v="12"/>
    <n v="13"/>
    <m/>
    <n v="12"/>
    <m/>
    <n v="2"/>
    <n v="3"/>
    <n v="8"/>
    <n v="4"/>
    <n v="1"/>
    <n v="5"/>
    <n v="6"/>
    <n v="7"/>
    <n v="11"/>
    <n v="10"/>
    <n v="9"/>
    <n v="12"/>
    <m/>
    <m/>
    <m/>
    <m/>
    <m/>
    <n v="3"/>
    <n v="4"/>
    <n v="4"/>
    <n v="4"/>
    <n v="5"/>
    <n v="5"/>
    <n v="5"/>
    <n v="5"/>
    <n v="5"/>
    <n v="5"/>
    <n v="5"/>
    <n v="5"/>
    <n v="5"/>
    <n v="5"/>
    <n v="5"/>
    <n v="5"/>
    <n v="5"/>
    <n v="5"/>
    <n v="5"/>
    <n v="5"/>
    <n v="5"/>
    <n v="5"/>
    <n v="5"/>
    <n v="5"/>
    <n v="5"/>
    <n v="5"/>
    <n v="5"/>
    <n v="5"/>
    <n v="5"/>
    <n v="5"/>
    <n v="5"/>
    <x v="5"/>
  </r>
  <r>
    <s v="P951"/>
    <n v="8.6542388426284802"/>
    <x v="0"/>
    <x v="0"/>
    <n v="12"/>
    <n v="1"/>
    <m/>
    <m/>
    <m/>
    <m/>
    <m/>
    <m/>
    <m/>
    <m/>
    <m/>
    <m/>
    <n v="1"/>
    <x v="0"/>
    <m/>
    <n v="2"/>
    <m/>
    <m/>
    <n v="5"/>
    <n v="6"/>
    <n v="7"/>
    <m/>
    <m/>
    <n v="10"/>
    <n v="11"/>
    <m/>
    <m/>
    <m/>
    <n v="6"/>
    <m/>
    <n v="5"/>
    <m/>
    <m/>
    <n v="4"/>
    <n v="2"/>
    <n v="1"/>
    <m/>
    <m/>
    <n v="3"/>
    <n v="6"/>
    <m/>
    <m/>
    <m/>
    <m/>
    <m/>
    <m/>
    <m/>
    <n v="3"/>
    <n v="4"/>
    <n v="4"/>
    <n v="4"/>
    <n v="4"/>
    <n v="4"/>
    <n v="3"/>
    <n v="3"/>
    <n v="4"/>
    <n v="3"/>
    <n v="4"/>
    <n v="4"/>
    <n v="4"/>
    <n v="4"/>
    <n v="4"/>
    <n v="4"/>
    <n v="4"/>
    <n v="3"/>
    <n v="4"/>
    <n v="4"/>
    <n v="4"/>
    <n v="4"/>
    <n v="4"/>
    <n v="4"/>
    <n v="4"/>
    <n v="4"/>
    <n v="5"/>
    <n v="4"/>
    <n v="3"/>
    <n v="3"/>
    <n v="4"/>
    <x v="6"/>
  </r>
  <r>
    <s v="P952"/>
    <n v="8.1967139554252348"/>
    <x v="0"/>
    <x v="3"/>
    <n v="10"/>
    <n v="1"/>
    <m/>
    <m/>
    <m/>
    <m/>
    <m/>
    <m/>
    <m/>
    <m/>
    <m/>
    <m/>
    <n v="1"/>
    <x v="0"/>
    <m/>
    <n v="2"/>
    <m/>
    <n v="4"/>
    <m/>
    <n v="6"/>
    <n v="7"/>
    <m/>
    <n v="9"/>
    <m/>
    <n v="11"/>
    <n v="12"/>
    <n v="13"/>
    <m/>
    <n v="8"/>
    <m/>
    <n v="4"/>
    <m/>
    <n v="8"/>
    <m/>
    <n v="1"/>
    <n v="2"/>
    <m/>
    <n v="7"/>
    <m/>
    <n v="5"/>
    <n v="3"/>
    <n v="6"/>
    <s v="kathmandu"/>
    <s v="skil shop"/>
    <m/>
    <m/>
    <m/>
    <n v="3"/>
    <n v="4"/>
    <n v="4"/>
    <n v="4"/>
    <n v="5"/>
    <n v="5"/>
    <n v="3"/>
    <n v="4"/>
    <n v="4"/>
    <n v="4"/>
    <n v="4"/>
    <n v="4"/>
    <n v="4"/>
    <n v="4"/>
    <n v="5"/>
    <n v="3"/>
    <n v="3"/>
    <n v="5"/>
    <n v="4"/>
    <n v="4"/>
    <n v="3"/>
    <n v="4"/>
    <n v="4"/>
    <n v="4"/>
    <n v="5"/>
    <n v="5"/>
    <n v="5"/>
    <n v="5"/>
    <n v="5"/>
    <n v="4"/>
    <n v="4"/>
    <x v="1"/>
  </r>
  <r>
    <s v="P953"/>
    <n v="9.4712188618849762"/>
    <x v="1"/>
    <x v="5"/>
    <n v="15"/>
    <n v="1"/>
    <m/>
    <m/>
    <m/>
    <m/>
    <m/>
    <m/>
    <m/>
    <m/>
    <m/>
    <m/>
    <n v="1"/>
    <x v="0"/>
    <m/>
    <m/>
    <m/>
    <m/>
    <m/>
    <n v="6"/>
    <m/>
    <m/>
    <m/>
    <m/>
    <m/>
    <m/>
    <m/>
    <m/>
    <n v="1"/>
    <m/>
    <m/>
    <m/>
    <m/>
    <m/>
    <n v="1"/>
    <m/>
    <m/>
    <m/>
    <m/>
    <m/>
    <m/>
    <m/>
    <s v="meridian energy"/>
    <s v="j s ewers"/>
    <m/>
    <m/>
    <m/>
    <n v="4"/>
    <n v="4"/>
    <n v="4"/>
    <n v="4"/>
    <n v="1"/>
    <n v="5"/>
    <n v="3"/>
    <n v="5"/>
    <n v="3"/>
    <n v="3"/>
    <n v="5"/>
    <n v="4"/>
    <n v="4"/>
    <n v="4"/>
    <n v="4"/>
    <n v="5"/>
    <n v="4"/>
    <n v="5"/>
    <n v="5"/>
    <n v="5"/>
    <n v="5"/>
    <n v="4"/>
    <n v="5"/>
    <n v="5"/>
    <n v="5"/>
    <n v="5"/>
    <n v="5"/>
    <n v="5"/>
    <n v="5"/>
    <n v="5"/>
    <n v="5"/>
    <x v="4"/>
  </r>
  <r>
    <s v="P954"/>
    <n v="9.6459921577549874"/>
    <x v="0"/>
    <x v="3"/>
    <n v="12"/>
    <m/>
    <m/>
    <m/>
    <m/>
    <m/>
    <m/>
    <m/>
    <m/>
    <n v="9"/>
    <m/>
    <s v="Australian "/>
    <n v="1"/>
    <x v="0"/>
    <m/>
    <n v="2"/>
    <n v="3"/>
    <m/>
    <n v="5"/>
    <n v="6"/>
    <n v="7"/>
    <n v="8"/>
    <m/>
    <n v="10"/>
    <m/>
    <n v="12"/>
    <n v="13"/>
    <m/>
    <n v="9"/>
    <m/>
    <n v="1"/>
    <n v="8"/>
    <m/>
    <n v="4"/>
    <n v="2"/>
    <n v="7"/>
    <n v="3"/>
    <m/>
    <n v="5"/>
    <m/>
    <n v="6"/>
    <n v="9"/>
    <s v="Trade Aid"/>
    <m/>
    <m/>
    <m/>
    <m/>
    <n v="3"/>
    <n v="4"/>
    <n v="4"/>
    <n v="4"/>
    <n v="5"/>
    <n v="5"/>
    <n v="4"/>
    <n v="4"/>
    <n v="4"/>
    <n v="4"/>
    <n v="4"/>
    <n v="5"/>
    <n v="5"/>
    <n v="5"/>
    <n v="5"/>
    <n v="5"/>
    <n v="5"/>
    <n v="5"/>
    <n v="5"/>
    <n v="5"/>
    <n v="5"/>
    <n v="5"/>
    <n v="5"/>
    <n v="5"/>
    <n v="5"/>
    <n v="5"/>
    <n v="5"/>
    <n v="5"/>
    <n v="5"/>
    <n v="5"/>
    <n v="5"/>
    <x v="5"/>
  </r>
  <r>
    <s v="P955"/>
    <n v="8.5062798798217365"/>
    <x v="1"/>
    <x v="1"/>
    <n v="6"/>
    <n v="1"/>
    <m/>
    <m/>
    <m/>
    <m/>
    <m/>
    <m/>
    <m/>
    <m/>
    <m/>
    <m/>
    <n v="1"/>
    <x v="0"/>
    <m/>
    <m/>
    <m/>
    <m/>
    <m/>
    <n v="6"/>
    <m/>
    <m/>
    <m/>
    <m/>
    <m/>
    <m/>
    <m/>
    <m/>
    <n v="1"/>
    <m/>
    <m/>
    <m/>
    <m/>
    <m/>
    <n v="1"/>
    <m/>
    <m/>
    <m/>
    <m/>
    <m/>
    <m/>
    <m/>
    <m/>
    <m/>
    <m/>
    <m/>
    <m/>
    <n v="6"/>
    <n v="2"/>
    <n v="2"/>
    <n v="2"/>
    <n v="4"/>
    <n v="4"/>
    <n v="4"/>
    <n v="4"/>
    <n v="4"/>
    <n v="4"/>
    <n v="4"/>
    <n v="4"/>
    <n v="4"/>
    <n v="4"/>
    <n v="4"/>
    <n v="4"/>
    <n v="4"/>
    <n v="4"/>
    <n v="4"/>
    <n v="4"/>
    <n v="4"/>
    <n v="4"/>
    <n v="4"/>
    <n v="4"/>
    <n v="4"/>
    <n v="4"/>
    <n v="4"/>
    <n v="4"/>
    <n v="4"/>
    <n v="4"/>
    <n v="4"/>
    <x v="1"/>
  </r>
  <r>
    <s v="P956"/>
    <n v="7.1553945140090631"/>
    <x v="1"/>
    <x v="5"/>
    <n v="2"/>
    <n v="1"/>
    <m/>
    <m/>
    <m/>
    <m/>
    <m/>
    <m/>
    <m/>
    <m/>
    <m/>
    <m/>
    <n v="1"/>
    <x v="0"/>
    <n v="1"/>
    <m/>
    <m/>
    <m/>
    <n v="5"/>
    <m/>
    <n v="7"/>
    <m/>
    <m/>
    <n v="10"/>
    <m/>
    <m/>
    <m/>
    <m/>
    <n v="4"/>
    <n v="2"/>
    <m/>
    <m/>
    <m/>
    <n v="3"/>
    <m/>
    <n v="1"/>
    <m/>
    <m/>
    <n v="4"/>
    <m/>
    <m/>
    <m/>
    <s v="Amazon"/>
    <m/>
    <m/>
    <m/>
    <m/>
    <n v="4"/>
    <n v="4"/>
    <n v="4"/>
    <n v="4"/>
    <n v="4"/>
    <n v="5"/>
    <n v="5"/>
    <n v="4"/>
    <n v="4"/>
    <n v="4"/>
    <n v="4"/>
    <n v="4"/>
    <n v="5"/>
    <n v="4"/>
    <n v="4"/>
    <n v="5"/>
    <n v="4"/>
    <n v="4"/>
    <n v="4"/>
    <n v="4"/>
    <n v="4"/>
    <n v="4"/>
    <n v="5"/>
    <n v="5"/>
    <n v="4"/>
    <n v="4"/>
    <n v="4"/>
    <n v="4"/>
    <n v="4"/>
    <n v="5"/>
    <n v="4"/>
    <x v="3"/>
  </r>
  <r>
    <s v="P957"/>
    <n v="8.2146054509657347"/>
    <x v="0"/>
    <x v="3"/>
    <n v="15"/>
    <n v="1"/>
    <m/>
    <m/>
    <m/>
    <m/>
    <m/>
    <m/>
    <m/>
    <m/>
    <m/>
    <m/>
    <n v="1"/>
    <x v="0"/>
    <n v="1"/>
    <n v="2"/>
    <n v="3"/>
    <n v="4"/>
    <n v="5"/>
    <n v="6"/>
    <n v="7"/>
    <n v="8"/>
    <n v="9"/>
    <n v="10"/>
    <n v="11"/>
    <n v="12"/>
    <n v="13"/>
    <m/>
    <n v="13"/>
    <n v="7"/>
    <n v="1"/>
    <n v="4"/>
    <n v="5"/>
    <n v="9"/>
    <n v="3"/>
    <n v="2"/>
    <n v="8"/>
    <n v="6"/>
    <n v="10"/>
    <n v="11"/>
    <n v="13"/>
    <n v="12"/>
    <m/>
    <m/>
    <m/>
    <m/>
    <m/>
    <n v="6"/>
    <n v="4"/>
    <n v="4"/>
    <n v="4"/>
    <n v="4"/>
    <n v="4"/>
    <n v="3"/>
    <n v="3"/>
    <n v="3"/>
    <n v="4"/>
    <n v="4"/>
    <n v="4"/>
    <n v="4"/>
    <n v="4"/>
    <n v="4"/>
    <n v="4"/>
    <n v="4"/>
    <n v="4"/>
    <n v="4"/>
    <n v="4"/>
    <n v="4"/>
    <n v="4"/>
    <n v="4"/>
    <n v="4"/>
    <n v="5"/>
    <n v="5"/>
    <n v="5"/>
    <n v="4"/>
    <n v="4"/>
    <n v="4"/>
    <n v="4"/>
    <x v="0"/>
  </r>
  <r>
    <s v="P958"/>
    <n v="10.213362301387615"/>
    <x v="0"/>
    <x v="1"/>
    <n v="12"/>
    <n v="1"/>
    <m/>
    <m/>
    <m/>
    <m/>
    <m/>
    <m/>
    <m/>
    <m/>
    <m/>
    <m/>
    <n v="1"/>
    <x v="0"/>
    <m/>
    <m/>
    <n v="3"/>
    <n v="4"/>
    <n v="5"/>
    <n v="6"/>
    <n v="7"/>
    <m/>
    <n v="9"/>
    <n v="10"/>
    <n v="11"/>
    <n v="12"/>
    <m/>
    <m/>
    <n v="9"/>
    <m/>
    <m/>
    <n v="2"/>
    <n v="3"/>
    <n v="9"/>
    <n v="4"/>
    <n v="7"/>
    <m/>
    <n v="1"/>
    <n v="5"/>
    <n v="8"/>
    <n v="6"/>
    <m/>
    <s v="The wsrehouse"/>
    <m/>
    <m/>
    <m/>
    <m/>
    <n v="5"/>
    <n v="1"/>
    <n v="1"/>
    <n v="3"/>
    <n v="5"/>
    <n v="5"/>
    <n v="4"/>
    <n v="4"/>
    <n v="5"/>
    <n v="4"/>
    <n v="5"/>
    <n v="5"/>
    <n v="5"/>
    <n v="5"/>
    <n v="3"/>
    <n v="4"/>
    <n v="5"/>
    <n v="5"/>
    <n v="5"/>
    <n v="5"/>
    <n v="5"/>
    <n v="5"/>
    <n v="5"/>
    <n v="5"/>
    <n v="4"/>
    <n v="5"/>
    <n v="5"/>
    <n v="5"/>
    <n v="5"/>
    <n v="5"/>
    <n v="5"/>
    <x v="1"/>
  </r>
  <r>
    <s v="P959"/>
    <n v="10.213980705013885"/>
    <x v="0"/>
    <x v="5"/>
    <n v="2"/>
    <m/>
    <m/>
    <m/>
    <m/>
    <m/>
    <m/>
    <m/>
    <m/>
    <n v="9"/>
    <m/>
    <s v="Filipino"/>
    <n v="1"/>
    <x v="0"/>
    <m/>
    <n v="2"/>
    <n v="3"/>
    <n v="4"/>
    <m/>
    <n v="6"/>
    <n v="7"/>
    <m/>
    <m/>
    <n v="10"/>
    <n v="11"/>
    <n v="12"/>
    <m/>
    <m/>
    <n v="8"/>
    <m/>
    <n v="1"/>
    <n v="4"/>
    <n v="5"/>
    <m/>
    <n v="3"/>
    <n v="2"/>
    <m/>
    <m/>
    <n v="8"/>
    <n v="6"/>
    <n v="7"/>
    <m/>
    <s v="H&amp;M"/>
    <s v="kathmandu"/>
    <s v="zara"/>
    <s v="max"/>
    <m/>
    <n v="4"/>
    <n v="5"/>
    <n v="5"/>
    <n v="4"/>
    <n v="5"/>
    <n v="5"/>
    <n v="5"/>
    <n v="4"/>
    <n v="4"/>
    <n v="4"/>
    <n v="5"/>
    <n v="5"/>
    <n v="5"/>
    <n v="4"/>
    <n v="5"/>
    <n v="4"/>
    <n v="5"/>
    <n v="4"/>
    <n v="5"/>
    <n v="4"/>
    <n v="5"/>
    <n v="5"/>
    <n v="4"/>
    <n v="5"/>
    <n v="5"/>
    <n v="4"/>
    <n v="5"/>
    <n v="5"/>
    <n v="5"/>
    <n v="5"/>
    <n v="5"/>
    <x v="0"/>
  </r>
  <r>
    <s v="P960"/>
    <n v="9.4568890243052461"/>
    <x v="0"/>
    <x v="2"/>
    <n v="6"/>
    <n v="1"/>
    <m/>
    <m/>
    <m/>
    <m/>
    <m/>
    <m/>
    <m/>
    <m/>
    <m/>
    <m/>
    <n v="1"/>
    <x v="0"/>
    <n v="1"/>
    <n v="2"/>
    <n v="3"/>
    <n v="4"/>
    <n v="5"/>
    <n v="6"/>
    <n v="7"/>
    <n v="8"/>
    <n v="9"/>
    <n v="10"/>
    <n v="11"/>
    <n v="12"/>
    <n v="13"/>
    <m/>
    <n v="13"/>
    <n v="9"/>
    <n v="6"/>
    <n v="7"/>
    <n v="8"/>
    <n v="10"/>
    <n v="3"/>
    <n v="2"/>
    <n v="11"/>
    <n v="12"/>
    <n v="4"/>
    <n v="5"/>
    <n v="1"/>
    <m/>
    <s v="Cotton On"/>
    <s v="KMART"/>
    <s v="The Warehouse "/>
    <m/>
    <m/>
    <n v="5"/>
    <n v="5"/>
    <n v="5"/>
    <n v="5"/>
    <n v="5"/>
    <n v="5"/>
    <n v="5"/>
    <n v="5"/>
    <n v="5"/>
    <n v="5"/>
    <n v="5"/>
    <n v="5"/>
    <n v="5"/>
    <n v="5"/>
    <n v="5"/>
    <n v="5"/>
    <n v="5"/>
    <n v="5"/>
    <n v="5"/>
    <n v="5"/>
    <n v="5"/>
    <n v="5"/>
    <n v="5"/>
    <n v="5"/>
    <n v="5"/>
    <n v="5"/>
    <n v="5"/>
    <n v="5"/>
    <n v="5"/>
    <n v="5"/>
    <n v="5"/>
    <x v="3"/>
  </r>
  <r>
    <s v="P961"/>
    <n v="8.4851252019805354"/>
    <x v="0"/>
    <x v="3"/>
    <n v="2"/>
    <n v="1"/>
    <m/>
    <m/>
    <m/>
    <m/>
    <m/>
    <m/>
    <m/>
    <m/>
    <m/>
    <m/>
    <n v="1"/>
    <x v="0"/>
    <m/>
    <n v="2"/>
    <m/>
    <n v="4"/>
    <m/>
    <n v="6"/>
    <n v="7"/>
    <m/>
    <m/>
    <n v="10"/>
    <n v="11"/>
    <n v="12"/>
    <m/>
    <m/>
    <n v="7"/>
    <m/>
    <n v="1"/>
    <m/>
    <n v="8"/>
    <m/>
    <n v="2"/>
    <n v="4"/>
    <m/>
    <m/>
    <n v="7"/>
    <n v="6"/>
    <n v="5"/>
    <m/>
    <s v="Healthpost"/>
    <s v="Organics Out West"/>
    <m/>
    <m/>
    <m/>
    <n v="4"/>
    <n v="4"/>
    <n v="4"/>
    <n v="4"/>
    <n v="4"/>
    <n v="3"/>
    <n v="4"/>
    <n v="3"/>
    <n v="3"/>
    <n v="4"/>
    <n v="3"/>
    <n v="4"/>
    <n v="4"/>
    <n v="5"/>
    <n v="3"/>
    <n v="4"/>
    <n v="3"/>
    <n v="3"/>
    <n v="3"/>
    <n v="3"/>
    <n v="4"/>
    <n v="4"/>
    <n v="4"/>
    <n v="5"/>
    <n v="4"/>
    <n v="5"/>
    <n v="5"/>
    <n v="4"/>
    <n v="3"/>
    <n v="4"/>
    <n v="3"/>
    <x v="1"/>
  </r>
  <r>
    <s v="P962"/>
    <n v="8.9191932055456604"/>
    <x v="0"/>
    <x v="4"/>
    <n v="2"/>
    <m/>
    <m/>
    <m/>
    <m/>
    <m/>
    <n v="6"/>
    <m/>
    <m/>
    <m/>
    <m/>
    <m/>
    <n v="1"/>
    <x v="0"/>
    <m/>
    <m/>
    <m/>
    <n v="4"/>
    <m/>
    <m/>
    <m/>
    <m/>
    <m/>
    <n v="10"/>
    <m/>
    <m/>
    <m/>
    <m/>
    <n v="2"/>
    <m/>
    <m/>
    <m/>
    <n v="1"/>
    <m/>
    <m/>
    <m/>
    <m/>
    <m/>
    <n v="2"/>
    <m/>
    <m/>
    <m/>
    <s v="Countdown "/>
    <m/>
    <m/>
    <m/>
    <m/>
    <n v="3"/>
    <n v="3"/>
    <n v="4"/>
    <n v="2"/>
    <n v="4"/>
    <n v="3"/>
    <n v="3"/>
    <n v="4"/>
    <n v="5"/>
    <n v="1"/>
    <n v="3"/>
    <n v="4"/>
    <n v="2"/>
    <n v="4"/>
    <n v="4"/>
    <n v="4"/>
    <n v="4"/>
    <n v="4"/>
    <n v="4"/>
    <n v="5"/>
    <n v="4"/>
    <n v="4"/>
    <n v="5"/>
    <n v="4"/>
    <n v="3"/>
    <n v="4"/>
    <n v="4"/>
    <n v="3"/>
    <n v="4"/>
    <n v="3"/>
    <n v="4"/>
    <x v="4"/>
  </r>
  <r>
    <s v="P963"/>
    <n v="8.8755447639897778"/>
    <x v="0"/>
    <x v="0"/>
    <n v="3"/>
    <n v="1"/>
    <m/>
    <m/>
    <m/>
    <m/>
    <m/>
    <m/>
    <m/>
    <m/>
    <m/>
    <m/>
    <n v="1"/>
    <x v="0"/>
    <m/>
    <n v="2"/>
    <n v="3"/>
    <m/>
    <n v="5"/>
    <n v="6"/>
    <n v="7"/>
    <n v="8"/>
    <m/>
    <m/>
    <n v="11"/>
    <n v="12"/>
    <n v="13"/>
    <m/>
    <n v="9"/>
    <m/>
    <n v="1"/>
    <n v="2"/>
    <m/>
    <n v="5"/>
    <n v="6"/>
    <n v="7"/>
    <n v="3"/>
    <m/>
    <m/>
    <n v="8"/>
    <n v="4"/>
    <n v="9"/>
    <m/>
    <m/>
    <m/>
    <m/>
    <m/>
    <n v="6"/>
    <n v="3"/>
    <n v="4"/>
    <n v="3"/>
    <n v="4"/>
    <n v="5"/>
    <n v="4"/>
    <n v="4"/>
    <n v="4"/>
    <n v="4"/>
    <n v="5"/>
    <n v="5"/>
    <n v="5"/>
    <n v="5"/>
    <n v="4"/>
    <n v="4"/>
    <n v="4"/>
    <n v="4"/>
    <n v="4"/>
    <n v="4"/>
    <n v="4"/>
    <n v="5"/>
    <n v="4"/>
    <n v="4"/>
    <n v="5"/>
    <n v="5"/>
    <n v="5"/>
    <n v="5"/>
    <n v="5"/>
    <n v="5"/>
    <n v="5"/>
    <x v="1"/>
  </r>
  <r>
    <s v="P964"/>
    <n v="7.7690829444214717"/>
    <x v="0"/>
    <x v="1"/>
    <n v="7"/>
    <n v="1"/>
    <m/>
    <m/>
    <m/>
    <m/>
    <m/>
    <m/>
    <m/>
    <m/>
    <m/>
    <m/>
    <n v="1"/>
    <x v="0"/>
    <m/>
    <m/>
    <m/>
    <m/>
    <m/>
    <m/>
    <n v="7"/>
    <m/>
    <m/>
    <m/>
    <m/>
    <m/>
    <n v="13"/>
    <m/>
    <n v="2"/>
    <m/>
    <m/>
    <m/>
    <m/>
    <m/>
    <m/>
    <n v="1"/>
    <m/>
    <m/>
    <m/>
    <m/>
    <m/>
    <n v="2"/>
    <m/>
    <m/>
    <m/>
    <m/>
    <m/>
    <n v="2"/>
    <n v="4"/>
    <n v="2"/>
    <n v="2"/>
    <n v="5"/>
    <n v="5"/>
    <n v="3"/>
    <n v="3"/>
    <n v="2"/>
    <n v="5"/>
    <n v="4"/>
    <n v="5"/>
    <n v="5"/>
    <n v="5"/>
    <n v="5"/>
    <n v="5"/>
    <n v="5"/>
    <n v="5"/>
    <n v="5"/>
    <n v="5"/>
    <n v="5"/>
    <n v="5"/>
    <n v="5"/>
    <n v="5"/>
    <n v="5"/>
    <n v="5"/>
    <n v="5"/>
    <n v="5"/>
    <n v="5"/>
    <n v="5"/>
    <n v="5"/>
    <x v="1"/>
  </r>
  <r>
    <s v="P965"/>
    <n v="9.4311689106517136"/>
    <x v="1"/>
    <x v="3"/>
    <n v="1"/>
    <n v="1"/>
    <m/>
    <m/>
    <m/>
    <m/>
    <m/>
    <m/>
    <m/>
    <m/>
    <m/>
    <m/>
    <n v="1"/>
    <x v="0"/>
    <n v="1"/>
    <n v="2"/>
    <m/>
    <n v="4"/>
    <m/>
    <m/>
    <m/>
    <n v="8"/>
    <m/>
    <n v="10"/>
    <n v="11"/>
    <m/>
    <m/>
    <m/>
    <n v="6"/>
    <n v="3"/>
    <n v="4"/>
    <m/>
    <n v="5"/>
    <m/>
    <m/>
    <m/>
    <n v="2"/>
    <m/>
    <n v="1"/>
    <n v="6"/>
    <m/>
    <m/>
    <s v="Super markets"/>
    <s v="Power co's"/>
    <s v="Farm Supplies"/>
    <s v="Fertilizer Manufacture"/>
    <s v="Recycle."/>
    <n v="5"/>
    <n v="3"/>
    <n v="3"/>
    <n v="3"/>
    <n v="2"/>
    <n v="4"/>
    <n v="3"/>
    <n v="3"/>
    <n v="3"/>
    <n v="3"/>
    <n v="3"/>
    <n v="3"/>
    <n v="4"/>
    <n v="3"/>
    <n v="4"/>
    <n v="3"/>
    <n v="4"/>
    <n v="4"/>
    <n v="4"/>
    <n v="4"/>
    <n v="4"/>
    <n v="4"/>
    <n v="3"/>
    <n v="4"/>
    <n v="3"/>
    <n v="4"/>
    <n v="4"/>
    <n v="4"/>
    <n v="4"/>
    <n v="3"/>
    <n v="4"/>
    <x v="5"/>
  </r>
  <r>
    <s v="P966"/>
    <n v="10.41717882607138"/>
    <x v="0"/>
    <x v="5"/>
    <n v="12"/>
    <m/>
    <m/>
    <m/>
    <m/>
    <m/>
    <m/>
    <m/>
    <n v="8"/>
    <m/>
    <m/>
    <m/>
    <n v="1"/>
    <x v="0"/>
    <m/>
    <n v="2"/>
    <m/>
    <m/>
    <m/>
    <n v="6"/>
    <n v="7"/>
    <n v="8"/>
    <m/>
    <m/>
    <n v="11"/>
    <n v="12"/>
    <m/>
    <m/>
    <n v="6"/>
    <m/>
    <n v="3"/>
    <m/>
    <m/>
    <m/>
    <n v="2"/>
    <n v="1"/>
    <n v="4"/>
    <m/>
    <m/>
    <m/>
    <n v="5"/>
    <m/>
    <s v="PAK N SAVE"/>
    <s v="Countdown"/>
    <m/>
    <m/>
    <m/>
    <n v="3"/>
    <n v="2"/>
    <n v="4"/>
    <n v="4"/>
    <n v="4"/>
    <n v="3"/>
    <n v="4"/>
    <n v="4"/>
    <n v="3"/>
    <n v="3"/>
    <n v="3"/>
    <n v="3"/>
    <n v="3"/>
    <n v="3"/>
    <n v="4"/>
    <n v="4"/>
    <n v="4"/>
    <n v="3"/>
    <n v="4"/>
    <n v="3"/>
    <n v="3"/>
    <n v="3"/>
    <n v="3"/>
    <n v="3"/>
    <n v="4"/>
    <n v="3"/>
    <n v="2"/>
    <n v="3"/>
    <n v="3"/>
    <n v="3"/>
    <n v="3"/>
    <x v="4"/>
  </r>
  <r>
    <s v="P967"/>
    <n v="10.737234053508693"/>
    <x v="1"/>
    <x v="3"/>
    <n v="13"/>
    <n v="1"/>
    <m/>
    <m/>
    <m/>
    <m/>
    <m/>
    <m/>
    <m/>
    <m/>
    <m/>
    <m/>
    <n v="1"/>
    <x v="0"/>
    <m/>
    <m/>
    <m/>
    <n v="4"/>
    <m/>
    <m/>
    <m/>
    <m/>
    <m/>
    <m/>
    <n v="11"/>
    <m/>
    <m/>
    <m/>
    <n v="2"/>
    <m/>
    <m/>
    <m/>
    <n v="1"/>
    <m/>
    <m/>
    <m/>
    <m/>
    <m/>
    <m/>
    <n v="2"/>
    <m/>
    <m/>
    <m/>
    <m/>
    <m/>
    <m/>
    <m/>
    <n v="2"/>
    <n v="3"/>
    <n v="3"/>
    <n v="3"/>
    <n v="4"/>
    <n v="5"/>
    <n v="4"/>
    <n v="4"/>
    <n v="5"/>
    <n v="4"/>
    <n v="4"/>
    <n v="5"/>
    <n v="5"/>
    <n v="5"/>
    <n v="4"/>
    <n v="4"/>
    <n v="4"/>
    <n v="4"/>
    <n v="4"/>
    <n v="4"/>
    <n v="4"/>
    <n v="4"/>
    <n v="4"/>
    <n v="4"/>
    <n v="4"/>
    <n v="4"/>
    <n v="4"/>
    <n v="4"/>
    <n v="4"/>
    <n v="4"/>
    <n v="4"/>
    <x v="1"/>
  </r>
  <r>
    <s v="P968"/>
    <n v="8.444490374788181"/>
    <x v="0"/>
    <x v="1"/>
    <n v="2"/>
    <n v="1"/>
    <m/>
    <m/>
    <m/>
    <m/>
    <m/>
    <m/>
    <m/>
    <m/>
    <m/>
    <m/>
    <n v="1"/>
    <x v="0"/>
    <m/>
    <n v="2"/>
    <n v="3"/>
    <m/>
    <n v="5"/>
    <n v="6"/>
    <m/>
    <n v="8"/>
    <m/>
    <n v="10"/>
    <n v="11"/>
    <n v="12"/>
    <m/>
    <m/>
    <n v="8"/>
    <m/>
    <n v="1"/>
    <n v="3"/>
    <m/>
    <n v="7"/>
    <n v="4"/>
    <m/>
    <n v="5"/>
    <m/>
    <n v="8"/>
    <n v="2"/>
    <n v="6"/>
    <m/>
    <s v="Mercury energy"/>
    <s v="The warehouse"/>
    <s v="Air new zealand"/>
    <m/>
    <m/>
    <n v="4"/>
    <n v="4"/>
    <n v="4"/>
    <n v="4"/>
    <n v="5"/>
    <n v="4"/>
    <n v="4"/>
    <n v="4"/>
    <n v="4"/>
    <n v="4"/>
    <n v="4"/>
    <n v="5"/>
    <n v="5"/>
    <n v="5"/>
    <n v="5"/>
    <n v="5"/>
    <n v="5"/>
    <n v="5"/>
    <n v="5"/>
    <n v="5"/>
    <n v="4"/>
    <n v="5"/>
    <n v="5"/>
    <n v="5"/>
    <n v="5"/>
    <n v="5"/>
    <n v="5"/>
    <n v="5"/>
    <n v="5"/>
    <n v="5"/>
    <n v="5"/>
    <x v="0"/>
  </r>
  <r>
    <s v="P969"/>
    <n v="10.230332797278416"/>
    <x v="0"/>
    <x v="1"/>
    <n v="15"/>
    <n v="1"/>
    <m/>
    <m/>
    <m/>
    <m/>
    <m/>
    <m/>
    <m/>
    <m/>
    <m/>
    <m/>
    <n v="1"/>
    <x v="0"/>
    <m/>
    <n v="2"/>
    <n v="3"/>
    <m/>
    <n v="5"/>
    <n v="6"/>
    <n v="7"/>
    <n v="8"/>
    <m/>
    <m/>
    <n v="11"/>
    <n v="12"/>
    <m/>
    <m/>
    <n v="8"/>
    <m/>
    <n v="1"/>
    <n v="6"/>
    <m/>
    <n v="8"/>
    <n v="7"/>
    <n v="2"/>
    <n v="3"/>
    <m/>
    <m/>
    <n v="4"/>
    <n v="5"/>
    <m/>
    <s v="Ecostore"/>
    <m/>
    <m/>
    <m/>
    <m/>
    <n v="2"/>
    <n v="3"/>
    <n v="3"/>
    <n v="3"/>
    <n v="5"/>
    <n v="5"/>
    <n v="1"/>
    <n v="3"/>
    <n v="2"/>
    <n v="3"/>
    <n v="5"/>
    <n v="5"/>
    <n v="5"/>
    <n v="5"/>
    <n v="4"/>
    <n v="5"/>
    <n v="4"/>
    <n v="3"/>
    <n v="5"/>
    <n v="4"/>
    <n v="3"/>
    <n v="4"/>
    <n v="3"/>
    <n v="5"/>
    <n v="5"/>
    <n v="5"/>
    <n v="5"/>
    <n v="5"/>
    <n v="5"/>
    <n v="5"/>
    <n v="4"/>
    <x v="5"/>
  </r>
  <r>
    <s v="P970"/>
    <n v="9.5672546492463457"/>
    <x v="0"/>
    <x v="5"/>
    <n v="2"/>
    <m/>
    <m/>
    <m/>
    <m/>
    <m/>
    <m/>
    <m/>
    <n v="8"/>
    <m/>
    <m/>
    <m/>
    <n v="1"/>
    <x v="0"/>
    <m/>
    <n v="2"/>
    <m/>
    <m/>
    <m/>
    <m/>
    <m/>
    <m/>
    <m/>
    <n v="10"/>
    <m/>
    <m/>
    <m/>
    <m/>
    <n v="2"/>
    <m/>
    <n v="2"/>
    <m/>
    <m/>
    <m/>
    <m/>
    <m/>
    <m/>
    <m/>
    <n v="1"/>
    <m/>
    <m/>
    <m/>
    <s v="Good"/>
    <m/>
    <m/>
    <m/>
    <m/>
    <n v="4"/>
    <n v="3"/>
    <n v="3"/>
    <n v="3"/>
    <n v="3"/>
    <n v="3"/>
    <n v="3"/>
    <n v="3"/>
    <n v="3"/>
    <n v="3"/>
    <n v="3"/>
    <n v="3"/>
    <n v="3"/>
    <n v="3"/>
    <n v="3"/>
    <n v="3"/>
    <n v="3"/>
    <n v="3"/>
    <n v="3"/>
    <n v="3"/>
    <n v="3"/>
    <n v="3"/>
    <n v="3"/>
    <n v="3"/>
    <n v="3"/>
    <n v="3"/>
    <n v="3"/>
    <n v="3"/>
    <n v="3"/>
    <n v="3"/>
    <n v="3"/>
    <x v="3"/>
  </r>
  <r>
    <s v="P971"/>
    <n v="8.144691788055173"/>
    <x v="0"/>
    <x v="1"/>
    <n v="2"/>
    <n v="1"/>
    <m/>
    <m/>
    <m/>
    <m/>
    <m/>
    <m/>
    <m/>
    <m/>
    <m/>
    <m/>
    <n v="1"/>
    <x v="0"/>
    <m/>
    <n v="2"/>
    <n v="3"/>
    <n v="4"/>
    <m/>
    <n v="6"/>
    <m/>
    <m/>
    <n v="9"/>
    <m/>
    <m/>
    <m/>
    <m/>
    <m/>
    <n v="5"/>
    <m/>
    <n v="3"/>
    <n v="1"/>
    <n v="4"/>
    <m/>
    <n v="2"/>
    <m/>
    <m/>
    <n v="5"/>
    <m/>
    <m/>
    <m/>
    <m/>
    <s v="Bin Inn"/>
    <s v="Huckleberry"/>
    <m/>
    <m/>
    <m/>
    <n v="3"/>
    <n v="3"/>
    <n v="2"/>
    <n v="2"/>
    <n v="4"/>
    <n v="5"/>
    <n v="3"/>
    <n v="5"/>
    <n v="5"/>
    <n v="5"/>
    <n v="4"/>
    <n v="5"/>
    <n v="4"/>
    <n v="5"/>
    <n v="5"/>
    <n v="5"/>
    <n v="5"/>
    <n v="5"/>
    <n v="5"/>
    <n v="5"/>
    <n v="5"/>
    <n v="4"/>
    <n v="5"/>
    <n v="5"/>
    <n v="5"/>
    <n v="5"/>
    <n v="5"/>
    <n v="4"/>
    <n v="5"/>
    <n v="3"/>
    <n v="3"/>
    <x v="0"/>
  </r>
  <r>
    <s v="P972"/>
    <n v="8.1159747682967787"/>
    <x v="0"/>
    <x v="5"/>
    <n v="12"/>
    <n v="1"/>
    <m/>
    <m/>
    <m/>
    <m/>
    <m/>
    <m/>
    <m/>
    <m/>
    <m/>
    <m/>
    <n v="1"/>
    <x v="0"/>
    <m/>
    <n v="2"/>
    <n v="3"/>
    <m/>
    <m/>
    <m/>
    <m/>
    <m/>
    <m/>
    <m/>
    <m/>
    <m/>
    <m/>
    <m/>
    <n v="2"/>
    <m/>
    <n v="2"/>
    <n v="1"/>
    <m/>
    <m/>
    <m/>
    <m/>
    <m/>
    <m/>
    <m/>
    <m/>
    <m/>
    <m/>
    <s v="Ethique "/>
    <m/>
    <m/>
    <m/>
    <m/>
    <n v="3"/>
    <n v="4"/>
    <n v="3"/>
    <n v="4"/>
    <n v="5"/>
    <n v="5"/>
    <n v="3"/>
    <n v="3"/>
    <n v="3"/>
    <n v="3"/>
    <n v="4"/>
    <n v="5"/>
    <n v="5"/>
    <n v="4"/>
    <n v="2"/>
    <n v="3"/>
    <n v="2"/>
    <n v="2"/>
    <n v="2"/>
    <n v="2"/>
    <n v="4"/>
    <n v="3"/>
    <n v="3"/>
    <n v="4"/>
    <n v="4"/>
    <n v="4"/>
    <n v="4"/>
    <n v="4"/>
    <n v="2"/>
    <n v="3"/>
    <n v="4"/>
    <x v="2"/>
  </r>
  <r>
    <s v="P973"/>
    <n v="10.111844589480208"/>
    <x v="1"/>
    <x v="1"/>
    <n v="4"/>
    <n v="1"/>
    <m/>
    <m/>
    <m/>
    <m/>
    <m/>
    <m/>
    <m/>
    <m/>
    <m/>
    <m/>
    <n v="1"/>
    <x v="0"/>
    <n v="1"/>
    <n v="2"/>
    <n v="3"/>
    <n v="4"/>
    <n v="5"/>
    <n v="6"/>
    <n v="7"/>
    <n v="8"/>
    <n v="9"/>
    <n v="10"/>
    <n v="11"/>
    <n v="12"/>
    <n v="13"/>
    <m/>
    <n v="13"/>
    <n v="13"/>
    <n v="1"/>
    <n v="12"/>
    <n v="11"/>
    <n v="9"/>
    <n v="2"/>
    <n v="3"/>
    <n v="8"/>
    <n v="4"/>
    <n v="5"/>
    <n v="7"/>
    <n v="6"/>
    <n v="10"/>
    <s v="Can't think of any"/>
    <m/>
    <m/>
    <m/>
    <m/>
    <n v="6"/>
    <n v="3"/>
    <n v="2"/>
    <n v="2"/>
    <n v="5"/>
    <n v="5"/>
    <n v="3"/>
    <n v="4"/>
    <n v="5"/>
    <n v="2"/>
    <n v="4"/>
    <n v="5"/>
    <n v="5"/>
    <n v="5"/>
    <n v="5"/>
    <n v="5"/>
    <n v="5"/>
    <n v="4"/>
    <n v="5"/>
    <n v="3"/>
    <n v="4"/>
    <n v="5"/>
    <n v="5"/>
    <n v="5"/>
    <n v="5"/>
    <n v="5"/>
    <n v="5"/>
    <n v="5"/>
    <n v="5"/>
    <n v="5"/>
    <n v="5"/>
    <x v="6"/>
  </r>
  <r>
    <s v="P974"/>
    <n v="8.0624229474704041"/>
    <x v="0"/>
    <x v="2"/>
    <n v="12"/>
    <n v="1"/>
    <m/>
    <m/>
    <m/>
    <m/>
    <m/>
    <m/>
    <m/>
    <m/>
    <m/>
    <m/>
    <n v="1"/>
    <x v="0"/>
    <m/>
    <n v="2"/>
    <n v="3"/>
    <m/>
    <n v="5"/>
    <n v="6"/>
    <n v="7"/>
    <m/>
    <n v="9"/>
    <n v="10"/>
    <n v="11"/>
    <n v="12"/>
    <n v="13"/>
    <m/>
    <n v="10"/>
    <m/>
    <n v="7"/>
    <n v="6"/>
    <m/>
    <n v="8"/>
    <n v="5"/>
    <n v="2"/>
    <m/>
    <n v="9"/>
    <n v="3"/>
    <n v="4"/>
    <n v="1"/>
    <n v="10"/>
    <s v="H&amp;M"/>
    <m/>
    <m/>
    <m/>
    <m/>
    <n v="3"/>
    <n v="4"/>
    <n v="4"/>
    <n v="4"/>
    <n v="3"/>
    <n v="5"/>
    <n v="3"/>
    <n v="4"/>
    <n v="4"/>
    <n v="5"/>
    <n v="5"/>
    <n v="5"/>
    <n v="5"/>
    <n v="5"/>
    <n v="5"/>
    <n v="4"/>
    <n v="5"/>
    <n v="5"/>
    <n v="5"/>
    <n v="5"/>
    <n v="4"/>
    <n v="4"/>
    <n v="4"/>
    <n v="5"/>
    <n v="5"/>
    <n v="5"/>
    <n v="5"/>
    <n v="5"/>
    <n v="4"/>
    <n v="4"/>
    <n v="5"/>
    <x v="5"/>
  </r>
  <r>
    <s v="P975"/>
    <n v="8.2489200265310689"/>
    <x v="0"/>
    <x v="1"/>
    <n v="12"/>
    <m/>
    <m/>
    <m/>
    <m/>
    <m/>
    <m/>
    <m/>
    <m/>
    <n v="9"/>
    <m/>
    <s v="New Zealander "/>
    <n v="1"/>
    <x v="0"/>
    <n v="1"/>
    <n v="2"/>
    <n v="3"/>
    <n v="4"/>
    <n v="5"/>
    <n v="6"/>
    <n v="7"/>
    <n v="8"/>
    <n v="9"/>
    <n v="10"/>
    <n v="11"/>
    <n v="12"/>
    <m/>
    <m/>
    <n v="12"/>
    <m/>
    <n v="1"/>
    <n v="2"/>
    <n v="3"/>
    <n v="6"/>
    <n v="4"/>
    <n v="5"/>
    <n v="7"/>
    <n v="8"/>
    <n v="11"/>
    <n v="9"/>
    <n v="10"/>
    <m/>
    <s v="N/A"/>
    <m/>
    <m/>
    <m/>
    <m/>
    <n v="4"/>
    <n v="4"/>
    <n v="4"/>
    <n v="4"/>
    <n v="5"/>
    <n v="4"/>
    <n v="4"/>
    <n v="4"/>
    <n v="4"/>
    <n v="4"/>
    <n v="4"/>
    <n v="4"/>
    <n v="4"/>
    <n v="4"/>
    <n v="3"/>
    <n v="4"/>
    <n v="4"/>
    <n v="3"/>
    <n v="4"/>
    <n v="4"/>
    <n v="4"/>
    <n v="4"/>
    <n v="4"/>
    <n v="4"/>
    <n v="4"/>
    <n v="4"/>
    <n v="4"/>
    <n v="4"/>
    <n v="3"/>
    <n v="4"/>
    <n v="5"/>
    <x v="1"/>
  </r>
  <r>
    <s v="P976"/>
    <n v="10.650204018178101"/>
    <x v="0"/>
    <x v="5"/>
    <n v="2"/>
    <n v="1"/>
    <m/>
    <m/>
    <m/>
    <m/>
    <m/>
    <m/>
    <m/>
    <m/>
    <m/>
    <m/>
    <n v="1"/>
    <x v="0"/>
    <m/>
    <m/>
    <n v="3"/>
    <m/>
    <m/>
    <m/>
    <m/>
    <m/>
    <m/>
    <n v="10"/>
    <m/>
    <n v="12"/>
    <m/>
    <m/>
    <n v="3"/>
    <m/>
    <m/>
    <n v="3"/>
    <m/>
    <m/>
    <m/>
    <m/>
    <m/>
    <m/>
    <n v="2"/>
    <m/>
    <n v="1"/>
    <m/>
    <s v=" David Jones "/>
    <m/>
    <m/>
    <m/>
    <m/>
    <n v="4"/>
    <n v="4"/>
    <n v="5"/>
    <n v="5"/>
    <n v="4"/>
    <n v="4"/>
    <n v="4"/>
    <n v="4"/>
    <n v="5"/>
    <n v="4"/>
    <n v="4"/>
    <n v="4"/>
    <n v="5"/>
    <n v="4"/>
    <n v="4"/>
    <n v="5"/>
    <n v="5"/>
    <n v="4"/>
    <n v="4"/>
    <n v="4"/>
    <n v="4"/>
    <n v="4"/>
    <n v="5"/>
    <n v="5"/>
    <n v="4"/>
    <n v="4"/>
    <n v="4"/>
    <n v="4"/>
    <n v="4"/>
    <n v="4"/>
    <n v="4"/>
    <x v="3"/>
  </r>
  <r>
    <s v="P977"/>
    <n v="8.0296650489325607"/>
    <x v="1"/>
    <x v="1"/>
    <n v="14"/>
    <n v="1"/>
    <m/>
    <m/>
    <m/>
    <m/>
    <m/>
    <m/>
    <m/>
    <m/>
    <m/>
    <m/>
    <n v="1"/>
    <x v="0"/>
    <n v="1"/>
    <n v="2"/>
    <n v="3"/>
    <n v="4"/>
    <n v="5"/>
    <n v="6"/>
    <n v="7"/>
    <n v="8"/>
    <m/>
    <n v="10"/>
    <m/>
    <n v="12"/>
    <m/>
    <m/>
    <n v="10"/>
    <n v="5"/>
    <n v="1"/>
    <n v="6"/>
    <n v="9"/>
    <n v="7"/>
    <n v="2"/>
    <n v="8"/>
    <n v="10"/>
    <m/>
    <n v="3"/>
    <m/>
    <n v="4"/>
    <m/>
    <m/>
    <m/>
    <m/>
    <m/>
    <m/>
    <n v="2"/>
    <n v="4"/>
    <n v="4"/>
    <n v="4"/>
    <n v="4"/>
    <n v="4"/>
    <n v="4"/>
    <n v="4"/>
    <n v="3"/>
    <n v="4"/>
    <n v="4"/>
    <n v="4"/>
    <n v="4"/>
    <n v="4"/>
    <n v="5"/>
    <n v="4"/>
    <n v="4"/>
    <n v="4"/>
    <n v="4"/>
    <n v="4"/>
    <n v="5"/>
    <n v="4"/>
    <n v="4"/>
    <n v="4"/>
    <n v="4"/>
    <n v="4"/>
    <n v="4"/>
    <n v="4"/>
    <n v="4"/>
    <n v="4"/>
    <n v="5"/>
    <x v="5"/>
  </r>
  <r>
    <s v="P978"/>
    <n v="9.5064574483654738"/>
    <x v="0"/>
    <x v="5"/>
    <n v="14"/>
    <n v="1"/>
    <m/>
    <m/>
    <m/>
    <m/>
    <m/>
    <m/>
    <m/>
    <m/>
    <m/>
    <m/>
    <n v="1"/>
    <x v="0"/>
    <m/>
    <n v="2"/>
    <n v="3"/>
    <n v="4"/>
    <m/>
    <m/>
    <n v="7"/>
    <n v="8"/>
    <n v="9"/>
    <m/>
    <m/>
    <m/>
    <n v="13"/>
    <m/>
    <n v="7"/>
    <m/>
    <n v="1"/>
    <n v="5"/>
    <n v="3"/>
    <m/>
    <m/>
    <n v="6"/>
    <n v="2"/>
    <n v="4"/>
    <m/>
    <m/>
    <m/>
    <n v="7"/>
    <s v="Countdown"/>
    <s v="New world"/>
    <s v="Packnsave"/>
    <m/>
    <m/>
    <n v="3"/>
    <n v="3"/>
    <n v="3"/>
    <n v="3"/>
    <n v="2"/>
    <n v="4"/>
    <n v="4"/>
    <n v="3"/>
    <n v="4"/>
    <n v="5"/>
    <n v="4"/>
    <n v="5"/>
    <n v="4"/>
    <n v="4"/>
    <n v="4"/>
    <n v="5"/>
    <n v="5"/>
    <n v="5"/>
    <n v="5"/>
    <n v="4"/>
    <n v="4"/>
    <n v="3"/>
    <n v="4"/>
    <n v="4"/>
    <n v="5"/>
    <n v="5"/>
    <n v="5"/>
    <n v="4"/>
    <n v="3"/>
    <n v="3"/>
    <n v="4"/>
    <x v="3"/>
  </r>
  <r>
    <s v="P979"/>
    <n v="8.374860635051137"/>
    <x v="0"/>
    <x v="5"/>
    <n v="3"/>
    <m/>
    <m/>
    <m/>
    <m/>
    <m/>
    <m/>
    <m/>
    <m/>
    <n v="9"/>
    <m/>
    <s v="Filipino "/>
    <n v="1"/>
    <x v="0"/>
    <m/>
    <n v="2"/>
    <n v="3"/>
    <m/>
    <n v="5"/>
    <n v="6"/>
    <n v="7"/>
    <n v="8"/>
    <m/>
    <m/>
    <n v="11"/>
    <n v="12"/>
    <m/>
    <m/>
    <n v="8"/>
    <m/>
    <n v="8"/>
    <n v="3"/>
    <m/>
    <n v="2"/>
    <n v="4"/>
    <n v="5"/>
    <n v="1"/>
    <m/>
    <m/>
    <n v="7"/>
    <n v="6"/>
    <m/>
    <s v="Eco store"/>
    <m/>
    <m/>
    <m/>
    <m/>
    <n v="2"/>
    <n v="2"/>
    <n v="2"/>
    <n v="2"/>
    <n v="5"/>
    <n v="5"/>
    <n v="3"/>
    <n v="4"/>
    <n v="3"/>
    <n v="3"/>
    <n v="5"/>
    <n v="5"/>
    <n v="5"/>
    <n v="5"/>
    <n v="3"/>
    <n v="3"/>
    <n v="4"/>
    <n v="3"/>
    <n v="3"/>
    <n v="5"/>
    <n v="4"/>
    <n v="5"/>
    <n v="3"/>
    <n v="3"/>
    <n v="3"/>
    <n v="4"/>
    <n v="4"/>
    <n v="5"/>
    <n v="5"/>
    <n v="5"/>
    <n v="5"/>
    <x v="0"/>
  </r>
  <r>
    <s v="P980"/>
    <n v="8.4726865875617676"/>
    <x v="0"/>
    <x v="1"/>
    <n v="2"/>
    <m/>
    <m/>
    <m/>
    <m/>
    <m/>
    <m/>
    <m/>
    <m/>
    <n v="9"/>
    <m/>
    <s v="European "/>
    <n v="1"/>
    <x v="0"/>
    <m/>
    <n v="2"/>
    <n v="3"/>
    <m/>
    <m/>
    <n v="6"/>
    <n v="7"/>
    <m/>
    <m/>
    <m/>
    <n v="11"/>
    <m/>
    <m/>
    <m/>
    <n v="5"/>
    <m/>
    <n v="1"/>
    <n v="4"/>
    <m/>
    <m/>
    <n v="3"/>
    <n v="2"/>
    <m/>
    <m/>
    <m/>
    <n v="5"/>
    <m/>
    <m/>
    <s v="Eco store "/>
    <m/>
    <m/>
    <m/>
    <m/>
    <n v="4"/>
    <n v="4"/>
    <n v="4"/>
    <n v="3"/>
    <n v="4"/>
    <n v="5"/>
    <n v="4"/>
    <n v="4"/>
    <n v="3"/>
    <n v="5"/>
    <n v="4"/>
    <n v="4"/>
    <n v="5"/>
    <n v="5"/>
    <n v="5"/>
    <n v="5"/>
    <n v="4"/>
    <n v="4"/>
    <n v="5"/>
    <n v="5"/>
    <n v="4"/>
    <n v="4"/>
    <n v="5"/>
    <n v="5"/>
    <n v="5"/>
    <n v="4"/>
    <n v="5"/>
    <n v="5"/>
    <n v="4"/>
    <n v="4"/>
    <n v="5"/>
    <x v="6"/>
  </r>
  <r>
    <s v="P981"/>
    <n v="9.9701386805205594"/>
    <x v="1"/>
    <x v="5"/>
    <n v="3"/>
    <n v="1"/>
    <m/>
    <m/>
    <m/>
    <m/>
    <m/>
    <m/>
    <m/>
    <m/>
    <m/>
    <m/>
    <n v="1"/>
    <x v="0"/>
    <m/>
    <n v="2"/>
    <m/>
    <n v="4"/>
    <m/>
    <n v="6"/>
    <m/>
    <m/>
    <m/>
    <m/>
    <m/>
    <m/>
    <m/>
    <m/>
    <n v="3"/>
    <m/>
    <n v="2"/>
    <m/>
    <n v="1"/>
    <m/>
    <n v="3"/>
    <m/>
    <m/>
    <m/>
    <m/>
    <m/>
    <m/>
    <m/>
    <s v="Vodafone"/>
    <s v="Mirau"/>
    <s v="Hoyts"/>
    <m/>
    <m/>
    <n v="3"/>
    <n v="4"/>
    <n v="4"/>
    <n v="4"/>
    <n v="4"/>
    <n v="4"/>
    <n v="4"/>
    <n v="3"/>
    <n v="5"/>
    <n v="4"/>
    <n v="5"/>
    <n v="4"/>
    <n v="4"/>
    <n v="5"/>
    <n v="5"/>
    <n v="4"/>
    <n v="4"/>
    <n v="5"/>
    <n v="4"/>
    <n v="5"/>
    <n v="4"/>
    <n v="5"/>
    <n v="4"/>
    <n v="4"/>
    <n v="5"/>
    <n v="4"/>
    <n v="4"/>
    <n v="5"/>
    <n v="4"/>
    <n v="5"/>
    <n v="4"/>
    <x v="6"/>
  </r>
  <r>
    <s v="P982"/>
    <n v="9.2029851967555931"/>
    <x v="0"/>
    <x v="2"/>
    <n v="2"/>
    <n v="1"/>
    <n v="2"/>
    <m/>
    <m/>
    <m/>
    <m/>
    <m/>
    <m/>
    <m/>
    <m/>
    <m/>
    <n v="2"/>
    <x v="0"/>
    <n v="1"/>
    <m/>
    <m/>
    <m/>
    <m/>
    <m/>
    <m/>
    <m/>
    <m/>
    <m/>
    <m/>
    <m/>
    <m/>
    <m/>
    <n v="1"/>
    <n v="1"/>
    <m/>
    <m/>
    <m/>
    <m/>
    <m/>
    <m/>
    <m/>
    <m/>
    <m/>
    <m/>
    <m/>
    <m/>
    <m/>
    <m/>
    <m/>
    <m/>
    <m/>
    <n v="1"/>
    <n v="1"/>
    <n v="1"/>
    <n v="1"/>
    <n v="1"/>
    <n v="1"/>
    <n v="1"/>
    <n v="1"/>
    <n v="1"/>
    <n v="1"/>
    <n v="1"/>
    <n v="1"/>
    <n v="1"/>
    <n v="1"/>
    <n v="2"/>
    <n v="1"/>
    <n v="2"/>
    <n v="2"/>
    <n v="2"/>
    <n v="2"/>
    <n v="2"/>
    <n v="2"/>
    <n v="2"/>
    <n v="2"/>
    <n v="2"/>
    <n v="2"/>
    <n v="2"/>
    <n v="2"/>
    <n v="4"/>
    <n v="4"/>
    <n v="4"/>
    <x v="4"/>
  </r>
  <r>
    <s v="P983"/>
    <n v="10.470177560589587"/>
    <x v="1"/>
    <x v="0"/>
    <n v="6"/>
    <n v="1"/>
    <m/>
    <m/>
    <m/>
    <m/>
    <m/>
    <m/>
    <m/>
    <m/>
    <m/>
    <m/>
    <n v="1"/>
    <x v="0"/>
    <m/>
    <n v="2"/>
    <m/>
    <m/>
    <m/>
    <n v="6"/>
    <n v="7"/>
    <m/>
    <m/>
    <m/>
    <n v="11"/>
    <m/>
    <m/>
    <m/>
    <n v="4"/>
    <m/>
    <n v="4"/>
    <m/>
    <m/>
    <m/>
    <n v="1"/>
    <n v="3"/>
    <m/>
    <m/>
    <m/>
    <n v="2"/>
    <m/>
    <m/>
    <m/>
    <m/>
    <m/>
    <m/>
    <m/>
    <n v="6"/>
    <n v="3"/>
    <n v="2"/>
    <n v="3"/>
    <n v="3"/>
    <n v="4"/>
    <n v="3"/>
    <n v="3"/>
    <n v="3"/>
    <n v="2"/>
    <n v="3"/>
    <n v="4"/>
    <n v="4"/>
    <n v="4"/>
    <n v="4"/>
    <n v="4"/>
    <n v="4"/>
    <n v="4"/>
    <n v="4"/>
    <n v="4"/>
    <n v="4"/>
    <n v="4"/>
    <n v="4"/>
    <n v="5"/>
    <n v="4"/>
    <n v="4"/>
    <n v="4"/>
    <n v="4"/>
    <n v="3"/>
    <n v="4"/>
    <n v="4"/>
    <x v="4"/>
  </r>
  <r>
    <s v="P984"/>
    <n v="7.2404793429675793"/>
    <x v="0"/>
    <x v="2"/>
    <n v="9"/>
    <n v="1"/>
    <m/>
    <m/>
    <m/>
    <m/>
    <m/>
    <m/>
    <m/>
    <m/>
    <m/>
    <m/>
    <n v="1"/>
    <x v="0"/>
    <m/>
    <m/>
    <m/>
    <m/>
    <m/>
    <n v="6"/>
    <m/>
    <m/>
    <m/>
    <m/>
    <m/>
    <m/>
    <m/>
    <m/>
    <n v="1"/>
    <m/>
    <m/>
    <m/>
    <m/>
    <m/>
    <n v="1"/>
    <m/>
    <m/>
    <m/>
    <m/>
    <m/>
    <m/>
    <m/>
    <s v="Red seal"/>
    <s v="Ecolab"/>
    <s v="Ecostore"/>
    <m/>
    <m/>
    <n v="3"/>
    <n v="3"/>
    <n v="3"/>
    <n v="3"/>
    <n v="4"/>
    <n v="4"/>
    <n v="3"/>
    <n v="4"/>
    <n v="4"/>
    <n v="4"/>
    <n v="3"/>
    <n v="4"/>
    <n v="5"/>
    <n v="4"/>
    <n v="3"/>
    <n v="3"/>
    <n v="3"/>
    <n v="3"/>
    <n v="4"/>
    <n v="3"/>
    <n v="3"/>
    <n v="3"/>
    <n v="4"/>
    <n v="4"/>
    <n v="4"/>
    <n v="4"/>
    <n v="4"/>
    <n v="4"/>
    <n v="4"/>
    <n v="4"/>
    <n v="3"/>
    <x v="3"/>
  </r>
  <r>
    <s v="P985"/>
    <n v="9.7741733066396996"/>
    <x v="0"/>
    <x v="1"/>
    <n v="9"/>
    <n v="1"/>
    <m/>
    <m/>
    <m/>
    <m/>
    <m/>
    <m/>
    <m/>
    <m/>
    <m/>
    <m/>
    <n v="1"/>
    <x v="0"/>
    <n v="1"/>
    <n v="2"/>
    <n v="3"/>
    <n v="4"/>
    <n v="5"/>
    <n v="6"/>
    <n v="7"/>
    <n v="8"/>
    <m/>
    <n v="10"/>
    <n v="11"/>
    <n v="12"/>
    <m/>
    <m/>
    <n v="11"/>
    <n v="11"/>
    <n v="1"/>
    <n v="2"/>
    <n v="9"/>
    <n v="10"/>
    <n v="7"/>
    <n v="3"/>
    <n v="6"/>
    <m/>
    <n v="4"/>
    <n v="5"/>
    <n v="8"/>
    <m/>
    <s v="Healthshops"/>
    <s v="House insulation products"/>
    <m/>
    <m/>
    <m/>
    <n v="6"/>
    <n v="4"/>
    <n v="4"/>
    <n v="3"/>
    <n v="5"/>
    <n v="5"/>
    <n v="4"/>
    <n v="5"/>
    <n v="4"/>
    <n v="4"/>
    <n v="5"/>
    <n v="5"/>
    <n v="5"/>
    <n v="5"/>
    <n v="5"/>
    <n v="5"/>
    <n v="5"/>
    <n v="5"/>
    <n v="5"/>
    <n v="5"/>
    <n v="3"/>
    <n v="4"/>
    <n v="5"/>
    <n v="5"/>
    <n v="5"/>
    <n v="5"/>
    <n v="5"/>
    <n v="5"/>
    <n v="5"/>
    <n v="5"/>
    <n v="5"/>
    <x v="0"/>
  </r>
  <r>
    <s v="P986"/>
    <n v="8.9147814468373934"/>
    <x v="0"/>
    <x v="5"/>
    <n v="2"/>
    <n v="1"/>
    <m/>
    <m/>
    <m/>
    <m/>
    <m/>
    <m/>
    <m/>
    <m/>
    <m/>
    <m/>
    <n v="1"/>
    <x v="0"/>
    <m/>
    <m/>
    <m/>
    <m/>
    <m/>
    <m/>
    <m/>
    <m/>
    <n v="9"/>
    <m/>
    <m/>
    <m/>
    <m/>
    <m/>
    <n v="1"/>
    <m/>
    <m/>
    <m/>
    <m/>
    <m/>
    <m/>
    <m/>
    <m/>
    <n v="1"/>
    <m/>
    <m/>
    <m/>
    <m/>
    <s v="Ecostore "/>
    <s v="Earth wise "/>
    <s v="Grin"/>
    <s v="Linden leaves"/>
    <m/>
    <n v="3"/>
    <n v="3"/>
    <n v="3"/>
    <n v="3"/>
    <n v="3"/>
    <n v="3"/>
    <n v="3"/>
    <n v="3"/>
    <n v="3"/>
    <n v="3"/>
    <n v="4"/>
    <n v="4"/>
    <n v="3"/>
    <n v="4"/>
    <n v="5"/>
    <n v="5"/>
    <n v="5"/>
    <n v="5"/>
    <n v="5"/>
    <n v="5"/>
    <n v="3"/>
    <n v="3"/>
    <n v="5"/>
    <n v="5"/>
    <n v="5"/>
    <n v="5"/>
    <n v="5"/>
    <n v="3"/>
    <n v="3"/>
    <n v="3"/>
    <n v="3"/>
    <x v="3"/>
  </r>
  <r>
    <s v="P987"/>
    <n v="10.404674832843728"/>
    <x v="0"/>
    <x v="3"/>
    <n v="9"/>
    <n v="1"/>
    <m/>
    <m/>
    <m/>
    <m/>
    <m/>
    <m/>
    <m/>
    <m/>
    <m/>
    <m/>
    <n v="1"/>
    <x v="0"/>
    <m/>
    <n v="2"/>
    <n v="3"/>
    <m/>
    <n v="5"/>
    <n v="6"/>
    <n v="7"/>
    <n v="8"/>
    <n v="9"/>
    <m/>
    <m/>
    <n v="12"/>
    <n v="13"/>
    <m/>
    <n v="9"/>
    <m/>
    <n v="3"/>
    <n v="6"/>
    <m/>
    <n v="1"/>
    <n v="4"/>
    <n v="7"/>
    <n v="2"/>
    <n v="8"/>
    <m/>
    <m/>
    <n v="5"/>
    <n v="9"/>
    <s v="so good"/>
    <s v="homebrand"/>
    <s v="vogel"/>
    <s v="Doverdale"/>
    <s v="kapit i"/>
    <n v="4"/>
    <n v="4"/>
    <n v="4"/>
    <n v="4"/>
    <n v="4"/>
    <n v="4"/>
    <n v="4"/>
    <n v="4"/>
    <n v="4"/>
    <n v="4"/>
    <n v="5"/>
    <n v="5"/>
    <n v="4"/>
    <n v="5"/>
    <n v="5"/>
    <n v="5"/>
    <n v="5"/>
    <n v="5"/>
    <n v="5"/>
    <n v="5"/>
    <n v="4"/>
    <n v="4"/>
    <n v="3"/>
    <n v="4"/>
    <n v="4"/>
    <n v="4"/>
    <n v="4"/>
    <n v="4"/>
    <n v="3"/>
    <n v="3"/>
    <n v="4"/>
    <x v="1"/>
  </r>
  <r>
    <s v="P988"/>
    <n v="9.5974433924474738"/>
    <x v="0"/>
    <x v="0"/>
    <n v="2"/>
    <n v="1"/>
    <m/>
    <m/>
    <m/>
    <m/>
    <m/>
    <m/>
    <m/>
    <m/>
    <m/>
    <m/>
    <n v="1"/>
    <x v="0"/>
    <m/>
    <m/>
    <n v="3"/>
    <m/>
    <m/>
    <m/>
    <m/>
    <m/>
    <m/>
    <m/>
    <n v="11"/>
    <n v="12"/>
    <m/>
    <m/>
    <n v="3"/>
    <m/>
    <m/>
    <n v="3"/>
    <m/>
    <m/>
    <m/>
    <m/>
    <m/>
    <m/>
    <m/>
    <n v="1"/>
    <n v="2"/>
    <m/>
    <m/>
    <m/>
    <m/>
    <m/>
    <m/>
    <n v="6"/>
    <n v="3"/>
    <n v="3"/>
    <n v="3"/>
    <n v="1"/>
    <n v="4"/>
    <n v="3"/>
    <n v="3"/>
    <n v="3"/>
    <n v="3"/>
    <n v="5"/>
    <n v="5"/>
    <n v="5"/>
    <n v="5"/>
    <n v="3"/>
    <n v="3"/>
    <n v="4"/>
    <n v="4"/>
    <n v="4"/>
    <n v="4"/>
    <n v="4"/>
    <n v="4"/>
    <n v="4"/>
    <n v="5"/>
    <n v="5"/>
    <n v="4"/>
    <n v="5"/>
    <n v="4"/>
    <n v="4"/>
    <n v="4"/>
    <n v="4"/>
    <x v="0"/>
  </r>
  <r>
    <s v="P989"/>
    <n v="9.6091410491697697"/>
    <x v="1"/>
    <x v="3"/>
    <n v="10"/>
    <n v="1"/>
    <m/>
    <m/>
    <m/>
    <m/>
    <m/>
    <m/>
    <m/>
    <m/>
    <m/>
    <m/>
    <n v="1"/>
    <x v="0"/>
    <m/>
    <m/>
    <m/>
    <m/>
    <m/>
    <m/>
    <m/>
    <m/>
    <m/>
    <m/>
    <m/>
    <m/>
    <m/>
    <n v="14"/>
    <n v="0"/>
    <m/>
    <m/>
    <m/>
    <m/>
    <m/>
    <m/>
    <m/>
    <m/>
    <m/>
    <m/>
    <m/>
    <m/>
    <m/>
    <m/>
    <m/>
    <m/>
    <m/>
    <m/>
    <n v="6"/>
    <n v="3"/>
    <n v="3"/>
    <n v="3"/>
    <n v="3"/>
    <n v="2"/>
    <n v="3"/>
    <n v="3"/>
    <n v="3"/>
    <n v="3"/>
    <n v="4"/>
    <n v="3"/>
    <n v="3"/>
    <n v="3"/>
    <n v="4"/>
    <n v="3"/>
    <n v="3"/>
    <n v="4"/>
    <n v="4"/>
    <n v="4"/>
    <n v="3"/>
    <n v="3"/>
    <n v="3"/>
    <n v="3"/>
    <n v="3"/>
    <n v="3"/>
    <n v="3"/>
    <n v="3"/>
    <n v="3"/>
    <n v="3"/>
    <n v="3"/>
    <x v="5"/>
  </r>
  <r>
    <s v="P990"/>
    <n v="9.3784068385240058"/>
    <x v="0"/>
    <x v="5"/>
    <n v="12"/>
    <m/>
    <n v="2"/>
    <m/>
    <m/>
    <m/>
    <m/>
    <m/>
    <m/>
    <m/>
    <m/>
    <m/>
    <n v="1"/>
    <x v="0"/>
    <n v="1"/>
    <n v="2"/>
    <n v="3"/>
    <m/>
    <n v="5"/>
    <n v="6"/>
    <n v="7"/>
    <n v="8"/>
    <m/>
    <n v="10"/>
    <n v="11"/>
    <m/>
    <n v="13"/>
    <m/>
    <n v="10"/>
    <n v="6"/>
    <n v="1"/>
    <n v="3"/>
    <m/>
    <n v="7"/>
    <n v="8"/>
    <n v="2"/>
    <n v="9"/>
    <m/>
    <n v="10"/>
    <n v="4"/>
    <m/>
    <n v="5"/>
    <s v="Ecostore"/>
    <s v="BP"/>
    <s v="The Body Shop"/>
    <s v="Lush"/>
    <m/>
    <n v="2"/>
    <n v="1"/>
    <n v="2"/>
    <n v="2"/>
    <n v="5"/>
    <n v="5"/>
    <n v="5"/>
    <n v="4"/>
    <n v="4"/>
    <n v="5"/>
    <n v="5"/>
    <n v="5"/>
    <n v="5"/>
    <n v="5"/>
    <n v="5"/>
    <n v="5"/>
    <n v="5"/>
    <n v="5"/>
    <n v="5"/>
    <n v="5"/>
    <n v="4"/>
    <n v="4"/>
    <n v="5"/>
    <n v="5"/>
    <n v="5"/>
    <n v="5"/>
    <n v="5"/>
    <n v="5"/>
    <n v="5"/>
    <n v="4"/>
    <n v="5"/>
    <x v="6"/>
  </r>
  <r>
    <s v="P991"/>
    <n v="9.4710875335534723"/>
    <x v="1"/>
    <x v="1"/>
    <n v="8"/>
    <m/>
    <m/>
    <m/>
    <m/>
    <m/>
    <m/>
    <m/>
    <m/>
    <n v="9"/>
    <m/>
    <s v="New Zealander"/>
    <n v="1"/>
    <x v="0"/>
    <m/>
    <m/>
    <m/>
    <m/>
    <m/>
    <m/>
    <m/>
    <m/>
    <m/>
    <m/>
    <m/>
    <m/>
    <n v="13"/>
    <m/>
    <n v="1"/>
    <m/>
    <m/>
    <m/>
    <m/>
    <m/>
    <m/>
    <m/>
    <m/>
    <m/>
    <m/>
    <m/>
    <m/>
    <n v="1"/>
    <s v="hold up"/>
    <s v="support"/>
    <s v="to maintain"/>
    <s v="to suffer"/>
    <s v="to nourish"/>
    <n v="3"/>
    <n v="3"/>
    <n v="3"/>
    <n v="3"/>
    <n v="3"/>
    <n v="3"/>
    <n v="3"/>
    <n v="3"/>
    <n v="3"/>
    <n v="3"/>
    <n v="3"/>
    <n v="3"/>
    <n v="3"/>
    <n v="3"/>
    <n v="3"/>
    <n v="3"/>
    <n v="3"/>
    <n v="3"/>
    <n v="3"/>
    <n v="3"/>
    <n v="3"/>
    <n v="3"/>
    <n v="3"/>
    <n v="3"/>
    <n v="3"/>
    <n v="3"/>
    <n v="3"/>
    <n v="3"/>
    <n v="3"/>
    <n v="3"/>
    <n v="3"/>
    <x v="1"/>
  </r>
  <r>
    <s v="P992"/>
    <n v="7.4016947327477833"/>
    <x v="0"/>
    <x v="3"/>
    <n v="12"/>
    <n v="1"/>
    <m/>
    <m/>
    <m/>
    <m/>
    <m/>
    <m/>
    <m/>
    <m/>
    <m/>
    <m/>
    <n v="1"/>
    <x v="0"/>
    <m/>
    <m/>
    <m/>
    <n v="4"/>
    <m/>
    <m/>
    <m/>
    <m/>
    <m/>
    <m/>
    <m/>
    <m/>
    <m/>
    <m/>
    <n v="1"/>
    <m/>
    <m/>
    <m/>
    <n v="1"/>
    <m/>
    <m/>
    <m/>
    <m/>
    <m/>
    <m/>
    <m/>
    <m/>
    <m/>
    <s v="pams"/>
    <s v="select"/>
    <m/>
    <m/>
    <m/>
    <n v="6"/>
    <n v="4"/>
    <n v="3"/>
    <n v="3"/>
    <n v="3"/>
    <n v="5"/>
    <n v="4"/>
    <n v="4"/>
    <n v="4"/>
    <n v="4"/>
    <n v="4"/>
    <n v="4"/>
    <n v="4"/>
    <n v="4"/>
    <n v="4"/>
    <n v="5"/>
    <n v="5"/>
    <n v="5"/>
    <n v="5"/>
    <n v="5"/>
    <n v="4"/>
    <n v="4"/>
    <n v="4"/>
    <n v="5"/>
    <n v="5"/>
    <n v="5"/>
    <n v="5"/>
    <n v="4"/>
    <n v="5"/>
    <n v="5"/>
    <n v="5"/>
    <x v="1"/>
  </r>
  <r>
    <s v="P993"/>
    <n v="7.4966353893511286"/>
    <x v="1"/>
    <x v="1"/>
    <n v="9"/>
    <n v="1"/>
    <m/>
    <m/>
    <m/>
    <m/>
    <m/>
    <m/>
    <m/>
    <m/>
    <m/>
    <m/>
    <n v="1"/>
    <x v="0"/>
    <m/>
    <n v="2"/>
    <n v="3"/>
    <n v="4"/>
    <n v="5"/>
    <n v="6"/>
    <n v="7"/>
    <n v="8"/>
    <m/>
    <m/>
    <n v="11"/>
    <n v="12"/>
    <n v="13"/>
    <m/>
    <n v="10"/>
    <m/>
    <n v="1"/>
    <n v="2"/>
    <n v="8"/>
    <n v="9"/>
    <n v="3"/>
    <n v="6"/>
    <n v="7"/>
    <m/>
    <m/>
    <n v="4"/>
    <n v="5"/>
    <n v="10"/>
    <s v="Mercury energy"/>
    <s v="The natural co"/>
    <s v="Earth love"/>
    <s v="Eco warehouse"/>
    <m/>
    <n v="6"/>
    <n v="3"/>
    <n v="4"/>
    <n v="4"/>
    <n v="2"/>
    <n v="5"/>
    <n v="2"/>
    <n v="3"/>
    <n v="2"/>
    <n v="3"/>
    <n v="4"/>
    <n v="4"/>
    <n v="4"/>
    <n v="4"/>
    <n v="5"/>
    <n v="3"/>
    <n v="4"/>
    <n v="4"/>
    <n v="4"/>
    <n v="4"/>
    <n v="3"/>
    <n v="4"/>
    <n v="3"/>
    <n v="4"/>
    <n v="3"/>
    <n v="4"/>
    <n v="3"/>
    <n v="4"/>
    <n v="3"/>
    <n v="3"/>
    <n v="4"/>
    <x v="2"/>
  </r>
  <r>
    <s v="P994"/>
    <n v="10.430015430315251"/>
    <x v="0"/>
    <x v="5"/>
    <n v="2"/>
    <m/>
    <m/>
    <m/>
    <m/>
    <m/>
    <m/>
    <m/>
    <n v="8"/>
    <m/>
    <m/>
    <m/>
    <n v="1"/>
    <x v="0"/>
    <m/>
    <n v="2"/>
    <m/>
    <n v="4"/>
    <m/>
    <m/>
    <m/>
    <m/>
    <m/>
    <m/>
    <m/>
    <m/>
    <m/>
    <m/>
    <n v="2"/>
    <m/>
    <n v="2"/>
    <m/>
    <n v="1"/>
    <m/>
    <m/>
    <m/>
    <m/>
    <m/>
    <m/>
    <m/>
    <m/>
    <m/>
    <s v="Spark"/>
    <s v="KFC "/>
    <m/>
    <m/>
    <m/>
    <n v="4"/>
    <n v="4"/>
    <n v="4"/>
    <n v="4"/>
    <n v="5"/>
    <n v="5"/>
    <n v="3"/>
    <n v="4"/>
    <n v="4"/>
    <n v="4"/>
    <n v="4"/>
    <n v="4"/>
    <n v="4"/>
    <n v="4"/>
    <n v="4"/>
    <n v="4"/>
    <n v="4"/>
    <n v="4"/>
    <n v="4"/>
    <n v="4"/>
    <n v="3"/>
    <n v="3"/>
    <n v="4"/>
    <n v="4"/>
    <n v="4"/>
    <n v="4"/>
    <n v="4"/>
    <n v="4"/>
    <n v="4"/>
    <n v="3"/>
    <n v="3"/>
    <x v="3"/>
  </r>
  <r>
    <s v="P995"/>
    <n v="7.7894144152905653"/>
    <x v="0"/>
    <x v="0"/>
    <n v="2"/>
    <n v="1"/>
    <m/>
    <m/>
    <m/>
    <m/>
    <m/>
    <m/>
    <m/>
    <m/>
    <m/>
    <m/>
    <n v="1"/>
    <x v="0"/>
    <m/>
    <n v="2"/>
    <n v="3"/>
    <n v="4"/>
    <n v="5"/>
    <n v="6"/>
    <n v="7"/>
    <n v="8"/>
    <m/>
    <m/>
    <n v="11"/>
    <n v="12"/>
    <n v="13"/>
    <m/>
    <n v="10"/>
    <m/>
    <n v="1"/>
    <n v="6"/>
    <n v="9"/>
    <n v="3"/>
    <n v="2"/>
    <n v="5"/>
    <n v="4"/>
    <m/>
    <m/>
    <n v="8"/>
    <n v="7"/>
    <n v="10"/>
    <m/>
    <m/>
    <m/>
    <m/>
    <m/>
    <n v="3"/>
    <n v="3"/>
    <n v="4"/>
    <n v="2"/>
    <n v="3"/>
    <n v="5"/>
    <n v="4"/>
    <n v="3"/>
    <n v="3"/>
    <n v="4"/>
    <n v="5"/>
    <n v="5"/>
    <n v="5"/>
    <n v="5"/>
    <n v="4"/>
    <n v="4"/>
    <n v="5"/>
    <n v="5"/>
    <n v="4"/>
    <n v="5"/>
    <n v="3"/>
    <n v="5"/>
    <n v="4"/>
    <n v="5"/>
    <n v="5"/>
    <n v="5"/>
    <n v="5"/>
    <n v="5"/>
    <n v="5"/>
    <n v="5"/>
    <n v="5"/>
    <x v="3"/>
  </r>
  <r>
    <s v="P996"/>
    <n v="9.2297974062072559"/>
    <x v="0"/>
    <x v="2"/>
    <n v="12"/>
    <m/>
    <m/>
    <m/>
    <m/>
    <m/>
    <m/>
    <m/>
    <n v="8"/>
    <m/>
    <m/>
    <m/>
    <n v="1"/>
    <x v="0"/>
    <m/>
    <n v="2"/>
    <m/>
    <n v="4"/>
    <n v="5"/>
    <n v="6"/>
    <n v="7"/>
    <n v="8"/>
    <n v="9"/>
    <m/>
    <m/>
    <n v="12"/>
    <n v="13"/>
    <m/>
    <n v="9"/>
    <m/>
    <n v="3"/>
    <m/>
    <n v="4"/>
    <m/>
    <m/>
    <n v="1"/>
    <n v="2"/>
    <n v="6"/>
    <m/>
    <m/>
    <n v="5"/>
    <n v="7"/>
    <s v="People Tree"/>
    <s v="Zara"/>
    <s v="Mrs Roger's "/>
    <s v="Ecobagsnz"/>
    <s v="Ecopack"/>
    <n v="3"/>
    <n v="5"/>
    <n v="5"/>
    <n v="5"/>
    <n v="3"/>
    <n v="4"/>
    <n v="5"/>
    <n v="3"/>
    <n v="3"/>
    <n v="5"/>
    <n v="5"/>
    <n v="5"/>
    <n v="5"/>
    <n v="5"/>
    <n v="5"/>
    <n v="5"/>
    <n v="5"/>
    <n v="5"/>
    <n v="5"/>
    <n v="5"/>
    <n v="4"/>
    <n v="5"/>
    <n v="5"/>
    <n v="5"/>
    <n v="5"/>
    <n v="5"/>
    <n v="5"/>
    <n v="5"/>
    <n v="5"/>
    <n v="5"/>
    <n v="5"/>
    <x v="0"/>
  </r>
  <r>
    <s v="P997"/>
    <n v="10.241911008040205"/>
    <x v="1"/>
    <x v="0"/>
    <n v="12"/>
    <n v="1"/>
    <m/>
    <m/>
    <m/>
    <m/>
    <m/>
    <m/>
    <m/>
    <m/>
    <m/>
    <m/>
    <n v="1"/>
    <x v="0"/>
    <n v="1"/>
    <n v="2"/>
    <m/>
    <n v="4"/>
    <m/>
    <m/>
    <m/>
    <m/>
    <m/>
    <n v="10"/>
    <m/>
    <m/>
    <m/>
    <m/>
    <n v="4"/>
    <n v="2"/>
    <n v="3"/>
    <m/>
    <n v="1"/>
    <m/>
    <m/>
    <m/>
    <m/>
    <m/>
    <n v="4"/>
    <m/>
    <m/>
    <m/>
    <s v="Ecostore"/>
    <m/>
    <m/>
    <m/>
    <m/>
    <n v="3"/>
    <n v="4"/>
    <n v="4"/>
    <n v="4"/>
    <n v="3"/>
    <n v="1"/>
    <n v="3"/>
    <n v="2"/>
    <n v="3"/>
    <n v="4"/>
    <n v="2"/>
    <n v="5"/>
    <n v="3"/>
    <n v="5"/>
    <n v="5"/>
    <n v="4"/>
    <n v="4"/>
    <n v="2"/>
    <n v="5"/>
    <n v="4"/>
    <n v="3"/>
    <n v="3"/>
    <n v="2"/>
    <n v="4"/>
    <n v="4"/>
    <n v="4"/>
    <n v="5"/>
    <n v="4"/>
    <n v="4"/>
    <n v="2"/>
    <n v="3"/>
    <x v="6"/>
  </r>
  <r>
    <s v="P998"/>
    <n v="7.7347803064245308"/>
    <x v="0"/>
    <x v="5"/>
    <n v="4"/>
    <n v="1"/>
    <m/>
    <m/>
    <m/>
    <m/>
    <m/>
    <m/>
    <m/>
    <m/>
    <m/>
    <m/>
    <n v="1"/>
    <x v="0"/>
    <m/>
    <n v="2"/>
    <m/>
    <m/>
    <m/>
    <m/>
    <m/>
    <m/>
    <m/>
    <n v="10"/>
    <m/>
    <n v="12"/>
    <m/>
    <m/>
    <n v="3"/>
    <m/>
    <n v="1"/>
    <m/>
    <m/>
    <m/>
    <m/>
    <m/>
    <m/>
    <m/>
    <n v="2"/>
    <m/>
    <n v="3"/>
    <m/>
    <s v="The warehouse"/>
    <m/>
    <m/>
    <m/>
    <m/>
    <n v="3"/>
    <n v="2"/>
    <n v="4"/>
    <n v="3"/>
    <n v="3"/>
    <n v="3"/>
    <n v="3"/>
    <n v="2"/>
    <n v="4"/>
    <n v="2"/>
    <n v="4"/>
    <n v="3"/>
    <n v="3"/>
    <n v="3"/>
    <n v="2"/>
    <n v="3"/>
    <n v="2"/>
    <n v="4"/>
    <n v="3"/>
    <n v="3"/>
    <n v="2"/>
    <n v="3"/>
    <n v="2"/>
    <n v="3"/>
    <n v="4"/>
    <n v="3"/>
    <n v="3"/>
    <n v="3"/>
    <n v="2"/>
    <n v="3"/>
    <n v="4"/>
    <x v="0"/>
  </r>
  <r>
    <s v="P999"/>
    <n v="9.0016655361152367"/>
    <x v="0"/>
    <x v="3"/>
    <n v="9"/>
    <n v="1"/>
    <m/>
    <m/>
    <m/>
    <m/>
    <m/>
    <m/>
    <m/>
    <m/>
    <m/>
    <m/>
    <n v="1"/>
    <x v="0"/>
    <m/>
    <n v="2"/>
    <n v="3"/>
    <n v="4"/>
    <m/>
    <n v="6"/>
    <n v="7"/>
    <m/>
    <n v="9"/>
    <m/>
    <m/>
    <m/>
    <n v="13"/>
    <m/>
    <n v="7"/>
    <m/>
    <n v="1"/>
    <n v="6"/>
    <n v="3"/>
    <m/>
    <n v="5"/>
    <n v="2"/>
    <m/>
    <n v="4"/>
    <m/>
    <m/>
    <m/>
    <n v="7"/>
    <m/>
    <m/>
    <m/>
    <m/>
    <m/>
    <n v="4"/>
    <n v="4"/>
    <n v="4"/>
    <n v="4"/>
    <n v="5"/>
    <n v="5"/>
    <n v="4"/>
    <n v="3"/>
    <n v="3"/>
    <n v="4"/>
    <n v="4"/>
    <n v="5"/>
    <n v="5"/>
    <n v="5"/>
    <n v="5"/>
    <n v="5"/>
    <n v="5"/>
    <n v="5"/>
    <n v="5"/>
    <n v="3"/>
    <n v="4"/>
    <n v="4"/>
    <n v="4"/>
    <n v="5"/>
    <n v="5"/>
    <n v="5"/>
    <n v="5"/>
    <n v="5"/>
    <n v="5"/>
    <n v="5"/>
    <n v="4"/>
    <x v="6"/>
  </r>
  <r>
    <s v="P1000"/>
    <n v="8.6545818093183726"/>
    <x v="1"/>
    <x v="5"/>
    <n v="12"/>
    <n v="1"/>
    <m/>
    <m/>
    <m/>
    <m/>
    <m/>
    <m/>
    <m/>
    <m/>
    <m/>
    <m/>
    <n v="1"/>
    <x v="0"/>
    <n v="1"/>
    <m/>
    <m/>
    <n v="4"/>
    <m/>
    <n v="6"/>
    <m/>
    <m/>
    <n v="9"/>
    <m/>
    <m/>
    <n v="12"/>
    <m/>
    <m/>
    <m/>
    <n v="5"/>
    <m/>
    <m/>
    <n v="4"/>
    <m/>
    <n v="2"/>
    <m/>
    <m/>
    <n v="3"/>
    <m/>
    <m/>
    <n v="1"/>
    <m/>
    <s v="Countdown"/>
    <m/>
    <m/>
    <m/>
    <m/>
    <n v="5"/>
    <n v="5"/>
    <n v="5"/>
    <n v="5"/>
    <n v="5"/>
    <n v="5"/>
    <n v="5"/>
    <n v="5"/>
    <n v="5"/>
    <n v="5"/>
    <n v="5"/>
    <n v="5"/>
    <n v="5"/>
    <n v="5"/>
    <n v="5"/>
    <n v="5"/>
    <n v="5"/>
    <n v="5"/>
    <n v="5"/>
    <n v="5"/>
    <n v="5"/>
    <n v="5"/>
    <n v="5"/>
    <n v="5"/>
    <n v="5"/>
    <n v="5"/>
    <n v="5"/>
    <n v="5"/>
    <n v="5"/>
    <n v="5"/>
    <n v="5"/>
    <x v="6"/>
  </r>
  <r>
    <s v="P1001"/>
    <n v="8.1005312099205984"/>
    <x v="0"/>
    <x v="2"/>
    <n v="1"/>
    <n v="1"/>
    <m/>
    <m/>
    <m/>
    <m/>
    <m/>
    <m/>
    <m/>
    <m/>
    <m/>
    <m/>
    <n v="1"/>
    <x v="0"/>
    <m/>
    <m/>
    <m/>
    <m/>
    <m/>
    <m/>
    <m/>
    <m/>
    <m/>
    <m/>
    <m/>
    <m/>
    <m/>
    <n v="14"/>
    <m/>
    <m/>
    <m/>
    <m/>
    <m/>
    <m/>
    <m/>
    <m/>
    <m/>
    <m/>
    <m/>
    <m/>
    <m/>
    <m/>
    <m/>
    <m/>
    <m/>
    <m/>
    <m/>
    <n v="6"/>
    <n v="3"/>
    <n v="3"/>
    <n v="4"/>
    <n v="3"/>
    <n v="4"/>
    <n v="3"/>
    <n v="3"/>
    <n v="3"/>
    <n v="3"/>
    <n v="3"/>
    <n v="3"/>
    <n v="3"/>
    <n v="3"/>
    <n v="3"/>
    <n v="3"/>
    <n v="3"/>
    <n v="3"/>
    <n v="3"/>
    <n v="3"/>
    <n v="3"/>
    <n v="3"/>
    <n v="3"/>
    <n v="3"/>
    <n v="3"/>
    <n v="3"/>
    <n v="3"/>
    <n v="3"/>
    <n v="3"/>
    <n v="3"/>
    <n v="3"/>
    <x v="6"/>
  </r>
  <r>
    <s v="P1002"/>
    <n v="10.833809051056981"/>
    <x v="0"/>
    <x v="2"/>
    <n v="3"/>
    <m/>
    <n v="2"/>
    <m/>
    <m/>
    <m/>
    <m/>
    <m/>
    <m/>
    <m/>
    <m/>
    <m/>
    <n v="1"/>
    <x v="0"/>
    <m/>
    <m/>
    <m/>
    <m/>
    <m/>
    <m/>
    <m/>
    <m/>
    <m/>
    <m/>
    <m/>
    <m/>
    <m/>
    <n v="14"/>
    <m/>
    <m/>
    <m/>
    <m/>
    <m/>
    <m/>
    <m/>
    <m/>
    <m/>
    <m/>
    <m/>
    <m/>
    <m/>
    <m/>
    <m/>
    <m/>
    <m/>
    <m/>
    <m/>
    <n v="6"/>
    <n v="4"/>
    <n v="3"/>
    <n v="4"/>
    <n v="5"/>
    <n v="5"/>
    <n v="4"/>
    <n v="4"/>
    <n v="4"/>
    <n v="4"/>
    <n v="4"/>
    <n v="4"/>
    <n v="4"/>
    <n v="4"/>
    <n v="4"/>
    <n v="4"/>
    <n v="4"/>
    <n v="4"/>
    <n v="4"/>
    <n v="4"/>
    <n v="4"/>
    <n v="4"/>
    <n v="4"/>
    <n v="4"/>
    <n v="4"/>
    <n v="3"/>
    <n v="4"/>
    <n v="4"/>
    <n v="4"/>
    <n v="4"/>
    <n v="4"/>
    <x v="3"/>
  </r>
  <r>
    <s v="P1003"/>
    <n v="9.1323921528363989"/>
    <x v="1"/>
    <x v="2"/>
    <n v="2"/>
    <n v="1"/>
    <n v="2"/>
    <m/>
    <m/>
    <m/>
    <m/>
    <m/>
    <m/>
    <m/>
    <m/>
    <m/>
    <n v="2"/>
    <x v="0"/>
    <m/>
    <n v="2"/>
    <m/>
    <n v="4"/>
    <n v="5"/>
    <n v="6"/>
    <n v="7"/>
    <n v="8"/>
    <m/>
    <m/>
    <m/>
    <n v="12"/>
    <n v="13"/>
    <m/>
    <m/>
    <m/>
    <n v="2"/>
    <m/>
    <n v="3"/>
    <n v="1"/>
    <n v="7"/>
    <n v="4"/>
    <n v="5"/>
    <m/>
    <m/>
    <m/>
    <n v="6"/>
    <n v="8"/>
    <s v="lush"/>
    <s v="freedom"/>
    <m/>
    <m/>
    <m/>
    <n v="3"/>
    <n v="3"/>
    <n v="3"/>
    <n v="3"/>
    <n v="4"/>
    <n v="5"/>
    <n v="3"/>
    <n v="4"/>
    <n v="3"/>
    <n v="4"/>
    <n v="2"/>
    <n v="3"/>
    <n v="3"/>
    <n v="3"/>
    <n v="3"/>
    <n v="5"/>
    <n v="3"/>
    <n v="3"/>
    <n v="4"/>
    <n v="3"/>
    <n v="3"/>
    <n v="3"/>
    <n v="3"/>
    <n v="3"/>
    <n v="4"/>
    <n v="3"/>
    <n v="3"/>
    <n v="4"/>
    <n v="3"/>
    <n v="3"/>
    <n v="3"/>
    <x v="6"/>
  </r>
  <r>
    <s v="P1004"/>
    <n v="8.9111540680315358"/>
    <x v="0"/>
    <x v="5"/>
    <n v="4"/>
    <m/>
    <m/>
    <m/>
    <m/>
    <m/>
    <m/>
    <m/>
    <m/>
    <n v="9"/>
    <m/>
    <s v="south american "/>
    <n v="1"/>
    <x v="0"/>
    <m/>
    <n v="2"/>
    <n v="3"/>
    <n v="4"/>
    <n v="5"/>
    <n v="6"/>
    <n v="7"/>
    <n v="8"/>
    <m/>
    <n v="10"/>
    <n v="11"/>
    <n v="12"/>
    <m/>
    <m/>
    <m/>
    <m/>
    <n v="3"/>
    <n v="7"/>
    <n v="10"/>
    <n v="4"/>
    <n v="2"/>
    <n v="6"/>
    <n v="1"/>
    <m/>
    <n v="9"/>
    <n v="8"/>
    <n v="5"/>
    <m/>
    <s v="all birds"/>
    <m/>
    <m/>
    <m/>
    <m/>
    <n v="6"/>
    <n v="4"/>
    <n v="4"/>
    <n v="4"/>
    <n v="5"/>
    <n v="5"/>
    <n v="4"/>
    <n v="4"/>
    <n v="3"/>
    <n v="5"/>
    <n v="5"/>
    <n v="5"/>
    <n v="5"/>
    <n v="5"/>
    <n v="5"/>
    <n v="4"/>
    <n v="5"/>
    <n v="3"/>
    <n v="4"/>
    <n v="5"/>
    <n v="3"/>
    <n v="5"/>
    <n v="4"/>
    <n v="5"/>
    <n v="5"/>
    <n v="5"/>
    <n v="5"/>
    <n v="5"/>
    <n v="5"/>
    <n v="4"/>
    <n v="5"/>
    <x v="1"/>
  </r>
  <r>
    <s v="P1005"/>
    <n v="7.8647740892656639"/>
    <x v="0"/>
    <x v="2"/>
    <n v="9"/>
    <n v="1"/>
    <m/>
    <m/>
    <m/>
    <m/>
    <m/>
    <m/>
    <m/>
    <m/>
    <m/>
    <m/>
    <n v="1"/>
    <x v="0"/>
    <m/>
    <n v="2"/>
    <m/>
    <m/>
    <n v="5"/>
    <n v="6"/>
    <n v="7"/>
    <m/>
    <m/>
    <m/>
    <n v="11"/>
    <m/>
    <m/>
    <m/>
    <m/>
    <m/>
    <n v="1"/>
    <m/>
    <m/>
    <n v="3"/>
    <n v="2"/>
    <n v="4"/>
    <m/>
    <m/>
    <m/>
    <n v="5"/>
    <m/>
    <m/>
    <s v="Ecostore "/>
    <m/>
    <m/>
    <m/>
    <m/>
    <n v="4"/>
    <n v="5"/>
    <n v="5"/>
    <n v="5"/>
    <n v="3"/>
    <n v="5"/>
    <n v="3"/>
    <n v="2"/>
    <n v="2"/>
    <n v="4"/>
    <n v="5"/>
    <n v="5"/>
    <n v="4"/>
    <n v="5"/>
    <n v="5"/>
    <n v="5"/>
    <n v="4"/>
    <n v="4"/>
    <n v="4"/>
    <n v="5"/>
    <n v="5"/>
    <n v="3"/>
    <n v="3"/>
    <n v="3"/>
    <n v="4"/>
    <n v="3"/>
    <n v="5"/>
    <n v="5"/>
    <n v="4"/>
    <n v="3"/>
    <n v="4"/>
    <x v="3"/>
  </r>
  <r>
    <s v="P1006"/>
    <n v="10.122809709813122"/>
    <x v="0"/>
    <x v="5"/>
    <n v="6"/>
    <n v="1"/>
    <m/>
    <m/>
    <m/>
    <m/>
    <m/>
    <m/>
    <m/>
    <m/>
    <m/>
    <m/>
    <n v="1"/>
    <x v="0"/>
    <m/>
    <n v="2"/>
    <n v="3"/>
    <m/>
    <n v="5"/>
    <n v="6"/>
    <m/>
    <m/>
    <m/>
    <m/>
    <m/>
    <m/>
    <m/>
    <m/>
    <m/>
    <m/>
    <n v="1"/>
    <n v="3"/>
    <m/>
    <n v="4"/>
    <n v="2"/>
    <m/>
    <m/>
    <m/>
    <m/>
    <m/>
    <m/>
    <m/>
    <s v=" "/>
    <m/>
    <m/>
    <m/>
    <m/>
    <n v="6"/>
    <n v="4"/>
    <n v="4"/>
    <n v="4"/>
    <n v="2"/>
    <n v="3"/>
    <n v="3"/>
    <n v="2"/>
    <n v="3"/>
    <n v="3"/>
    <n v="4"/>
    <n v="4"/>
    <n v="5"/>
    <n v="5"/>
    <n v="4"/>
    <n v="5"/>
    <n v="4"/>
    <n v="4"/>
    <n v="5"/>
    <n v="4"/>
    <n v="3"/>
    <n v="3"/>
    <n v="5"/>
    <n v="5"/>
    <n v="5"/>
    <n v="5"/>
    <n v="5"/>
    <n v="5"/>
    <n v="5"/>
    <n v="5"/>
    <n v="5"/>
    <x v="5"/>
  </r>
  <r>
    <s v="P1007"/>
    <n v="8.6192936676411946"/>
    <x v="0"/>
    <x v="2"/>
    <n v="12"/>
    <m/>
    <m/>
    <m/>
    <m/>
    <m/>
    <m/>
    <n v="7"/>
    <m/>
    <m/>
    <m/>
    <m/>
    <n v="1"/>
    <x v="0"/>
    <m/>
    <n v="2"/>
    <n v="3"/>
    <n v="4"/>
    <n v="5"/>
    <n v="6"/>
    <n v="7"/>
    <m/>
    <m/>
    <m/>
    <n v="11"/>
    <n v="12"/>
    <m/>
    <m/>
    <m/>
    <m/>
    <n v="1"/>
    <n v="2"/>
    <n v="5"/>
    <n v="6"/>
    <n v="7"/>
    <n v="4"/>
    <m/>
    <m/>
    <m/>
    <n v="8"/>
    <n v="3"/>
    <m/>
    <m/>
    <m/>
    <m/>
    <m/>
    <m/>
    <n v="6"/>
    <n v="2"/>
    <n v="3"/>
    <n v="1"/>
    <n v="2"/>
    <n v="1"/>
    <n v="3"/>
    <n v="3"/>
    <n v="2"/>
    <n v="5"/>
    <n v="3"/>
    <n v="5"/>
    <n v="5"/>
    <n v="4"/>
    <n v="4"/>
    <n v="3"/>
    <n v="4"/>
    <n v="4"/>
    <n v="4"/>
    <n v="3"/>
    <n v="4"/>
    <n v="3"/>
    <n v="4"/>
    <n v="5"/>
    <n v="5"/>
    <n v="5"/>
    <n v="5"/>
    <n v="5"/>
    <n v="4"/>
    <n v="3"/>
    <n v="4"/>
    <x v="2"/>
  </r>
  <r>
    <s v="P1008"/>
    <n v="10.219554665223212"/>
    <x v="0"/>
    <x v="5"/>
    <n v="13"/>
    <m/>
    <m/>
    <m/>
    <m/>
    <m/>
    <m/>
    <m/>
    <m/>
    <n v="9"/>
    <m/>
    <s v="Australian European"/>
    <n v="1"/>
    <x v="0"/>
    <m/>
    <n v="2"/>
    <n v="3"/>
    <n v="4"/>
    <n v="5"/>
    <n v="6"/>
    <n v="7"/>
    <n v="8"/>
    <n v="9"/>
    <n v="10"/>
    <n v="11"/>
    <n v="12"/>
    <n v="13"/>
    <m/>
    <m/>
    <m/>
    <n v="1"/>
    <n v="11"/>
    <n v="2"/>
    <n v="3"/>
    <n v="6"/>
    <n v="5"/>
    <n v="9"/>
    <n v="8"/>
    <n v="12"/>
    <n v="10"/>
    <n v="4"/>
    <n v="7"/>
    <m/>
    <m/>
    <m/>
    <m/>
    <m/>
    <n v="5"/>
    <n v="4"/>
    <n v="4"/>
    <n v="3"/>
    <n v="5"/>
    <n v="5"/>
    <n v="5"/>
    <n v="5"/>
    <n v="5"/>
    <n v="5"/>
    <n v="5"/>
    <n v="5"/>
    <n v="5"/>
    <n v="5"/>
    <n v="5"/>
    <n v="5"/>
    <n v="5"/>
    <n v="5"/>
    <n v="5"/>
    <n v="5"/>
    <n v="5"/>
    <n v="5"/>
    <n v="5"/>
    <n v="5"/>
    <n v="5"/>
    <n v="5"/>
    <n v="5"/>
    <n v="5"/>
    <n v="5"/>
    <n v="5"/>
    <n v="5"/>
    <x v="1"/>
  </r>
  <r>
    <s v="P1009"/>
    <n v="9.6612006105969321"/>
    <x v="0"/>
    <x v="0"/>
    <n v="2"/>
    <n v="1"/>
    <m/>
    <m/>
    <m/>
    <m/>
    <m/>
    <m/>
    <m/>
    <m/>
    <m/>
    <m/>
    <n v="1"/>
    <x v="0"/>
    <m/>
    <n v="2"/>
    <n v="3"/>
    <m/>
    <n v="5"/>
    <m/>
    <n v="7"/>
    <n v="8"/>
    <m/>
    <m/>
    <n v="11"/>
    <n v="12"/>
    <m/>
    <m/>
    <m/>
    <m/>
    <n v="2"/>
    <n v="4"/>
    <m/>
    <n v="6"/>
    <m/>
    <n v="5"/>
    <n v="3"/>
    <m/>
    <m/>
    <n v="1"/>
    <n v="7"/>
    <m/>
    <s v="kathmandu"/>
    <m/>
    <m/>
    <m/>
    <m/>
    <n v="3"/>
    <n v="4"/>
    <n v="3"/>
    <n v="3"/>
    <n v="4"/>
    <n v="4"/>
    <n v="3"/>
    <n v="4"/>
    <n v="4"/>
    <n v="4"/>
    <n v="4"/>
    <n v="4"/>
    <n v="5"/>
    <n v="5"/>
    <n v="3"/>
    <n v="4"/>
    <n v="5"/>
    <n v="4"/>
    <n v="5"/>
    <n v="5"/>
    <n v="5"/>
    <n v="4"/>
    <n v="3"/>
    <n v="4"/>
    <n v="4"/>
    <n v="4"/>
    <n v="5"/>
    <n v="5"/>
    <n v="4"/>
    <n v="4"/>
    <n v="5"/>
    <x v="3"/>
  </r>
  <r>
    <s v="P1010"/>
    <n v="9.2678053247330077"/>
    <x v="0"/>
    <x v="3"/>
    <n v="1"/>
    <m/>
    <m/>
    <m/>
    <m/>
    <m/>
    <m/>
    <m/>
    <m/>
    <n v="9"/>
    <m/>
    <s v="Australian European "/>
    <n v="1"/>
    <x v="0"/>
    <m/>
    <n v="2"/>
    <n v="3"/>
    <m/>
    <m/>
    <m/>
    <n v="7"/>
    <m/>
    <m/>
    <m/>
    <n v="11"/>
    <n v="12"/>
    <m/>
    <m/>
    <m/>
    <m/>
    <n v="1"/>
    <n v="5"/>
    <m/>
    <m/>
    <m/>
    <n v="2"/>
    <m/>
    <m/>
    <m/>
    <n v="4"/>
    <n v="3"/>
    <m/>
    <s v=" "/>
    <m/>
    <m/>
    <m/>
    <m/>
    <n v="6"/>
    <n v="3"/>
    <n v="2"/>
    <n v="3"/>
    <n v="4"/>
    <n v="5"/>
    <n v="2"/>
    <n v="2"/>
    <n v="2"/>
    <n v="1"/>
    <n v="4"/>
    <n v="4"/>
    <n v="5"/>
    <n v="5"/>
    <n v="3"/>
    <n v="3"/>
    <n v="2"/>
    <n v="3"/>
    <n v="3"/>
    <n v="4"/>
    <n v="4"/>
    <n v="5"/>
    <n v="1"/>
    <n v="4"/>
    <n v="5"/>
    <n v="4"/>
    <n v="5"/>
    <n v="4"/>
    <n v="2"/>
    <n v="3"/>
    <n v="3"/>
    <x v="0"/>
  </r>
  <r>
    <s v="P1011"/>
    <n v="9.1696438925803392"/>
    <x v="0"/>
    <x v="5"/>
    <n v="2"/>
    <n v="1"/>
    <m/>
    <m/>
    <m/>
    <m/>
    <m/>
    <m/>
    <m/>
    <m/>
    <m/>
    <m/>
    <n v="1"/>
    <x v="0"/>
    <m/>
    <m/>
    <m/>
    <m/>
    <m/>
    <m/>
    <m/>
    <m/>
    <m/>
    <m/>
    <m/>
    <m/>
    <n v="13"/>
    <m/>
    <m/>
    <m/>
    <m/>
    <m/>
    <m/>
    <m/>
    <m/>
    <m/>
    <m/>
    <m/>
    <m/>
    <m/>
    <m/>
    <n v="1"/>
    <s v="Clean green "/>
    <m/>
    <m/>
    <m/>
    <m/>
    <n v="4"/>
    <n v="3"/>
    <n v="3"/>
    <n v="3"/>
    <n v="3"/>
    <n v="3"/>
    <n v="2"/>
    <n v="3"/>
    <n v="4"/>
    <n v="2"/>
    <n v="5"/>
    <n v="3"/>
    <n v="4"/>
    <n v="4"/>
    <n v="3"/>
    <n v="3"/>
    <n v="4"/>
    <n v="5"/>
    <n v="3"/>
    <n v="2"/>
    <n v="3"/>
    <n v="4"/>
    <n v="3"/>
    <n v="4"/>
    <n v="4"/>
    <n v="3"/>
    <n v="2"/>
    <n v="4"/>
    <n v="4"/>
    <n v="3"/>
    <n v="4"/>
    <x v="6"/>
  </r>
  <r>
    <s v="P1012"/>
    <n v="10.706668172142532"/>
    <x v="0"/>
    <x v="0"/>
    <n v="6"/>
    <n v="1"/>
    <m/>
    <m/>
    <m/>
    <m/>
    <m/>
    <m/>
    <m/>
    <m/>
    <m/>
    <m/>
    <n v="1"/>
    <x v="0"/>
    <m/>
    <n v="2"/>
    <n v="3"/>
    <n v="4"/>
    <m/>
    <n v="6"/>
    <m/>
    <n v="8"/>
    <m/>
    <n v="10"/>
    <m/>
    <m/>
    <m/>
    <m/>
    <m/>
    <m/>
    <m/>
    <m/>
    <m/>
    <m/>
    <m/>
    <m/>
    <m/>
    <m/>
    <n v="1"/>
    <m/>
    <m/>
    <m/>
    <m/>
    <m/>
    <m/>
    <m/>
    <m/>
    <n v="3"/>
    <n v="3"/>
    <n v="4"/>
    <n v="3"/>
    <n v="3"/>
    <n v="5"/>
    <n v="5"/>
    <n v="5"/>
    <n v="4"/>
    <n v="4"/>
    <n v="5"/>
    <n v="5"/>
    <n v="5"/>
    <n v="5"/>
    <n v="5"/>
    <n v="5"/>
    <n v="4"/>
    <n v="5"/>
    <n v="5"/>
    <n v="5"/>
    <n v="5"/>
    <n v="4"/>
    <n v="5"/>
    <n v="5"/>
    <n v="5"/>
    <n v="5"/>
    <n v="5"/>
    <n v="5"/>
    <n v="5"/>
    <n v="5"/>
    <n v="5"/>
    <x v="4"/>
  </r>
  <r>
    <s v="P1013"/>
    <n v="9.6939725977115092"/>
    <x v="0"/>
    <x v="2"/>
    <n v="2"/>
    <m/>
    <m/>
    <m/>
    <m/>
    <m/>
    <m/>
    <m/>
    <m/>
    <n v="9"/>
    <m/>
    <s v="Southeast asian"/>
    <n v="1"/>
    <x v="0"/>
    <m/>
    <n v="2"/>
    <n v="3"/>
    <m/>
    <n v="5"/>
    <n v="6"/>
    <n v="7"/>
    <m/>
    <m/>
    <n v="10"/>
    <n v="11"/>
    <m/>
    <m/>
    <m/>
    <m/>
    <m/>
    <n v="1"/>
    <n v="5"/>
    <m/>
    <n v="3"/>
    <n v="6"/>
    <n v="2"/>
    <m/>
    <m/>
    <n v="7"/>
    <n v="4"/>
    <m/>
    <m/>
    <s v="Ecostore"/>
    <m/>
    <m/>
    <m/>
    <m/>
    <n v="5"/>
    <n v="5"/>
    <n v="5"/>
    <n v="5"/>
    <n v="5"/>
    <n v="5"/>
    <n v="5"/>
    <n v="5"/>
    <n v="5"/>
    <n v="5"/>
    <n v="5"/>
    <n v="5"/>
    <n v="5"/>
    <n v="5"/>
    <n v="5"/>
    <n v="4"/>
    <n v="5"/>
    <n v="5"/>
    <n v="5"/>
    <n v="5"/>
    <n v="5"/>
    <n v="4"/>
    <n v="5"/>
    <n v="4"/>
    <n v="5"/>
    <n v="5"/>
    <n v="5"/>
    <n v="5"/>
    <n v="5"/>
    <n v="5"/>
    <n v="5"/>
    <x v="6"/>
  </r>
  <r>
    <s v="P1014"/>
    <n v="10.968141951588112"/>
    <x v="1"/>
    <x v="5"/>
    <n v="2"/>
    <n v="1"/>
    <m/>
    <m/>
    <m/>
    <m/>
    <m/>
    <m/>
    <m/>
    <m/>
    <m/>
    <m/>
    <n v="1"/>
    <x v="0"/>
    <n v="1"/>
    <n v="2"/>
    <m/>
    <m/>
    <n v="5"/>
    <m/>
    <m/>
    <m/>
    <m/>
    <n v="10"/>
    <m/>
    <m/>
    <m/>
    <m/>
    <m/>
    <n v="2"/>
    <n v="3"/>
    <m/>
    <m/>
    <n v="1"/>
    <m/>
    <m/>
    <m/>
    <m/>
    <n v="4"/>
    <m/>
    <m/>
    <m/>
    <s v="watties"/>
    <m/>
    <m/>
    <m/>
    <m/>
    <n v="5"/>
    <n v="4"/>
    <n v="4"/>
    <n v="4"/>
    <n v="4"/>
    <n v="4"/>
    <n v="4"/>
    <n v="4"/>
    <n v="5"/>
    <n v="4"/>
    <n v="4"/>
    <n v="4"/>
    <n v="5"/>
    <n v="5"/>
    <n v="4"/>
    <n v="4"/>
    <n v="5"/>
    <n v="4"/>
    <n v="5"/>
    <n v="4"/>
    <n v="4"/>
    <n v="5"/>
    <n v="4"/>
    <n v="4"/>
    <n v="4"/>
    <n v="4"/>
    <n v="4"/>
    <n v="4"/>
    <n v="4"/>
    <n v="5"/>
    <n v="5"/>
    <x v="3"/>
  </r>
  <r>
    <s v="P1015"/>
    <n v="7.4272267414681794"/>
    <x v="0"/>
    <x v="3"/>
    <n v="5"/>
    <n v="1"/>
    <n v="2"/>
    <m/>
    <m/>
    <m/>
    <m/>
    <m/>
    <m/>
    <m/>
    <m/>
    <m/>
    <n v="2"/>
    <x v="0"/>
    <m/>
    <n v="2"/>
    <m/>
    <m/>
    <m/>
    <n v="6"/>
    <m/>
    <n v="8"/>
    <m/>
    <m/>
    <m/>
    <n v="12"/>
    <m/>
    <m/>
    <m/>
    <m/>
    <n v="2"/>
    <m/>
    <m/>
    <m/>
    <n v="4"/>
    <m/>
    <n v="3"/>
    <m/>
    <m/>
    <m/>
    <n v="1"/>
    <m/>
    <s v="The warehouse "/>
    <s v="1 Day"/>
    <s v="Kmart"/>
    <m/>
    <m/>
    <n v="6"/>
    <n v="3"/>
    <n v="2"/>
    <n v="3"/>
    <n v="1"/>
    <n v="5"/>
    <n v="2"/>
    <n v="3"/>
    <n v="4"/>
    <n v="4"/>
    <n v="4"/>
    <n v="4"/>
    <n v="5"/>
    <n v="4"/>
    <n v="4"/>
    <n v="4"/>
    <n v="4"/>
    <n v="3"/>
    <n v="4"/>
    <n v="4"/>
    <n v="5"/>
    <n v="4"/>
    <n v="5"/>
    <n v="5"/>
    <n v="5"/>
    <n v="5"/>
    <n v="5"/>
    <n v="4"/>
    <n v="4"/>
    <n v="4"/>
    <n v="5"/>
    <x v="1"/>
  </r>
  <r>
    <s v="P1016"/>
    <n v="9.0958675240343165"/>
    <x v="0"/>
    <x v="5"/>
    <n v="12"/>
    <n v="1"/>
    <m/>
    <m/>
    <m/>
    <m/>
    <m/>
    <m/>
    <m/>
    <m/>
    <m/>
    <m/>
    <n v="1"/>
    <x v="0"/>
    <m/>
    <n v="2"/>
    <m/>
    <n v="4"/>
    <m/>
    <m/>
    <n v="7"/>
    <m/>
    <m/>
    <m/>
    <m/>
    <m/>
    <m/>
    <m/>
    <m/>
    <m/>
    <n v="1"/>
    <m/>
    <n v="2"/>
    <m/>
    <m/>
    <n v="3"/>
    <m/>
    <m/>
    <m/>
    <m/>
    <m/>
    <m/>
    <m/>
    <m/>
    <m/>
    <m/>
    <m/>
    <n v="2"/>
    <n v="1"/>
    <n v="1"/>
    <n v="2"/>
    <n v="3"/>
    <n v="3"/>
    <n v="3"/>
    <n v="4"/>
    <n v="3"/>
    <n v="4"/>
    <n v="4"/>
    <n v="5"/>
    <n v="5"/>
    <n v="5"/>
    <n v="4"/>
    <n v="4"/>
    <n v="4"/>
    <n v="4"/>
    <n v="4"/>
    <n v="4"/>
    <n v="3"/>
    <n v="3"/>
    <n v="4"/>
    <n v="4"/>
    <n v="5"/>
    <n v="4"/>
    <n v="5"/>
    <n v="5"/>
    <n v="3"/>
    <n v="4"/>
    <n v="4"/>
    <x v="4"/>
  </r>
  <r>
    <s v="P1017"/>
    <n v="10.975198322041614"/>
    <x v="0"/>
    <x v="5"/>
    <n v="9"/>
    <m/>
    <m/>
    <m/>
    <m/>
    <m/>
    <m/>
    <n v="7"/>
    <m/>
    <m/>
    <m/>
    <m/>
    <n v="1"/>
    <x v="0"/>
    <m/>
    <n v="2"/>
    <m/>
    <m/>
    <m/>
    <n v="6"/>
    <m/>
    <m/>
    <m/>
    <m/>
    <m/>
    <m/>
    <m/>
    <m/>
    <m/>
    <m/>
    <n v="1"/>
    <m/>
    <m/>
    <m/>
    <n v="2"/>
    <m/>
    <m/>
    <m/>
    <m/>
    <m/>
    <m/>
    <m/>
    <s v="Farmers "/>
    <s v="The warehouse "/>
    <m/>
    <m/>
    <m/>
    <n v="5"/>
    <n v="4"/>
    <n v="4"/>
    <n v="4"/>
    <n v="4"/>
    <n v="3"/>
    <n v="3"/>
    <n v="3"/>
    <n v="4"/>
    <n v="4"/>
    <n v="5"/>
    <n v="5"/>
    <n v="4"/>
    <n v="5"/>
    <n v="4"/>
    <n v="4"/>
    <n v="4"/>
    <n v="4"/>
    <n v="3"/>
    <n v="5"/>
    <n v="5"/>
    <n v="4"/>
    <n v="4"/>
    <n v="5"/>
    <n v="4"/>
    <n v="5"/>
    <n v="5"/>
    <n v="4"/>
    <n v="4"/>
    <n v="5"/>
    <n v="4"/>
    <x v="3"/>
  </r>
  <r>
    <s v="P1018"/>
    <n v="8.0792851855009964"/>
    <x v="1"/>
    <x v="5"/>
    <n v="12"/>
    <n v="1"/>
    <m/>
    <m/>
    <m/>
    <m/>
    <m/>
    <m/>
    <m/>
    <m/>
    <m/>
    <m/>
    <n v="1"/>
    <x v="0"/>
    <m/>
    <m/>
    <n v="3"/>
    <n v="4"/>
    <n v="5"/>
    <n v="6"/>
    <n v="7"/>
    <m/>
    <m/>
    <m/>
    <m/>
    <n v="12"/>
    <n v="13"/>
    <m/>
    <m/>
    <m/>
    <m/>
    <n v="3"/>
    <n v="2"/>
    <n v="6"/>
    <n v="1"/>
    <n v="5"/>
    <m/>
    <m/>
    <m/>
    <m/>
    <n v="7"/>
    <n v="4"/>
    <s v="The Warehouse"/>
    <s v="Kmart"/>
    <s v="Farmers"/>
    <s v="Smith-City"/>
    <s v="Spotlight"/>
    <n v="4"/>
    <n v="5"/>
    <n v="4"/>
    <n v="4"/>
    <n v="4"/>
    <n v="4"/>
    <n v="4"/>
    <n v="4"/>
    <n v="5"/>
    <n v="4"/>
    <n v="4"/>
    <n v="5"/>
    <n v="5"/>
    <n v="5"/>
    <n v="4"/>
    <n v="5"/>
    <n v="5"/>
    <n v="5"/>
    <n v="5"/>
    <n v="5"/>
    <n v="5"/>
    <n v="4"/>
    <n v="5"/>
    <n v="5"/>
    <n v="5"/>
    <n v="5"/>
    <n v="5"/>
    <n v="5"/>
    <n v="5"/>
    <n v="5"/>
    <n v="5"/>
    <x v="5"/>
  </r>
  <r>
    <s v="P1019"/>
    <n v="8.8159970201614772"/>
    <x v="0"/>
    <x v="0"/>
    <n v="12"/>
    <n v="1"/>
    <m/>
    <m/>
    <m/>
    <m/>
    <m/>
    <m/>
    <m/>
    <m/>
    <m/>
    <m/>
    <n v="1"/>
    <x v="0"/>
    <m/>
    <m/>
    <n v="3"/>
    <m/>
    <m/>
    <n v="6"/>
    <m/>
    <n v="8"/>
    <m/>
    <m/>
    <n v="11"/>
    <n v="12"/>
    <m/>
    <m/>
    <m/>
    <m/>
    <m/>
    <n v="1"/>
    <m/>
    <m/>
    <n v="3"/>
    <m/>
    <n v="5"/>
    <m/>
    <m/>
    <n v="4"/>
    <n v="2"/>
    <m/>
    <s v="The Warehouse"/>
    <s v="New World"/>
    <s v="Pak'n Save"/>
    <m/>
    <m/>
    <n v="6"/>
    <n v="3"/>
    <n v="3"/>
    <n v="4"/>
    <n v="3"/>
    <n v="4"/>
    <n v="2"/>
    <n v="2"/>
    <n v="2"/>
    <n v="4"/>
    <n v="4"/>
    <n v="5"/>
    <n v="5"/>
    <n v="5"/>
    <n v="5"/>
    <n v="5"/>
    <n v="4"/>
    <n v="4"/>
    <n v="5"/>
    <n v="4"/>
    <n v="3"/>
    <n v="4"/>
    <n v="3"/>
    <n v="4"/>
    <n v="5"/>
    <n v="4"/>
    <n v="5"/>
    <n v="5"/>
    <n v="4"/>
    <n v="4"/>
    <n v="4"/>
    <x v="2"/>
  </r>
  <r>
    <s v="P1020"/>
    <n v="10.698635968285485"/>
    <x v="1"/>
    <x v="5"/>
    <n v="2"/>
    <n v="1"/>
    <m/>
    <m/>
    <m/>
    <m/>
    <m/>
    <m/>
    <m/>
    <m/>
    <m/>
    <m/>
    <n v="1"/>
    <x v="0"/>
    <m/>
    <n v="2"/>
    <m/>
    <m/>
    <m/>
    <m/>
    <n v="7"/>
    <m/>
    <m/>
    <m/>
    <n v="11"/>
    <m/>
    <m/>
    <m/>
    <n v="3"/>
    <m/>
    <n v="1"/>
    <m/>
    <m/>
    <m/>
    <m/>
    <n v="2"/>
    <m/>
    <m/>
    <m/>
    <n v="3"/>
    <m/>
    <m/>
    <s v="Heathcote Appliances"/>
    <m/>
    <m/>
    <m/>
    <m/>
    <n v="5"/>
    <n v="4"/>
    <n v="4"/>
    <n v="5"/>
    <n v="4"/>
    <n v="4"/>
    <n v="5"/>
    <n v="4"/>
    <n v="5"/>
    <n v="4"/>
    <n v="4"/>
    <n v="4"/>
    <n v="5"/>
    <n v="4"/>
    <n v="4"/>
    <n v="4"/>
    <n v="4"/>
    <n v="5"/>
    <n v="4"/>
    <n v="4"/>
    <n v="4"/>
    <n v="4"/>
    <n v="5"/>
    <n v="4"/>
    <n v="4"/>
    <n v="4"/>
    <n v="4"/>
    <n v="4"/>
    <n v="5"/>
    <n v="5"/>
    <n v="4"/>
    <x v="3"/>
  </r>
  <r>
    <s v="P1021"/>
    <n v="10.545667486541006"/>
    <x v="0"/>
    <x v="2"/>
    <n v="13"/>
    <n v="1"/>
    <n v="2"/>
    <m/>
    <m/>
    <m/>
    <m/>
    <m/>
    <m/>
    <m/>
    <m/>
    <m/>
    <n v="2"/>
    <x v="0"/>
    <m/>
    <n v="2"/>
    <m/>
    <m/>
    <m/>
    <n v="6"/>
    <m/>
    <m/>
    <m/>
    <m/>
    <m/>
    <n v="12"/>
    <m/>
    <m/>
    <n v="3"/>
    <m/>
    <n v="2"/>
    <m/>
    <m/>
    <m/>
    <n v="3"/>
    <m/>
    <m/>
    <m/>
    <m/>
    <m/>
    <n v="1"/>
    <m/>
    <m/>
    <m/>
    <m/>
    <m/>
    <m/>
    <n v="6"/>
    <n v="3"/>
    <n v="4"/>
    <n v="3"/>
    <n v="4"/>
    <n v="5"/>
    <n v="5"/>
    <n v="4"/>
    <n v="4"/>
    <n v="4"/>
    <n v="5"/>
    <n v="5"/>
    <n v="4"/>
    <n v="5"/>
    <n v="4"/>
    <n v="3"/>
    <n v="3"/>
    <n v="4"/>
    <n v="3"/>
    <n v="4"/>
    <n v="4"/>
    <n v="3"/>
    <n v="4"/>
    <n v="3"/>
    <n v="4"/>
    <n v="3"/>
    <n v="4"/>
    <n v="4"/>
    <n v="4"/>
    <n v="4"/>
    <n v="4"/>
    <x v="4"/>
  </r>
  <r>
    <s v="P1022"/>
    <n v="10.436235793953687"/>
    <x v="0"/>
    <x v="5"/>
    <n v="16"/>
    <n v="1"/>
    <m/>
    <m/>
    <m/>
    <m/>
    <m/>
    <m/>
    <m/>
    <m/>
    <m/>
    <m/>
    <n v="1"/>
    <x v="0"/>
    <m/>
    <n v="2"/>
    <m/>
    <m/>
    <m/>
    <m/>
    <m/>
    <m/>
    <m/>
    <n v="10"/>
    <m/>
    <n v="12"/>
    <m/>
    <m/>
    <n v="3"/>
    <m/>
    <n v="1"/>
    <m/>
    <m/>
    <m/>
    <m/>
    <m/>
    <m/>
    <m/>
    <n v="3"/>
    <m/>
    <n v="2"/>
    <m/>
    <m/>
    <m/>
    <m/>
    <m/>
    <m/>
    <n v="4"/>
    <n v="4"/>
    <n v="3"/>
    <n v="4"/>
    <n v="3"/>
    <n v="4"/>
    <n v="3"/>
    <n v="3"/>
    <n v="3"/>
    <n v="3"/>
    <n v="4"/>
    <n v="3"/>
    <n v="3"/>
    <n v="3"/>
    <n v="3"/>
    <n v="2"/>
    <n v="3"/>
    <n v="4"/>
    <n v="3"/>
    <n v="4"/>
    <n v="2"/>
    <n v="3"/>
    <n v="3"/>
    <n v="3"/>
    <n v="4"/>
    <n v="3"/>
    <n v="4"/>
    <n v="2"/>
    <n v="4"/>
    <n v="3"/>
    <n v="3"/>
    <x v="0"/>
  </r>
  <r>
    <s v="P1023"/>
    <n v="7.128569433626974"/>
    <x v="1"/>
    <x v="2"/>
    <n v="8"/>
    <n v="1"/>
    <m/>
    <m/>
    <m/>
    <m/>
    <m/>
    <m/>
    <m/>
    <m/>
    <m/>
    <m/>
    <n v="1"/>
    <x v="0"/>
    <m/>
    <n v="2"/>
    <m/>
    <m/>
    <m/>
    <m/>
    <m/>
    <m/>
    <m/>
    <m/>
    <m/>
    <m/>
    <m/>
    <m/>
    <n v="1"/>
    <m/>
    <n v="1"/>
    <m/>
    <m/>
    <m/>
    <m/>
    <m/>
    <m/>
    <m/>
    <m/>
    <m/>
    <m/>
    <m/>
    <m/>
    <m/>
    <m/>
    <m/>
    <m/>
    <n v="3"/>
    <n v="3"/>
    <n v="3"/>
    <n v="3"/>
    <n v="3"/>
    <n v="3"/>
    <n v="2"/>
    <n v="3"/>
    <n v="3"/>
    <n v="3"/>
    <n v="4"/>
    <n v="5"/>
    <n v="4"/>
    <n v="3"/>
    <n v="3"/>
    <n v="3"/>
    <n v="3"/>
    <n v="4"/>
    <n v="4"/>
    <n v="3"/>
    <n v="3"/>
    <n v="3"/>
    <n v="3"/>
    <n v="2"/>
    <n v="4"/>
    <n v="4"/>
    <n v="3"/>
    <n v="3"/>
    <n v="4"/>
    <n v="3"/>
    <n v="4"/>
    <x v="3"/>
  </r>
  <r>
    <s v="P1024"/>
    <n v="10.699180506895482"/>
    <x v="0"/>
    <x v="0"/>
    <n v="8"/>
    <n v="1"/>
    <m/>
    <m/>
    <m/>
    <m/>
    <m/>
    <m/>
    <m/>
    <m/>
    <m/>
    <m/>
    <n v="1"/>
    <x v="0"/>
    <m/>
    <m/>
    <n v="3"/>
    <m/>
    <m/>
    <m/>
    <m/>
    <m/>
    <m/>
    <m/>
    <m/>
    <m/>
    <m/>
    <m/>
    <n v="1"/>
    <m/>
    <m/>
    <n v="1"/>
    <m/>
    <m/>
    <m/>
    <m/>
    <m/>
    <m/>
    <m/>
    <m/>
    <m/>
    <m/>
    <s v="pams"/>
    <m/>
    <m/>
    <m/>
    <m/>
    <n v="6"/>
    <n v="5"/>
    <n v="4"/>
    <n v="4"/>
    <n v="3"/>
    <n v="3"/>
    <n v="3"/>
    <n v="3"/>
    <n v="3"/>
    <n v="3"/>
    <n v="3"/>
    <n v="3"/>
    <n v="3"/>
    <n v="3"/>
    <n v="3"/>
    <n v="3"/>
    <n v="3"/>
    <n v="3"/>
    <n v="3"/>
    <n v="3"/>
    <n v="3"/>
    <n v="3"/>
    <n v="3"/>
    <n v="3"/>
    <n v="3"/>
    <n v="3"/>
    <n v="3"/>
    <n v="3"/>
    <n v="3"/>
    <n v="3"/>
    <n v="3"/>
    <x v="1"/>
  </r>
  <r>
    <s v="P1025"/>
    <n v="9.5489799666755673"/>
    <x v="0"/>
    <x v="0"/>
    <n v="2"/>
    <n v="1"/>
    <m/>
    <m/>
    <m/>
    <m/>
    <m/>
    <m/>
    <m/>
    <m/>
    <m/>
    <m/>
    <n v="1"/>
    <x v="0"/>
    <m/>
    <n v="2"/>
    <m/>
    <n v="4"/>
    <n v="5"/>
    <n v="6"/>
    <n v="7"/>
    <n v="8"/>
    <n v="9"/>
    <n v="10"/>
    <n v="11"/>
    <n v="12"/>
    <n v="13"/>
    <m/>
    <n v="11"/>
    <m/>
    <n v="2"/>
    <m/>
    <n v="5"/>
    <n v="11"/>
    <n v="3"/>
    <n v="4"/>
    <n v="10"/>
    <n v="1"/>
    <n v="9"/>
    <n v="6"/>
    <n v="7"/>
    <n v="8"/>
    <m/>
    <m/>
    <m/>
    <m/>
    <m/>
    <n v="3"/>
    <n v="4"/>
    <n v="4"/>
    <n v="4"/>
    <n v="5"/>
    <n v="5"/>
    <n v="3"/>
    <n v="5"/>
    <n v="3"/>
    <n v="5"/>
    <n v="5"/>
    <n v="5"/>
    <n v="5"/>
    <n v="5"/>
    <n v="5"/>
    <n v="5"/>
    <n v="4"/>
    <n v="4"/>
    <n v="5"/>
    <n v="3"/>
    <n v="3"/>
    <n v="4"/>
    <n v="5"/>
    <n v="5"/>
    <n v="5"/>
    <n v="5"/>
    <n v="5"/>
    <n v="5"/>
    <n v="4"/>
    <n v="5"/>
    <n v="5"/>
    <x v="4"/>
  </r>
  <r>
    <s v="P1026"/>
    <n v="10.459518331106011"/>
    <x v="1"/>
    <x v="5"/>
    <n v="9"/>
    <n v="1"/>
    <m/>
    <m/>
    <m/>
    <m/>
    <m/>
    <m/>
    <m/>
    <m/>
    <m/>
    <m/>
    <n v="1"/>
    <x v="0"/>
    <m/>
    <m/>
    <m/>
    <n v="4"/>
    <m/>
    <m/>
    <m/>
    <m/>
    <n v="9"/>
    <m/>
    <n v="11"/>
    <m/>
    <m/>
    <m/>
    <n v="3"/>
    <m/>
    <m/>
    <m/>
    <n v="3"/>
    <m/>
    <m/>
    <m/>
    <m/>
    <n v="1"/>
    <m/>
    <n v="2"/>
    <m/>
    <m/>
    <s v="Mighty Ape"/>
    <m/>
    <m/>
    <m/>
    <m/>
    <n v="4"/>
    <n v="4"/>
    <n v="4"/>
    <n v="4"/>
    <n v="4"/>
    <n v="4"/>
    <n v="4"/>
    <n v="4"/>
    <n v="4"/>
    <n v="5"/>
    <n v="4"/>
    <n v="4"/>
    <n v="5"/>
    <n v="4"/>
    <n v="4"/>
    <n v="5"/>
    <n v="5"/>
    <n v="4"/>
    <n v="4"/>
    <n v="4"/>
    <n v="5"/>
    <n v="4"/>
    <n v="4"/>
    <n v="5"/>
    <n v="4"/>
    <n v="4"/>
    <n v="4"/>
    <n v="4"/>
    <n v="4"/>
    <n v="5"/>
    <n v="5"/>
    <x v="3"/>
  </r>
  <r>
    <s v="P1027"/>
    <n v="8.4330512331179808"/>
    <x v="0"/>
    <x v="5"/>
    <n v="2"/>
    <n v="1"/>
    <m/>
    <m/>
    <m/>
    <m/>
    <m/>
    <m/>
    <m/>
    <m/>
    <m/>
    <m/>
    <n v="1"/>
    <x v="0"/>
    <n v="1"/>
    <n v="2"/>
    <n v="3"/>
    <m/>
    <m/>
    <n v="6"/>
    <m/>
    <m/>
    <m/>
    <n v="10"/>
    <n v="11"/>
    <m/>
    <m/>
    <m/>
    <n v="6"/>
    <n v="3"/>
    <n v="4"/>
    <n v="2"/>
    <m/>
    <m/>
    <n v="1"/>
    <m/>
    <m/>
    <m/>
    <n v="5"/>
    <n v="6"/>
    <m/>
    <m/>
    <s v="Ecostore"/>
    <m/>
    <m/>
    <m/>
    <m/>
    <n v="2"/>
    <n v="4"/>
    <n v="4"/>
    <n v="4"/>
    <n v="4"/>
    <n v="5"/>
    <n v="4"/>
    <n v="4"/>
    <n v="3"/>
    <n v="3"/>
    <n v="4"/>
    <n v="5"/>
    <n v="5"/>
    <n v="5"/>
    <n v="5"/>
    <n v="5"/>
    <n v="5"/>
    <n v="5"/>
    <n v="5"/>
    <n v="5"/>
    <n v="4"/>
    <n v="4"/>
    <n v="4"/>
    <n v="5"/>
    <n v="5"/>
    <n v="4"/>
    <n v="4"/>
    <n v="5"/>
    <n v="5"/>
    <n v="5"/>
    <n v="5"/>
    <x v="4"/>
  </r>
  <r>
    <s v="P1028"/>
    <n v="8.3209820357470718"/>
    <x v="0"/>
    <x v="5"/>
    <n v="12"/>
    <n v="1"/>
    <m/>
    <m/>
    <m/>
    <m/>
    <m/>
    <m/>
    <m/>
    <m/>
    <m/>
    <m/>
    <n v="1"/>
    <x v="0"/>
    <n v="1"/>
    <n v="2"/>
    <n v="3"/>
    <n v="4"/>
    <n v="5"/>
    <n v="6"/>
    <n v="7"/>
    <n v="8"/>
    <m/>
    <m/>
    <n v="11"/>
    <n v="12"/>
    <m/>
    <m/>
    <n v="10"/>
    <n v="3"/>
    <n v="1"/>
    <n v="8"/>
    <n v="2"/>
    <n v="7"/>
    <n v="5"/>
    <n v="4"/>
    <n v="6"/>
    <m/>
    <m/>
    <n v="9"/>
    <n v="10"/>
    <m/>
    <s v="Eco brand cleaners "/>
    <m/>
    <m/>
    <m/>
    <m/>
    <n v="5"/>
    <n v="5"/>
    <n v="5"/>
    <n v="5"/>
    <n v="3"/>
    <n v="4"/>
    <n v="3"/>
    <n v="4"/>
    <n v="3"/>
    <n v="4"/>
    <n v="4"/>
    <n v="5"/>
    <n v="5"/>
    <n v="5"/>
    <n v="5"/>
    <n v="5"/>
    <n v="5"/>
    <n v="3"/>
    <n v="4"/>
    <n v="5"/>
    <n v="5"/>
    <n v="3"/>
    <n v="4"/>
    <n v="5"/>
    <n v="5"/>
    <n v="5"/>
    <n v="5"/>
    <n v="4"/>
    <n v="4"/>
    <n v="5"/>
    <n v="4"/>
    <x v="6"/>
  </r>
  <r>
    <s v="P1029"/>
    <n v="7.6482736790196002"/>
    <x v="1"/>
    <x v="5"/>
    <n v="2"/>
    <m/>
    <m/>
    <m/>
    <m/>
    <m/>
    <m/>
    <m/>
    <m/>
    <n v="9"/>
    <m/>
    <s v="Pakistani"/>
    <n v="1"/>
    <x v="0"/>
    <n v="1"/>
    <m/>
    <n v="3"/>
    <m/>
    <n v="5"/>
    <m/>
    <n v="7"/>
    <n v="8"/>
    <m/>
    <n v="10"/>
    <n v="11"/>
    <n v="12"/>
    <n v="13"/>
    <m/>
    <n v="9"/>
    <n v="6"/>
    <m/>
    <n v="7"/>
    <m/>
    <n v="8"/>
    <m/>
    <n v="9"/>
    <n v="1"/>
    <m/>
    <n v="2"/>
    <n v="3"/>
    <n v="5"/>
    <n v="4"/>
    <s v="Woolworths"/>
    <m/>
    <m/>
    <m/>
    <m/>
    <n v="4"/>
    <n v="5"/>
    <n v="4"/>
    <n v="4"/>
    <n v="5"/>
    <n v="4"/>
    <n v="5"/>
    <n v="4"/>
    <n v="5"/>
    <n v="5"/>
    <n v="5"/>
    <n v="4"/>
    <n v="5"/>
    <n v="5"/>
    <n v="5"/>
    <n v="4"/>
    <n v="4"/>
    <n v="5"/>
    <n v="4"/>
    <n v="5"/>
    <n v="4"/>
    <n v="5"/>
    <n v="5"/>
    <n v="4"/>
    <n v="5"/>
    <n v="5"/>
    <n v="4"/>
    <n v="5"/>
    <n v="4"/>
    <n v="5"/>
    <n v="5"/>
    <x v="3"/>
  </r>
  <r>
    <s v="P1030"/>
    <n v="10.928525703809576"/>
    <x v="0"/>
    <x v="5"/>
    <n v="12"/>
    <n v="1"/>
    <m/>
    <m/>
    <m/>
    <m/>
    <m/>
    <m/>
    <m/>
    <m/>
    <m/>
    <m/>
    <n v="1"/>
    <x v="0"/>
    <m/>
    <m/>
    <m/>
    <m/>
    <m/>
    <n v="6"/>
    <m/>
    <m/>
    <m/>
    <m/>
    <m/>
    <m/>
    <m/>
    <m/>
    <n v="1"/>
    <m/>
    <m/>
    <m/>
    <m/>
    <m/>
    <n v="1"/>
    <m/>
    <m/>
    <m/>
    <m/>
    <m/>
    <m/>
    <m/>
    <s v=" "/>
    <m/>
    <m/>
    <m/>
    <m/>
    <n v="4"/>
    <n v="4"/>
    <n v="4"/>
    <n v="4"/>
    <n v="5"/>
    <n v="5"/>
    <n v="4"/>
    <n v="3"/>
    <n v="3"/>
    <n v="3"/>
    <n v="3"/>
    <n v="3"/>
    <n v="3"/>
    <n v="3"/>
    <n v="4"/>
    <n v="3"/>
    <n v="3"/>
    <n v="4"/>
    <n v="3"/>
    <n v="4"/>
    <n v="3"/>
    <n v="3"/>
    <n v="3"/>
    <n v="3"/>
    <n v="3"/>
    <n v="3"/>
    <n v="4"/>
    <n v="4"/>
    <n v="3"/>
    <n v="3"/>
    <n v="3"/>
    <x v="0"/>
  </r>
  <r>
    <s v="P1031"/>
    <n v="8.9327326127939237"/>
    <x v="0"/>
    <x v="1"/>
    <n v="12"/>
    <n v="1"/>
    <m/>
    <m/>
    <m/>
    <m/>
    <m/>
    <m/>
    <m/>
    <m/>
    <m/>
    <m/>
    <n v="1"/>
    <x v="0"/>
    <m/>
    <n v="2"/>
    <n v="3"/>
    <m/>
    <n v="5"/>
    <m/>
    <m/>
    <m/>
    <m/>
    <m/>
    <m/>
    <m/>
    <m/>
    <m/>
    <n v="3"/>
    <m/>
    <n v="3"/>
    <n v="2"/>
    <m/>
    <n v="1"/>
    <m/>
    <m/>
    <m/>
    <m/>
    <m/>
    <m/>
    <m/>
    <m/>
    <s v="Fonterra"/>
    <m/>
    <m/>
    <m/>
    <m/>
    <n v="3"/>
    <n v="4"/>
    <n v="3"/>
    <n v="3"/>
    <n v="5"/>
    <n v="5"/>
    <n v="3"/>
    <n v="3"/>
    <n v="3"/>
    <n v="3"/>
    <n v="4"/>
    <n v="5"/>
    <n v="5"/>
    <n v="5"/>
    <n v="5"/>
    <n v="4"/>
    <n v="5"/>
    <n v="5"/>
    <n v="5"/>
    <n v="5"/>
    <n v="5"/>
    <n v="5"/>
    <n v="5"/>
    <n v="5"/>
    <n v="5"/>
    <n v="5"/>
    <n v="5"/>
    <n v="5"/>
    <n v="5"/>
    <n v="5"/>
    <n v="5"/>
    <x v="4"/>
  </r>
  <r>
    <s v="P1032"/>
    <n v="9.3733719260730748"/>
    <x v="1"/>
    <x v="5"/>
    <n v="12"/>
    <n v="1"/>
    <m/>
    <m/>
    <m/>
    <m/>
    <m/>
    <m/>
    <m/>
    <m/>
    <m/>
    <m/>
    <n v="1"/>
    <x v="0"/>
    <n v="1"/>
    <n v="2"/>
    <n v="3"/>
    <n v="4"/>
    <n v="5"/>
    <n v="6"/>
    <n v="7"/>
    <m/>
    <m/>
    <m/>
    <n v="11"/>
    <n v="12"/>
    <n v="13"/>
    <m/>
    <n v="10"/>
    <n v="9"/>
    <n v="2"/>
    <n v="1"/>
    <n v="3"/>
    <n v="10"/>
    <n v="4"/>
    <n v="5"/>
    <m/>
    <m/>
    <m/>
    <n v="6"/>
    <n v="7"/>
    <n v="8"/>
    <m/>
    <m/>
    <m/>
    <m/>
    <m/>
    <n v="6"/>
    <n v="3"/>
    <n v="2"/>
    <n v="4"/>
    <n v="1"/>
    <n v="4"/>
    <n v="4"/>
    <n v="4"/>
    <n v="4"/>
    <n v="4"/>
    <n v="5"/>
    <n v="5"/>
    <n v="5"/>
    <n v="5"/>
    <n v="5"/>
    <n v="5"/>
    <n v="4"/>
    <n v="5"/>
    <n v="4"/>
    <n v="5"/>
    <n v="5"/>
    <n v="4"/>
    <n v="4"/>
    <n v="4"/>
    <n v="5"/>
    <n v="5"/>
    <n v="5"/>
    <n v="5"/>
    <n v="4"/>
    <n v="4"/>
    <n v="4"/>
    <x v="4"/>
  </r>
  <r>
    <s v="P1033"/>
    <n v="9.1358468268567261"/>
    <x v="1"/>
    <x v="5"/>
    <n v="12"/>
    <n v="1"/>
    <m/>
    <m/>
    <m/>
    <m/>
    <m/>
    <m/>
    <m/>
    <m/>
    <m/>
    <m/>
    <n v="1"/>
    <x v="0"/>
    <m/>
    <n v="2"/>
    <n v="3"/>
    <m/>
    <m/>
    <n v="6"/>
    <n v="7"/>
    <m/>
    <m/>
    <m/>
    <m/>
    <m/>
    <n v="13"/>
    <m/>
    <n v="5"/>
    <m/>
    <n v="2"/>
    <n v="4"/>
    <m/>
    <m/>
    <n v="3"/>
    <n v="1"/>
    <m/>
    <m/>
    <m/>
    <m/>
    <m/>
    <n v="5"/>
    <m/>
    <m/>
    <m/>
    <m/>
    <m/>
    <n v="4"/>
    <n v="4"/>
    <n v="4"/>
    <n v="2"/>
    <n v="4"/>
    <n v="3"/>
    <n v="3"/>
    <n v="4"/>
    <n v="3"/>
    <n v="4"/>
    <n v="5"/>
    <n v="5"/>
    <n v="4"/>
    <n v="5"/>
    <n v="4"/>
    <n v="4"/>
    <n v="4"/>
    <n v="5"/>
    <n v="4"/>
    <n v="5"/>
    <n v="5"/>
    <n v="4"/>
    <n v="5"/>
    <n v="5"/>
    <n v="5"/>
    <n v="4"/>
    <n v="5"/>
    <n v="4"/>
    <n v="4"/>
    <n v="5"/>
    <n v="5"/>
    <x v="3"/>
  </r>
  <r>
    <s v="P1034"/>
    <n v="9.2357686109307604"/>
    <x v="0"/>
    <x v="0"/>
    <n v="2"/>
    <m/>
    <m/>
    <m/>
    <m/>
    <m/>
    <m/>
    <m/>
    <m/>
    <n v="9"/>
    <m/>
    <s v="South African "/>
    <n v="1"/>
    <x v="0"/>
    <m/>
    <n v="2"/>
    <m/>
    <n v="4"/>
    <m/>
    <m/>
    <m/>
    <m/>
    <n v="9"/>
    <m/>
    <n v="11"/>
    <m/>
    <m/>
    <m/>
    <n v="4"/>
    <m/>
    <n v="1"/>
    <m/>
    <n v="4"/>
    <m/>
    <m/>
    <m/>
    <m/>
    <n v="3"/>
    <m/>
    <n v="2"/>
    <m/>
    <m/>
    <s v="Microsoft "/>
    <s v="Levi Straus "/>
    <s v="Lego"/>
    <m/>
    <m/>
    <n v="4"/>
    <n v="5"/>
    <n v="4"/>
    <n v="4"/>
    <n v="4"/>
    <n v="5"/>
    <n v="4"/>
    <n v="4"/>
    <n v="4"/>
    <n v="4"/>
    <n v="5"/>
    <n v="5"/>
    <n v="4"/>
    <n v="4"/>
    <n v="4"/>
    <n v="4"/>
    <n v="4"/>
    <n v="5"/>
    <n v="4"/>
    <n v="4"/>
    <n v="4"/>
    <n v="4"/>
    <n v="4"/>
    <n v="4"/>
    <n v="4"/>
    <n v="5"/>
    <n v="4"/>
    <n v="5"/>
    <n v="4"/>
    <n v="4"/>
    <n v="5"/>
    <x v="0"/>
  </r>
  <r>
    <s v="P1035"/>
    <n v="9.6160841976250779"/>
    <x v="1"/>
    <x v="2"/>
    <n v="4"/>
    <m/>
    <m/>
    <m/>
    <m/>
    <m/>
    <m/>
    <m/>
    <n v="8"/>
    <m/>
    <m/>
    <m/>
    <n v="1"/>
    <x v="0"/>
    <m/>
    <m/>
    <n v="3"/>
    <n v="4"/>
    <m/>
    <m/>
    <m/>
    <m/>
    <n v="9"/>
    <m/>
    <m/>
    <m/>
    <m/>
    <m/>
    <n v="3"/>
    <m/>
    <m/>
    <n v="3"/>
    <n v="2"/>
    <m/>
    <m/>
    <m/>
    <m/>
    <n v="1"/>
    <m/>
    <m/>
    <m/>
    <m/>
    <s v="Miter10"/>
    <m/>
    <m/>
    <m/>
    <m/>
    <n v="4"/>
    <n v="4"/>
    <n v="4"/>
    <n v="4"/>
    <n v="4"/>
    <n v="5"/>
    <n v="4"/>
    <n v="5"/>
    <n v="4"/>
    <n v="4"/>
    <n v="4"/>
    <n v="5"/>
    <n v="4"/>
    <n v="4"/>
    <n v="4"/>
    <n v="4"/>
    <n v="4"/>
    <n v="5"/>
    <n v="4"/>
    <n v="4"/>
    <n v="4"/>
    <n v="5"/>
    <n v="4"/>
    <n v="4"/>
    <n v="5"/>
    <n v="4"/>
    <n v="4"/>
    <n v="4"/>
    <n v="5"/>
    <n v="4"/>
    <n v="5"/>
    <x v="3"/>
  </r>
  <r>
    <s v="P1036"/>
    <n v="9.1653623245952165"/>
    <x v="0"/>
    <x v="5"/>
    <n v="3"/>
    <n v="1"/>
    <m/>
    <m/>
    <m/>
    <m/>
    <m/>
    <m/>
    <m/>
    <m/>
    <m/>
    <m/>
    <n v="1"/>
    <x v="0"/>
    <m/>
    <n v="2"/>
    <m/>
    <m/>
    <m/>
    <n v="6"/>
    <n v="7"/>
    <m/>
    <m/>
    <m/>
    <m/>
    <n v="12"/>
    <m/>
    <m/>
    <n v="4"/>
    <m/>
    <n v="1"/>
    <m/>
    <m/>
    <m/>
    <n v="2"/>
    <n v="4"/>
    <m/>
    <m/>
    <m/>
    <m/>
    <n v="3"/>
    <m/>
    <s v="Ecostore "/>
    <m/>
    <m/>
    <m/>
    <m/>
    <n v="6"/>
    <n v="3"/>
    <n v="3"/>
    <n v="4"/>
    <n v="4"/>
    <n v="5"/>
    <n v="4"/>
    <n v="4"/>
    <n v="4"/>
    <n v="4"/>
    <n v="4"/>
    <n v="5"/>
    <n v="5"/>
    <n v="4"/>
    <n v="5"/>
    <n v="4"/>
    <n v="4"/>
    <n v="4"/>
    <n v="5"/>
    <n v="5"/>
    <n v="4"/>
    <n v="4"/>
    <n v="5"/>
    <n v="5"/>
    <n v="5"/>
    <n v="5"/>
    <n v="5"/>
    <n v="5"/>
    <n v="4"/>
    <n v="4"/>
    <n v="5"/>
    <x v="1"/>
  </r>
  <r>
    <s v="P1037"/>
    <n v="9.618885923632325"/>
    <x v="0"/>
    <x v="5"/>
    <n v="14"/>
    <n v="1"/>
    <m/>
    <m/>
    <m/>
    <m/>
    <m/>
    <m/>
    <m/>
    <m/>
    <m/>
    <m/>
    <n v="1"/>
    <x v="0"/>
    <m/>
    <n v="2"/>
    <m/>
    <m/>
    <m/>
    <m/>
    <m/>
    <m/>
    <m/>
    <m/>
    <m/>
    <m/>
    <m/>
    <m/>
    <n v="1"/>
    <m/>
    <n v="1"/>
    <m/>
    <m/>
    <m/>
    <m/>
    <m/>
    <m/>
    <m/>
    <m/>
    <m/>
    <m/>
    <m/>
    <m/>
    <m/>
    <m/>
    <m/>
    <m/>
    <n v="6"/>
    <n v="3"/>
    <n v="2"/>
    <n v="4"/>
    <n v="4"/>
    <n v="5"/>
    <n v="3"/>
    <n v="3"/>
    <n v="3"/>
    <n v="3"/>
    <n v="3"/>
    <n v="4"/>
    <n v="4"/>
    <n v="4"/>
    <n v="4"/>
    <n v="4"/>
    <n v="3"/>
    <n v="3"/>
    <n v="4"/>
    <n v="3"/>
    <n v="3"/>
    <n v="4"/>
    <n v="3"/>
    <n v="3"/>
    <n v="4"/>
    <n v="4"/>
    <n v="5"/>
    <n v="4"/>
    <n v="3"/>
    <n v="3"/>
    <n v="3"/>
    <x v="0"/>
  </r>
  <r>
    <s v="P1038"/>
    <n v="10.263073181447108"/>
    <x v="0"/>
    <x v="4"/>
    <n v="2"/>
    <n v="1"/>
    <m/>
    <m/>
    <m/>
    <m/>
    <m/>
    <n v="7"/>
    <m/>
    <m/>
    <m/>
    <m/>
    <n v="2"/>
    <x v="0"/>
    <m/>
    <n v="2"/>
    <m/>
    <m/>
    <n v="5"/>
    <m/>
    <n v="7"/>
    <m/>
    <m/>
    <m/>
    <m/>
    <n v="12"/>
    <m/>
    <m/>
    <n v="4"/>
    <m/>
    <n v="1"/>
    <m/>
    <m/>
    <n v="4"/>
    <m/>
    <n v="2"/>
    <m/>
    <m/>
    <m/>
    <m/>
    <n v="3"/>
    <m/>
    <s v="NZTA"/>
    <s v="Z Energy "/>
    <s v="Eco Plant"/>
    <s v="Waste Management"/>
    <s v="Brightly"/>
    <n v="4"/>
    <n v="4"/>
    <n v="4"/>
    <n v="4"/>
    <n v="5"/>
    <n v="5"/>
    <n v="3"/>
    <n v="3"/>
    <n v="3"/>
    <n v="3"/>
    <n v="3"/>
    <n v="3"/>
    <n v="3"/>
    <n v="3"/>
    <n v="3"/>
    <n v="3"/>
    <n v="3"/>
    <n v="3"/>
    <n v="3"/>
    <n v="3"/>
    <n v="3"/>
    <n v="3"/>
    <n v="3"/>
    <n v="3"/>
    <n v="3"/>
    <n v="3"/>
    <n v="3"/>
    <n v="3"/>
    <n v="3"/>
    <n v="3"/>
    <n v="3"/>
    <x v="0"/>
  </r>
  <r>
    <s v="P1039"/>
    <n v="9.4585169509062581"/>
    <x v="1"/>
    <x v="2"/>
    <n v="2"/>
    <m/>
    <m/>
    <m/>
    <m/>
    <m/>
    <m/>
    <m/>
    <n v="8"/>
    <m/>
    <m/>
    <m/>
    <n v="1"/>
    <x v="0"/>
    <m/>
    <n v="2"/>
    <m/>
    <n v="4"/>
    <m/>
    <m/>
    <m/>
    <m/>
    <m/>
    <m/>
    <m/>
    <m/>
    <m/>
    <m/>
    <n v="2"/>
    <m/>
    <n v="2"/>
    <m/>
    <n v="1"/>
    <m/>
    <m/>
    <m/>
    <m/>
    <m/>
    <m/>
    <m/>
    <m/>
    <m/>
    <s v="Countdown"/>
    <m/>
    <m/>
    <m/>
    <m/>
    <n v="5"/>
    <n v="3"/>
    <n v="4"/>
    <n v="5"/>
    <n v="4"/>
    <n v="4"/>
    <n v="4"/>
    <n v="5"/>
    <n v="3"/>
    <n v="4"/>
    <n v="5"/>
    <n v="4"/>
    <n v="5"/>
    <n v="4"/>
    <n v="4"/>
    <n v="5"/>
    <n v="4"/>
    <n v="5"/>
    <n v="5"/>
    <n v="4"/>
    <n v="4"/>
    <n v="4"/>
    <n v="5"/>
    <n v="3"/>
    <n v="5"/>
    <n v="4"/>
    <n v="5"/>
    <n v="5"/>
    <n v="4"/>
    <n v="4"/>
    <n v="5"/>
    <x v="3"/>
  </r>
  <r>
    <s v="P1040"/>
    <n v="7.8195596185638223"/>
    <x v="0"/>
    <x v="1"/>
    <n v="3"/>
    <m/>
    <m/>
    <m/>
    <m/>
    <m/>
    <m/>
    <m/>
    <m/>
    <n v="9"/>
    <m/>
    <s v="British "/>
    <n v="1"/>
    <x v="0"/>
    <m/>
    <n v="2"/>
    <n v="3"/>
    <n v="4"/>
    <n v="5"/>
    <n v="6"/>
    <n v="7"/>
    <n v="8"/>
    <m/>
    <m/>
    <n v="11"/>
    <n v="12"/>
    <m/>
    <m/>
    <n v="9"/>
    <m/>
    <n v="6"/>
    <n v="5"/>
    <n v="7"/>
    <n v="2"/>
    <n v="1"/>
    <n v="4"/>
    <n v="3"/>
    <m/>
    <m/>
    <m/>
    <m/>
    <m/>
    <s v="Pack n save"/>
    <s v="Countdown "/>
    <s v="Glassons"/>
    <s v="Ballantyne "/>
    <s v="Mercury "/>
    <n v="6"/>
    <n v="3"/>
    <n v="4"/>
    <n v="3"/>
    <n v="5"/>
    <n v="5"/>
    <n v="5"/>
    <n v="5"/>
    <n v="4"/>
    <n v="5"/>
    <n v="5"/>
    <n v="5"/>
    <n v="5"/>
    <n v="5"/>
    <n v="5"/>
    <n v="5"/>
    <n v="5"/>
    <n v="4"/>
    <n v="5"/>
    <n v="5"/>
    <n v="5"/>
    <n v="5"/>
    <n v="5"/>
    <n v="5"/>
    <n v="5"/>
    <n v="5"/>
    <n v="5"/>
    <n v="5"/>
    <n v="5"/>
    <n v="5"/>
    <n v="5"/>
    <x v="0"/>
  </r>
  <r>
    <s v="P1041"/>
    <n v="7.0378169951321645"/>
    <x v="0"/>
    <x v="2"/>
    <n v="4"/>
    <n v="1"/>
    <m/>
    <m/>
    <m/>
    <m/>
    <m/>
    <m/>
    <m/>
    <m/>
    <m/>
    <m/>
    <n v="1"/>
    <x v="0"/>
    <m/>
    <n v="2"/>
    <n v="3"/>
    <n v="4"/>
    <m/>
    <n v="6"/>
    <m/>
    <m/>
    <m/>
    <m/>
    <m/>
    <m/>
    <m/>
    <m/>
    <n v="4"/>
    <m/>
    <n v="2"/>
    <n v="4"/>
    <n v="3"/>
    <m/>
    <n v="1"/>
    <m/>
    <m/>
    <m/>
    <m/>
    <m/>
    <m/>
    <m/>
    <s v="Eco warehouse"/>
    <m/>
    <m/>
    <s v="Eco warehouse"/>
    <m/>
    <n v="5"/>
    <n v="5"/>
    <n v="5"/>
    <n v="5"/>
    <n v="5"/>
    <n v="5"/>
    <n v="3"/>
    <n v="4"/>
    <n v="3"/>
    <n v="4"/>
    <n v="4"/>
    <n v="4"/>
    <n v="5"/>
    <n v="5"/>
    <n v="4"/>
    <n v="4"/>
    <n v="5"/>
    <n v="4"/>
    <n v="4"/>
    <n v="4"/>
    <n v="4"/>
    <n v="4"/>
    <n v="4"/>
    <n v="4"/>
    <n v="5"/>
    <n v="5"/>
    <n v="5"/>
    <n v="5"/>
    <n v="5"/>
    <n v="4"/>
    <n v="5"/>
    <x v="3"/>
  </r>
  <r>
    <s v="P1042"/>
    <n v="7.5357305815220474"/>
    <x v="0"/>
    <x v="2"/>
    <n v="15"/>
    <n v="1"/>
    <m/>
    <m/>
    <m/>
    <m/>
    <m/>
    <m/>
    <m/>
    <m/>
    <m/>
    <m/>
    <n v="1"/>
    <x v="0"/>
    <m/>
    <n v="2"/>
    <n v="3"/>
    <n v="4"/>
    <n v="5"/>
    <n v="6"/>
    <n v="7"/>
    <n v="8"/>
    <m/>
    <n v="10"/>
    <n v="11"/>
    <n v="12"/>
    <m/>
    <m/>
    <n v="10"/>
    <m/>
    <n v="1"/>
    <n v="7"/>
    <n v="8"/>
    <n v="5"/>
    <n v="4"/>
    <n v="3"/>
    <n v="9"/>
    <m/>
    <n v="2"/>
    <n v="10"/>
    <n v="6"/>
    <m/>
    <s v="Cotton on "/>
    <s v="anko"/>
    <s v="Pagani"/>
    <m/>
    <m/>
    <n v="6"/>
    <n v="4"/>
    <n v="4"/>
    <n v="4"/>
    <n v="5"/>
    <n v="5"/>
    <n v="4"/>
    <n v="5"/>
    <n v="4"/>
    <n v="5"/>
    <n v="5"/>
    <n v="5"/>
    <n v="5"/>
    <n v="5"/>
    <n v="4"/>
    <n v="4"/>
    <n v="5"/>
    <n v="3"/>
    <n v="4"/>
    <n v="4"/>
    <n v="4"/>
    <n v="3"/>
    <n v="4"/>
    <n v="3"/>
    <n v="5"/>
    <n v="5"/>
    <n v="5"/>
    <n v="4"/>
    <n v="3"/>
    <n v="3"/>
    <n v="5"/>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42">
  <r>
    <x v="0"/>
  </r>
  <r>
    <x v="0"/>
  </r>
  <r>
    <x v="0"/>
  </r>
  <r>
    <x v="0"/>
  </r>
  <r>
    <x v="0"/>
  </r>
  <r>
    <x v="1"/>
  </r>
  <r>
    <x v="0"/>
  </r>
  <r>
    <x v="1"/>
  </r>
  <r>
    <x v="0"/>
  </r>
  <r>
    <x v="0"/>
  </r>
  <r>
    <x v="2"/>
  </r>
  <r>
    <x v="0"/>
  </r>
  <r>
    <x v="0"/>
  </r>
  <r>
    <x v="0"/>
  </r>
  <r>
    <x v="0"/>
  </r>
  <r>
    <x v="0"/>
  </r>
  <r>
    <x v="0"/>
  </r>
  <r>
    <x v="2"/>
  </r>
  <r>
    <x v="0"/>
  </r>
  <r>
    <x v="0"/>
  </r>
  <r>
    <x v="0"/>
  </r>
  <r>
    <x v="0"/>
  </r>
  <r>
    <x v="0"/>
  </r>
  <r>
    <x v="0"/>
  </r>
  <r>
    <x v="0"/>
  </r>
  <r>
    <x v="1"/>
  </r>
  <r>
    <x v="0"/>
  </r>
  <r>
    <x v="3"/>
  </r>
  <r>
    <x v="0"/>
  </r>
  <r>
    <x v="4"/>
  </r>
  <r>
    <x v="0"/>
  </r>
  <r>
    <x v="2"/>
  </r>
  <r>
    <x v="5"/>
  </r>
  <r>
    <x v="5"/>
  </r>
  <r>
    <x v="0"/>
  </r>
  <r>
    <x v="0"/>
  </r>
  <r>
    <x v="0"/>
  </r>
  <r>
    <x v="0"/>
  </r>
  <r>
    <x v="0"/>
  </r>
  <r>
    <x v="0"/>
  </r>
  <r>
    <x v="0"/>
  </r>
  <r>
    <x v="0"/>
  </r>
  <r>
    <x v="2"/>
  </r>
  <r>
    <x v="2"/>
  </r>
  <r>
    <x v="4"/>
  </r>
  <r>
    <x v="2"/>
  </r>
  <r>
    <x v="0"/>
  </r>
  <r>
    <x v="2"/>
  </r>
  <r>
    <x v="4"/>
  </r>
  <r>
    <x v="0"/>
  </r>
  <r>
    <x v="0"/>
  </r>
  <r>
    <x v="1"/>
  </r>
  <r>
    <x v="0"/>
  </r>
  <r>
    <x v="2"/>
  </r>
  <r>
    <x v="3"/>
  </r>
  <r>
    <x v="4"/>
  </r>
  <r>
    <x v="0"/>
  </r>
  <r>
    <x v="4"/>
  </r>
  <r>
    <x v="0"/>
  </r>
  <r>
    <x v="0"/>
  </r>
  <r>
    <x v="0"/>
  </r>
  <r>
    <x v="3"/>
  </r>
  <r>
    <x v="0"/>
  </r>
  <r>
    <x v="4"/>
  </r>
  <r>
    <x v="4"/>
  </r>
  <r>
    <x v="3"/>
  </r>
  <r>
    <x v="4"/>
  </r>
  <r>
    <x v="3"/>
  </r>
  <r>
    <x v="0"/>
  </r>
  <r>
    <x v="3"/>
  </r>
  <r>
    <x v="0"/>
  </r>
  <r>
    <x v="0"/>
  </r>
  <r>
    <x v="0"/>
  </r>
  <r>
    <x v="0"/>
  </r>
  <r>
    <x v="0"/>
  </r>
  <r>
    <x v="0"/>
  </r>
  <r>
    <x v="0"/>
  </r>
  <r>
    <x v="0"/>
  </r>
  <r>
    <x v="0"/>
  </r>
  <r>
    <x v="0"/>
  </r>
  <r>
    <x v="2"/>
  </r>
  <r>
    <x v="2"/>
  </r>
  <r>
    <x v="0"/>
  </r>
  <r>
    <x v="3"/>
  </r>
  <r>
    <x v="2"/>
  </r>
  <r>
    <x v="0"/>
  </r>
  <r>
    <x v="4"/>
  </r>
  <r>
    <x v="0"/>
  </r>
  <r>
    <x v="0"/>
  </r>
  <r>
    <x v="0"/>
  </r>
  <r>
    <x v="0"/>
  </r>
  <r>
    <x v="4"/>
  </r>
  <r>
    <x v="4"/>
  </r>
  <r>
    <x v="3"/>
  </r>
  <r>
    <x v="0"/>
  </r>
  <r>
    <x v="3"/>
  </r>
  <r>
    <x v="0"/>
  </r>
  <r>
    <x v="0"/>
  </r>
  <r>
    <x v="2"/>
  </r>
  <r>
    <x v="0"/>
  </r>
  <r>
    <x v="4"/>
  </r>
  <r>
    <x v="1"/>
  </r>
  <r>
    <x v="3"/>
  </r>
  <r>
    <x v="3"/>
  </r>
  <r>
    <x v="0"/>
  </r>
  <r>
    <x v="0"/>
  </r>
  <r>
    <x v="0"/>
  </r>
  <r>
    <x v="1"/>
  </r>
  <r>
    <x v="3"/>
  </r>
  <r>
    <x v="0"/>
  </r>
  <r>
    <x v="0"/>
  </r>
  <r>
    <x v="0"/>
  </r>
  <r>
    <x v="0"/>
  </r>
  <r>
    <x v="0"/>
  </r>
  <r>
    <x v="0"/>
  </r>
  <r>
    <x v="3"/>
  </r>
  <r>
    <x v="0"/>
  </r>
  <r>
    <x v="0"/>
  </r>
  <r>
    <x v="0"/>
  </r>
  <r>
    <x v="0"/>
  </r>
  <r>
    <x v="4"/>
  </r>
  <r>
    <x v="0"/>
  </r>
  <r>
    <x v="0"/>
  </r>
  <r>
    <x v="0"/>
  </r>
  <r>
    <x v="3"/>
  </r>
  <r>
    <x v="3"/>
  </r>
  <r>
    <x v="0"/>
  </r>
  <r>
    <x v="0"/>
  </r>
  <r>
    <x v="4"/>
  </r>
  <r>
    <x v="0"/>
  </r>
  <r>
    <x v="0"/>
  </r>
  <r>
    <x v="4"/>
  </r>
  <r>
    <x v="1"/>
  </r>
  <r>
    <x v="0"/>
  </r>
  <r>
    <x v="0"/>
  </r>
  <r>
    <x v="0"/>
  </r>
  <r>
    <x v="3"/>
  </r>
  <r>
    <x v="4"/>
  </r>
  <r>
    <x v="0"/>
  </r>
  <r>
    <x v="0"/>
  </r>
  <r>
    <x v="4"/>
  </r>
  <r>
    <x v="0"/>
  </r>
  <r>
    <x v="0"/>
  </r>
  <r>
    <x v="2"/>
  </r>
  <r>
    <x v="3"/>
  </r>
  <r>
    <x v="2"/>
  </r>
  <r>
    <x v="0"/>
  </r>
  <r>
    <x v="0"/>
  </r>
  <r>
    <x v="0"/>
  </r>
  <r>
    <x v="0"/>
  </r>
  <r>
    <x v="0"/>
  </r>
  <r>
    <x v="0"/>
  </r>
  <r>
    <x v="6"/>
  </r>
  <r>
    <x v="4"/>
  </r>
  <r>
    <x v="0"/>
  </r>
  <r>
    <x v="0"/>
  </r>
  <r>
    <x v="0"/>
  </r>
  <r>
    <x v="1"/>
  </r>
  <r>
    <x v="4"/>
  </r>
  <r>
    <x v="4"/>
  </r>
  <r>
    <x v="0"/>
  </r>
  <r>
    <x v="4"/>
  </r>
  <r>
    <x v="3"/>
  </r>
  <r>
    <x v="4"/>
  </r>
  <r>
    <x v="0"/>
  </r>
  <r>
    <x v="0"/>
  </r>
  <r>
    <x v="4"/>
  </r>
  <r>
    <x v="6"/>
  </r>
  <r>
    <x v="0"/>
  </r>
  <r>
    <x v="0"/>
  </r>
  <r>
    <x v="0"/>
  </r>
  <r>
    <x v="0"/>
  </r>
  <r>
    <x v="0"/>
  </r>
  <r>
    <x v="0"/>
  </r>
  <r>
    <x v="0"/>
  </r>
  <r>
    <x v="0"/>
  </r>
  <r>
    <x v="4"/>
  </r>
  <r>
    <x v="5"/>
  </r>
  <r>
    <x v="0"/>
  </r>
  <r>
    <x v="5"/>
  </r>
  <r>
    <x v="3"/>
  </r>
  <r>
    <x v="4"/>
  </r>
  <r>
    <x v="4"/>
  </r>
  <r>
    <x v="0"/>
  </r>
  <r>
    <x v="0"/>
  </r>
  <r>
    <x v="0"/>
  </r>
  <r>
    <x v="1"/>
  </r>
  <r>
    <x v="7"/>
  </r>
  <r>
    <x v="0"/>
  </r>
  <r>
    <x v="0"/>
  </r>
  <r>
    <x v="1"/>
  </r>
  <r>
    <x v="5"/>
  </r>
  <r>
    <x v="4"/>
  </r>
  <r>
    <x v="1"/>
  </r>
  <r>
    <x v="5"/>
  </r>
  <r>
    <x v="2"/>
  </r>
  <r>
    <x v="3"/>
  </r>
  <r>
    <x v="4"/>
  </r>
  <r>
    <x v="4"/>
  </r>
  <r>
    <x v="4"/>
  </r>
  <r>
    <x v="6"/>
  </r>
  <r>
    <x v="2"/>
  </r>
  <r>
    <x v="3"/>
  </r>
  <r>
    <x v="1"/>
  </r>
  <r>
    <x v="1"/>
  </r>
  <r>
    <x v="1"/>
  </r>
  <r>
    <x v="0"/>
  </r>
  <r>
    <x v="4"/>
  </r>
  <r>
    <x v="3"/>
  </r>
  <r>
    <x v="0"/>
  </r>
  <r>
    <x v="0"/>
  </r>
  <r>
    <x v="0"/>
  </r>
  <r>
    <x v="0"/>
  </r>
  <r>
    <x v="0"/>
  </r>
  <r>
    <x v="0"/>
  </r>
  <r>
    <x v="0"/>
  </r>
  <r>
    <x v="4"/>
  </r>
  <r>
    <x v="3"/>
  </r>
  <r>
    <x v="0"/>
  </r>
  <r>
    <x v="6"/>
  </r>
  <r>
    <x v="0"/>
  </r>
  <r>
    <x v="7"/>
  </r>
  <r>
    <x v="0"/>
  </r>
  <r>
    <x v="0"/>
  </r>
  <r>
    <x v="0"/>
  </r>
  <r>
    <x v="0"/>
  </r>
  <r>
    <x v="0"/>
  </r>
  <r>
    <x v="0"/>
  </r>
  <r>
    <x v="6"/>
  </r>
  <r>
    <x v="0"/>
  </r>
  <r>
    <x v="4"/>
  </r>
  <r>
    <x v="3"/>
  </r>
  <r>
    <x v="2"/>
  </r>
  <r>
    <x v="0"/>
  </r>
  <r>
    <x v="2"/>
  </r>
  <r>
    <x v="0"/>
  </r>
  <r>
    <x v="0"/>
  </r>
  <r>
    <x v="0"/>
  </r>
  <r>
    <x v="1"/>
  </r>
  <r>
    <x v="3"/>
  </r>
  <r>
    <x v="0"/>
  </r>
  <r>
    <x v="0"/>
  </r>
  <r>
    <x v="4"/>
  </r>
  <r>
    <x v="0"/>
  </r>
  <r>
    <x v="4"/>
  </r>
  <r>
    <x v="0"/>
  </r>
  <r>
    <x v="0"/>
  </r>
  <r>
    <x v="0"/>
  </r>
  <r>
    <x v="0"/>
  </r>
  <r>
    <x v="5"/>
  </r>
  <r>
    <x v="3"/>
  </r>
  <r>
    <x v="0"/>
  </r>
  <r>
    <x v="0"/>
  </r>
  <r>
    <x v="0"/>
  </r>
  <r>
    <x v="1"/>
  </r>
  <r>
    <x v="0"/>
  </r>
  <r>
    <x v="0"/>
  </r>
  <r>
    <x v="0"/>
  </r>
  <r>
    <x v="0"/>
  </r>
  <r>
    <x v="0"/>
  </r>
  <r>
    <x v="0"/>
  </r>
  <r>
    <x v="0"/>
  </r>
  <r>
    <x v="3"/>
  </r>
  <r>
    <x v="1"/>
  </r>
  <r>
    <x v="0"/>
  </r>
  <r>
    <x v="0"/>
  </r>
  <r>
    <x v="0"/>
  </r>
  <r>
    <x v="0"/>
  </r>
  <r>
    <x v="4"/>
  </r>
  <r>
    <x v="0"/>
  </r>
  <r>
    <x v="4"/>
  </r>
  <r>
    <x v="4"/>
  </r>
  <r>
    <x v="4"/>
  </r>
  <r>
    <x v="0"/>
  </r>
  <r>
    <x v="0"/>
  </r>
  <r>
    <x v="0"/>
  </r>
  <r>
    <x v="0"/>
  </r>
  <r>
    <x v="0"/>
  </r>
  <r>
    <x v="0"/>
  </r>
  <r>
    <x v="0"/>
  </r>
  <r>
    <x v="0"/>
  </r>
  <r>
    <x v="0"/>
  </r>
  <r>
    <x v="1"/>
  </r>
  <r>
    <x v="0"/>
  </r>
  <r>
    <x v="0"/>
  </r>
  <r>
    <x v="2"/>
  </r>
  <r>
    <x v="0"/>
  </r>
  <r>
    <x v="0"/>
  </r>
  <r>
    <x v="4"/>
  </r>
  <r>
    <x v="4"/>
  </r>
  <r>
    <x v="8"/>
  </r>
  <r>
    <x v="3"/>
  </r>
  <r>
    <x v="0"/>
  </r>
  <r>
    <x v="0"/>
  </r>
  <r>
    <x v="0"/>
  </r>
  <r>
    <x v="0"/>
  </r>
  <r>
    <x v="0"/>
  </r>
  <r>
    <x v="0"/>
  </r>
  <r>
    <x v="4"/>
  </r>
  <r>
    <x v="0"/>
  </r>
  <r>
    <x v="0"/>
  </r>
  <r>
    <x v="0"/>
  </r>
  <r>
    <x v="4"/>
  </r>
  <r>
    <x v="0"/>
  </r>
  <r>
    <x v="0"/>
  </r>
  <r>
    <x v="3"/>
  </r>
  <r>
    <x v="0"/>
  </r>
  <r>
    <x v="0"/>
  </r>
  <r>
    <x v="0"/>
  </r>
  <r>
    <x v="0"/>
  </r>
  <r>
    <x v="0"/>
  </r>
  <r>
    <x v="0"/>
  </r>
  <r>
    <x v="4"/>
  </r>
  <r>
    <x v="0"/>
  </r>
  <r>
    <x v="2"/>
  </r>
  <r>
    <x v="3"/>
  </r>
  <r>
    <x v="0"/>
  </r>
  <r>
    <x v="0"/>
  </r>
  <r>
    <x v="0"/>
  </r>
  <r>
    <x v="2"/>
  </r>
  <r>
    <x v="0"/>
  </r>
  <r>
    <x v="0"/>
  </r>
  <r>
    <x v="0"/>
  </r>
  <r>
    <x v="0"/>
  </r>
  <r>
    <x v="0"/>
  </r>
  <r>
    <x v="1"/>
  </r>
  <r>
    <x v="0"/>
  </r>
  <r>
    <x v="2"/>
  </r>
  <r>
    <x v="0"/>
  </r>
  <r>
    <x v="0"/>
  </r>
  <r>
    <x v="5"/>
  </r>
  <r>
    <x v="4"/>
  </r>
  <r>
    <x v="2"/>
  </r>
  <r>
    <x v="0"/>
  </r>
  <r>
    <x v="1"/>
  </r>
  <r>
    <x v="0"/>
  </r>
  <r>
    <x v="4"/>
  </r>
  <r>
    <x v="3"/>
  </r>
  <r>
    <x v="0"/>
  </r>
  <r>
    <x v="0"/>
  </r>
  <r>
    <x v="0"/>
  </r>
  <r>
    <x v="1"/>
  </r>
  <r>
    <x v="0"/>
  </r>
  <r>
    <x v="0"/>
  </r>
  <r>
    <x v="0"/>
  </r>
  <r>
    <x v="0"/>
  </r>
  <r>
    <x v="4"/>
  </r>
  <r>
    <x v="0"/>
  </r>
  <r>
    <x v="3"/>
  </r>
  <r>
    <x v="0"/>
  </r>
  <r>
    <x v="4"/>
  </r>
  <r>
    <x v="0"/>
  </r>
  <r>
    <x v="0"/>
  </r>
  <r>
    <x v="0"/>
  </r>
  <r>
    <x v="2"/>
  </r>
  <r>
    <x v="4"/>
  </r>
  <r>
    <x v="1"/>
  </r>
  <r>
    <x v="7"/>
  </r>
  <r>
    <x v="4"/>
  </r>
  <r>
    <x v="0"/>
  </r>
  <r>
    <x v="0"/>
  </r>
  <r>
    <x v="3"/>
  </r>
  <r>
    <x v="4"/>
  </r>
  <r>
    <x v="0"/>
  </r>
  <r>
    <x v="0"/>
  </r>
  <r>
    <x v="0"/>
  </r>
  <r>
    <x v="0"/>
  </r>
  <r>
    <x v="4"/>
  </r>
  <r>
    <x v="0"/>
  </r>
  <r>
    <x v="0"/>
  </r>
  <r>
    <x v="4"/>
  </r>
  <r>
    <x v="0"/>
  </r>
  <r>
    <x v="0"/>
  </r>
  <r>
    <x v="0"/>
  </r>
  <r>
    <x v="0"/>
  </r>
  <r>
    <x v="4"/>
  </r>
  <r>
    <x v="0"/>
  </r>
  <r>
    <x v="1"/>
  </r>
  <r>
    <x v="0"/>
  </r>
  <r>
    <x v="3"/>
  </r>
  <r>
    <x v="4"/>
  </r>
  <r>
    <x v="0"/>
  </r>
  <r>
    <x v="0"/>
  </r>
  <r>
    <x v="0"/>
  </r>
  <r>
    <x v="0"/>
  </r>
  <r>
    <x v="0"/>
  </r>
  <r>
    <x v="4"/>
  </r>
  <r>
    <x v="0"/>
  </r>
  <r>
    <x v="0"/>
  </r>
  <r>
    <x v="0"/>
  </r>
  <r>
    <x v="2"/>
  </r>
  <r>
    <x v="0"/>
  </r>
  <r>
    <x v="0"/>
  </r>
  <r>
    <x v="2"/>
  </r>
  <r>
    <x v="0"/>
  </r>
  <r>
    <x v="0"/>
  </r>
  <r>
    <x v="4"/>
  </r>
  <r>
    <x v="0"/>
  </r>
  <r>
    <x v="0"/>
  </r>
  <r>
    <x v="0"/>
  </r>
  <r>
    <x v="0"/>
  </r>
  <r>
    <x v="0"/>
  </r>
  <r>
    <x v="0"/>
  </r>
  <r>
    <x v="2"/>
  </r>
  <r>
    <x v="0"/>
  </r>
  <r>
    <x v="0"/>
  </r>
  <r>
    <x v="3"/>
  </r>
  <r>
    <x v="0"/>
  </r>
  <r>
    <x v="0"/>
  </r>
  <r>
    <x v="0"/>
  </r>
  <r>
    <x v="1"/>
  </r>
  <r>
    <x v="0"/>
  </r>
  <r>
    <x v="4"/>
  </r>
  <r>
    <x v="1"/>
  </r>
  <r>
    <x v="0"/>
  </r>
  <r>
    <x v="2"/>
  </r>
  <r>
    <x v="2"/>
  </r>
  <r>
    <x v="4"/>
  </r>
  <r>
    <x v="0"/>
  </r>
  <r>
    <x v="0"/>
  </r>
  <r>
    <x v="0"/>
  </r>
  <r>
    <x v="0"/>
  </r>
  <r>
    <x v="0"/>
  </r>
  <r>
    <x v="0"/>
  </r>
  <r>
    <x v="0"/>
  </r>
  <r>
    <x v="0"/>
  </r>
  <r>
    <x v="0"/>
  </r>
  <r>
    <x v="0"/>
  </r>
  <r>
    <x v="0"/>
  </r>
  <r>
    <x v="0"/>
  </r>
  <r>
    <x v="0"/>
  </r>
  <r>
    <x v="0"/>
  </r>
  <r>
    <x v="4"/>
  </r>
  <r>
    <x v="4"/>
  </r>
  <r>
    <x v="0"/>
  </r>
  <r>
    <x v="0"/>
  </r>
  <r>
    <x v="0"/>
  </r>
  <r>
    <x v="0"/>
  </r>
  <r>
    <x v="0"/>
  </r>
  <r>
    <x v="0"/>
  </r>
  <r>
    <x v="0"/>
  </r>
  <r>
    <x v="0"/>
  </r>
  <r>
    <x v="0"/>
  </r>
  <r>
    <x v="0"/>
  </r>
  <r>
    <x v="0"/>
  </r>
  <r>
    <x v="0"/>
  </r>
  <r>
    <x v="0"/>
  </r>
  <r>
    <x v="0"/>
  </r>
  <r>
    <x v="0"/>
  </r>
  <r>
    <x v="2"/>
  </r>
  <r>
    <x v="4"/>
  </r>
  <r>
    <x v="0"/>
  </r>
  <r>
    <x v="0"/>
  </r>
  <r>
    <x v="0"/>
  </r>
  <r>
    <x v="0"/>
  </r>
  <r>
    <x v="0"/>
  </r>
  <r>
    <x v="0"/>
  </r>
  <r>
    <x v="0"/>
  </r>
  <r>
    <x v="2"/>
  </r>
  <r>
    <x v="0"/>
  </r>
  <r>
    <x v="0"/>
  </r>
  <r>
    <x v="0"/>
  </r>
  <r>
    <x v="3"/>
  </r>
  <r>
    <x v="0"/>
  </r>
  <r>
    <x v="0"/>
  </r>
  <r>
    <x v="0"/>
  </r>
  <r>
    <x v="0"/>
  </r>
  <r>
    <x v="0"/>
  </r>
  <r>
    <x v="0"/>
  </r>
  <r>
    <x v="0"/>
  </r>
  <r>
    <x v="2"/>
  </r>
  <r>
    <x v="0"/>
  </r>
  <r>
    <x v="4"/>
  </r>
  <r>
    <x v="0"/>
  </r>
  <r>
    <x v="0"/>
  </r>
  <r>
    <x v="0"/>
  </r>
  <r>
    <x v="0"/>
  </r>
  <r>
    <x v="0"/>
  </r>
  <r>
    <x v="3"/>
  </r>
  <r>
    <x v="0"/>
  </r>
  <r>
    <x v="0"/>
  </r>
  <r>
    <x v="0"/>
  </r>
  <r>
    <x v="0"/>
  </r>
  <r>
    <x v="4"/>
  </r>
  <r>
    <x v="0"/>
  </r>
  <r>
    <x v="4"/>
  </r>
  <r>
    <x v="0"/>
  </r>
  <r>
    <x v="4"/>
  </r>
  <r>
    <x v="4"/>
  </r>
  <r>
    <x v="0"/>
  </r>
  <r>
    <x v="0"/>
  </r>
  <r>
    <x v="0"/>
  </r>
  <r>
    <x v="2"/>
  </r>
  <r>
    <x v="1"/>
  </r>
  <r>
    <x v="3"/>
  </r>
  <r>
    <x v="0"/>
  </r>
  <r>
    <x v="0"/>
  </r>
  <r>
    <x v="7"/>
  </r>
  <r>
    <x v="0"/>
  </r>
  <r>
    <x v="0"/>
  </r>
  <r>
    <x v="0"/>
  </r>
  <r>
    <x v="0"/>
  </r>
  <r>
    <x v="0"/>
  </r>
  <r>
    <x v="0"/>
  </r>
  <r>
    <x v="0"/>
  </r>
  <r>
    <x v="0"/>
  </r>
  <r>
    <x v="0"/>
  </r>
  <r>
    <x v="0"/>
  </r>
  <r>
    <x v="4"/>
  </r>
  <r>
    <x v="0"/>
  </r>
  <r>
    <x v="0"/>
  </r>
  <r>
    <x v="0"/>
  </r>
  <r>
    <x v="4"/>
  </r>
  <r>
    <x v="1"/>
  </r>
  <r>
    <x v="0"/>
  </r>
  <r>
    <x v="0"/>
  </r>
  <r>
    <x v="0"/>
  </r>
  <r>
    <x v="4"/>
  </r>
  <r>
    <x v="3"/>
  </r>
  <r>
    <x v="0"/>
  </r>
  <r>
    <x v="0"/>
  </r>
  <r>
    <x v="0"/>
  </r>
  <r>
    <x v="0"/>
  </r>
  <r>
    <x v="0"/>
  </r>
  <r>
    <x v="0"/>
  </r>
  <r>
    <x v="0"/>
  </r>
  <r>
    <x v="0"/>
  </r>
  <r>
    <x v="0"/>
  </r>
  <r>
    <x v="0"/>
  </r>
  <r>
    <x v="0"/>
  </r>
  <r>
    <x v="0"/>
  </r>
  <r>
    <x v="0"/>
  </r>
  <r>
    <x v="0"/>
  </r>
  <r>
    <x v="4"/>
  </r>
  <r>
    <x v="0"/>
  </r>
  <r>
    <x v="0"/>
  </r>
  <r>
    <x v="0"/>
  </r>
  <r>
    <x v="0"/>
  </r>
  <r>
    <x v="4"/>
  </r>
  <r>
    <x v="0"/>
  </r>
  <r>
    <x v="5"/>
  </r>
  <r>
    <x v="2"/>
  </r>
  <r>
    <x v="0"/>
  </r>
  <r>
    <x v="3"/>
  </r>
  <r>
    <x v="0"/>
  </r>
  <r>
    <x v="0"/>
  </r>
  <r>
    <x v="0"/>
  </r>
  <r>
    <x v="0"/>
  </r>
  <r>
    <x v="0"/>
  </r>
  <r>
    <x v="0"/>
  </r>
  <r>
    <x v="6"/>
  </r>
  <r>
    <x v="5"/>
  </r>
  <r>
    <x v="0"/>
  </r>
  <r>
    <x v="0"/>
  </r>
  <r>
    <x v="0"/>
  </r>
  <r>
    <x v="2"/>
  </r>
  <r>
    <x v="0"/>
  </r>
  <r>
    <x v="5"/>
  </r>
  <r>
    <x v="0"/>
  </r>
  <r>
    <x v="0"/>
  </r>
  <r>
    <x v="2"/>
  </r>
  <r>
    <x v="0"/>
  </r>
  <r>
    <x v="4"/>
  </r>
  <r>
    <x v="0"/>
  </r>
  <r>
    <x v="0"/>
  </r>
  <r>
    <x v="4"/>
  </r>
  <r>
    <x v="4"/>
  </r>
  <r>
    <x v="0"/>
  </r>
  <r>
    <x v="0"/>
  </r>
  <r>
    <x v="4"/>
  </r>
  <r>
    <x v="0"/>
  </r>
  <r>
    <x v="0"/>
  </r>
  <r>
    <x v="0"/>
  </r>
  <r>
    <x v="2"/>
  </r>
  <r>
    <x v="0"/>
  </r>
  <r>
    <x v="0"/>
  </r>
  <r>
    <x v="4"/>
  </r>
  <r>
    <x v="0"/>
  </r>
  <r>
    <x v="0"/>
  </r>
  <r>
    <x v="0"/>
  </r>
  <r>
    <x v="0"/>
  </r>
  <r>
    <x v="0"/>
  </r>
  <r>
    <x v="0"/>
  </r>
  <r>
    <x v="0"/>
  </r>
  <r>
    <x v="0"/>
  </r>
  <r>
    <x v="0"/>
  </r>
  <r>
    <x v="0"/>
  </r>
  <r>
    <x v="0"/>
  </r>
  <r>
    <x v="3"/>
  </r>
  <r>
    <x v="0"/>
  </r>
  <r>
    <x v="0"/>
  </r>
  <r>
    <x v="0"/>
  </r>
  <r>
    <x v="0"/>
  </r>
  <r>
    <x v="4"/>
  </r>
  <r>
    <x v="2"/>
  </r>
  <r>
    <x v="0"/>
  </r>
  <r>
    <x v="0"/>
  </r>
  <r>
    <x v="3"/>
  </r>
  <r>
    <x v="2"/>
  </r>
  <r>
    <x v="4"/>
  </r>
  <r>
    <x v="0"/>
  </r>
  <r>
    <x v="0"/>
  </r>
  <r>
    <x v="0"/>
  </r>
  <r>
    <x v="3"/>
  </r>
  <r>
    <x v="1"/>
  </r>
  <r>
    <x v="0"/>
  </r>
  <r>
    <x v="0"/>
  </r>
  <r>
    <x v="0"/>
  </r>
  <r>
    <x v="0"/>
  </r>
  <r>
    <x v="0"/>
  </r>
  <r>
    <x v="0"/>
  </r>
  <r>
    <x v="0"/>
  </r>
  <r>
    <x v="0"/>
  </r>
  <r>
    <x v="0"/>
  </r>
  <r>
    <x v="0"/>
  </r>
  <r>
    <x v="0"/>
  </r>
  <r>
    <x v="0"/>
  </r>
  <r>
    <x v="4"/>
  </r>
  <r>
    <x v="4"/>
  </r>
  <r>
    <x v="0"/>
  </r>
  <r>
    <x v="0"/>
  </r>
  <r>
    <x v="0"/>
  </r>
  <r>
    <x v="4"/>
  </r>
  <r>
    <x v="0"/>
  </r>
  <r>
    <x v="5"/>
  </r>
  <r>
    <x v="4"/>
  </r>
  <r>
    <x v="0"/>
  </r>
  <r>
    <x v="2"/>
  </r>
  <r>
    <x v="4"/>
  </r>
  <r>
    <x v="0"/>
  </r>
  <r>
    <x v="4"/>
  </r>
  <r>
    <x v="0"/>
  </r>
  <r>
    <x v="0"/>
  </r>
  <r>
    <x v="4"/>
  </r>
  <r>
    <x v="0"/>
  </r>
  <r>
    <x v="4"/>
  </r>
  <r>
    <x v="2"/>
  </r>
  <r>
    <x v="0"/>
  </r>
  <r>
    <x v="0"/>
  </r>
  <r>
    <x v="0"/>
  </r>
  <r>
    <x v="0"/>
  </r>
  <r>
    <x v="0"/>
  </r>
  <r>
    <x v="0"/>
  </r>
  <r>
    <x v="0"/>
  </r>
  <r>
    <x v="3"/>
  </r>
  <r>
    <x v="4"/>
  </r>
  <r>
    <x v="0"/>
  </r>
  <r>
    <x v="6"/>
  </r>
  <r>
    <x v="0"/>
  </r>
  <r>
    <x v="0"/>
  </r>
  <r>
    <x v="0"/>
  </r>
  <r>
    <x v="0"/>
  </r>
  <r>
    <x v="0"/>
  </r>
  <r>
    <x v="0"/>
  </r>
  <r>
    <x v="0"/>
  </r>
  <r>
    <x v="4"/>
  </r>
  <r>
    <x v="0"/>
  </r>
  <r>
    <x v="1"/>
  </r>
  <r>
    <x v="0"/>
  </r>
  <r>
    <x v="1"/>
  </r>
  <r>
    <x v="0"/>
  </r>
  <r>
    <x v="0"/>
  </r>
  <r>
    <x v="0"/>
  </r>
  <r>
    <x v="4"/>
  </r>
  <r>
    <x v="4"/>
  </r>
  <r>
    <x v="0"/>
  </r>
  <r>
    <x v="9"/>
  </r>
  <r>
    <x v="4"/>
  </r>
  <r>
    <x v="6"/>
  </r>
  <r>
    <x v="0"/>
  </r>
  <r>
    <x v="0"/>
  </r>
  <r>
    <x v="0"/>
  </r>
  <r>
    <x v="0"/>
  </r>
  <r>
    <x v="0"/>
  </r>
  <r>
    <x v="0"/>
  </r>
  <r>
    <x v="0"/>
  </r>
  <r>
    <x v="1"/>
  </r>
  <r>
    <x v="0"/>
  </r>
  <r>
    <x v="4"/>
  </r>
  <r>
    <x v="0"/>
  </r>
  <r>
    <x v="0"/>
  </r>
  <r>
    <x v="0"/>
  </r>
  <r>
    <x v="4"/>
  </r>
  <r>
    <x v="0"/>
  </r>
  <r>
    <x v="0"/>
  </r>
  <r>
    <x v="4"/>
  </r>
  <r>
    <x v="3"/>
  </r>
  <r>
    <x v="0"/>
  </r>
  <r>
    <x v="4"/>
  </r>
  <r>
    <x v="4"/>
  </r>
  <r>
    <x v="0"/>
  </r>
  <r>
    <x v="0"/>
  </r>
  <r>
    <x v="0"/>
  </r>
  <r>
    <x v="2"/>
  </r>
  <r>
    <x v="0"/>
  </r>
  <r>
    <x v="3"/>
  </r>
  <r>
    <x v="0"/>
  </r>
  <r>
    <x v="0"/>
  </r>
  <r>
    <x v="0"/>
  </r>
  <r>
    <x v="0"/>
  </r>
  <r>
    <x v="4"/>
  </r>
  <r>
    <x v="0"/>
  </r>
  <r>
    <x v="0"/>
  </r>
  <r>
    <x v="0"/>
  </r>
  <r>
    <x v="3"/>
  </r>
  <r>
    <x v="4"/>
  </r>
  <r>
    <x v="0"/>
  </r>
  <r>
    <x v="0"/>
  </r>
  <r>
    <x v="1"/>
  </r>
  <r>
    <x v="3"/>
  </r>
  <r>
    <x v="4"/>
  </r>
  <r>
    <x v="0"/>
  </r>
  <r>
    <x v="0"/>
  </r>
  <r>
    <x v="0"/>
  </r>
  <r>
    <x v="0"/>
  </r>
  <r>
    <x v="2"/>
  </r>
  <r>
    <x v="0"/>
  </r>
  <r>
    <x v="0"/>
  </r>
  <r>
    <x v="0"/>
  </r>
  <r>
    <x v="0"/>
  </r>
  <r>
    <x v="3"/>
  </r>
  <r>
    <x v="0"/>
  </r>
  <r>
    <x v="0"/>
  </r>
  <r>
    <x v="0"/>
  </r>
  <r>
    <x v="0"/>
  </r>
  <r>
    <x v="0"/>
  </r>
  <r>
    <x v="0"/>
  </r>
  <r>
    <x v="1"/>
  </r>
  <r>
    <x v="0"/>
  </r>
  <r>
    <x v="2"/>
  </r>
  <r>
    <x v="4"/>
  </r>
  <r>
    <x v="6"/>
  </r>
  <r>
    <x v="0"/>
  </r>
  <r>
    <x v="0"/>
  </r>
  <r>
    <x v="0"/>
  </r>
  <r>
    <x v="0"/>
  </r>
  <r>
    <x v="7"/>
  </r>
  <r>
    <x v="6"/>
  </r>
  <r>
    <x v="0"/>
  </r>
  <r>
    <x v="4"/>
  </r>
  <r>
    <x v="0"/>
  </r>
  <r>
    <x v="0"/>
  </r>
  <r>
    <x v="4"/>
  </r>
  <r>
    <x v="0"/>
  </r>
  <r>
    <x v="0"/>
  </r>
  <r>
    <x v="0"/>
  </r>
  <r>
    <x v="3"/>
  </r>
  <r>
    <x v="2"/>
  </r>
  <r>
    <x v="0"/>
  </r>
  <r>
    <x v="0"/>
  </r>
  <r>
    <x v="5"/>
  </r>
  <r>
    <x v="0"/>
  </r>
  <r>
    <x v="0"/>
  </r>
  <r>
    <x v="0"/>
  </r>
  <r>
    <x v="0"/>
  </r>
  <r>
    <x v="0"/>
  </r>
  <r>
    <x v="0"/>
  </r>
  <r>
    <x v="0"/>
  </r>
  <r>
    <x v="2"/>
  </r>
  <r>
    <x v="0"/>
  </r>
  <r>
    <x v="0"/>
  </r>
  <r>
    <x v="0"/>
  </r>
  <r>
    <x v="0"/>
  </r>
  <r>
    <x v="4"/>
  </r>
  <r>
    <x v="0"/>
  </r>
  <r>
    <x v="4"/>
  </r>
  <r>
    <x v="4"/>
  </r>
  <r>
    <x v="5"/>
  </r>
  <r>
    <x v="0"/>
  </r>
  <r>
    <x v="0"/>
  </r>
  <r>
    <x v="0"/>
  </r>
  <r>
    <x v="4"/>
  </r>
  <r>
    <x v="4"/>
  </r>
  <r>
    <x v="1"/>
  </r>
  <r>
    <x v="0"/>
  </r>
  <r>
    <x v="4"/>
  </r>
  <r>
    <x v="0"/>
  </r>
  <r>
    <x v="0"/>
  </r>
  <r>
    <x v="0"/>
  </r>
  <r>
    <x v="1"/>
  </r>
  <r>
    <x v="3"/>
  </r>
  <r>
    <x v="0"/>
  </r>
  <r>
    <x v="3"/>
  </r>
  <r>
    <x v="2"/>
  </r>
  <r>
    <x v="0"/>
  </r>
  <r>
    <x v="0"/>
  </r>
  <r>
    <x v="0"/>
  </r>
  <r>
    <x v="0"/>
  </r>
  <r>
    <x v="0"/>
  </r>
  <r>
    <x v="0"/>
  </r>
  <r>
    <x v="4"/>
  </r>
  <r>
    <x v="0"/>
  </r>
  <r>
    <x v="0"/>
  </r>
  <r>
    <x v="0"/>
  </r>
  <r>
    <x v="0"/>
  </r>
  <r>
    <x v="0"/>
  </r>
  <r>
    <x v="0"/>
  </r>
  <r>
    <x v="0"/>
  </r>
  <r>
    <x v="0"/>
  </r>
  <r>
    <x v="4"/>
  </r>
  <r>
    <x v="1"/>
  </r>
  <r>
    <x v="0"/>
  </r>
  <r>
    <x v="0"/>
  </r>
  <r>
    <x v="4"/>
  </r>
  <r>
    <x v="2"/>
  </r>
  <r>
    <x v="0"/>
  </r>
  <r>
    <x v="2"/>
  </r>
  <r>
    <x v="1"/>
  </r>
  <r>
    <x v="0"/>
  </r>
  <r>
    <x v="3"/>
  </r>
  <r>
    <x v="0"/>
  </r>
  <r>
    <x v="0"/>
  </r>
  <r>
    <x v="0"/>
  </r>
  <r>
    <x v="0"/>
  </r>
  <r>
    <x v="3"/>
  </r>
  <r>
    <x v="6"/>
  </r>
  <r>
    <x v="0"/>
  </r>
  <r>
    <x v="0"/>
  </r>
  <r>
    <x v="0"/>
  </r>
  <r>
    <x v="0"/>
  </r>
  <r>
    <x v="0"/>
  </r>
  <r>
    <x v="0"/>
  </r>
  <r>
    <x v="7"/>
  </r>
  <r>
    <x v="0"/>
  </r>
  <r>
    <x v="0"/>
  </r>
  <r>
    <x v="0"/>
  </r>
  <r>
    <x v="4"/>
  </r>
  <r>
    <x v="3"/>
  </r>
  <r>
    <x v="3"/>
  </r>
  <r>
    <x v="0"/>
  </r>
  <r>
    <x v="3"/>
  </r>
  <r>
    <x v="0"/>
  </r>
  <r>
    <x v="0"/>
  </r>
  <r>
    <x v="4"/>
  </r>
  <r>
    <x v="4"/>
  </r>
  <r>
    <x v="9"/>
  </r>
  <r>
    <x v="3"/>
  </r>
  <r>
    <x v="0"/>
  </r>
  <r>
    <x v="0"/>
  </r>
  <r>
    <x v="0"/>
  </r>
  <r>
    <x v="0"/>
  </r>
  <r>
    <x v="4"/>
  </r>
  <r>
    <x v="4"/>
  </r>
  <r>
    <x v="6"/>
  </r>
  <r>
    <x v="0"/>
  </r>
  <r>
    <x v="0"/>
  </r>
  <r>
    <x v="0"/>
  </r>
  <r>
    <x v="0"/>
  </r>
  <r>
    <x v="0"/>
  </r>
  <r>
    <x v="0"/>
  </r>
  <r>
    <x v="4"/>
  </r>
  <r>
    <x v="0"/>
  </r>
  <r>
    <x v="1"/>
  </r>
  <r>
    <x v="5"/>
  </r>
  <r>
    <x v="0"/>
  </r>
  <r>
    <x v="0"/>
  </r>
  <r>
    <x v="4"/>
  </r>
  <r>
    <x v="0"/>
  </r>
  <r>
    <x v="0"/>
  </r>
  <r>
    <x v="0"/>
  </r>
  <r>
    <x v="6"/>
  </r>
  <r>
    <x v="9"/>
  </r>
  <r>
    <x v="2"/>
  </r>
  <r>
    <x v="0"/>
  </r>
  <r>
    <x v="4"/>
  </r>
  <r>
    <x v="0"/>
  </r>
  <r>
    <x v="0"/>
  </r>
  <r>
    <x v="0"/>
  </r>
  <r>
    <x v="4"/>
  </r>
  <r>
    <x v="0"/>
  </r>
  <r>
    <x v="3"/>
  </r>
  <r>
    <x v="0"/>
  </r>
  <r>
    <x v="0"/>
  </r>
  <r>
    <x v="1"/>
  </r>
  <r>
    <x v="0"/>
  </r>
  <r>
    <x v="4"/>
  </r>
  <r>
    <x v="2"/>
  </r>
  <r>
    <x v="0"/>
  </r>
  <r>
    <x v="0"/>
  </r>
  <r>
    <x v="10"/>
  </r>
  <r>
    <x v="0"/>
  </r>
  <r>
    <x v="2"/>
  </r>
  <r>
    <x v="0"/>
  </r>
  <r>
    <x v="0"/>
  </r>
  <r>
    <x v="3"/>
  </r>
  <r>
    <x v="10"/>
  </r>
  <r>
    <x v="10"/>
  </r>
  <r>
    <x v="3"/>
  </r>
  <r>
    <x v="0"/>
  </r>
  <r>
    <x v="0"/>
  </r>
  <r>
    <x v="0"/>
  </r>
  <r>
    <x v="0"/>
  </r>
  <r>
    <x v="0"/>
  </r>
  <r>
    <x v="3"/>
  </r>
  <r>
    <x v="0"/>
  </r>
  <r>
    <x v="0"/>
  </r>
  <r>
    <x v="0"/>
  </r>
  <r>
    <x v="10"/>
  </r>
  <r>
    <x v="0"/>
  </r>
  <r>
    <x v="0"/>
  </r>
  <r>
    <x v="6"/>
  </r>
  <r>
    <x v="5"/>
  </r>
  <r>
    <x v="4"/>
  </r>
  <r>
    <x v="1"/>
  </r>
  <r>
    <x v="2"/>
  </r>
  <r>
    <x v="0"/>
  </r>
  <r>
    <x v="4"/>
  </r>
  <r>
    <x v="0"/>
  </r>
  <r>
    <x v="4"/>
  </r>
  <r>
    <x v="0"/>
  </r>
  <r>
    <x v="6"/>
  </r>
  <r>
    <x v="0"/>
  </r>
  <r>
    <x v="4"/>
  </r>
  <r>
    <x v="0"/>
  </r>
  <r>
    <x v="0"/>
  </r>
  <r>
    <x v="0"/>
  </r>
  <r>
    <x v="3"/>
  </r>
  <r>
    <x v="0"/>
  </r>
  <r>
    <x v="4"/>
  </r>
  <r>
    <x v="0"/>
  </r>
  <r>
    <x v="2"/>
  </r>
  <r>
    <x v="0"/>
  </r>
  <r>
    <x v="1"/>
  </r>
  <r>
    <x v="0"/>
  </r>
  <r>
    <x v="0"/>
  </r>
  <r>
    <x v="0"/>
  </r>
  <r>
    <x v="0"/>
  </r>
  <r>
    <x v="0"/>
  </r>
  <r>
    <x v="0"/>
  </r>
  <r>
    <x v="5"/>
  </r>
  <r>
    <x v="0"/>
  </r>
  <r>
    <x v="0"/>
  </r>
  <r>
    <x v="0"/>
  </r>
  <r>
    <x v="0"/>
  </r>
  <r>
    <x v="0"/>
  </r>
  <r>
    <x v="7"/>
  </r>
  <r>
    <x v="1"/>
  </r>
  <r>
    <x v="0"/>
  </r>
  <r>
    <x v="0"/>
  </r>
  <r>
    <x v="0"/>
  </r>
  <r>
    <x v="0"/>
  </r>
  <r>
    <x v="0"/>
  </r>
  <r>
    <x v="1"/>
  </r>
  <r>
    <x v="2"/>
  </r>
  <r>
    <x v="8"/>
  </r>
  <r>
    <x v="2"/>
  </r>
  <r>
    <x v="0"/>
  </r>
  <r>
    <x v="0"/>
  </r>
  <r>
    <x v="0"/>
  </r>
  <r>
    <x v="0"/>
  </r>
  <r>
    <x v="0"/>
  </r>
  <r>
    <x v="0"/>
  </r>
  <r>
    <x v="0"/>
  </r>
  <r>
    <x v="4"/>
  </r>
  <r>
    <x v="0"/>
  </r>
  <r>
    <x v="0"/>
  </r>
  <r>
    <x v="0"/>
  </r>
  <r>
    <x v="0"/>
  </r>
  <r>
    <x v="4"/>
  </r>
  <r>
    <x v="0"/>
  </r>
  <r>
    <x v="0"/>
  </r>
  <r>
    <x v="8"/>
  </r>
  <r>
    <x v="0"/>
  </r>
  <r>
    <x v="0"/>
  </r>
  <r>
    <x v="0"/>
  </r>
  <r>
    <x v="3"/>
  </r>
  <r>
    <x v="0"/>
  </r>
  <r>
    <x v="0"/>
  </r>
  <r>
    <x v="0"/>
  </r>
  <r>
    <x v="3"/>
  </r>
  <r>
    <x v="0"/>
  </r>
  <r>
    <x v="0"/>
  </r>
  <r>
    <x v="0"/>
  </r>
  <r>
    <x v="0"/>
  </r>
  <r>
    <x v="4"/>
  </r>
  <r>
    <x v="0"/>
  </r>
  <r>
    <x v="0"/>
  </r>
  <r>
    <x v="0"/>
  </r>
  <r>
    <x v="4"/>
  </r>
  <r>
    <x v="4"/>
  </r>
  <r>
    <x v="0"/>
  </r>
  <r>
    <x v="2"/>
  </r>
  <r>
    <x v="0"/>
  </r>
  <r>
    <x v="0"/>
  </r>
  <r>
    <x v="0"/>
  </r>
  <r>
    <x v="0"/>
  </r>
  <r>
    <x v="0"/>
  </r>
  <r>
    <x v="0"/>
  </r>
  <r>
    <x v="0"/>
  </r>
  <r>
    <x v="6"/>
  </r>
  <r>
    <x v="4"/>
  </r>
  <r>
    <x v="0"/>
  </r>
  <r>
    <x v="0"/>
  </r>
  <r>
    <x v="3"/>
  </r>
  <r>
    <x v="0"/>
  </r>
  <r>
    <x v="3"/>
  </r>
  <r>
    <x v="0"/>
  </r>
  <r>
    <x v="0"/>
  </r>
  <r>
    <x v="0"/>
  </r>
  <r>
    <x v="0"/>
  </r>
  <r>
    <x v="0"/>
  </r>
  <r>
    <x v="6"/>
  </r>
  <r>
    <x v="2"/>
  </r>
  <r>
    <x v="4"/>
  </r>
  <r>
    <x v="0"/>
  </r>
  <r>
    <x v="0"/>
  </r>
  <r>
    <x v="1"/>
  </r>
  <r>
    <x v="4"/>
  </r>
  <r>
    <x v="0"/>
  </r>
  <r>
    <x v="4"/>
  </r>
  <r>
    <x v="0"/>
  </r>
  <r>
    <x v="0"/>
  </r>
  <r>
    <x v="4"/>
  </r>
  <r>
    <x v="0"/>
  </r>
  <r>
    <x v="2"/>
  </r>
  <r>
    <x v="0"/>
  </r>
  <r>
    <x v="1"/>
  </r>
  <r>
    <x v="0"/>
  </r>
  <r>
    <x v="0"/>
  </r>
  <r>
    <x v="0"/>
  </r>
  <r>
    <x v="2"/>
  </r>
  <r>
    <x v="0"/>
  </r>
  <r>
    <x v="0"/>
  </r>
  <r>
    <x v="0"/>
  </r>
  <r>
    <x v="0"/>
  </r>
  <r>
    <x v="0"/>
  </r>
  <r>
    <x v="0"/>
  </r>
  <r>
    <x v="0"/>
  </r>
  <r>
    <x v="4"/>
  </r>
  <r>
    <x v="0"/>
  </r>
  <r>
    <x v="0"/>
  </r>
  <r>
    <x v="0"/>
  </r>
  <r>
    <x v="0"/>
  </r>
  <r>
    <x v="4"/>
  </r>
  <r>
    <x v="3"/>
  </r>
  <r>
    <x v="0"/>
  </r>
  <r>
    <x v="0"/>
  </r>
  <r>
    <x v="2"/>
  </r>
  <r>
    <x v="3"/>
  </r>
  <r>
    <x v="4"/>
  </r>
  <r>
    <x v="0"/>
  </r>
  <r>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29">
  <r>
    <x v="0"/>
    <x v="0"/>
  </r>
  <r>
    <x v="0"/>
    <x v="1"/>
  </r>
  <r>
    <x v="0"/>
    <x v="2"/>
  </r>
  <r>
    <x v="0"/>
    <x v="3"/>
  </r>
  <r>
    <x v="0"/>
    <x v="4"/>
  </r>
  <r>
    <x v="1"/>
    <x v="5"/>
  </r>
  <r>
    <x v="1"/>
    <x v="6"/>
  </r>
  <r>
    <x v="2"/>
    <x v="6"/>
  </r>
  <r>
    <x v="3"/>
    <x v="6"/>
  </r>
  <r>
    <x v="4"/>
    <x v="6"/>
  </r>
  <r>
    <x v="5"/>
    <x v="6"/>
  </r>
  <r>
    <x v="6"/>
    <x v="6"/>
  </r>
  <r>
    <x v="6"/>
    <x v="7"/>
  </r>
  <r>
    <x v="6"/>
    <x v="8"/>
  </r>
  <r>
    <x v="7"/>
    <x v="8"/>
  </r>
  <r>
    <x v="7"/>
    <x v="8"/>
  </r>
  <r>
    <x v="7"/>
    <x v="8"/>
  </r>
  <r>
    <x v="7"/>
    <x v="8"/>
  </r>
  <r>
    <x v="7"/>
    <x v="9"/>
  </r>
  <r>
    <x v="7"/>
    <x v="10"/>
  </r>
  <r>
    <x v="8"/>
    <x v="11"/>
  </r>
  <r>
    <x v="8"/>
    <x v="12"/>
  </r>
  <r>
    <x v="9"/>
    <x v="13"/>
  </r>
  <r>
    <x v="9"/>
    <x v="13"/>
  </r>
  <r>
    <x v="10"/>
    <x v="13"/>
  </r>
  <r>
    <x v="11"/>
    <x v="13"/>
  </r>
  <r>
    <x v="12"/>
    <x v="14"/>
  </r>
  <r>
    <x v="12"/>
    <x v="14"/>
  </r>
  <r>
    <x v="12"/>
    <x v="15"/>
  </r>
  <r>
    <x v="13"/>
    <x v="16"/>
  </r>
  <r>
    <x v="14"/>
    <x v="16"/>
  </r>
  <r>
    <x v="14"/>
    <x v="16"/>
  </r>
  <r>
    <x v="15"/>
    <x v="16"/>
  </r>
  <r>
    <x v="16"/>
    <x v="17"/>
  </r>
  <r>
    <x v="17"/>
    <x v="18"/>
  </r>
  <r>
    <x v="18"/>
    <x v="19"/>
  </r>
  <r>
    <x v="19"/>
    <x v="19"/>
  </r>
  <r>
    <x v="19"/>
    <x v="19"/>
  </r>
  <r>
    <x v="20"/>
    <x v="19"/>
  </r>
  <r>
    <x v="21"/>
    <x v="19"/>
  </r>
  <r>
    <x v="22"/>
    <x v="19"/>
  </r>
  <r>
    <x v="22"/>
    <x v="19"/>
  </r>
  <r>
    <x v="22"/>
    <x v="19"/>
  </r>
  <r>
    <x v="22"/>
    <x v="20"/>
  </r>
  <r>
    <x v="22"/>
    <x v="20"/>
  </r>
  <r>
    <x v="23"/>
    <x v="20"/>
  </r>
  <r>
    <x v="23"/>
    <x v="21"/>
  </r>
  <r>
    <x v="23"/>
    <x v="22"/>
  </r>
  <r>
    <x v="24"/>
    <x v="22"/>
  </r>
  <r>
    <x v="25"/>
    <x v="22"/>
  </r>
  <r>
    <x v="25"/>
    <x v="22"/>
  </r>
  <r>
    <x v="26"/>
    <x v="22"/>
  </r>
  <r>
    <x v="27"/>
    <x v="22"/>
  </r>
  <r>
    <x v="28"/>
    <x v="22"/>
  </r>
  <r>
    <x v="29"/>
    <x v="23"/>
  </r>
  <r>
    <x v="30"/>
    <x v="24"/>
  </r>
  <r>
    <x v="31"/>
    <x v="25"/>
  </r>
  <r>
    <x v="32"/>
    <x v="25"/>
  </r>
  <r>
    <x v="33"/>
    <x v="25"/>
  </r>
  <r>
    <x v="34"/>
    <x v="25"/>
  </r>
  <r>
    <x v="35"/>
    <x v="26"/>
  </r>
  <r>
    <x v="36"/>
    <x v="27"/>
  </r>
  <r>
    <x v="37"/>
    <x v="27"/>
  </r>
  <r>
    <x v="38"/>
    <x v="27"/>
  </r>
  <r>
    <x v="38"/>
    <x v="28"/>
  </r>
  <r>
    <x v="39"/>
    <x v="29"/>
  </r>
  <r>
    <x v="40"/>
    <x v="30"/>
  </r>
  <r>
    <x v="41"/>
    <x v="31"/>
  </r>
  <r>
    <x v="42"/>
    <x v="32"/>
  </r>
  <r>
    <x v="43"/>
    <x v="33"/>
  </r>
  <r>
    <x v="43"/>
    <x v="33"/>
  </r>
  <r>
    <x v="44"/>
    <x v="34"/>
  </r>
  <r>
    <x v="45"/>
    <x v="34"/>
  </r>
  <r>
    <x v="46"/>
    <x v="34"/>
  </r>
  <r>
    <x v="46"/>
    <x v="34"/>
  </r>
  <r>
    <x v="47"/>
    <x v="34"/>
  </r>
  <r>
    <x v="48"/>
    <x v="34"/>
  </r>
  <r>
    <x v="49"/>
    <x v="35"/>
  </r>
  <r>
    <x v="49"/>
    <x v="36"/>
  </r>
  <r>
    <x v="49"/>
    <x v="36"/>
  </r>
  <r>
    <x v="49"/>
    <x v="36"/>
  </r>
  <r>
    <x v="49"/>
    <x v="36"/>
  </r>
  <r>
    <x v="49"/>
    <x v="37"/>
  </r>
  <r>
    <x v="49"/>
    <x v="37"/>
  </r>
  <r>
    <x v="49"/>
    <x v="38"/>
  </r>
  <r>
    <x v="50"/>
    <x v="39"/>
  </r>
  <r>
    <x v="50"/>
    <x v="40"/>
  </r>
  <r>
    <x v="50"/>
    <x v="40"/>
  </r>
  <r>
    <x v="51"/>
    <x v="41"/>
  </r>
  <r>
    <x v="52"/>
    <x v="42"/>
  </r>
  <r>
    <x v="52"/>
    <x v="43"/>
  </r>
  <r>
    <x v="52"/>
    <x v="44"/>
  </r>
  <r>
    <x v="52"/>
    <x v="45"/>
  </r>
  <r>
    <x v="52"/>
    <x v="46"/>
  </r>
  <r>
    <x v="52"/>
    <x v="47"/>
  </r>
  <r>
    <x v="52"/>
    <x v="48"/>
  </r>
  <r>
    <x v="52"/>
    <x v="49"/>
  </r>
  <r>
    <x v="52"/>
    <x v="50"/>
  </r>
  <r>
    <x v="52"/>
    <x v="51"/>
  </r>
  <r>
    <x v="52"/>
    <x v="52"/>
  </r>
  <r>
    <x v="52"/>
    <x v="53"/>
  </r>
  <r>
    <x v="52"/>
    <x v="54"/>
  </r>
  <r>
    <x v="52"/>
    <x v="55"/>
  </r>
  <r>
    <x v="52"/>
    <x v="56"/>
  </r>
  <r>
    <x v="52"/>
    <x v="57"/>
  </r>
  <r>
    <x v="52"/>
    <x v="58"/>
  </r>
  <r>
    <x v="52"/>
    <x v="59"/>
  </r>
  <r>
    <x v="52"/>
    <x v="60"/>
  </r>
  <r>
    <x v="52"/>
    <x v="61"/>
  </r>
  <r>
    <x v="52"/>
    <x v="62"/>
  </r>
  <r>
    <x v="52"/>
    <x v="62"/>
  </r>
  <r>
    <x v="52"/>
    <x v="63"/>
  </r>
  <r>
    <x v="52"/>
    <x v="64"/>
  </r>
  <r>
    <x v="52"/>
    <x v="64"/>
  </r>
  <r>
    <x v="53"/>
    <x v="65"/>
  </r>
  <r>
    <x v="53"/>
    <x v="66"/>
  </r>
  <r>
    <x v="53"/>
    <x v="67"/>
  </r>
  <r>
    <x v="53"/>
    <x v="68"/>
  </r>
  <r>
    <x v="53"/>
    <x v="69"/>
  </r>
  <r>
    <x v="53"/>
    <x v="69"/>
  </r>
  <r>
    <x v="53"/>
    <x v="69"/>
  </r>
  <r>
    <x v="53"/>
    <x v="69"/>
  </r>
  <r>
    <x v="53"/>
    <x v="69"/>
  </r>
  <r>
    <x v="53"/>
    <x v="69"/>
  </r>
  <r>
    <x v="53"/>
    <x v="69"/>
  </r>
  <r>
    <x v="53"/>
    <x v="69"/>
  </r>
  <r>
    <x v="53"/>
    <x v="69"/>
  </r>
  <r>
    <x v="53"/>
    <x v="69"/>
  </r>
  <r>
    <x v="54"/>
    <x v="69"/>
  </r>
  <r>
    <x v="55"/>
    <x v="70"/>
  </r>
  <r>
    <x v="56"/>
    <x v="70"/>
  </r>
  <r>
    <x v="57"/>
    <x v="70"/>
  </r>
  <r>
    <x v="58"/>
    <x v="70"/>
  </r>
  <r>
    <x v="59"/>
    <x v="70"/>
  </r>
  <r>
    <x v="59"/>
    <x v="71"/>
  </r>
  <r>
    <x v="60"/>
    <x v="71"/>
  </r>
  <r>
    <x v="60"/>
    <x v="72"/>
  </r>
  <r>
    <x v="61"/>
    <x v="72"/>
  </r>
  <r>
    <x v="61"/>
    <x v="72"/>
  </r>
  <r>
    <x v="61"/>
    <x v="72"/>
  </r>
  <r>
    <x v="62"/>
    <x v="72"/>
  </r>
  <r>
    <x v="63"/>
    <x v="72"/>
  </r>
  <r>
    <x v="63"/>
    <x v="73"/>
  </r>
  <r>
    <x v="63"/>
    <x v="74"/>
  </r>
  <r>
    <x v="63"/>
    <x v="75"/>
  </r>
  <r>
    <x v="63"/>
    <x v="76"/>
  </r>
  <r>
    <x v="63"/>
    <x v="77"/>
  </r>
  <r>
    <x v="63"/>
    <x v="78"/>
  </r>
  <r>
    <x v="63"/>
    <x v="79"/>
  </r>
  <r>
    <x v="63"/>
    <x v="80"/>
  </r>
  <r>
    <x v="63"/>
    <x v="80"/>
  </r>
  <r>
    <x v="63"/>
    <x v="80"/>
  </r>
  <r>
    <x v="63"/>
    <x v="80"/>
  </r>
  <r>
    <x v="63"/>
    <x v="80"/>
  </r>
  <r>
    <x v="63"/>
    <x v="80"/>
  </r>
  <r>
    <x v="63"/>
    <x v="80"/>
  </r>
  <r>
    <x v="64"/>
    <x v="80"/>
  </r>
  <r>
    <x v="65"/>
    <x v="80"/>
  </r>
  <r>
    <x v="66"/>
    <x v="80"/>
  </r>
  <r>
    <x v="66"/>
    <x v="81"/>
  </r>
  <r>
    <x v="67"/>
    <x v="82"/>
  </r>
  <r>
    <x v="68"/>
    <x v="83"/>
  </r>
  <r>
    <x v="69"/>
    <x v="84"/>
  </r>
  <r>
    <x v="69"/>
    <x v="85"/>
  </r>
  <r>
    <x v="69"/>
    <x v="86"/>
  </r>
  <r>
    <x v="69"/>
    <x v="87"/>
  </r>
  <r>
    <x v="69"/>
    <x v="88"/>
  </r>
  <r>
    <x v="69"/>
    <x v="88"/>
  </r>
  <r>
    <x v="69"/>
    <x v="88"/>
  </r>
  <r>
    <x v="69"/>
    <x v="88"/>
  </r>
  <r>
    <x v="69"/>
    <x v="88"/>
  </r>
  <r>
    <x v="69"/>
    <x v="89"/>
  </r>
  <r>
    <x v="69"/>
    <x v="90"/>
  </r>
  <r>
    <x v="69"/>
    <x v="91"/>
  </r>
  <r>
    <x v="69"/>
    <x v="92"/>
  </r>
  <r>
    <x v="69"/>
    <x v="93"/>
  </r>
  <r>
    <x v="69"/>
    <x v="94"/>
  </r>
  <r>
    <x v="69"/>
    <x v="95"/>
  </r>
  <r>
    <x v="69"/>
    <x v="96"/>
  </r>
  <r>
    <x v="69"/>
    <x v="97"/>
  </r>
  <r>
    <x v="69"/>
    <x v="98"/>
  </r>
  <r>
    <x v="69"/>
    <x v="98"/>
  </r>
  <r>
    <x v="69"/>
    <x v="99"/>
  </r>
  <r>
    <x v="69"/>
    <x v="100"/>
  </r>
  <r>
    <x v="69"/>
    <x v="100"/>
  </r>
  <r>
    <x v="69"/>
    <x v="101"/>
  </r>
  <r>
    <x v="69"/>
    <x v="102"/>
  </r>
  <r>
    <x v="69"/>
    <x v="103"/>
  </r>
  <r>
    <x v="69"/>
    <x v="104"/>
  </r>
  <r>
    <x v="69"/>
    <x v="105"/>
  </r>
  <r>
    <x v="70"/>
    <x v="106"/>
  </r>
  <r>
    <x v="70"/>
    <x v="107"/>
  </r>
  <r>
    <x v="70"/>
    <x v="108"/>
  </r>
  <r>
    <x v="70"/>
    <x v="108"/>
  </r>
  <r>
    <x v="70"/>
    <x v="108"/>
  </r>
  <r>
    <x v="70"/>
    <x v="108"/>
  </r>
  <r>
    <x v="70"/>
    <x v="109"/>
  </r>
  <r>
    <x v="71"/>
    <x v="110"/>
  </r>
  <r>
    <x v="72"/>
    <x v="111"/>
  </r>
  <r>
    <x v="73"/>
    <x v="111"/>
  </r>
  <r>
    <x v="74"/>
    <x v="112"/>
  </r>
  <r>
    <x v="74"/>
    <x v="113"/>
  </r>
  <r>
    <x v="75"/>
    <x v="114"/>
  </r>
  <r>
    <x v="76"/>
    <x v="114"/>
  </r>
  <r>
    <x v="77"/>
    <x v="115"/>
  </r>
  <r>
    <x v="78"/>
    <x v="116"/>
  </r>
  <r>
    <x v="79"/>
    <x v="117"/>
  </r>
  <r>
    <x v="80"/>
    <x v="118"/>
  </r>
  <r>
    <x v="81"/>
    <x v="119"/>
  </r>
  <r>
    <x v="81"/>
    <x v="120"/>
  </r>
  <r>
    <x v="81"/>
    <x v="121"/>
  </r>
  <r>
    <x v="81"/>
    <x v="122"/>
  </r>
  <r>
    <x v="81"/>
    <x v="122"/>
  </r>
  <r>
    <x v="81"/>
    <x v="123"/>
  </r>
  <r>
    <x v="81"/>
    <x v="124"/>
  </r>
  <r>
    <x v="81"/>
    <x v="124"/>
  </r>
  <r>
    <x v="81"/>
    <x v="125"/>
  </r>
  <r>
    <x v="81"/>
    <x v="125"/>
  </r>
  <r>
    <x v="81"/>
    <x v="126"/>
  </r>
  <r>
    <x v="81"/>
    <x v="127"/>
  </r>
  <r>
    <x v="81"/>
    <x v="128"/>
  </r>
  <r>
    <x v="81"/>
    <x v="129"/>
  </r>
  <r>
    <x v="81"/>
    <x v="129"/>
  </r>
  <r>
    <x v="81"/>
    <x v="129"/>
  </r>
  <r>
    <x v="81"/>
    <x v="129"/>
  </r>
  <r>
    <x v="81"/>
    <x v="130"/>
  </r>
  <r>
    <x v="81"/>
    <x v="130"/>
  </r>
  <r>
    <x v="81"/>
    <x v="130"/>
  </r>
  <r>
    <x v="81"/>
    <x v="130"/>
  </r>
  <r>
    <x v="81"/>
    <x v="131"/>
  </r>
  <r>
    <x v="81"/>
    <x v="131"/>
  </r>
  <r>
    <x v="81"/>
    <x v="132"/>
  </r>
  <r>
    <x v="81"/>
    <x v="133"/>
  </r>
  <r>
    <x v="81"/>
    <x v="134"/>
  </r>
  <r>
    <x v="81"/>
    <x v="134"/>
  </r>
  <r>
    <x v="81"/>
    <x v="134"/>
  </r>
  <r>
    <x v="81"/>
    <x v="134"/>
  </r>
  <r>
    <x v="81"/>
    <x v="134"/>
  </r>
  <r>
    <x v="81"/>
    <x v="134"/>
  </r>
  <r>
    <x v="81"/>
    <x v="134"/>
  </r>
  <r>
    <x v="81"/>
    <x v="134"/>
  </r>
  <r>
    <x v="81"/>
    <x v="134"/>
  </r>
  <r>
    <x v="81"/>
    <x v="134"/>
  </r>
  <r>
    <x v="81"/>
    <x v="134"/>
  </r>
  <r>
    <x v="81"/>
    <x v="134"/>
  </r>
  <r>
    <x v="81"/>
    <x v="134"/>
  </r>
  <r>
    <x v="81"/>
    <x v="135"/>
  </r>
  <r>
    <x v="82"/>
    <x v="135"/>
  </r>
  <r>
    <x v="82"/>
    <x v="135"/>
  </r>
  <r>
    <x v="82"/>
    <x v="135"/>
  </r>
  <r>
    <x v="82"/>
    <x v="135"/>
  </r>
  <r>
    <x v="83"/>
    <x v="135"/>
  </r>
  <r>
    <x v="84"/>
    <x v="136"/>
  </r>
  <r>
    <x v="85"/>
    <x v="136"/>
  </r>
  <r>
    <x v="86"/>
    <x v="137"/>
  </r>
  <r>
    <x v="87"/>
    <x v="138"/>
  </r>
  <r>
    <x v="88"/>
    <x v="138"/>
  </r>
  <r>
    <x v="89"/>
    <x v="138"/>
  </r>
  <r>
    <x v="90"/>
    <x v="138"/>
  </r>
  <r>
    <x v="91"/>
    <x v="138"/>
  </r>
  <r>
    <x v="91"/>
    <x v="138"/>
  </r>
  <r>
    <x v="91"/>
    <x v="138"/>
  </r>
  <r>
    <x v="92"/>
    <x v="138"/>
  </r>
  <r>
    <x v="92"/>
    <x v="138"/>
  </r>
  <r>
    <x v="92"/>
    <x v="138"/>
  </r>
  <r>
    <x v="92"/>
    <x v="138"/>
  </r>
  <r>
    <x v="93"/>
    <x v="138"/>
  </r>
  <r>
    <x v="94"/>
    <x v="138"/>
  </r>
  <r>
    <x v="94"/>
    <x v="138"/>
  </r>
  <r>
    <x v="94"/>
    <x v="138"/>
  </r>
  <r>
    <x v="95"/>
    <x v="138"/>
  </r>
  <r>
    <x v="96"/>
    <x v="138"/>
  </r>
  <r>
    <x v="96"/>
    <x v="138"/>
  </r>
  <r>
    <x v="97"/>
    <x v="138"/>
  </r>
  <r>
    <x v="97"/>
    <x v="138"/>
  </r>
  <r>
    <x v="97"/>
    <x v="138"/>
  </r>
  <r>
    <x v="97"/>
    <x v="138"/>
  </r>
  <r>
    <x v="98"/>
    <x v="138"/>
  </r>
  <r>
    <x v="98"/>
    <x v="138"/>
  </r>
  <r>
    <x v="98"/>
    <x v="138"/>
  </r>
  <r>
    <x v="98"/>
    <x v="138"/>
  </r>
  <r>
    <x v="99"/>
    <x v="138"/>
  </r>
  <r>
    <x v="100"/>
    <x v="138"/>
  </r>
  <r>
    <x v="101"/>
    <x v="138"/>
  </r>
  <r>
    <x v="102"/>
    <x v="138"/>
  </r>
  <r>
    <x v="103"/>
    <x v="138"/>
  </r>
  <r>
    <x v="104"/>
    <x v="138"/>
  </r>
  <r>
    <x v="105"/>
    <x v="138"/>
  </r>
  <r>
    <x v="105"/>
    <x v="138"/>
  </r>
  <r>
    <x v="106"/>
    <x v="138"/>
  </r>
  <r>
    <x v="106"/>
    <x v="138"/>
  </r>
  <r>
    <x v="106"/>
    <x v="138"/>
  </r>
  <r>
    <x v="106"/>
    <x v="138"/>
  </r>
  <r>
    <x v="106"/>
    <x v="138"/>
  </r>
  <r>
    <x v="106"/>
    <x v="138"/>
  </r>
  <r>
    <x v="106"/>
    <x v="138"/>
  </r>
  <r>
    <x v="106"/>
    <x v="138"/>
  </r>
  <r>
    <x v="106"/>
    <x v="138"/>
  </r>
  <r>
    <x v="106"/>
    <x v="138"/>
  </r>
  <r>
    <x v="106"/>
    <x v="138"/>
  </r>
  <r>
    <x v="106"/>
    <x v="138"/>
  </r>
  <r>
    <x v="107"/>
    <x v="138"/>
  </r>
  <r>
    <x v="108"/>
    <x v="138"/>
  </r>
  <r>
    <x v="109"/>
    <x v="138"/>
  </r>
  <r>
    <x v="109"/>
    <x v="138"/>
  </r>
  <r>
    <x v="110"/>
    <x v="138"/>
  </r>
  <r>
    <x v="110"/>
    <x v="138"/>
  </r>
  <r>
    <x v="110"/>
    <x v="138"/>
  </r>
  <r>
    <x v="110"/>
    <x v="138"/>
  </r>
  <r>
    <x v="110"/>
    <x v="138"/>
  </r>
  <r>
    <x v="110"/>
    <x v="138"/>
  </r>
  <r>
    <x v="110"/>
    <x v="138"/>
  </r>
  <r>
    <x v="110"/>
    <x v="138"/>
  </r>
  <r>
    <x v="110"/>
    <x v="138"/>
  </r>
  <r>
    <x v="111"/>
    <x v="138"/>
  </r>
  <r>
    <x v="112"/>
    <x v="138"/>
  </r>
  <r>
    <x v="113"/>
    <x v="139"/>
  </r>
  <r>
    <x v="114"/>
    <x v="139"/>
  </r>
  <r>
    <x v="115"/>
    <x v="139"/>
  </r>
  <r>
    <x v="116"/>
    <x v="139"/>
  </r>
  <r>
    <x v="117"/>
    <x v="139"/>
  </r>
  <r>
    <x v="118"/>
    <x v="139"/>
  </r>
  <r>
    <x v="118"/>
    <x v="139"/>
  </r>
  <r>
    <x v="119"/>
    <x v="139"/>
  </r>
  <r>
    <x v="120"/>
    <x v="139"/>
  </r>
  <r>
    <x v="121"/>
    <x v="139"/>
  </r>
  <r>
    <x v="121"/>
    <x v="139"/>
  </r>
  <r>
    <x v="121"/>
    <x v="139"/>
  </r>
  <r>
    <x v="121"/>
    <x v="139"/>
  </r>
  <r>
    <x v="121"/>
    <x v="139"/>
  </r>
  <r>
    <x v="121"/>
    <x v="139"/>
  </r>
  <r>
    <x v="121"/>
    <x v="139"/>
  </r>
  <r>
    <x v="122"/>
    <x v="139"/>
  </r>
  <r>
    <x v="123"/>
    <x v="139"/>
  </r>
  <r>
    <x v="124"/>
    <x v="139"/>
  </r>
  <r>
    <x v="125"/>
    <x v="139"/>
  </r>
  <r>
    <x v="125"/>
    <x v="139"/>
  </r>
  <r>
    <x v="125"/>
    <x v="139"/>
  </r>
  <r>
    <x v="126"/>
    <x v="139"/>
  </r>
  <r>
    <x v="127"/>
    <x v="139"/>
  </r>
  <r>
    <x v="128"/>
    <x v="139"/>
  </r>
  <r>
    <x v="129"/>
    <x v="139"/>
  </r>
  <r>
    <x v="129"/>
    <x v="139"/>
  </r>
  <r>
    <x v="130"/>
    <x v="139"/>
  </r>
  <r>
    <x v="131"/>
    <x v="139"/>
  </r>
  <r>
    <x v="132"/>
    <x v="140"/>
  </r>
  <r>
    <x v="133"/>
    <x v="141"/>
  </r>
  <r>
    <x v="133"/>
    <x v="142"/>
  </r>
  <r>
    <x v="134"/>
    <x v="143"/>
  </r>
  <r>
    <x v="135"/>
    <x v="144"/>
  </r>
  <r>
    <x v="136"/>
    <x v="145"/>
  </r>
  <r>
    <x v="137"/>
    <x v="146"/>
  </r>
  <r>
    <x v="138"/>
    <x v="147"/>
  </r>
  <r>
    <x v="139"/>
    <x v="148"/>
  </r>
  <r>
    <x v="140"/>
    <x v="149"/>
  </r>
  <r>
    <x v="141"/>
    <x v="150"/>
  </r>
  <r>
    <x v="142"/>
    <x v="151"/>
  </r>
  <r>
    <x v="143"/>
    <x v="151"/>
  </r>
  <r>
    <x v="144"/>
    <x v="152"/>
  </r>
  <r>
    <x v="144"/>
    <x v="153"/>
  </r>
  <r>
    <x v="144"/>
    <x v="154"/>
  </r>
  <r>
    <x v="144"/>
    <x v="155"/>
  </r>
  <r>
    <x v="144"/>
    <x v="156"/>
  </r>
  <r>
    <x v="144"/>
    <x v="157"/>
  </r>
  <r>
    <x v="144"/>
    <x v="158"/>
  </r>
  <r>
    <x v="144"/>
    <x v="159"/>
  </r>
  <r>
    <x v="144"/>
    <x v="160"/>
  </r>
  <r>
    <x v="144"/>
    <x v="161"/>
  </r>
  <r>
    <x v="144"/>
    <x v="161"/>
  </r>
  <r>
    <x v="144"/>
    <x v="161"/>
  </r>
  <r>
    <x v="144"/>
    <x v="161"/>
  </r>
  <r>
    <x v="144"/>
    <x v="161"/>
  </r>
  <r>
    <x v="144"/>
    <x v="161"/>
  </r>
  <r>
    <x v="144"/>
    <x v="162"/>
  </r>
  <r>
    <x v="144"/>
    <x v="162"/>
  </r>
  <r>
    <x v="144"/>
    <x v="162"/>
  </r>
  <r>
    <x v="144"/>
    <x v="162"/>
  </r>
  <r>
    <x v="145"/>
    <x v="162"/>
  </r>
  <r>
    <x v="145"/>
    <x v="162"/>
  </r>
  <r>
    <x v="145"/>
    <x v="162"/>
  </r>
  <r>
    <x v="145"/>
    <x v="162"/>
  </r>
  <r>
    <x v="145"/>
    <x v="162"/>
  </r>
  <r>
    <x v="145"/>
    <x v="162"/>
  </r>
  <r>
    <x v="145"/>
    <x v="163"/>
  </r>
  <r>
    <x v="145"/>
    <x v="163"/>
  </r>
  <r>
    <x v="145"/>
    <x v="164"/>
  </r>
  <r>
    <x v="145"/>
    <x v="165"/>
  </r>
  <r>
    <x v="145"/>
    <x v="166"/>
  </r>
  <r>
    <x v="146"/>
    <x v="167"/>
  </r>
  <r>
    <x v="147"/>
    <x v="167"/>
  </r>
  <r>
    <x v="147"/>
    <x v="167"/>
  </r>
  <r>
    <x v="147"/>
    <x v="167"/>
  </r>
  <r>
    <x v="147"/>
    <x v="167"/>
  </r>
  <r>
    <x v="148"/>
    <x v="167"/>
  </r>
  <r>
    <x v="148"/>
    <x v="167"/>
  </r>
  <r>
    <x v="149"/>
    <x v="167"/>
  </r>
  <r>
    <x v="150"/>
    <x v="167"/>
  </r>
  <r>
    <x v="151"/>
    <x v="167"/>
  </r>
  <r>
    <x v="151"/>
    <x v="167"/>
  </r>
  <r>
    <x v="151"/>
    <x v="167"/>
  </r>
  <r>
    <x v="151"/>
    <x v="167"/>
  </r>
  <r>
    <x v="151"/>
    <x v="167"/>
  </r>
  <r>
    <x v="151"/>
    <x v="167"/>
  </r>
  <r>
    <x v="151"/>
    <x v="167"/>
  </r>
  <r>
    <x v="152"/>
    <x v="167"/>
  </r>
  <r>
    <x v="153"/>
    <x v="168"/>
  </r>
  <r>
    <x v="154"/>
    <x v="169"/>
  </r>
  <r>
    <x v="154"/>
    <x v="170"/>
  </r>
  <r>
    <x v="154"/>
    <x v="171"/>
  </r>
  <r>
    <x v="154"/>
    <x v="171"/>
  </r>
  <r>
    <x v="155"/>
    <x v="172"/>
  </r>
  <r>
    <x v="156"/>
    <x v="173"/>
  </r>
  <r>
    <x v="157"/>
    <x v="174"/>
  </r>
  <r>
    <x v="158"/>
    <x v="175"/>
  </r>
  <r>
    <x v="159"/>
    <x v="175"/>
  </r>
  <r>
    <x v="160"/>
    <x v="176"/>
  </r>
  <r>
    <x v="160"/>
    <x v="177"/>
  </r>
  <r>
    <x v="160"/>
    <x v="178"/>
  </r>
  <r>
    <x v="160"/>
    <x v="179"/>
  </r>
  <r>
    <x v="160"/>
    <x v="179"/>
  </r>
  <r>
    <x v="161"/>
    <x v="179"/>
  </r>
  <r>
    <x v="162"/>
    <x v="179"/>
  </r>
  <r>
    <x v="162"/>
    <x v="179"/>
  </r>
  <r>
    <x v="162"/>
    <x v="179"/>
  </r>
  <r>
    <x v="162"/>
    <x v="179"/>
  </r>
  <r>
    <x v="162"/>
    <x v="179"/>
  </r>
  <r>
    <x v="163"/>
    <x v="179"/>
  </r>
  <r>
    <x v="164"/>
    <x v="179"/>
  </r>
  <r>
    <x v="165"/>
    <x v="179"/>
  </r>
  <r>
    <x v="165"/>
    <x v="179"/>
  </r>
  <r>
    <x v="165"/>
    <x v="179"/>
  </r>
  <r>
    <x v="165"/>
    <x v="179"/>
  </r>
  <r>
    <x v="165"/>
    <x v="179"/>
  </r>
  <r>
    <x v="165"/>
    <x v="179"/>
  </r>
  <r>
    <x v="165"/>
    <x v="179"/>
  </r>
  <r>
    <x v="165"/>
    <x v="179"/>
  </r>
  <r>
    <x v="165"/>
    <x v="179"/>
  </r>
  <r>
    <x v="165"/>
    <x v="179"/>
  </r>
  <r>
    <x v="166"/>
    <x v="179"/>
  </r>
  <r>
    <x v="167"/>
    <x v="179"/>
  </r>
  <r>
    <x v="167"/>
    <x v="179"/>
  </r>
  <r>
    <x v="167"/>
    <x v="179"/>
  </r>
  <r>
    <x v="168"/>
    <x v="179"/>
  </r>
  <r>
    <x v="168"/>
    <x v="179"/>
  </r>
  <r>
    <x v="169"/>
    <x v="179"/>
  </r>
  <r>
    <x v="170"/>
    <x v="179"/>
  </r>
  <r>
    <x v="170"/>
    <x v="179"/>
  </r>
  <r>
    <x v="170"/>
    <x v="179"/>
  </r>
  <r>
    <x v="170"/>
    <x v="179"/>
  </r>
  <r>
    <x v="170"/>
    <x v="179"/>
  </r>
  <r>
    <x v="170"/>
    <x v="179"/>
  </r>
  <r>
    <x v="170"/>
    <x v="179"/>
  </r>
  <r>
    <x v="170"/>
    <x v="179"/>
  </r>
  <r>
    <x v="170"/>
    <x v="179"/>
  </r>
  <r>
    <x v="171"/>
    <x v="179"/>
  </r>
  <r>
    <x v="171"/>
    <x v="179"/>
  </r>
  <r>
    <x v="171"/>
    <x v="180"/>
  </r>
  <r>
    <x v="171"/>
    <x v="180"/>
  </r>
  <r>
    <x v="171"/>
    <x v="180"/>
  </r>
  <r>
    <x v="171"/>
    <x v="180"/>
  </r>
  <r>
    <x v="171"/>
    <x v="180"/>
  </r>
  <r>
    <x v="172"/>
    <x v="180"/>
  </r>
  <r>
    <x v="172"/>
    <x v="180"/>
  </r>
  <r>
    <x v="172"/>
    <x v="180"/>
  </r>
  <r>
    <x v="172"/>
    <x v="180"/>
  </r>
  <r>
    <x v="172"/>
    <x v="180"/>
  </r>
  <r>
    <x v="173"/>
    <x v="181"/>
  </r>
  <r>
    <x v="174"/>
    <x v="182"/>
  </r>
  <r>
    <x v="175"/>
    <x v="183"/>
  </r>
  <r>
    <x v="176"/>
    <x v="184"/>
  </r>
  <r>
    <x v="177"/>
    <x v="184"/>
  </r>
  <r>
    <x v="178"/>
    <x v="184"/>
  </r>
  <r>
    <x v="178"/>
    <x v="184"/>
  </r>
  <r>
    <x v="178"/>
    <x v="185"/>
  </r>
  <r>
    <x v="179"/>
    <x v="186"/>
  </r>
  <r>
    <x v="180"/>
    <x v="187"/>
  </r>
  <r>
    <x v="181"/>
    <x v="188"/>
  </r>
  <r>
    <x v="182"/>
    <x v="189"/>
  </r>
  <r>
    <x v="183"/>
    <x v="189"/>
  </r>
  <r>
    <x v="183"/>
    <x v="190"/>
  </r>
  <r>
    <x v="184"/>
    <x v="191"/>
  </r>
  <r>
    <x v="185"/>
    <x v="192"/>
  </r>
  <r>
    <x v="185"/>
    <x v="193"/>
  </r>
  <r>
    <x v="186"/>
    <x v="194"/>
  </r>
  <r>
    <x v="187"/>
    <x v="194"/>
  </r>
  <r>
    <x v="187"/>
    <x v="194"/>
  </r>
  <r>
    <x v="187"/>
    <x v="194"/>
  </r>
  <r>
    <x v="187"/>
    <x v="194"/>
  </r>
  <r>
    <x v="187"/>
    <x v="194"/>
  </r>
  <r>
    <x v="187"/>
    <x v="194"/>
  </r>
  <r>
    <x v="187"/>
    <x v="194"/>
  </r>
  <r>
    <x v="187"/>
    <x v="194"/>
  </r>
  <r>
    <x v="187"/>
    <x v="194"/>
  </r>
  <r>
    <x v="187"/>
    <x v="194"/>
  </r>
  <r>
    <x v="188"/>
    <x v="194"/>
  </r>
  <r>
    <x v="188"/>
    <x v="194"/>
  </r>
  <r>
    <x v="188"/>
    <x v="194"/>
  </r>
  <r>
    <x v="188"/>
    <x v="194"/>
  </r>
  <r>
    <x v="189"/>
    <x v="194"/>
  </r>
  <r>
    <x v="190"/>
    <x v="194"/>
  </r>
  <r>
    <x v="190"/>
    <x v="194"/>
  </r>
  <r>
    <x v="190"/>
    <x v="194"/>
  </r>
  <r>
    <x v="191"/>
    <x v="194"/>
  </r>
  <r>
    <x v="192"/>
    <x v="194"/>
  </r>
  <r>
    <x v="193"/>
    <x v="194"/>
  </r>
  <r>
    <x v="194"/>
    <x v="194"/>
  </r>
  <r>
    <x v="194"/>
    <x v="194"/>
  </r>
  <r>
    <x v="194"/>
    <x v="194"/>
  </r>
  <r>
    <x v="195"/>
    <x v="194"/>
  </r>
  <r>
    <x v="196"/>
    <x v="194"/>
  </r>
  <r>
    <x v="197"/>
    <x v="194"/>
  </r>
  <r>
    <x v="198"/>
    <x v="194"/>
  </r>
  <r>
    <x v="199"/>
    <x v="194"/>
  </r>
  <r>
    <x v="200"/>
    <x v="194"/>
  </r>
  <r>
    <x v="201"/>
    <x v="194"/>
  </r>
  <r>
    <x v="202"/>
    <x v="194"/>
  </r>
  <r>
    <x v="202"/>
    <x v="194"/>
  </r>
  <r>
    <x v="203"/>
    <x v="194"/>
  </r>
  <r>
    <x v="204"/>
    <x v="194"/>
  </r>
  <r>
    <x v="205"/>
    <x v="194"/>
  </r>
  <r>
    <x v="205"/>
    <x v="194"/>
  </r>
  <r>
    <x v="206"/>
    <x v="194"/>
  </r>
  <r>
    <x v="206"/>
    <x v="194"/>
  </r>
  <r>
    <x v="207"/>
    <x v="194"/>
  </r>
  <r>
    <x v="208"/>
    <x v="194"/>
  </r>
  <r>
    <x v="208"/>
    <x v="194"/>
  </r>
  <r>
    <x v="209"/>
    <x v="194"/>
  </r>
  <r>
    <x v="209"/>
    <x v="194"/>
  </r>
  <r>
    <x v="209"/>
    <x v="194"/>
  </r>
  <r>
    <x v="209"/>
    <x v="194"/>
  </r>
  <r>
    <x v="209"/>
    <x v="194"/>
  </r>
  <r>
    <x v="209"/>
    <x v="194"/>
  </r>
  <r>
    <x v="210"/>
    <x v="194"/>
  </r>
  <r>
    <x v="211"/>
    <x v="194"/>
  </r>
  <r>
    <x v="212"/>
    <x v="194"/>
  </r>
  <r>
    <x v="212"/>
    <x v="194"/>
  </r>
  <r>
    <x v="212"/>
    <x v="194"/>
  </r>
  <r>
    <x v="212"/>
    <x v="194"/>
  </r>
  <r>
    <x v="212"/>
    <x v="194"/>
  </r>
  <r>
    <x v="212"/>
    <x v="194"/>
  </r>
  <r>
    <x v="213"/>
    <x v="194"/>
  </r>
  <r>
    <x v="214"/>
    <x v="194"/>
  </r>
  <r>
    <x v="215"/>
    <x v="195"/>
  </r>
  <r>
    <x v="215"/>
    <x v="195"/>
  </r>
  <r>
    <x v="215"/>
    <x v="195"/>
  </r>
  <r>
    <x v="216"/>
    <x v="195"/>
  </r>
  <r>
    <x v="217"/>
    <x v="195"/>
  </r>
  <r>
    <x v="218"/>
    <x v="196"/>
  </r>
  <r>
    <x v="219"/>
    <x v="197"/>
  </r>
  <r>
    <x v="220"/>
    <x v="197"/>
  </r>
  <r>
    <x v="221"/>
    <x v="197"/>
  </r>
  <r>
    <x v="222"/>
    <x v="197"/>
  </r>
  <r>
    <x v="223"/>
    <x v="197"/>
  </r>
  <r>
    <x v="224"/>
    <x v="198"/>
  </r>
  <r>
    <x v="225"/>
    <x v="199"/>
  </r>
  <r>
    <x v="226"/>
    <x v="200"/>
  </r>
  <r>
    <x v="227"/>
    <x v="201"/>
  </r>
  <r>
    <x v="228"/>
    <x v="202"/>
  </r>
  <r>
    <x v="229"/>
    <x v="203"/>
  </r>
  <r>
    <x v="229"/>
    <x v="204"/>
  </r>
  <r>
    <x v="230"/>
    <x v="205"/>
  </r>
  <r>
    <x v="231"/>
    <x v="206"/>
  </r>
  <r>
    <x v="232"/>
    <x v="207"/>
  </r>
  <r>
    <x v="233"/>
    <x v="207"/>
  </r>
  <r>
    <x v="234"/>
    <x v="208"/>
  </r>
  <r>
    <x v="235"/>
    <x v="209"/>
  </r>
  <r>
    <x v="236"/>
    <x v="210"/>
  </r>
  <r>
    <x v="237"/>
    <x v="211"/>
  </r>
  <r>
    <x v="238"/>
    <x v="211"/>
  </r>
  <r>
    <x v="238"/>
    <x v="211"/>
  </r>
  <r>
    <x v="239"/>
    <x v="211"/>
  </r>
  <r>
    <x v="240"/>
    <x v="211"/>
  </r>
  <r>
    <x v="241"/>
    <x v="211"/>
  </r>
  <r>
    <x v="242"/>
    <x v="211"/>
  </r>
  <r>
    <x v="243"/>
    <x v="211"/>
  </r>
  <r>
    <x v="244"/>
    <x v="211"/>
  </r>
  <r>
    <x v="245"/>
    <x v="211"/>
  </r>
  <r>
    <x v="246"/>
    <x v="211"/>
  </r>
  <r>
    <x v="246"/>
    <x v="211"/>
  </r>
  <r>
    <x v="247"/>
    <x v="211"/>
  </r>
  <r>
    <x v="248"/>
    <x v="211"/>
  </r>
  <r>
    <x v="249"/>
    <x v="211"/>
  </r>
  <r>
    <x v="250"/>
    <x v="211"/>
  </r>
  <r>
    <x v="251"/>
    <x v="211"/>
  </r>
  <r>
    <x v="252"/>
    <x v="211"/>
  </r>
  <r>
    <x v="253"/>
    <x v="212"/>
  </r>
  <r>
    <x v="253"/>
    <x v="212"/>
  </r>
  <r>
    <x v="253"/>
    <x v="212"/>
  </r>
  <r>
    <x v="254"/>
    <x v="212"/>
  </r>
  <r>
    <x v="255"/>
    <x v="213"/>
  </r>
  <r>
    <x v="256"/>
    <x v="214"/>
  </r>
  <r>
    <x v="256"/>
    <x v="215"/>
  </r>
  <r>
    <x v="256"/>
    <x v="216"/>
  </r>
  <r>
    <x v="257"/>
    <x v="216"/>
  </r>
  <r>
    <x v="258"/>
    <x v="216"/>
  </r>
  <r>
    <x v="259"/>
    <x v="216"/>
  </r>
  <r>
    <x v="260"/>
    <x v="217"/>
  </r>
  <r>
    <x v="261"/>
    <x v="218"/>
  </r>
  <r>
    <x v="262"/>
    <x v="218"/>
  </r>
  <r>
    <x v="262"/>
    <x v="219"/>
  </r>
  <r>
    <x v="263"/>
    <x v="220"/>
  </r>
  <r>
    <x v="264"/>
    <x v="220"/>
  </r>
  <r>
    <x v="265"/>
    <x v="220"/>
  </r>
  <r>
    <x v="266"/>
    <x v="220"/>
  </r>
  <r>
    <x v="267"/>
    <x v="220"/>
  </r>
  <r>
    <x v="268"/>
    <x v="220"/>
  </r>
  <r>
    <x v="268"/>
    <x v="220"/>
  </r>
  <r>
    <x v="268"/>
    <x v="220"/>
  </r>
  <r>
    <x v="268"/>
    <x v="220"/>
  </r>
  <r>
    <x v="268"/>
    <x v="220"/>
  </r>
  <r>
    <x v="268"/>
    <x v="220"/>
  </r>
  <r>
    <x v="268"/>
    <x v="220"/>
  </r>
  <r>
    <x v="268"/>
    <x v="220"/>
  </r>
  <r>
    <x v="268"/>
    <x v="220"/>
  </r>
  <r>
    <x v="268"/>
    <x v="220"/>
  </r>
  <r>
    <x v="268"/>
    <x v="221"/>
  </r>
  <r>
    <x v="268"/>
    <x v="221"/>
  </r>
  <r>
    <x v="268"/>
    <x v="221"/>
  </r>
  <r>
    <x v="268"/>
    <x v="221"/>
  </r>
  <r>
    <x v="268"/>
    <x v="221"/>
  </r>
  <r>
    <x v="268"/>
    <x v="221"/>
  </r>
  <r>
    <x v="268"/>
    <x v="221"/>
  </r>
  <r>
    <x v="268"/>
    <x v="221"/>
  </r>
  <r>
    <x v="268"/>
    <x v="221"/>
  </r>
  <r>
    <x v="268"/>
    <x v="221"/>
  </r>
  <r>
    <x v="269"/>
    <x v="222"/>
  </r>
  <r>
    <x v="269"/>
    <x v="223"/>
  </r>
  <r>
    <x v="269"/>
    <x v="224"/>
  </r>
  <r>
    <x v="269"/>
    <x v="224"/>
  </r>
  <r>
    <x v="269"/>
    <x v="225"/>
  </r>
  <r>
    <x v="269"/>
    <x v="226"/>
  </r>
  <r>
    <x v="269"/>
    <x v="227"/>
  </r>
  <r>
    <x v="269"/>
    <x v="228"/>
  </r>
  <r>
    <x v="270"/>
    <x v="229"/>
  </r>
  <r>
    <x v="270"/>
    <x v="230"/>
  </r>
  <r>
    <x v="271"/>
    <x v="231"/>
  </r>
  <r>
    <x v="272"/>
    <x v="232"/>
  </r>
  <r>
    <x v="273"/>
    <x v="233"/>
  </r>
  <r>
    <x v="274"/>
    <x v="234"/>
  </r>
  <r>
    <x v="275"/>
    <x v="235"/>
  </r>
  <r>
    <x v="276"/>
    <x v="236"/>
  </r>
  <r>
    <x v="277"/>
    <x v="237"/>
  </r>
  <r>
    <x v="278"/>
    <x v="238"/>
  </r>
  <r>
    <x v="278"/>
    <x v="239"/>
  </r>
  <r>
    <x v="278"/>
    <x v="240"/>
  </r>
  <r>
    <x v="278"/>
    <x v="240"/>
  </r>
  <r>
    <x v="278"/>
    <x v="240"/>
  </r>
  <r>
    <x v="279"/>
    <x v="240"/>
  </r>
  <r>
    <x v="280"/>
    <x v="241"/>
  </r>
  <r>
    <x v="281"/>
    <x v="242"/>
  </r>
  <r>
    <x v="281"/>
    <x v="242"/>
  </r>
  <r>
    <x v="282"/>
    <x v="242"/>
  </r>
  <r>
    <x v="283"/>
    <x v="242"/>
  </r>
  <r>
    <x v="284"/>
    <x v="242"/>
  </r>
  <r>
    <x v="285"/>
    <x v="242"/>
  </r>
  <r>
    <x v="286"/>
    <x v="242"/>
  </r>
  <r>
    <x v="287"/>
    <x v="242"/>
  </r>
  <r>
    <x v="287"/>
    <x v="242"/>
  </r>
  <r>
    <x v="288"/>
    <x v="242"/>
  </r>
  <r>
    <x v="289"/>
    <x v="242"/>
  </r>
  <r>
    <x v="290"/>
    <x v="242"/>
  </r>
  <r>
    <x v="291"/>
    <x v="242"/>
  </r>
  <r>
    <x v="292"/>
    <x v="242"/>
  </r>
  <r>
    <x v="292"/>
    <x v="242"/>
  </r>
  <r>
    <x v="292"/>
    <x v="242"/>
  </r>
  <r>
    <x v="292"/>
    <x v="242"/>
  </r>
  <r>
    <x v="292"/>
    <x v="243"/>
  </r>
  <r>
    <x v="292"/>
    <x v="244"/>
  </r>
  <r>
    <x v="292"/>
    <x v="244"/>
  </r>
  <r>
    <x v="292"/>
    <x v="244"/>
  </r>
  <r>
    <x v="292"/>
    <x v="244"/>
  </r>
  <r>
    <x v="292"/>
    <x v="244"/>
  </r>
  <r>
    <x v="292"/>
    <x v="244"/>
  </r>
  <r>
    <x v="292"/>
    <x v="245"/>
  </r>
  <r>
    <x v="292"/>
    <x v="246"/>
  </r>
  <r>
    <x v="292"/>
    <x v="247"/>
  </r>
  <r>
    <x v="292"/>
    <x v="248"/>
  </r>
  <r>
    <x v="293"/>
    <x v="248"/>
  </r>
  <r>
    <x v="293"/>
    <x v="249"/>
  </r>
  <r>
    <x v="293"/>
    <x v="250"/>
  </r>
  <r>
    <x v="293"/>
    <x v="251"/>
  </r>
  <r>
    <x v="293"/>
    <x v="252"/>
  </r>
  <r>
    <x v="293"/>
    <x v="253"/>
  </r>
  <r>
    <x v="293"/>
    <x v="253"/>
  </r>
  <r>
    <x v="293"/>
    <x v="254"/>
  </r>
  <r>
    <x v="292"/>
    <x v="255"/>
  </r>
  <r>
    <x v="294"/>
    <x v="256"/>
  </r>
  <r>
    <x v="295"/>
    <x v="257"/>
  </r>
  <r>
    <x v="296"/>
    <x v="258"/>
  </r>
  <r>
    <x v="297"/>
    <x v="259"/>
  </r>
  <r>
    <x v="298"/>
    <x v="260"/>
  </r>
  <r>
    <x v="298"/>
    <x v="261"/>
  </r>
  <r>
    <x v="298"/>
    <x v="261"/>
  </r>
  <r>
    <x v="299"/>
    <x v="261"/>
  </r>
  <r>
    <x v="300"/>
    <x v="261"/>
  </r>
  <r>
    <x v="301"/>
    <x v="261"/>
  </r>
  <r>
    <x v="301"/>
    <x v="261"/>
  </r>
  <r>
    <x v="301"/>
    <x v="261"/>
  </r>
  <r>
    <x v="302"/>
    <x v="261"/>
  </r>
  <r>
    <x v="303"/>
    <x v="261"/>
  </r>
  <r>
    <x v="304"/>
    <x v="261"/>
  </r>
  <r>
    <x v="305"/>
    <x v="261"/>
  </r>
  <r>
    <x v="306"/>
    <x v="261"/>
  </r>
  <r>
    <x v="307"/>
    <x v="261"/>
  </r>
  <r>
    <x v="307"/>
    <x v="261"/>
  </r>
  <r>
    <x v="308"/>
    <x v="261"/>
  </r>
  <r>
    <x v="308"/>
    <x v="261"/>
  </r>
  <r>
    <x v="309"/>
    <x v="261"/>
  </r>
  <r>
    <x v="310"/>
    <x v="262"/>
  </r>
  <r>
    <x v="310"/>
    <x v="263"/>
  </r>
  <r>
    <x v="310"/>
    <x v="264"/>
  </r>
  <r>
    <x v="310"/>
    <x v="265"/>
  </r>
  <r>
    <x v="310"/>
    <x v="266"/>
  </r>
  <r>
    <x v="310"/>
    <x v="267"/>
  </r>
  <r>
    <x v="310"/>
    <x v="268"/>
  </r>
  <r>
    <x v="310"/>
    <x v="269"/>
  </r>
  <r>
    <x v="310"/>
    <x v="269"/>
  </r>
  <r>
    <x v="310"/>
    <x v="269"/>
  </r>
  <r>
    <x v="310"/>
    <x v="270"/>
  </r>
  <r>
    <x v="310"/>
    <x v="271"/>
  </r>
  <r>
    <x v="310"/>
    <x v="272"/>
  </r>
  <r>
    <x v="310"/>
    <x v="273"/>
  </r>
  <r>
    <x v="310"/>
    <x v="274"/>
  </r>
  <r>
    <x v="310"/>
    <x v="275"/>
  </r>
  <r>
    <x v="310"/>
    <x v="275"/>
  </r>
  <r>
    <x v="310"/>
    <x v="276"/>
  </r>
  <r>
    <x v="310"/>
    <x v="277"/>
  </r>
  <r>
    <x v="310"/>
    <x v="277"/>
  </r>
  <r>
    <x v="310"/>
    <x v="278"/>
  </r>
  <r>
    <x v="310"/>
    <x v="279"/>
  </r>
  <r>
    <x v="310"/>
    <x v="280"/>
  </r>
  <r>
    <x v="310"/>
    <x v="281"/>
  </r>
  <r>
    <x v="310"/>
    <x v="282"/>
  </r>
  <r>
    <x v="310"/>
    <x v="283"/>
  </r>
  <r>
    <x v="310"/>
    <x v="284"/>
  </r>
  <r>
    <x v="310"/>
    <x v="284"/>
  </r>
  <r>
    <x v="310"/>
    <x v="285"/>
  </r>
  <r>
    <x v="310"/>
    <x v="286"/>
  </r>
  <r>
    <x v="310"/>
    <x v="287"/>
  </r>
  <r>
    <x v="310"/>
    <x v="288"/>
  </r>
  <r>
    <x v="310"/>
    <x v="289"/>
  </r>
  <r>
    <x v="310"/>
    <x v="290"/>
  </r>
  <r>
    <x v="310"/>
    <x v="291"/>
  </r>
  <r>
    <x v="310"/>
    <x v="292"/>
  </r>
  <r>
    <x v="310"/>
    <x v="292"/>
  </r>
  <r>
    <x v="310"/>
    <x v="292"/>
  </r>
  <r>
    <x v="310"/>
    <x v="292"/>
  </r>
  <r>
    <x v="310"/>
    <x v="292"/>
  </r>
  <r>
    <x v="310"/>
    <x v="292"/>
  </r>
  <r>
    <x v="310"/>
    <x v="292"/>
  </r>
  <r>
    <x v="310"/>
    <x v="292"/>
  </r>
  <r>
    <x v="310"/>
    <x v="292"/>
  </r>
  <r>
    <x v="310"/>
    <x v="292"/>
  </r>
  <r>
    <x v="310"/>
    <x v="292"/>
  </r>
  <r>
    <x v="310"/>
    <x v="292"/>
  </r>
  <r>
    <x v="310"/>
    <x v="293"/>
  </r>
  <r>
    <x v="310"/>
    <x v="294"/>
  </r>
  <r>
    <x v="310"/>
    <x v="295"/>
  </r>
  <r>
    <x v="310"/>
    <x v="296"/>
  </r>
  <r>
    <x v="310"/>
    <x v="297"/>
  </r>
  <r>
    <x v="310"/>
    <x v="298"/>
  </r>
  <r>
    <x v="310"/>
    <x v="299"/>
  </r>
  <r>
    <x v="310"/>
    <x v="300"/>
  </r>
  <r>
    <x v="310"/>
    <x v="300"/>
  </r>
  <r>
    <x v="310"/>
    <x v="300"/>
  </r>
  <r>
    <x v="310"/>
    <x v="301"/>
  </r>
  <r>
    <x v="310"/>
    <x v="301"/>
  </r>
  <r>
    <x v="310"/>
    <x v="302"/>
  </r>
  <r>
    <x v="310"/>
    <x v="303"/>
  </r>
  <r>
    <x v="310"/>
    <x v="304"/>
  </r>
  <r>
    <x v="310"/>
    <x v="304"/>
  </r>
  <r>
    <x v="310"/>
    <x v="305"/>
  </r>
  <r>
    <x v="310"/>
    <x v="306"/>
  </r>
  <r>
    <x v="310"/>
    <x v="307"/>
  </r>
  <r>
    <x v="310"/>
    <x v="307"/>
  </r>
  <r>
    <x v="310"/>
    <x v="307"/>
  </r>
  <r>
    <x v="310"/>
    <x v="307"/>
  </r>
  <r>
    <x v="310"/>
    <x v="307"/>
  </r>
  <r>
    <x v="310"/>
    <x v="308"/>
  </r>
  <r>
    <x v="310"/>
    <x v="309"/>
  </r>
  <r>
    <x v="310"/>
    <x v="310"/>
  </r>
  <r>
    <x v="310"/>
    <x v="311"/>
  </r>
  <r>
    <x v="310"/>
    <x v="312"/>
  </r>
  <r>
    <x v="310"/>
    <x v="313"/>
  </r>
  <r>
    <x v="310"/>
    <x v="314"/>
  </r>
  <r>
    <x v="310"/>
    <x v="315"/>
  </r>
  <r>
    <x v="310"/>
    <x v="315"/>
  </r>
  <r>
    <x v="310"/>
    <x v="316"/>
  </r>
  <r>
    <x v="310"/>
    <x v="317"/>
  </r>
  <r>
    <x v="310"/>
    <x v="318"/>
  </r>
  <r>
    <x v="310"/>
    <x v="319"/>
  </r>
  <r>
    <x v="310"/>
    <x v="320"/>
  </r>
  <r>
    <x v="310"/>
    <x v="321"/>
  </r>
  <r>
    <x v="310"/>
    <x v="322"/>
  </r>
  <r>
    <x v="310"/>
    <x v="323"/>
  </r>
  <r>
    <x v="310"/>
    <x v="324"/>
  </r>
  <r>
    <x v="310"/>
    <x v="325"/>
  </r>
  <r>
    <x v="310"/>
    <x v="325"/>
  </r>
  <r>
    <x v="310"/>
    <x v="325"/>
  </r>
  <r>
    <x v="310"/>
    <x v="326"/>
  </r>
  <r>
    <x v="310"/>
    <x v="327"/>
  </r>
  <r>
    <x v="310"/>
    <x v="327"/>
  </r>
  <r>
    <x v="310"/>
    <x v="327"/>
  </r>
  <r>
    <x v="310"/>
    <x v="327"/>
  </r>
  <r>
    <x v="310"/>
    <x v="328"/>
  </r>
  <r>
    <x v="310"/>
    <x v="329"/>
  </r>
  <r>
    <x v="310"/>
    <x v="330"/>
  </r>
  <r>
    <x v="310"/>
    <x v="331"/>
  </r>
  <r>
    <x v="310"/>
    <x v="332"/>
  </r>
  <r>
    <x v="310"/>
    <x v="333"/>
  </r>
  <r>
    <x v="310"/>
    <x v="333"/>
  </r>
  <r>
    <x v="310"/>
    <x v="333"/>
  </r>
  <r>
    <x v="310"/>
    <x v="334"/>
  </r>
  <r>
    <x v="310"/>
    <x v="335"/>
  </r>
  <r>
    <x v="310"/>
    <x v="335"/>
  </r>
  <r>
    <x v="310"/>
    <x v="335"/>
  </r>
  <r>
    <x v="310"/>
    <x v="335"/>
  </r>
  <r>
    <x v="310"/>
    <x v="335"/>
  </r>
  <r>
    <x v="310"/>
    <x v="335"/>
  </r>
  <r>
    <x v="310"/>
    <x v="335"/>
  </r>
  <r>
    <x v="310"/>
    <x v="335"/>
  </r>
  <r>
    <x v="310"/>
    <x v="335"/>
  </r>
  <r>
    <x v="310"/>
    <x v="336"/>
  </r>
  <r>
    <x v="310"/>
    <x v="336"/>
  </r>
  <r>
    <x v="310"/>
    <x v="337"/>
  </r>
  <r>
    <x v="310"/>
    <x v="337"/>
  </r>
  <r>
    <x v="310"/>
    <x v="337"/>
  </r>
  <r>
    <x v="310"/>
    <x v="337"/>
  </r>
  <r>
    <x v="310"/>
    <x v="338"/>
  </r>
  <r>
    <x v="310"/>
    <x v="339"/>
  </r>
  <r>
    <x v="310"/>
    <x v="340"/>
  </r>
  <r>
    <x v="310"/>
    <x v="341"/>
  </r>
  <r>
    <x v="310"/>
    <x v="342"/>
  </r>
  <r>
    <x v="310"/>
    <x v="342"/>
  </r>
  <r>
    <x v="310"/>
    <x v="343"/>
  </r>
  <r>
    <x v="310"/>
    <x v="344"/>
  </r>
  <r>
    <x v="310"/>
    <x v="345"/>
  </r>
  <r>
    <x v="310"/>
    <x v="346"/>
  </r>
  <r>
    <x v="310"/>
    <x v="347"/>
  </r>
  <r>
    <x v="310"/>
    <x v="348"/>
  </r>
  <r>
    <x v="310"/>
    <x v="349"/>
  </r>
  <r>
    <x v="310"/>
    <x v="349"/>
  </r>
  <r>
    <x v="310"/>
    <x v="349"/>
  </r>
  <r>
    <x v="310"/>
    <x v="350"/>
  </r>
  <r>
    <x v="310"/>
    <x v="351"/>
  </r>
  <r>
    <x v="310"/>
    <x v="352"/>
  </r>
  <r>
    <x v="310"/>
    <x v="353"/>
  </r>
  <r>
    <x v="310"/>
    <x v="354"/>
  </r>
  <r>
    <x v="310"/>
    <x v="355"/>
  </r>
  <r>
    <x v="310"/>
    <x v="355"/>
  </r>
  <r>
    <x v="310"/>
    <x v="355"/>
  </r>
  <r>
    <x v="310"/>
    <x v="355"/>
  </r>
  <r>
    <x v="310"/>
    <x v="355"/>
  </r>
  <r>
    <x v="310"/>
    <x v="355"/>
  </r>
  <r>
    <x v="310"/>
    <x v="355"/>
  </r>
  <r>
    <x v="310"/>
    <x v="355"/>
  </r>
  <r>
    <x v="310"/>
    <x v="355"/>
  </r>
  <r>
    <x v="310"/>
    <x v="355"/>
  </r>
  <r>
    <x v="310"/>
    <x v="355"/>
  </r>
  <r>
    <x v="310"/>
    <x v="355"/>
  </r>
  <r>
    <x v="310"/>
    <x v="355"/>
  </r>
  <r>
    <x v="310"/>
    <x v="355"/>
  </r>
  <r>
    <x v="310"/>
    <x v="355"/>
  </r>
  <r>
    <x v="310"/>
    <x v="355"/>
  </r>
  <r>
    <x v="310"/>
    <x v="355"/>
  </r>
  <r>
    <x v="310"/>
    <x v="355"/>
  </r>
  <r>
    <x v="310"/>
    <x v="355"/>
  </r>
  <r>
    <x v="310"/>
    <x v="355"/>
  </r>
  <r>
    <x v="310"/>
    <x v="355"/>
  </r>
  <r>
    <x v="310"/>
    <x v="355"/>
  </r>
  <r>
    <x v="310"/>
    <x v="355"/>
  </r>
  <r>
    <x v="310"/>
    <x v="355"/>
  </r>
  <r>
    <x v="310"/>
    <x v="355"/>
  </r>
  <r>
    <x v="310"/>
    <x v="355"/>
  </r>
  <r>
    <x v="310"/>
    <x v="355"/>
  </r>
  <r>
    <x v="310"/>
    <x v="355"/>
  </r>
  <r>
    <x v="310"/>
    <x v="355"/>
  </r>
  <r>
    <x v="310"/>
    <x v="356"/>
  </r>
  <r>
    <x v="310"/>
    <x v="356"/>
  </r>
  <r>
    <x v="310"/>
    <x v="356"/>
  </r>
  <r>
    <x v="310"/>
    <x v="356"/>
  </r>
  <r>
    <x v="310"/>
    <x v="356"/>
  </r>
  <r>
    <x v="310"/>
    <x v="356"/>
  </r>
  <r>
    <x v="310"/>
    <x v="356"/>
  </r>
  <r>
    <x v="310"/>
    <x v="356"/>
  </r>
  <r>
    <x v="310"/>
    <x v="356"/>
  </r>
  <r>
    <x v="310"/>
    <x v="356"/>
  </r>
  <r>
    <x v="310"/>
    <x v="356"/>
  </r>
  <r>
    <x v="310"/>
    <x v="356"/>
  </r>
  <r>
    <x v="310"/>
    <x v="356"/>
  </r>
  <r>
    <x v="310"/>
    <x v="357"/>
  </r>
  <r>
    <x v="310"/>
    <x v="358"/>
  </r>
  <r>
    <x v="310"/>
    <x v="358"/>
  </r>
  <r>
    <x v="310"/>
    <x v="358"/>
  </r>
  <r>
    <x v="310"/>
    <x v="358"/>
  </r>
  <r>
    <x v="310"/>
    <x v="358"/>
  </r>
  <r>
    <x v="310"/>
    <x v="358"/>
  </r>
  <r>
    <x v="310"/>
    <x v="358"/>
  </r>
  <r>
    <x v="310"/>
    <x v="359"/>
  </r>
  <r>
    <x v="310"/>
    <x v="359"/>
  </r>
  <r>
    <x v="310"/>
    <x v="360"/>
  </r>
  <r>
    <x v="310"/>
    <x v="361"/>
  </r>
  <r>
    <x v="310"/>
    <x v="361"/>
  </r>
  <r>
    <x v="310"/>
    <x v="362"/>
  </r>
  <r>
    <x v="310"/>
    <x v="363"/>
  </r>
  <r>
    <x v="310"/>
    <x v="364"/>
  </r>
  <r>
    <x v="310"/>
    <x v="365"/>
  </r>
  <r>
    <x v="310"/>
    <x v="365"/>
  </r>
  <r>
    <x v="310"/>
    <x v="365"/>
  </r>
  <r>
    <x v="310"/>
    <x v="365"/>
  </r>
  <r>
    <x v="310"/>
    <x v="365"/>
  </r>
  <r>
    <x v="310"/>
    <x v="365"/>
  </r>
  <r>
    <x v="310"/>
    <x v="365"/>
  </r>
  <r>
    <x v="310"/>
    <x v="365"/>
  </r>
  <r>
    <x v="310"/>
    <x v="365"/>
  </r>
  <r>
    <x v="310"/>
    <x v="365"/>
  </r>
  <r>
    <x v="310"/>
    <x v="365"/>
  </r>
  <r>
    <x v="310"/>
    <x v="365"/>
  </r>
  <r>
    <x v="310"/>
    <x v="365"/>
  </r>
  <r>
    <x v="310"/>
    <x v="365"/>
  </r>
  <r>
    <x v="310"/>
    <x v="365"/>
  </r>
  <r>
    <x v="310"/>
    <x v="365"/>
  </r>
  <r>
    <x v="310"/>
    <x v="365"/>
  </r>
  <r>
    <x v="310"/>
    <x v="365"/>
  </r>
  <r>
    <x v="310"/>
    <x v="365"/>
  </r>
  <r>
    <x v="310"/>
    <x v="365"/>
  </r>
  <r>
    <x v="310"/>
    <x v="366"/>
  </r>
  <r>
    <x v="310"/>
    <x v="366"/>
  </r>
  <r>
    <x v="310"/>
    <x v="366"/>
  </r>
  <r>
    <x v="310"/>
    <x v="366"/>
  </r>
  <r>
    <x v="310"/>
    <x v="366"/>
  </r>
  <r>
    <x v="310"/>
    <x v="367"/>
  </r>
  <r>
    <x v="310"/>
    <x v="368"/>
  </r>
  <r>
    <x v="310"/>
    <x v="369"/>
  </r>
  <r>
    <x v="310"/>
    <x v="370"/>
  </r>
  <r>
    <x v="310"/>
    <x v="370"/>
  </r>
  <r>
    <x v="310"/>
    <x v="370"/>
  </r>
  <r>
    <x v="310"/>
    <x v="370"/>
  </r>
  <r>
    <x v="310"/>
    <x v="370"/>
  </r>
  <r>
    <x v="310"/>
    <x v="370"/>
  </r>
  <r>
    <x v="310"/>
    <x v="370"/>
  </r>
  <r>
    <x v="310"/>
    <x v="370"/>
  </r>
  <r>
    <x v="310"/>
    <x v="371"/>
  </r>
  <r>
    <x v="310"/>
    <x v="372"/>
  </r>
  <r>
    <x v="310"/>
    <x v="373"/>
  </r>
  <r>
    <x v="310"/>
    <x v="374"/>
  </r>
  <r>
    <x v="310"/>
    <x v="375"/>
  </r>
  <r>
    <x v="310"/>
    <x v="376"/>
  </r>
  <r>
    <x v="310"/>
    <x v="377"/>
  </r>
  <r>
    <x v="310"/>
    <x v="377"/>
  </r>
  <r>
    <x v="310"/>
    <x v="377"/>
  </r>
  <r>
    <x v="310"/>
    <x v="378"/>
  </r>
  <r>
    <x v="310"/>
    <x v="378"/>
  </r>
  <r>
    <x v="310"/>
    <x v="379"/>
  </r>
  <r>
    <x v="310"/>
    <x v="379"/>
  </r>
  <r>
    <x v="310"/>
    <x v="380"/>
  </r>
  <r>
    <x v="310"/>
    <x v="380"/>
  </r>
  <r>
    <x v="310"/>
    <x v="380"/>
  </r>
  <r>
    <x v="310"/>
    <x v="381"/>
  </r>
  <r>
    <x v="310"/>
    <x v="382"/>
  </r>
  <r>
    <x v="310"/>
    <x v="383"/>
  </r>
  <r>
    <x v="310"/>
    <x v="384"/>
  </r>
  <r>
    <x v="310"/>
    <x v="385"/>
  </r>
  <r>
    <x v="310"/>
    <x v="386"/>
  </r>
  <r>
    <x v="310"/>
    <x v="386"/>
  </r>
  <r>
    <x v="310"/>
    <x v="386"/>
  </r>
  <r>
    <x v="310"/>
    <x v="386"/>
  </r>
  <r>
    <x v="310"/>
    <x v="386"/>
  </r>
  <r>
    <x v="310"/>
    <x v="386"/>
  </r>
  <r>
    <x v="310"/>
    <x v="386"/>
  </r>
  <r>
    <x v="310"/>
    <x v="386"/>
  </r>
  <r>
    <x v="310"/>
    <x v="386"/>
  </r>
  <r>
    <x v="310"/>
    <x v="386"/>
  </r>
  <r>
    <x v="310"/>
    <x v="386"/>
  </r>
  <r>
    <x v="310"/>
    <x v="387"/>
  </r>
  <r>
    <x v="310"/>
    <x v="388"/>
  </r>
  <r>
    <x v="310"/>
    <x v="389"/>
  </r>
  <r>
    <x v="310"/>
    <x v="390"/>
  </r>
  <r>
    <x v="310"/>
    <x v="391"/>
  </r>
  <r>
    <x v="310"/>
    <x v="391"/>
  </r>
  <r>
    <x v="310"/>
    <x v="391"/>
  </r>
  <r>
    <x v="310"/>
    <x v="391"/>
  </r>
  <r>
    <x v="310"/>
    <x v="391"/>
  </r>
  <r>
    <x v="310"/>
    <x v="391"/>
  </r>
  <r>
    <x v="310"/>
    <x v="391"/>
  </r>
  <r>
    <x v="310"/>
    <x v="391"/>
  </r>
  <r>
    <x v="310"/>
    <x v="391"/>
  </r>
  <r>
    <x v="310"/>
    <x v="391"/>
  </r>
  <r>
    <x v="310"/>
    <x v="391"/>
  </r>
  <r>
    <x v="310"/>
    <x v="392"/>
  </r>
  <r>
    <x v="310"/>
    <x v="392"/>
  </r>
  <r>
    <x v="310"/>
    <x v="393"/>
  </r>
  <r>
    <x v="310"/>
    <x v="394"/>
  </r>
  <r>
    <x v="310"/>
    <x v="395"/>
  </r>
  <r>
    <x v="310"/>
    <x v="396"/>
  </r>
  <r>
    <x v="310"/>
    <x v="397"/>
  </r>
  <r>
    <x v="310"/>
    <x v="397"/>
  </r>
  <r>
    <x v="310"/>
    <x v="397"/>
  </r>
  <r>
    <x v="310"/>
    <x v="398"/>
  </r>
  <r>
    <x v="310"/>
    <x v="399"/>
  </r>
  <r>
    <x v="310"/>
    <x v="400"/>
  </r>
  <r>
    <x v="310"/>
    <x v="401"/>
  </r>
  <r>
    <x v="310"/>
    <x v="402"/>
  </r>
  <r>
    <x v="310"/>
    <x v="403"/>
  </r>
  <r>
    <x v="310"/>
    <x v="403"/>
  </r>
  <r>
    <x v="310"/>
    <x v="403"/>
  </r>
  <r>
    <x v="310"/>
    <x v="403"/>
  </r>
  <r>
    <x v="310"/>
    <x v="403"/>
  </r>
  <r>
    <x v="310"/>
    <x v="403"/>
  </r>
  <r>
    <x v="310"/>
    <x v="403"/>
  </r>
  <r>
    <x v="310"/>
    <x v="403"/>
  </r>
  <r>
    <x v="310"/>
    <x v="403"/>
  </r>
  <r>
    <x v="310"/>
    <x v="403"/>
  </r>
  <r>
    <x v="310"/>
    <x v="403"/>
  </r>
  <r>
    <x v="310"/>
    <x v="403"/>
  </r>
  <r>
    <x v="310"/>
    <x v="403"/>
  </r>
  <r>
    <x v="310"/>
    <x v="404"/>
  </r>
  <r>
    <x v="310"/>
    <x v="404"/>
  </r>
  <r>
    <x v="310"/>
    <x v="404"/>
  </r>
  <r>
    <x v="310"/>
    <x v="404"/>
  </r>
  <r>
    <x v="310"/>
    <x v="405"/>
  </r>
  <r>
    <x v="310"/>
    <x v="405"/>
  </r>
  <r>
    <x v="310"/>
    <x v="405"/>
  </r>
  <r>
    <x v="310"/>
    <x v="405"/>
  </r>
  <r>
    <x v="310"/>
    <x v="406"/>
  </r>
  <r>
    <x v="310"/>
    <x v="407"/>
  </r>
  <r>
    <x v="310"/>
    <x v="407"/>
  </r>
  <r>
    <x v="310"/>
    <x v="407"/>
  </r>
  <r>
    <x v="310"/>
    <x v="408"/>
  </r>
  <r>
    <x v="310"/>
    <x v="409"/>
  </r>
  <r>
    <x v="310"/>
    <x v="409"/>
  </r>
  <r>
    <x v="310"/>
    <x v="409"/>
  </r>
  <r>
    <x v="310"/>
    <x v="409"/>
  </r>
  <r>
    <x v="310"/>
    <x v="409"/>
  </r>
  <r>
    <x v="310"/>
    <x v="409"/>
  </r>
  <r>
    <x v="310"/>
    <x v="409"/>
  </r>
  <r>
    <x v="310"/>
    <x v="409"/>
  </r>
  <r>
    <x v="310"/>
    <x v="409"/>
  </r>
  <r>
    <x v="310"/>
    <x v="409"/>
  </r>
  <r>
    <x v="310"/>
    <x v="409"/>
  </r>
  <r>
    <x v="310"/>
    <x v="409"/>
  </r>
  <r>
    <x v="310"/>
    <x v="409"/>
  </r>
  <r>
    <x v="310"/>
    <x v="409"/>
  </r>
  <r>
    <x v="310"/>
    <x v="409"/>
  </r>
  <r>
    <x v="310"/>
    <x v="409"/>
  </r>
  <r>
    <x v="310"/>
    <x v="409"/>
  </r>
  <r>
    <x v="310"/>
    <x v="409"/>
  </r>
  <r>
    <x v="310"/>
    <x v="409"/>
  </r>
  <r>
    <x v="310"/>
    <x v="409"/>
  </r>
  <r>
    <x v="310"/>
    <x v="409"/>
  </r>
  <r>
    <x v="310"/>
    <x v="409"/>
  </r>
  <r>
    <x v="310"/>
    <x v="410"/>
  </r>
  <r>
    <x v="310"/>
    <x v="410"/>
  </r>
  <r>
    <x v="310"/>
    <x v="410"/>
  </r>
  <r>
    <x v="310"/>
    <x v="410"/>
  </r>
  <r>
    <x v="310"/>
    <x v="410"/>
  </r>
  <r>
    <x v="310"/>
    <x v="410"/>
  </r>
  <r>
    <x v="310"/>
    <x v="410"/>
  </r>
  <r>
    <x v="310"/>
    <x v="410"/>
  </r>
  <r>
    <x v="310"/>
    <x v="410"/>
  </r>
  <r>
    <x v="310"/>
    <x v="410"/>
  </r>
  <r>
    <x v="310"/>
    <x v="411"/>
  </r>
  <r>
    <x v="310"/>
    <x v="411"/>
  </r>
  <r>
    <x v="310"/>
    <x v="411"/>
  </r>
  <r>
    <x v="310"/>
    <x v="411"/>
  </r>
  <r>
    <x v="310"/>
    <x v="411"/>
  </r>
  <r>
    <x v="310"/>
    <x v="412"/>
  </r>
  <r>
    <x v="310"/>
    <x v="413"/>
  </r>
  <r>
    <x v="310"/>
    <x v="414"/>
  </r>
  <r>
    <x v="310"/>
    <x v="414"/>
  </r>
  <r>
    <x v="310"/>
    <x v="415"/>
  </r>
  <r>
    <x v="310"/>
    <x v="416"/>
  </r>
  <r>
    <x v="310"/>
    <x v="416"/>
  </r>
  <r>
    <x v="310"/>
    <x v="416"/>
  </r>
  <r>
    <x v="310"/>
    <x v="417"/>
  </r>
  <r>
    <x v="310"/>
    <x v="417"/>
  </r>
  <r>
    <x v="310"/>
    <x v="417"/>
  </r>
  <r>
    <x v="310"/>
    <x v="417"/>
  </r>
  <r>
    <x v="310"/>
    <x v="418"/>
  </r>
  <r>
    <x v="310"/>
    <x v="419"/>
  </r>
  <r>
    <x v="310"/>
    <x v="420"/>
  </r>
  <r>
    <x v="310"/>
    <x v="421"/>
  </r>
  <r>
    <x v="310"/>
    <x v="422"/>
  </r>
  <r>
    <x v="310"/>
    <x v="423"/>
  </r>
  <r>
    <x v="310"/>
    <x v="423"/>
  </r>
  <r>
    <x v="310"/>
    <x v="423"/>
  </r>
  <r>
    <x v="310"/>
    <x v="424"/>
  </r>
  <r>
    <x v="310"/>
    <x v="424"/>
  </r>
  <r>
    <x v="310"/>
    <x v="424"/>
  </r>
  <r>
    <x v="310"/>
    <x v="425"/>
  </r>
  <r>
    <x v="310"/>
    <x v="426"/>
  </r>
  <r>
    <x v="310"/>
    <x v="427"/>
  </r>
  <r>
    <x v="310"/>
    <x v="428"/>
  </r>
  <r>
    <x v="310"/>
    <x v="429"/>
  </r>
  <r>
    <x v="310"/>
    <x v="430"/>
  </r>
  <r>
    <x v="310"/>
    <x v="431"/>
  </r>
  <r>
    <x v="310"/>
    <x v="432"/>
  </r>
  <r>
    <x v="310"/>
    <x v="433"/>
  </r>
  <r>
    <x v="310"/>
    <x v="434"/>
  </r>
  <r>
    <x v="310"/>
    <x v="434"/>
  </r>
  <r>
    <x v="310"/>
    <x v="434"/>
  </r>
  <r>
    <x v="310"/>
    <x v="435"/>
  </r>
  <r>
    <x v="310"/>
    <x v="436"/>
  </r>
  <r>
    <x v="310"/>
    <x v="437"/>
  </r>
  <r>
    <x v="310"/>
    <x v="438"/>
  </r>
  <r>
    <x v="310"/>
    <x v="439"/>
  </r>
  <r>
    <x v="310"/>
    <x v="440"/>
  </r>
  <r>
    <x v="310"/>
    <x v="441"/>
  </r>
  <r>
    <x v="310"/>
    <x v="442"/>
  </r>
  <r>
    <x v="310"/>
    <x v="443"/>
  </r>
  <r>
    <x v="310"/>
    <x v="443"/>
  </r>
  <r>
    <x v="310"/>
    <x v="443"/>
  </r>
  <r>
    <x v="310"/>
    <x v="444"/>
  </r>
  <r>
    <x v="310"/>
    <x v="444"/>
  </r>
  <r>
    <x v="310"/>
    <x v="445"/>
  </r>
  <r>
    <x v="310"/>
    <x v="446"/>
  </r>
  <r>
    <x v="310"/>
    <x v="447"/>
  </r>
  <r>
    <x v="310"/>
    <x v="448"/>
  </r>
  <r>
    <x v="310"/>
    <x v="449"/>
  </r>
  <r>
    <x v="310"/>
    <x v="450"/>
  </r>
  <r>
    <x v="310"/>
    <x v="451"/>
  </r>
  <r>
    <x v="310"/>
    <x v="451"/>
  </r>
  <r>
    <x v="310"/>
    <x v="452"/>
  </r>
  <r>
    <x v="310"/>
    <x v="453"/>
  </r>
  <r>
    <x v="310"/>
    <x v="454"/>
  </r>
  <r>
    <x v="310"/>
    <x v="455"/>
  </r>
  <r>
    <x v="310"/>
    <x v="455"/>
  </r>
  <r>
    <x v="310"/>
    <x v="455"/>
  </r>
  <r>
    <x v="310"/>
    <x v="455"/>
  </r>
  <r>
    <x v="310"/>
    <x v="455"/>
  </r>
  <r>
    <x v="310"/>
    <x v="455"/>
  </r>
  <r>
    <x v="310"/>
    <x v="455"/>
  </r>
  <r>
    <x v="310"/>
    <x v="455"/>
  </r>
  <r>
    <x v="310"/>
    <x v="455"/>
  </r>
  <r>
    <x v="310"/>
    <x v="455"/>
  </r>
  <r>
    <x v="310"/>
    <x v="455"/>
  </r>
  <r>
    <x v="310"/>
    <x v="455"/>
  </r>
  <r>
    <x v="310"/>
    <x v="455"/>
  </r>
  <r>
    <x v="310"/>
    <x v="455"/>
  </r>
  <r>
    <x v="310"/>
    <x v="455"/>
  </r>
  <r>
    <x v="310"/>
    <x v="455"/>
  </r>
  <r>
    <x v="310"/>
    <x v="455"/>
  </r>
  <r>
    <x v="310"/>
    <x v="455"/>
  </r>
  <r>
    <x v="310"/>
    <x v="455"/>
  </r>
  <r>
    <x v="310"/>
    <x v="455"/>
  </r>
  <r>
    <x v="310"/>
    <x v="455"/>
  </r>
  <r>
    <x v="310"/>
    <x v="455"/>
  </r>
  <r>
    <x v="310"/>
    <x v="455"/>
  </r>
  <r>
    <x v="310"/>
    <x v="455"/>
  </r>
  <r>
    <x v="310"/>
    <x v="455"/>
  </r>
  <r>
    <x v="310"/>
    <x v="455"/>
  </r>
  <r>
    <x v="310"/>
    <x v="455"/>
  </r>
  <r>
    <x v="310"/>
    <x v="455"/>
  </r>
  <r>
    <x v="310"/>
    <x v="455"/>
  </r>
  <r>
    <x v="310"/>
    <x v="455"/>
  </r>
  <r>
    <x v="310"/>
    <x v="455"/>
  </r>
  <r>
    <x v="310"/>
    <x v="455"/>
  </r>
  <r>
    <x v="310"/>
    <x v="455"/>
  </r>
  <r>
    <x v="310"/>
    <x v="455"/>
  </r>
  <r>
    <x v="310"/>
    <x v="455"/>
  </r>
  <r>
    <x v="310"/>
    <x v="455"/>
  </r>
  <r>
    <x v="310"/>
    <x v="456"/>
  </r>
  <r>
    <x v="310"/>
    <x v="456"/>
  </r>
  <r>
    <x v="310"/>
    <x v="456"/>
  </r>
  <r>
    <x v="310"/>
    <x v="456"/>
  </r>
  <r>
    <x v="310"/>
    <x v="456"/>
  </r>
  <r>
    <x v="310"/>
    <x v="456"/>
  </r>
  <r>
    <x v="310"/>
    <x v="456"/>
  </r>
  <r>
    <x v="310"/>
    <x v="456"/>
  </r>
  <r>
    <x v="310"/>
    <x v="456"/>
  </r>
  <r>
    <x v="310"/>
    <x v="456"/>
  </r>
  <r>
    <x v="310"/>
    <x v="456"/>
  </r>
  <r>
    <x v="310"/>
    <x v="457"/>
  </r>
  <r>
    <x v="310"/>
    <x v="458"/>
  </r>
  <r>
    <x v="310"/>
    <x v="459"/>
  </r>
  <r>
    <x v="310"/>
    <x v="460"/>
  </r>
  <r>
    <x v="310"/>
    <x v="461"/>
  </r>
  <r>
    <x v="310"/>
    <x v="461"/>
  </r>
  <r>
    <x v="310"/>
    <x v="461"/>
  </r>
  <r>
    <x v="310"/>
    <x v="461"/>
  </r>
  <r>
    <x v="310"/>
    <x v="461"/>
  </r>
  <r>
    <x v="310"/>
    <x v="461"/>
  </r>
  <r>
    <x v="310"/>
    <x v="461"/>
  </r>
  <r>
    <x v="310"/>
    <x v="462"/>
  </r>
  <r>
    <x v="310"/>
    <x v="462"/>
  </r>
  <r>
    <x v="310"/>
    <x v="463"/>
  </r>
  <r>
    <x v="310"/>
    <x v="463"/>
  </r>
  <r>
    <x v="310"/>
    <x v="464"/>
  </r>
  <r>
    <x v="310"/>
    <x v="464"/>
  </r>
  <r>
    <x v="310"/>
    <x v="465"/>
  </r>
  <r>
    <x v="310"/>
    <x v="465"/>
  </r>
  <r>
    <x v="310"/>
    <x v="465"/>
  </r>
  <r>
    <x v="310"/>
    <x v="465"/>
  </r>
  <r>
    <x v="310"/>
    <x v="465"/>
  </r>
  <r>
    <x v="310"/>
    <x v="465"/>
  </r>
  <r>
    <x v="310"/>
    <x v="465"/>
  </r>
  <r>
    <x v="310"/>
    <x v="466"/>
  </r>
  <r>
    <x v="310"/>
    <x v="466"/>
  </r>
  <r>
    <x v="310"/>
    <x v="466"/>
  </r>
  <r>
    <x v="310"/>
    <x v="466"/>
  </r>
  <r>
    <x v="310"/>
    <x v="466"/>
  </r>
  <r>
    <x v="310"/>
    <x v="467"/>
  </r>
  <r>
    <x v="310"/>
    <x v="468"/>
  </r>
  <r>
    <x v="310"/>
    <x v="469"/>
  </r>
  <r>
    <x v="310"/>
    <x v="469"/>
  </r>
  <r>
    <x v="310"/>
    <x v="469"/>
  </r>
  <r>
    <x v="310"/>
    <x v="469"/>
  </r>
  <r>
    <x v="310"/>
    <x v="469"/>
  </r>
  <r>
    <x v="310"/>
    <x v="469"/>
  </r>
  <r>
    <x v="310"/>
    <x v="469"/>
  </r>
  <r>
    <x v="310"/>
    <x v="469"/>
  </r>
  <r>
    <x v="310"/>
    <x v="469"/>
  </r>
  <r>
    <x v="310"/>
    <x v="470"/>
  </r>
  <r>
    <x v="310"/>
    <x v="471"/>
  </r>
  <r>
    <x v="310"/>
    <x v="472"/>
  </r>
  <r>
    <x v="310"/>
    <x v="473"/>
  </r>
  <r>
    <x v="310"/>
    <x v="474"/>
  </r>
  <r>
    <x v="310"/>
    <x v="475"/>
  </r>
  <r>
    <x v="310"/>
    <x v="476"/>
  </r>
  <r>
    <x v="310"/>
    <x v="477"/>
  </r>
  <r>
    <x v="310"/>
    <x v="478"/>
  </r>
  <r>
    <x v="310"/>
    <x v="479"/>
  </r>
  <r>
    <x v="310"/>
    <x v="479"/>
  </r>
  <r>
    <x v="310"/>
    <x v="480"/>
  </r>
  <r>
    <x v="310"/>
    <x v="481"/>
  </r>
  <r>
    <x v="310"/>
    <x v="482"/>
  </r>
  <r>
    <x v="310"/>
    <x v="482"/>
  </r>
  <r>
    <x v="310"/>
    <x v="482"/>
  </r>
  <r>
    <x v="310"/>
    <x v="482"/>
  </r>
  <r>
    <x v="310"/>
    <x v="483"/>
  </r>
  <r>
    <x v="310"/>
    <x v="484"/>
  </r>
  <r>
    <x v="310"/>
    <x v="485"/>
  </r>
  <r>
    <x v="310"/>
    <x v="486"/>
  </r>
  <r>
    <x v="310"/>
    <x v="486"/>
  </r>
  <r>
    <x v="310"/>
    <x v="487"/>
  </r>
  <r>
    <x v="310"/>
    <x v="488"/>
  </r>
  <r>
    <x v="310"/>
    <x v="489"/>
  </r>
  <r>
    <x v="310"/>
    <x v="489"/>
  </r>
  <r>
    <x v="310"/>
    <x v="489"/>
  </r>
  <r>
    <x v="310"/>
    <x v="489"/>
  </r>
  <r>
    <x v="310"/>
    <x v="489"/>
  </r>
  <r>
    <x v="310"/>
    <x v="489"/>
  </r>
  <r>
    <x v="310"/>
    <x v="490"/>
  </r>
  <r>
    <x v="310"/>
    <x v="491"/>
  </r>
  <r>
    <x v="310"/>
    <x v="492"/>
  </r>
  <r>
    <x v="310"/>
    <x v="493"/>
  </r>
  <r>
    <x v="310"/>
    <x v="493"/>
  </r>
  <r>
    <x v="310"/>
    <x v="494"/>
  </r>
  <r>
    <x v="310"/>
    <x v="495"/>
  </r>
  <r>
    <x v="310"/>
    <x v="496"/>
  </r>
  <r>
    <x v="310"/>
    <x v="497"/>
  </r>
  <r>
    <x v="310"/>
    <x v="498"/>
  </r>
  <r>
    <x v="310"/>
    <x v="499"/>
  </r>
  <r>
    <x v="310"/>
    <x v="500"/>
  </r>
  <r>
    <x v="310"/>
    <x v="501"/>
  </r>
  <r>
    <x v="310"/>
    <x v="502"/>
  </r>
  <r>
    <x v="310"/>
    <x v="502"/>
  </r>
  <r>
    <x v="310"/>
    <x v="502"/>
  </r>
  <r>
    <x v="310"/>
    <x v="502"/>
  </r>
  <r>
    <x v="310"/>
    <x v="503"/>
  </r>
  <r>
    <x v="310"/>
    <x v="504"/>
  </r>
  <r>
    <x v="310"/>
    <x v="505"/>
  </r>
  <r>
    <x v="310"/>
    <x v="505"/>
  </r>
  <r>
    <x v="310"/>
    <x v="505"/>
  </r>
  <r>
    <x v="310"/>
    <x v="506"/>
  </r>
  <r>
    <x v="310"/>
    <x v="507"/>
  </r>
  <r>
    <x v="310"/>
    <x v="508"/>
  </r>
  <r>
    <x v="310"/>
    <x v="508"/>
  </r>
  <r>
    <x v="310"/>
    <x v="509"/>
  </r>
  <r>
    <x v="310"/>
    <x v="510"/>
  </r>
  <r>
    <x v="310"/>
    <x v="510"/>
  </r>
  <r>
    <x v="310"/>
    <x v="510"/>
  </r>
  <r>
    <x v="310"/>
    <x v="510"/>
  </r>
  <r>
    <x v="310"/>
    <x v="510"/>
  </r>
  <r>
    <x v="310"/>
    <x v="510"/>
  </r>
  <r>
    <x v="310"/>
    <x v="510"/>
  </r>
  <r>
    <x v="310"/>
    <x v="510"/>
  </r>
  <r>
    <x v="310"/>
    <x v="510"/>
  </r>
  <r>
    <x v="310"/>
    <x v="510"/>
  </r>
  <r>
    <x v="310"/>
    <x v="510"/>
  </r>
  <r>
    <x v="310"/>
    <x v="510"/>
  </r>
  <r>
    <x v="310"/>
    <x v="510"/>
  </r>
  <r>
    <x v="310"/>
    <x v="510"/>
  </r>
  <r>
    <x v="310"/>
    <x v="510"/>
  </r>
  <r>
    <x v="310"/>
    <x v="510"/>
  </r>
  <r>
    <x v="310"/>
    <x v="510"/>
  </r>
  <r>
    <x v="310"/>
    <x v="510"/>
  </r>
  <r>
    <x v="310"/>
    <x v="510"/>
  </r>
  <r>
    <x v="310"/>
    <x v="510"/>
  </r>
  <r>
    <x v="310"/>
    <x v="510"/>
  </r>
  <r>
    <x v="310"/>
    <x v="510"/>
  </r>
  <r>
    <x v="310"/>
    <x v="510"/>
  </r>
  <r>
    <x v="310"/>
    <x v="510"/>
  </r>
  <r>
    <x v="310"/>
    <x v="510"/>
  </r>
  <r>
    <x v="310"/>
    <x v="511"/>
  </r>
  <r>
    <x v="310"/>
    <x v="511"/>
  </r>
  <r>
    <x v="310"/>
    <x v="511"/>
  </r>
  <r>
    <x v="310"/>
    <x v="511"/>
  </r>
  <r>
    <x v="310"/>
    <x v="512"/>
  </r>
  <r>
    <x v="310"/>
    <x v="513"/>
  </r>
  <r>
    <x v="310"/>
    <x v="514"/>
  </r>
  <r>
    <x v="310"/>
    <x v="514"/>
  </r>
  <r>
    <x v="310"/>
    <x v="515"/>
  </r>
  <r>
    <x v="310"/>
    <x v="516"/>
  </r>
  <r>
    <x v="310"/>
    <x v="516"/>
  </r>
  <r>
    <x v="310"/>
    <x v="516"/>
  </r>
  <r>
    <x v="310"/>
    <x v="516"/>
  </r>
  <r>
    <x v="310"/>
    <x v="516"/>
  </r>
  <r>
    <x v="310"/>
    <x v="516"/>
  </r>
  <r>
    <x v="310"/>
    <x v="516"/>
  </r>
  <r>
    <x v="310"/>
    <x v="516"/>
  </r>
  <r>
    <x v="310"/>
    <x v="516"/>
  </r>
  <r>
    <x v="310"/>
    <x v="516"/>
  </r>
  <r>
    <x v="310"/>
    <x v="516"/>
  </r>
  <r>
    <x v="310"/>
    <x v="516"/>
  </r>
  <r>
    <x v="310"/>
    <x v="516"/>
  </r>
  <r>
    <x v="310"/>
    <x v="517"/>
  </r>
  <r>
    <x v="310"/>
    <x v="518"/>
  </r>
  <r>
    <x v="310"/>
    <x v="518"/>
  </r>
  <r>
    <x v="310"/>
    <x v="519"/>
  </r>
  <r>
    <x v="310"/>
    <x v="520"/>
  </r>
  <r>
    <x v="310"/>
    <x v="521"/>
  </r>
  <r>
    <x v="310"/>
    <x v="522"/>
  </r>
  <r>
    <x v="310"/>
    <x v="523"/>
  </r>
  <r>
    <x v="310"/>
    <x v="523"/>
  </r>
  <r>
    <x v="310"/>
    <x v="523"/>
  </r>
  <r>
    <x v="310"/>
    <x v="523"/>
  </r>
  <r>
    <x v="310"/>
    <x v="523"/>
  </r>
  <r>
    <x v="310"/>
    <x v="523"/>
  </r>
  <r>
    <x v="310"/>
    <x v="524"/>
  </r>
  <r>
    <x v="310"/>
    <x v="525"/>
  </r>
  <r>
    <x v="310"/>
    <x v="526"/>
  </r>
  <r>
    <x v="310"/>
    <x v="527"/>
  </r>
  <r>
    <x v="310"/>
    <x v="528"/>
  </r>
  <r>
    <x v="310"/>
    <x v="529"/>
  </r>
  <r>
    <x v="310"/>
    <x v="530"/>
  </r>
  <r>
    <x v="310"/>
    <x v="531"/>
  </r>
  <r>
    <x v="310"/>
    <x v="532"/>
  </r>
  <r>
    <x v="310"/>
    <x v="533"/>
  </r>
  <r>
    <x v="310"/>
    <x v="534"/>
  </r>
  <r>
    <x v="310"/>
    <x v="535"/>
  </r>
  <r>
    <x v="310"/>
    <x v="536"/>
  </r>
  <r>
    <x v="310"/>
    <x v="537"/>
  </r>
  <r>
    <x v="310"/>
    <x v="538"/>
  </r>
  <r>
    <x v="310"/>
    <x v="539"/>
  </r>
  <r>
    <x v="310"/>
    <x v="540"/>
  </r>
  <r>
    <x v="310"/>
    <x v="541"/>
  </r>
  <r>
    <x v="310"/>
    <x v="542"/>
  </r>
  <r>
    <x v="310"/>
    <x v="543"/>
  </r>
  <r>
    <x v="310"/>
    <x v="544"/>
  </r>
  <r>
    <x v="310"/>
    <x v="544"/>
  </r>
  <r>
    <x v="310"/>
    <x v="545"/>
  </r>
  <r>
    <x v="310"/>
    <x v="546"/>
  </r>
  <r>
    <x v="310"/>
    <x v="547"/>
  </r>
  <r>
    <x v="310"/>
    <x v="547"/>
  </r>
  <r>
    <x v="310"/>
    <x v="548"/>
  </r>
  <r>
    <x v="310"/>
    <x v="549"/>
  </r>
  <r>
    <x v="310"/>
    <x v="550"/>
  </r>
  <r>
    <x v="310"/>
    <x v="551"/>
  </r>
  <r>
    <x v="310"/>
    <x v="552"/>
  </r>
  <r>
    <x v="310"/>
    <x v="553"/>
  </r>
  <r>
    <x v="310"/>
    <x v="554"/>
  </r>
  <r>
    <x v="310"/>
    <x v="555"/>
  </r>
  <r>
    <x v="310"/>
    <x v="556"/>
  </r>
  <r>
    <x v="310"/>
    <x v="556"/>
  </r>
  <r>
    <x v="310"/>
    <x v="557"/>
  </r>
  <r>
    <x v="310"/>
    <x v="558"/>
  </r>
  <r>
    <x v="310"/>
    <x v="559"/>
  </r>
  <r>
    <x v="310"/>
    <x v="560"/>
  </r>
  <r>
    <x v="310"/>
    <x v="561"/>
  </r>
  <r>
    <x v="310"/>
    <x v="562"/>
  </r>
  <r>
    <x v="310"/>
    <x v="563"/>
  </r>
  <r>
    <x v="310"/>
    <x v="564"/>
  </r>
  <r>
    <x v="310"/>
    <x v="565"/>
  </r>
  <r>
    <x v="310"/>
    <x v="565"/>
  </r>
  <r>
    <x v="310"/>
    <x v="565"/>
  </r>
  <r>
    <x v="310"/>
    <x v="566"/>
  </r>
  <r>
    <x v="310"/>
    <x v="567"/>
  </r>
  <r>
    <x v="310"/>
    <x v="568"/>
  </r>
  <r>
    <x v="310"/>
    <x v="568"/>
  </r>
  <r>
    <x v="310"/>
    <x v="569"/>
  </r>
  <r>
    <x v="310"/>
    <x v="569"/>
  </r>
  <r>
    <x v="310"/>
    <x v="570"/>
  </r>
  <r>
    <x v="310"/>
    <x v="571"/>
  </r>
  <r>
    <x v="310"/>
    <x v="572"/>
  </r>
  <r>
    <x v="310"/>
    <x v="573"/>
  </r>
  <r>
    <x v="310"/>
    <x v="574"/>
  </r>
  <r>
    <x v="310"/>
    <x v="575"/>
  </r>
  <r>
    <x v="310"/>
    <x v="576"/>
  </r>
  <r>
    <x v="310"/>
    <x v="577"/>
  </r>
  <r>
    <x v="310"/>
    <x v="578"/>
  </r>
  <r>
    <x v="310"/>
    <x v="579"/>
  </r>
  <r>
    <x v="310"/>
    <x v="580"/>
  </r>
  <r>
    <x v="310"/>
    <x v="580"/>
  </r>
  <r>
    <x v="310"/>
    <x v="580"/>
  </r>
  <r>
    <x v="310"/>
    <x v="580"/>
  </r>
  <r>
    <x v="310"/>
    <x v="581"/>
  </r>
  <r>
    <x v="310"/>
    <x v="582"/>
  </r>
  <r>
    <x v="310"/>
    <x v="583"/>
  </r>
  <r>
    <x v="310"/>
    <x v="584"/>
  </r>
  <r>
    <x v="310"/>
    <x v="584"/>
  </r>
  <r>
    <x v="310"/>
    <x v="584"/>
  </r>
  <r>
    <x v="310"/>
    <x v="585"/>
  </r>
  <r>
    <x v="310"/>
    <x v="586"/>
  </r>
  <r>
    <x v="310"/>
    <x v="587"/>
  </r>
  <r>
    <x v="310"/>
    <x v="588"/>
  </r>
  <r>
    <x v="310"/>
    <x v="589"/>
  </r>
  <r>
    <x v="310"/>
    <x v="590"/>
  </r>
  <r>
    <x v="310"/>
    <x v="591"/>
  </r>
  <r>
    <x v="310"/>
    <x v="592"/>
  </r>
  <r>
    <x v="310"/>
    <x v="593"/>
  </r>
  <r>
    <x v="310"/>
    <x v="593"/>
  </r>
  <r>
    <x v="310"/>
    <x v="593"/>
  </r>
  <r>
    <x v="310"/>
    <x v="594"/>
  </r>
  <r>
    <x v="310"/>
    <x v="595"/>
  </r>
  <r>
    <x v="310"/>
    <x v="596"/>
  </r>
  <r>
    <x v="310"/>
    <x v="597"/>
  </r>
  <r>
    <x v="310"/>
    <x v="598"/>
  </r>
  <r>
    <x v="310"/>
    <x v="599"/>
  </r>
  <r>
    <x v="310"/>
    <x v="600"/>
  </r>
  <r>
    <x v="310"/>
    <x v="601"/>
  </r>
  <r>
    <x v="310"/>
    <x v="602"/>
  </r>
  <r>
    <x v="310"/>
    <x v="603"/>
  </r>
  <r>
    <x v="310"/>
    <x v="604"/>
  </r>
  <r>
    <x v="310"/>
    <x v="605"/>
  </r>
  <r>
    <x v="310"/>
    <x v="606"/>
  </r>
  <r>
    <x v="310"/>
    <x v="607"/>
  </r>
  <r>
    <x v="310"/>
    <x v="608"/>
  </r>
  <r>
    <x v="310"/>
    <x v="609"/>
  </r>
  <r>
    <x v="310"/>
    <x v="610"/>
  </r>
  <r>
    <x v="310"/>
    <x v="611"/>
  </r>
  <r>
    <x v="310"/>
    <x v="611"/>
  </r>
  <r>
    <x v="310"/>
    <x v="611"/>
  </r>
  <r>
    <x v="310"/>
    <x v="612"/>
  </r>
  <r>
    <x v="310"/>
    <x v="613"/>
  </r>
  <r>
    <x v="310"/>
    <x v="613"/>
  </r>
  <r>
    <x v="310"/>
    <x v="614"/>
  </r>
  <r>
    <x v="310"/>
    <x v="615"/>
  </r>
  <r>
    <x v="310"/>
    <x v="616"/>
  </r>
  <r>
    <x v="310"/>
    <x v="616"/>
  </r>
  <r>
    <x v="310"/>
    <x v="617"/>
  </r>
  <r>
    <x v="310"/>
    <x v="617"/>
  </r>
  <r>
    <x v="310"/>
    <x v="617"/>
  </r>
  <r>
    <x v="310"/>
    <x v="617"/>
  </r>
  <r>
    <x v="310"/>
    <x v="617"/>
  </r>
  <r>
    <x v="310"/>
    <x v="617"/>
  </r>
  <r>
    <x v="310"/>
    <x v="617"/>
  </r>
  <r>
    <x v="310"/>
    <x v="618"/>
  </r>
  <r>
    <x v="310"/>
    <x v="619"/>
  </r>
  <r>
    <x v="310"/>
    <x v="620"/>
  </r>
  <r>
    <x v="310"/>
    <x v="621"/>
  </r>
  <r>
    <x v="310"/>
    <x v="622"/>
  </r>
  <r>
    <x v="310"/>
    <x v="623"/>
  </r>
  <r>
    <x v="310"/>
    <x v="624"/>
  </r>
  <r>
    <x v="310"/>
    <x v="625"/>
  </r>
  <r>
    <x v="310"/>
    <x v="626"/>
  </r>
  <r>
    <x v="310"/>
    <x v="627"/>
  </r>
  <r>
    <x v="310"/>
    <x v="628"/>
  </r>
  <r>
    <x v="310"/>
    <x v="629"/>
  </r>
  <r>
    <x v="310"/>
    <x v="629"/>
  </r>
  <r>
    <x v="310"/>
    <x v="630"/>
  </r>
  <r>
    <x v="310"/>
    <x v="631"/>
  </r>
  <r>
    <x v="310"/>
    <x v="632"/>
  </r>
  <r>
    <x v="310"/>
    <x v="633"/>
  </r>
  <r>
    <x v="310"/>
    <x v="634"/>
  </r>
  <r>
    <x v="310"/>
    <x v="635"/>
  </r>
  <r>
    <x v="310"/>
    <x v="636"/>
  </r>
  <r>
    <x v="310"/>
    <x v="637"/>
  </r>
  <r>
    <x v="310"/>
    <x v="638"/>
  </r>
  <r>
    <x v="310"/>
    <x v="639"/>
  </r>
  <r>
    <x v="310"/>
    <x v="640"/>
  </r>
  <r>
    <x v="310"/>
    <x v="640"/>
  </r>
  <r>
    <x v="310"/>
    <x v="641"/>
  </r>
  <r>
    <x v="310"/>
    <x v="642"/>
  </r>
  <r>
    <x v="310"/>
    <x v="643"/>
  </r>
  <r>
    <x v="310"/>
    <x v="644"/>
  </r>
  <r>
    <x v="310"/>
    <x v="645"/>
  </r>
  <r>
    <x v="310"/>
    <x v="645"/>
  </r>
  <r>
    <x v="310"/>
    <x v="645"/>
  </r>
  <r>
    <x v="310"/>
    <x v="645"/>
  </r>
  <r>
    <x v="310"/>
    <x v="645"/>
  </r>
  <r>
    <x v="310"/>
    <x v="645"/>
  </r>
  <r>
    <x v="310"/>
    <x v="646"/>
  </r>
  <r>
    <x v="310"/>
    <x v="646"/>
  </r>
  <r>
    <x v="310"/>
    <x v="646"/>
  </r>
  <r>
    <x v="310"/>
    <x v="646"/>
  </r>
  <r>
    <x v="310"/>
    <x v="647"/>
  </r>
  <r>
    <x v="310"/>
    <x v="648"/>
  </r>
  <r>
    <x v="310"/>
    <x v="649"/>
  </r>
  <r>
    <x v="310"/>
    <x v="650"/>
  </r>
  <r>
    <x v="310"/>
    <x v="651"/>
  </r>
  <r>
    <x v="310"/>
    <x v="652"/>
  </r>
  <r>
    <x v="310"/>
    <x v="653"/>
  </r>
  <r>
    <x v="310"/>
    <x v="654"/>
  </r>
  <r>
    <x v="310"/>
    <x v="654"/>
  </r>
  <r>
    <x v="310"/>
    <x v="654"/>
  </r>
  <r>
    <x v="310"/>
    <x v="654"/>
  </r>
  <r>
    <x v="310"/>
    <x v="654"/>
  </r>
  <r>
    <x v="310"/>
    <x v="654"/>
  </r>
  <r>
    <x v="310"/>
    <x v="654"/>
  </r>
  <r>
    <x v="310"/>
    <x v="654"/>
  </r>
  <r>
    <x v="310"/>
    <x v="654"/>
  </r>
  <r>
    <x v="310"/>
    <x v="654"/>
  </r>
  <r>
    <x v="310"/>
    <x v="654"/>
  </r>
  <r>
    <x v="310"/>
    <x v="654"/>
  </r>
  <r>
    <x v="310"/>
    <x v="654"/>
  </r>
  <r>
    <x v="310"/>
    <x v="654"/>
  </r>
  <r>
    <x v="310"/>
    <x v="654"/>
  </r>
  <r>
    <x v="310"/>
    <x v="654"/>
  </r>
  <r>
    <x v="310"/>
    <x v="654"/>
  </r>
  <r>
    <x v="310"/>
    <x v="654"/>
  </r>
  <r>
    <x v="310"/>
    <x v="654"/>
  </r>
  <r>
    <x v="310"/>
    <x v="654"/>
  </r>
  <r>
    <x v="310"/>
    <x v="654"/>
  </r>
  <r>
    <x v="310"/>
    <x v="654"/>
  </r>
  <r>
    <x v="310"/>
    <x v="654"/>
  </r>
  <r>
    <x v="310"/>
    <x v="654"/>
  </r>
  <r>
    <x v="310"/>
    <x v="654"/>
  </r>
  <r>
    <x v="310"/>
    <x v="654"/>
  </r>
  <r>
    <x v="310"/>
    <x v="654"/>
  </r>
  <r>
    <x v="310"/>
    <x v="654"/>
  </r>
  <r>
    <x v="310"/>
    <x v="654"/>
  </r>
  <r>
    <x v="310"/>
    <x v="655"/>
  </r>
  <r>
    <x v="310"/>
    <x v="655"/>
  </r>
  <r>
    <x v="310"/>
    <x v="655"/>
  </r>
  <r>
    <x v="310"/>
    <x v="655"/>
  </r>
  <r>
    <x v="310"/>
    <x v="655"/>
  </r>
  <r>
    <x v="310"/>
    <x v="655"/>
  </r>
  <r>
    <x v="310"/>
    <x v="655"/>
  </r>
  <r>
    <x v="310"/>
    <x v="655"/>
  </r>
  <r>
    <x v="310"/>
    <x v="655"/>
  </r>
  <r>
    <x v="310"/>
    <x v="655"/>
  </r>
  <r>
    <x v="310"/>
    <x v="655"/>
  </r>
  <r>
    <x v="310"/>
    <x v="655"/>
  </r>
  <r>
    <x v="310"/>
    <x v="655"/>
  </r>
  <r>
    <x v="310"/>
    <x v="655"/>
  </r>
  <r>
    <x v="310"/>
    <x v="655"/>
  </r>
  <r>
    <x v="310"/>
    <x v="655"/>
  </r>
  <r>
    <x v="310"/>
    <x v="656"/>
  </r>
  <r>
    <x v="310"/>
    <x v="656"/>
  </r>
  <r>
    <x v="310"/>
    <x v="657"/>
  </r>
  <r>
    <x v="310"/>
    <x v="658"/>
  </r>
  <r>
    <x v="310"/>
    <x v="659"/>
  </r>
  <r>
    <x v="310"/>
    <x v="660"/>
  </r>
  <r>
    <x v="310"/>
    <x v="661"/>
  </r>
  <r>
    <x v="310"/>
    <x v="662"/>
  </r>
  <r>
    <x v="310"/>
    <x v="663"/>
  </r>
  <r>
    <x v="310"/>
    <x v="664"/>
  </r>
  <r>
    <x v="310"/>
    <x v="665"/>
  </r>
  <r>
    <x v="310"/>
    <x v="666"/>
  </r>
  <r>
    <x v="310"/>
    <x v="667"/>
  </r>
  <r>
    <x v="310"/>
    <x v="668"/>
  </r>
  <r>
    <x v="310"/>
    <x v="669"/>
  </r>
  <r>
    <x v="310"/>
    <x v="670"/>
  </r>
  <r>
    <x v="310"/>
    <x v="671"/>
  </r>
  <r>
    <x v="310"/>
    <x v="672"/>
  </r>
  <r>
    <x v="310"/>
    <x v="673"/>
  </r>
  <r>
    <x v="310"/>
    <x v="674"/>
  </r>
  <r>
    <x v="310"/>
    <x v="675"/>
  </r>
  <r>
    <x v="310"/>
    <x v="675"/>
  </r>
  <r>
    <x v="310"/>
    <x v="675"/>
  </r>
  <r>
    <x v="310"/>
    <x v="675"/>
  </r>
  <r>
    <x v="310"/>
    <x v="675"/>
  </r>
  <r>
    <x v="310"/>
    <x v="676"/>
  </r>
  <r>
    <x v="310"/>
    <x v="676"/>
  </r>
  <r>
    <x v="310"/>
    <x v="676"/>
  </r>
  <r>
    <x v="310"/>
    <x v="676"/>
  </r>
  <r>
    <x v="310"/>
    <x v="676"/>
  </r>
  <r>
    <x v="310"/>
    <x v="676"/>
  </r>
  <r>
    <x v="310"/>
    <x v="676"/>
  </r>
  <r>
    <x v="310"/>
    <x v="676"/>
  </r>
  <r>
    <x v="310"/>
    <x v="676"/>
  </r>
  <r>
    <x v="310"/>
    <x v="676"/>
  </r>
  <r>
    <x v="310"/>
    <x v="676"/>
  </r>
  <r>
    <x v="310"/>
    <x v="677"/>
  </r>
  <r>
    <x v="310"/>
    <x v="677"/>
  </r>
  <r>
    <x v="310"/>
    <x v="678"/>
  </r>
  <r>
    <x v="310"/>
    <x v="679"/>
  </r>
  <r>
    <x v="310"/>
    <x v="679"/>
  </r>
  <r>
    <x v="310"/>
    <x v="679"/>
  </r>
  <r>
    <x v="310"/>
    <x v="679"/>
  </r>
  <r>
    <x v="310"/>
    <x v="679"/>
  </r>
  <r>
    <x v="310"/>
    <x v="680"/>
  </r>
  <r>
    <x v="310"/>
    <x v="680"/>
  </r>
  <r>
    <x v="310"/>
    <x v="681"/>
  </r>
  <r>
    <x v="310"/>
    <x v="682"/>
  </r>
  <r>
    <x v="310"/>
    <x v="682"/>
  </r>
  <r>
    <x v="310"/>
    <x v="683"/>
  </r>
  <r>
    <x v="310"/>
    <x v="684"/>
  </r>
  <r>
    <x v="310"/>
    <x v="685"/>
  </r>
  <r>
    <x v="310"/>
    <x v="686"/>
  </r>
  <r>
    <x v="310"/>
    <x v="686"/>
  </r>
  <r>
    <x v="310"/>
    <x v="687"/>
  </r>
  <r>
    <x v="310"/>
    <x v="688"/>
  </r>
  <r>
    <x v="310"/>
    <x v="688"/>
  </r>
  <r>
    <x v="310"/>
    <x v="689"/>
  </r>
  <r>
    <x v="310"/>
    <x v="690"/>
  </r>
  <r>
    <x v="310"/>
    <x v="691"/>
  </r>
  <r>
    <x v="310"/>
    <x v="692"/>
  </r>
  <r>
    <x v="310"/>
    <x v="693"/>
  </r>
  <r>
    <x v="310"/>
    <x v="694"/>
  </r>
  <r>
    <x v="310"/>
    <x v="695"/>
  </r>
  <r>
    <x v="310"/>
    <x v="696"/>
  </r>
  <r>
    <x v="310"/>
    <x v="697"/>
  </r>
  <r>
    <x v="310"/>
    <x v="698"/>
  </r>
  <r>
    <x v="310"/>
    <x v="698"/>
  </r>
  <r>
    <x v="310"/>
    <x v="699"/>
  </r>
  <r>
    <x v="310"/>
    <x v="699"/>
  </r>
  <r>
    <x v="310"/>
    <x v="699"/>
  </r>
  <r>
    <x v="310"/>
    <x v="700"/>
  </r>
  <r>
    <x v="310"/>
    <x v="701"/>
  </r>
  <r>
    <x v="310"/>
    <x v="702"/>
  </r>
  <r>
    <x v="310"/>
    <x v="703"/>
  </r>
  <r>
    <x v="310"/>
    <x v="704"/>
  </r>
  <r>
    <x v="310"/>
    <x v="704"/>
  </r>
  <r>
    <x v="310"/>
    <x v="704"/>
  </r>
  <r>
    <x v="310"/>
    <x v="704"/>
  </r>
  <r>
    <x v="310"/>
    <x v="704"/>
  </r>
  <r>
    <x v="310"/>
    <x v="705"/>
  </r>
  <r>
    <x v="310"/>
    <x v="706"/>
  </r>
  <r>
    <x v="310"/>
    <x v="707"/>
  </r>
  <r>
    <x v="310"/>
    <x v="708"/>
  </r>
  <r>
    <x v="310"/>
    <x v="709"/>
  </r>
  <r>
    <x v="310"/>
    <x v="710"/>
  </r>
  <r>
    <x v="310"/>
    <x v="711"/>
  </r>
  <r>
    <x v="310"/>
    <x v="712"/>
  </r>
  <r>
    <x v="310"/>
    <x v="713"/>
  </r>
  <r>
    <x v="310"/>
    <x v="714"/>
  </r>
  <r>
    <x v="310"/>
    <x v="714"/>
  </r>
  <r>
    <x v="310"/>
    <x v="714"/>
  </r>
  <r>
    <x v="310"/>
    <x v="714"/>
  </r>
  <r>
    <x v="310"/>
    <x v="714"/>
  </r>
  <r>
    <x v="310"/>
    <x v="714"/>
  </r>
  <r>
    <x v="310"/>
    <x v="714"/>
  </r>
  <r>
    <x v="310"/>
    <x v="714"/>
  </r>
  <r>
    <x v="310"/>
    <x v="714"/>
  </r>
  <r>
    <x v="310"/>
    <x v="714"/>
  </r>
  <r>
    <x v="310"/>
    <x v="714"/>
  </r>
  <r>
    <x v="310"/>
    <x v="714"/>
  </r>
  <r>
    <x v="310"/>
    <x v="714"/>
  </r>
  <r>
    <x v="310"/>
    <x v="714"/>
  </r>
  <r>
    <x v="310"/>
    <x v="714"/>
  </r>
  <r>
    <x v="310"/>
    <x v="714"/>
  </r>
  <r>
    <x v="310"/>
    <x v="714"/>
  </r>
  <r>
    <x v="310"/>
    <x v="714"/>
  </r>
  <r>
    <x v="310"/>
    <x v="714"/>
  </r>
  <r>
    <x v="310"/>
    <x v="714"/>
  </r>
  <r>
    <x v="310"/>
    <x v="714"/>
  </r>
  <r>
    <x v="310"/>
    <x v="714"/>
  </r>
  <r>
    <x v="310"/>
    <x v="714"/>
  </r>
  <r>
    <x v="310"/>
    <x v="714"/>
  </r>
  <r>
    <x v="310"/>
    <x v="714"/>
  </r>
  <r>
    <x v="310"/>
    <x v="714"/>
  </r>
  <r>
    <x v="310"/>
    <x v="715"/>
  </r>
  <r>
    <x v="310"/>
    <x v="715"/>
  </r>
  <r>
    <x v="310"/>
    <x v="715"/>
  </r>
  <r>
    <x v="310"/>
    <x v="715"/>
  </r>
  <r>
    <x v="310"/>
    <x v="715"/>
  </r>
  <r>
    <x v="310"/>
    <x v="715"/>
  </r>
  <r>
    <x v="310"/>
    <x v="715"/>
  </r>
  <r>
    <x v="310"/>
    <x v="715"/>
  </r>
  <r>
    <x v="310"/>
    <x v="715"/>
  </r>
  <r>
    <x v="310"/>
    <x v="715"/>
  </r>
  <r>
    <x v="310"/>
    <x v="715"/>
  </r>
  <r>
    <x v="310"/>
    <x v="715"/>
  </r>
  <r>
    <x v="310"/>
    <x v="715"/>
  </r>
  <r>
    <x v="310"/>
    <x v="715"/>
  </r>
  <r>
    <x v="310"/>
    <x v="715"/>
  </r>
  <r>
    <x v="310"/>
    <x v="715"/>
  </r>
  <r>
    <x v="310"/>
    <x v="715"/>
  </r>
  <r>
    <x v="310"/>
    <x v="716"/>
  </r>
  <r>
    <x v="310"/>
    <x v="717"/>
  </r>
  <r>
    <x v="310"/>
    <x v="718"/>
  </r>
  <r>
    <x v="310"/>
    <x v="719"/>
  </r>
  <r>
    <x v="310"/>
    <x v="720"/>
  </r>
  <r>
    <x v="310"/>
    <x v="720"/>
  </r>
  <r>
    <x v="310"/>
    <x v="720"/>
  </r>
  <r>
    <x v="310"/>
    <x v="720"/>
  </r>
  <r>
    <x v="310"/>
    <x v="721"/>
  </r>
  <r>
    <x v="310"/>
    <x v="722"/>
  </r>
  <r>
    <x v="310"/>
    <x v="723"/>
  </r>
  <r>
    <x v="310"/>
    <x v="723"/>
  </r>
  <r>
    <x v="310"/>
    <x v="723"/>
  </r>
  <r>
    <x v="310"/>
    <x v="723"/>
  </r>
  <r>
    <x v="310"/>
    <x v="723"/>
  </r>
  <r>
    <x v="310"/>
    <x v="723"/>
  </r>
  <r>
    <x v="310"/>
    <x v="723"/>
  </r>
  <r>
    <x v="310"/>
    <x v="724"/>
  </r>
  <r>
    <x v="310"/>
    <x v="725"/>
  </r>
  <r>
    <x v="310"/>
    <x v="726"/>
  </r>
  <r>
    <x v="310"/>
    <x v="727"/>
  </r>
  <r>
    <x v="310"/>
    <x v="728"/>
  </r>
  <r>
    <x v="310"/>
    <x v="729"/>
  </r>
  <r>
    <x v="310"/>
    <x v="730"/>
  </r>
  <r>
    <x v="310"/>
    <x v="730"/>
  </r>
  <r>
    <x v="310"/>
    <x v="730"/>
  </r>
  <r>
    <x v="310"/>
    <x v="730"/>
  </r>
  <r>
    <x v="310"/>
    <x v="730"/>
  </r>
  <r>
    <x v="310"/>
    <x v="730"/>
  </r>
  <r>
    <x v="310"/>
    <x v="731"/>
  </r>
  <r>
    <x v="310"/>
    <x v="732"/>
  </r>
  <r>
    <x v="310"/>
    <x v="733"/>
  </r>
  <r>
    <x v="310"/>
    <x v="734"/>
  </r>
  <r>
    <x v="310"/>
    <x v="735"/>
  </r>
  <r>
    <x v="310"/>
    <x v="736"/>
  </r>
  <r>
    <x v="310"/>
    <x v="736"/>
  </r>
  <r>
    <x v="310"/>
    <x v="737"/>
  </r>
  <r>
    <x v="310"/>
    <x v="738"/>
  </r>
  <r>
    <x v="310"/>
    <x v="739"/>
  </r>
  <r>
    <x v="310"/>
    <x v="739"/>
  </r>
  <r>
    <x v="310"/>
    <x v="740"/>
  </r>
  <r>
    <x v="310"/>
    <x v="741"/>
  </r>
  <r>
    <x v="310"/>
    <x v="742"/>
  </r>
  <r>
    <x v="310"/>
    <x v="743"/>
  </r>
  <r>
    <x v="310"/>
    <x v="743"/>
  </r>
  <r>
    <x v="310"/>
    <x v="744"/>
  </r>
  <r>
    <x v="310"/>
    <x v="744"/>
  </r>
  <r>
    <x v="310"/>
    <x v="744"/>
  </r>
  <r>
    <x v="310"/>
    <x v="744"/>
  </r>
  <r>
    <x v="310"/>
    <x v="745"/>
  </r>
  <r>
    <x v="310"/>
    <x v="746"/>
  </r>
  <r>
    <x v="310"/>
    <x v="746"/>
  </r>
  <r>
    <x v="310"/>
    <x v="746"/>
  </r>
  <r>
    <x v="310"/>
    <x v="746"/>
  </r>
  <r>
    <x v="310"/>
    <x v="746"/>
  </r>
  <r>
    <x v="310"/>
    <x v="746"/>
  </r>
  <r>
    <x v="310"/>
    <x v="747"/>
  </r>
  <r>
    <x v="310"/>
    <x v="748"/>
  </r>
  <r>
    <x v="310"/>
    <x v="74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6E323F-E887-488B-8777-58CAC6D6C895}"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15" firstHeaderRow="1" firstDataRow="1" firstDataCol="1"/>
  <pivotFields count="2">
    <pivotField axis="axisRow" dataField="1" showAll="0" sortType="descending">
      <items count="31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t="default"/>
      </items>
      <autoSortScope>
        <pivotArea dataOnly="0" outline="0" fieldPosition="0">
          <references count="1">
            <reference field="4294967294" count="1" selected="0">
              <x v="0"/>
            </reference>
          </references>
        </pivotArea>
      </autoSortScope>
    </pivotField>
    <pivotField showAll="0">
      <items count="7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60"/>
        <item x="161"/>
        <item x="162"/>
        <item x="159"/>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9"/>
        <item x="198"/>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8"/>
        <item x="297"/>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2"/>
        <item x="353"/>
        <item x="354"/>
        <item x="355"/>
        <item x="356"/>
        <item x="357"/>
        <item x="358"/>
        <item x="359"/>
        <item x="360"/>
        <item x="361"/>
        <item x="362"/>
        <item x="363"/>
        <item x="364"/>
        <item x="365"/>
        <item x="351"/>
        <item x="366"/>
        <item x="367"/>
        <item x="368"/>
        <item x="369"/>
        <item x="370"/>
        <item x="371"/>
        <item x="372"/>
        <item x="373"/>
        <item x="374"/>
        <item x="377"/>
        <item x="375"/>
        <item x="376"/>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7"/>
        <item x="436"/>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4"/>
        <item x="503"/>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40"/>
        <item x="539"/>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3"/>
        <item x="582"/>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t="default"/>
      </items>
    </pivotField>
  </pivotFields>
  <rowFields count="1">
    <field x="0"/>
  </rowFields>
  <rowItems count="312">
    <i>
      <x v="81"/>
    </i>
    <i>
      <x v="69"/>
    </i>
    <i>
      <x v="52"/>
    </i>
    <i>
      <x v="268"/>
    </i>
    <i>
      <x v="144"/>
    </i>
    <i>
      <x v="292"/>
    </i>
    <i>
      <x v="63"/>
    </i>
    <i>
      <x v="53"/>
    </i>
    <i>
      <x v="106"/>
    </i>
    <i>
      <x v="145"/>
    </i>
    <i>
      <x v="165"/>
    </i>
    <i>
      <x v="187"/>
    </i>
    <i>
      <x v="170"/>
    </i>
    <i>
      <x v="110"/>
    </i>
    <i>
      <x v="49"/>
    </i>
    <i>
      <x v="269"/>
    </i>
    <i>
      <x v="293"/>
    </i>
    <i>
      <x v="171"/>
    </i>
    <i>
      <x v="70"/>
    </i>
    <i>
      <x v="121"/>
    </i>
    <i>
      <x v="151"/>
    </i>
    <i>
      <x v="209"/>
    </i>
    <i>
      <x v="7"/>
    </i>
    <i>
      <x v="212"/>
    </i>
    <i>
      <x/>
    </i>
    <i>
      <x v="160"/>
    </i>
    <i>
      <x v="162"/>
    </i>
    <i>
      <x v="278"/>
    </i>
    <i>
      <x v="22"/>
    </i>
    <i>
      <x v="172"/>
    </i>
    <i>
      <x v="147"/>
    </i>
    <i>
      <x v="97"/>
    </i>
    <i>
      <x v="188"/>
    </i>
    <i>
      <x v="82"/>
    </i>
    <i>
      <x v="92"/>
    </i>
    <i>
      <x v="98"/>
    </i>
    <i>
      <x v="154"/>
    </i>
    <i>
      <x v="253"/>
    </i>
    <i>
      <x v="178"/>
    </i>
    <i>
      <x v="23"/>
    </i>
    <i>
      <x v="50"/>
    </i>
    <i>
      <x v="194"/>
    </i>
    <i>
      <x v="61"/>
    </i>
    <i>
      <x v="298"/>
    </i>
    <i>
      <x v="6"/>
    </i>
    <i>
      <x v="167"/>
    </i>
    <i>
      <x v="91"/>
    </i>
    <i>
      <x v="190"/>
    </i>
    <i>
      <x v="94"/>
    </i>
    <i>
      <x v="215"/>
    </i>
    <i>
      <x v="12"/>
    </i>
    <i>
      <x v="256"/>
    </i>
    <i>
      <x v="125"/>
    </i>
    <i>
      <x v="301"/>
    </i>
    <i>
      <x v="270"/>
    </i>
    <i>
      <x v="208"/>
    </i>
    <i>
      <x v="9"/>
    </i>
    <i>
      <x v="105"/>
    </i>
    <i>
      <x v="246"/>
    </i>
    <i>
      <x v="14"/>
    </i>
    <i>
      <x v="185"/>
    </i>
    <i>
      <x v="109"/>
    </i>
    <i>
      <x v="205"/>
    </i>
    <i>
      <x v="118"/>
    </i>
    <i>
      <x v="229"/>
    </i>
    <i>
      <x v="43"/>
    </i>
    <i>
      <x v="96"/>
    </i>
    <i>
      <x v="129"/>
    </i>
    <i>
      <x v="287"/>
    </i>
    <i>
      <x v="133"/>
    </i>
    <i>
      <x v="74"/>
    </i>
    <i>
      <x v="46"/>
    </i>
    <i>
      <x v="202"/>
    </i>
    <i>
      <x v="148"/>
    </i>
    <i>
      <x v="206"/>
    </i>
    <i>
      <x v="66"/>
    </i>
    <i>
      <x v="38"/>
    </i>
    <i>
      <x v="1"/>
    </i>
    <i>
      <x v="238"/>
    </i>
    <i>
      <x v="168"/>
    </i>
    <i>
      <x v="59"/>
    </i>
    <i>
      <x v="25"/>
    </i>
    <i>
      <x v="262"/>
    </i>
    <i>
      <x v="308"/>
    </i>
    <i>
      <x v="281"/>
    </i>
    <i>
      <x v="8"/>
    </i>
    <i>
      <x v="60"/>
    </i>
    <i>
      <x v="183"/>
    </i>
    <i>
      <x v="19"/>
    </i>
    <i>
      <x v="307"/>
    </i>
    <i>
      <x v="217"/>
    </i>
    <i>
      <x v="86"/>
    </i>
    <i>
      <x v="249"/>
    </i>
    <i>
      <x v="51"/>
    </i>
    <i>
      <x v="201"/>
    </i>
    <i>
      <x v="11"/>
    </i>
    <i>
      <x v="233"/>
    </i>
    <i>
      <x v="93"/>
    </i>
    <i>
      <x v="265"/>
    </i>
    <i>
      <x v="4"/>
    </i>
    <i>
      <x v="297"/>
    </i>
    <i>
      <x v="95"/>
    </i>
    <i>
      <x v="30"/>
    </i>
    <i>
      <x v="5"/>
    </i>
    <i>
      <x v="225"/>
    </i>
    <i>
      <x v="54"/>
    </i>
    <i>
      <x v="241"/>
    </i>
    <i>
      <x v="13"/>
    </i>
    <i>
      <x v="257"/>
    </i>
    <i>
      <x v="99"/>
    </i>
    <i>
      <x v="273"/>
    </i>
    <i>
      <x v="100"/>
    </i>
    <i>
      <x v="289"/>
    </i>
    <i>
      <x v="101"/>
    </i>
    <i>
      <x v="305"/>
    </i>
    <i>
      <x v="102"/>
    </i>
    <i>
      <x v="75"/>
    </i>
    <i>
      <x v="103"/>
    </i>
    <i>
      <x v="213"/>
    </i>
    <i>
      <x v="104"/>
    </i>
    <i>
      <x v="221"/>
    </i>
    <i>
      <x v="55"/>
    </i>
    <i>
      <x v="79"/>
    </i>
    <i>
      <x v="56"/>
    </i>
    <i>
      <x v="237"/>
    </i>
    <i>
      <x v="107"/>
    </i>
    <i>
      <x v="245"/>
    </i>
    <i>
      <x v="108"/>
    </i>
    <i>
      <x v="10"/>
    </i>
    <i>
      <x v="57"/>
    </i>
    <i>
      <x v="261"/>
    </i>
    <i>
      <x v="15"/>
    </i>
    <i>
      <x v="33"/>
    </i>
    <i>
      <x v="111"/>
    </i>
    <i>
      <x v="277"/>
    </i>
    <i>
      <x v="112"/>
    </i>
    <i>
      <x v="285"/>
    </i>
    <i>
      <x v="113"/>
    </i>
    <i>
      <x v="36"/>
    </i>
    <i>
      <x v="114"/>
    </i>
    <i>
      <x v="89"/>
    </i>
    <i>
      <x v="115"/>
    </i>
    <i>
      <x v="199"/>
    </i>
    <i>
      <x v="116"/>
    </i>
    <i>
      <x v="203"/>
    </i>
    <i>
      <x v="117"/>
    </i>
    <i>
      <x v="207"/>
    </i>
    <i>
      <x v="58"/>
    </i>
    <i>
      <x v="211"/>
    </i>
    <i>
      <x v="119"/>
    </i>
    <i>
      <x v="78"/>
    </i>
    <i>
      <x v="120"/>
    </i>
    <i>
      <x v="219"/>
    </i>
    <i>
      <x v="16"/>
    </i>
    <i>
      <x v="223"/>
    </i>
    <i>
      <x v="122"/>
    </i>
    <i>
      <x v="227"/>
    </i>
    <i>
      <x v="123"/>
    </i>
    <i>
      <x v="231"/>
    </i>
    <i>
      <x v="124"/>
    </i>
    <i>
      <x v="235"/>
    </i>
    <i>
      <x v="42"/>
    </i>
    <i>
      <x v="239"/>
    </i>
    <i>
      <x v="126"/>
    </i>
    <i>
      <x v="243"/>
    </i>
    <i>
      <x v="127"/>
    </i>
    <i>
      <x v="247"/>
    </i>
    <i>
      <x v="128"/>
    </i>
    <i>
      <x v="251"/>
    </i>
    <i>
      <x v="39"/>
    </i>
    <i>
      <x v="255"/>
    </i>
    <i>
      <x v="130"/>
    </i>
    <i>
      <x v="259"/>
    </i>
    <i>
      <x v="131"/>
    </i>
    <i>
      <x v="263"/>
    </i>
    <i>
      <x v="132"/>
    </i>
    <i>
      <x v="267"/>
    </i>
    <i>
      <x v="44"/>
    </i>
    <i>
      <x v="271"/>
    </i>
    <i>
      <x v="134"/>
    </i>
    <i>
      <x v="275"/>
    </i>
    <i>
      <x v="135"/>
    </i>
    <i>
      <x v="279"/>
    </i>
    <i>
      <x v="136"/>
    </i>
    <i>
      <x v="283"/>
    </i>
    <i>
      <x v="137"/>
    </i>
    <i>
      <x v="87"/>
    </i>
    <i>
      <x v="138"/>
    </i>
    <i>
      <x v="291"/>
    </i>
    <i>
      <x v="139"/>
    </i>
    <i>
      <x v="295"/>
    </i>
    <i>
      <x v="140"/>
    </i>
    <i>
      <x v="299"/>
    </i>
    <i>
      <x v="141"/>
    </i>
    <i>
      <x v="303"/>
    </i>
    <i>
      <x v="142"/>
    </i>
    <i>
      <x v="198"/>
    </i>
    <i>
      <x v="143"/>
    </i>
    <i>
      <x v="200"/>
    </i>
    <i>
      <x v="17"/>
    </i>
    <i>
      <x v="3"/>
    </i>
    <i>
      <x v="18"/>
    </i>
    <i>
      <x v="204"/>
    </i>
    <i>
      <x v="146"/>
    </i>
    <i>
      <x v="76"/>
    </i>
    <i>
      <x v="62"/>
    </i>
    <i>
      <x v="77"/>
    </i>
    <i>
      <x v="45"/>
    </i>
    <i>
      <x v="210"/>
    </i>
    <i>
      <x v="149"/>
    </i>
    <i>
      <x v="31"/>
    </i>
    <i>
      <x v="150"/>
    </i>
    <i>
      <x v="214"/>
    </i>
    <i>
      <x v="20"/>
    </i>
    <i>
      <x v="216"/>
    </i>
    <i>
      <x v="152"/>
    </i>
    <i>
      <x v="218"/>
    </i>
    <i>
      <x v="153"/>
    </i>
    <i>
      <x v="220"/>
    </i>
    <i>
      <x v="309"/>
    </i>
    <i>
      <x v="222"/>
    </i>
    <i>
      <x v="21"/>
    </i>
    <i>
      <x v="224"/>
    </i>
    <i>
      <x v="156"/>
    </i>
    <i>
      <x v="226"/>
    </i>
    <i>
      <x v="157"/>
    </i>
    <i>
      <x v="228"/>
    </i>
    <i>
      <x v="158"/>
    </i>
    <i>
      <x v="230"/>
    </i>
    <i>
      <x v="159"/>
    </i>
    <i>
      <x v="232"/>
    </i>
    <i>
      <x v="2"/>
    </i>
    <i>
      <x v="234"/>
    </i>
    <i>
      <x v="161"/>
    </i>
    <i>
      <x v="236"/>
    </i>
    <i>
      <x v="64"/>
    </i>
    <i>
      <x v="80"/>
    </i>
    <i>
      <x v="163"/>
    </i>
    <i>
      <x v="240"/>
    </i>
    <i>
      <x v="164"/>
    </i>
    <i>
      <x v="242"/>
    </i>
    <i>
      <x v="24"/>
    </i>
    <i>
      <x v="244"/>
    </i>
    <i>
      <x v="166"/>
    </i>
    <i>
      <x v="41"/>
    </i>
    <i>
      <x v="65"/>
    </i>
    <i>
      <x v="248"/>
    </i>
    <i>
      <x v="40"/>
    </i>
    <i>
      <x v="250"/>
    </i>
    <i>
      <x v="169"/>
    </i>
    <i>
      <x v="252"/>
    </i>
    <i>
      <x v="67"/>
    </i>
    <i>
      <x v="254"/>
    </i>
    <i>
      <x v="306"/>
    </i>
    <i>
      <x v="83"/>
    </i>
    <i>
      <x v="68"/>
    </i>
    <i>
      <x v="258"/>
    </i>
    <i>
      <x v="173"/>
    </i>
    <i>
      <x v="260"/>
    </i>
    <i>
      <x v="174"/>
    </i>
    <i>
      <x v="84"/>
    </i>
    <i>
      <x v="175"/>
    </i>
    <i>
      <x v="264"/>
    </i>
    <i>
      <x v="176"/>
    </i>
    <i>
      <x v="266"/>
    </i>
    <i>
      <x v="177"/>
    </i>
    <i>
      <x v="32"/>
    </i>
    <i>
      <x v="47"/>
    </i>
    <i>
      <x v="85"/>
    </i>
    <i>
      <x v="179"/>
    </i>
    <i>
      <x v="272"/>
    </i>
    <i>
      <x v="180"/>
    </i>
    <i>
      <x v="274"/>
    </i>
    <i>
      <x v="181"/>
    </i>
    <i>
      <x v="276"/>
    </i>
    <i>
      <x v="182"/>
    </i>
    <i>
      <x v="34"/>
    </i>
    <i>
      <x v="48"/>
    </i>
    <i>
      <x v="280"/>
    </i>
    <i>
      <x v="184"/>
    </i>
    <i>
      <x v="282"/>
    </i>
    <i>
      <x v="71"/>
    </i>
    <i>
      <x v="284"/>
    </i>
    <i>
      <x v="186"/>
    </i>
    <i>
      <x v="286"/>
    </i>
    <i>
      <x v="28"/>
    </i>
    <i>
      <x v="288"/>
    </i>
    <i>
      <x v="29"/>
    </i>
    <i>
      <x v="290"/>
    </i>
    <i>
      <x v="189"/>
    </i>
    <i>
      <x v="35"/>
    </i>
    <i>
      <x v="72"/>
    </i>
    <i>
      <x v="294"/>
    </i>
    <i>
      <x v="191"/>
    </i>
    <i>
      <x v="296"/>
    </i>
    <i>
      <x v="192"/>
    </i>
    <i>
      <x v="88"/>
    </i>
    <i>
      <x v="193"/>
    </i>
    <i>
      <x v="300"/>
    </i>
    <i>
      <x v="73"/>
    </i>
    <i>
      <x v="302"/>
    </i>
    <i>
      <x v="195"/>
    </i>
    <i>
      <x v="304"/>
    </i>
    <i>
      <x v="196"/>
    </i>
    <i>
      <x v="90"/>
    </i>
    <i>
      <x v="197"/>
    </i>
    <i>
      <x v="26"/>
    </i>
    <i>
      <x v="37"/>
    </i>
    <i>
      <x v="27"/>
    </i>
    <i>
      <x v="155"/>
    </i>
    <i>
      <x v="310"/>
    </i>
    <i t="grand">
      <x/>
    </i>
  </rowItems>
  <colItems count="1">
    <i/>
  </colItems>
  <dataFields count="1">
    <dataField name="Count of FirstMentions" fld="0" subtotal="count" baseField="0"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6DF327-482C-4263-973F-1C3106E6473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83">
    <pivotField showAll="0"/>
    <pivotField numFmtId="165" showAll="0"/>
    <pivotField axis="axisRow" dataField="1"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Items count="1">
    <i/>
  </colItems>
  <dataFields count="1">
    <dataField name="Count of Gender" fld="2" subtotal="count" baseField="2"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525D76-8179-4622-91D8-282B48CAC59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83">
    <pivotField showAll="0"/>
    <pivotField numFmtId="165" showAll="0"/>
    <pivotField showAll="0"/>
    <pivotField axis="axisRow" dataField="1" showAll="0">
      <items count="8">
        <item x="4"/>
        <item x="2"/>
        <item x="5"/>
        <item x="0"/>
        <item x="1"/>
        <item x="3"/>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8">
    <i>
      <x/>
    </i>
    <i>
      <x v="1"/>
    </i>
    <i>
      <x v="2"/>
    </i>
    <i>
      <x v="3"/>
    </i>
    <i>
      <x v="4"/>
    </i>
    <i>
      <x v="5"/>
    </i>
    <i>
      <x v="6"/>
    </i>
    <i t="grand">
      <x/>
    </i>
  </rowItems>
  <colItems count="1">
    <i/>
  </colItems>
  <dataFields count="1">
    <dataField name="Count of Age" fld="3" subtotal="count" baseField="3"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B39A7C1-E2B4-46EF-B3D6-11A9EDCBBB20}"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5" firstHeaderRow="1" firstDataRow="1" firstDataCol="1"/>
  <pivotFields count="1">
    <pivotField axis="axisRow" dataField="1" showAll="0">
      <items count="12">
        <item x="0"/>
        <item x="6"/>
        <item x="7"/>
        <item x="9"/>
        <item x="10"/>
        <item x="8"/>
        <item x="1"/>
        <item x="3"/>
        <item x="4"/>
        <item x="5"/>
        <item x="2"/>
        <item t="default"/>
      </items>
    </pivotField>
  </pivotFields>
  <rowFields count="1">
    <field x="0"/>
  </rowFields>
  <rowItems count="12">
    <i>
      <x/>
    </i>
    <i>
      <x v="1"/>
    </i>
    <i>
      <x v="2"/>
    </i>
    <i>
      <x v="3"/>
    </i>
    <i>
      <x v="4"/>
    </i>
    <i>
      <x v="5"/>
    </i>
    <i>
      <x v="6"/>
    </i>
    <i>
      <x v="7"/>
    </i>
    <i>
      <x v="8"/>
    </i>
    <i>
      <x v="9"/>
    </i>
    <i>
      <x v="10"/>
    </i>
    <i t="grand">
      <x/>
    </i>
  </rowItems>
  <colItems count="1">
    <i/>
  </colItems>
  <dataFields count="1">
    <dataField name="Count of Ethnicity coded" fld="0" subtotal="count" baseField="0"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402CB66-AFC7-4DEF-B8D1-E85CBF73EC9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83">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8">
        <item x="1"/>
        <item x="5"/>
        <item x="4"/>
        <item x="3"/>
        <item x="6"/>
        <item x="2"/>
        <item x="0"/>
        <item t="default"/>
      </items>
    </pivotField>
  </pivotFields>
  <rowFields count="1">
    <field x="82"/>
  </rowFields>
  <rowItems count="8">
    <i>
      <x/>
    </i>
    <i>
      <x v="1"/>
    </i>
    <i>
      <x v="2"/>
    </i>
    <i>
      <x v="3"/>
    </i>
    <i>
      <x v="4"/>
    </i>
    <i>
      <x v="5"/>
    </i>
    <i>
      <x v="6"/>
    </i>
    <i t="grand">
      <x/>
    </i>
  </rowItems>
  <colItems count="1">
    <i/>
  </colItems>
  <dataFields count="1">
    <dataField name="Count of Household Income" fld="82" subtotal="count" baseField="82"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stats.govt.nz/information-releases/retail-trade-survey-december-2024-quarter/" TargetMode="External"/><Relationship Id="rId1" Type="http://schemas.openxmlformats.org/officeDocument/2006/relationships/hyperlink" Target="https://www.stats.govt.nz/information-releases/retail-trade-survey-december-2025-quarter/"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s://masseybusiness.asia.qualtrics.com/jfe/form/SV_d0Vcl6mFNp9tUCW" TargetMode="External"/><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221"/>
  <sheetViews>
    <sheetView topLeftCell="A151" zoomScale="107" zoomScaleNormal="130" workbookViewId="0">
      <selection activeCell="Q172" sqref="Q172:S172"/>
    </sheetView>
  </sheetViews>
  <sheetFormatPr defaultColWidth="9.1640625" defaultRowHeight="10.5"/>
  <cols>
    <col min="1" max="2" width="2.6640625" style="15" customWidth="1"/>
    <col min="3" max="3" width="27.6640625" style="15" customWidth="1"/>
    <col min="4" max="4" width="0.33203125" style="15" hidden="1" customWidth="1"/>
    <col min="5" max="5" width="5.83203125" style="15" customWidth="1"/>
    <col min="6" max="6" width="1.5" style="15" customWidth="1"/>
    <col min="7" max="7" width="5.83203125" style="15" customWidth="1"/>
    <col min="8" max="8" width="1.5" style="15" customWidth="1"/>
    <col min="9" max="9" width="5.83203125" style="15" customWidth="1"/>
    <col min="10" max="10" width="1.5" style="15" customWidth="1"/>
    <col min="11" max="11" width="5.83203125" style="15" customWidth="1"/>
    <col min="12" max="12" width="1.5" style="15" customWidth="1"/>
    <col min="13" max="13" width="5.83203125" style="15" customWidth="1"/>
    <col min="14" max="14" width="1.5" style="15" customWidth="1"/>
    <col min="15" max="15" width="5.83203125" style="15" customWidth="1"/>
    <col min="16" max="16" width="1.5" style="15" customWidth="1"/>
    <col min="17" max="17" width="5.83203125" style="15" customWidth="1"/>
    <col min="18" max="18" width="1.5" style="15" customWidth="1"/>
    <col min="19" max="19" width="5.83203125" style="15" customWidth="1"/>
    <col min="20" max="20" width="1.5" style="15" customWidth="1"/>
    <col min="21" max="21" width="5.83203125" style="15" customWidth="1"/>
    <col min="22" max="22" width="1.5" style="15" customWidth="1"/>
    <col min="23" max="24" width="8.5" style="15" customWidth="1"/>
    <col min="25" max="16384" width="9.1640625" style="15"/>
  </cols>
  <sheetData>
    <row r="1" spans="1:28" ht="26">
      <c r="A1" s="8" t="s">
        <v>59</v>
      </c>
      <c r="B1" s="8"/>
      <c r="C1"/>
      <c r="D1"/>
      <c r="K1" s="40" t="s">
        <v>241</v>
      </c>
      <c r="M1" s="125" t="s">
        <v>2601</v>
      </c>
      <c r="N1" s="123"/>
      <c r="O1" s="124"/>
      <c r="P1" s="121"/>
    </row>
    <row r="2" spans="1:28" ht="23.5">
      <c r="A2" s="9" t="s">
        <v>2592</v>
      </c>
      <c r="B2"/>
      <c r="C2"/>
      <c r="D2" s="10" t="s">
        <v>58</v>
      </c>
      <c r="F2" s="10" t="s">
        <v>2600</v>
      </c>
      <c r="I2" s="10"/>
      <c r="K2" s="40" t="s">
        <v>242</v>
      </c>
      <c r="M2" s="125">
        <v>26019118</v>
      </c>
      <c r="N2" s="123"/>
      <c r="O2" s="124"/>
      <c r="P2" s="121"/>
    </row>
    <row r="3" spans="1:28" ht="23.5">
      <c r="A3" s="9"/>
      <c r="B3"/>
      <c r="C3"/>
      <c r="D3" s="10"/>
      <c r="M3" s="122"/>
      <c r="O3" s="122"/>
    </row>
    <row r="4" spans="1:28" ht="15.5">
      <c r="A4" s="14" t="s">
        <v>0</v>
      </c>
      <c r="E4" s="16" t="s">
        <v>2583</v>
      </c>
    </row>
    <row r="5" spans="1:28" ht="15.5">
      <c r="E5" s="95" t="s">
        <v>2584</v>
      </c>
    </row>
    <row r="6" spans="1:28" ht="18" customHeight="1">
      <c r="A6" s="17" t="s">
        <v>105</v>
      </c>
      <c r="B6" s="18"/>
      <c r="C6" s="18"/>
      <c r="D6" s="18"/>
      <c r="E6" s="18"/>
      <c r="F6" s="18"/>
      <c r="G6" s="18"/>
      <c r="H6" s="18"/>
      <c r="I6" s="18"/>
      <c r="J6" s="18"/>
      <c r="K6" s="18"/>
      <c r="L6" s="18"/>
      <c r="M6" s="18"/>
      <c r="N6" s="18"/>
      <c r="O6" s="18"/>
      <c r="P6" s="18"/>
      <c r="Q6" s="18"/>
      <c r="R6" s="18"/>
      <c r="S6" s="18"/>
      <c r="T6" s="18"/>
      <c r="U6" s="18"/>
    </row>
    <row r="7" spans="1:28" ht="15" customHeight="1">
      <c r="A7" s="19" t="s">
        <v>1</v>
      </c>
      <c r="B7" s="18"/>
      <c r="C7" s="18"/>
      <c r="D7" s="18"/>
      <c r="E7" s="15" t="s">
        <v>50</v>
      </c>
      <c r="F7" s="18"/>
      <c r="G7" s="18"/>
      <c r="H7" s="18"/>
      <c r="I7" s="18"/>
      <c r="J7" s="18"/>
      <c r="K7" s="38" t="s">
        <v>6</v>
      </c>
      <c r="L7" s="18"/>
      <c r="M7" s="18"/>
      <c r="N7" s="18"/>
      <c r="O7" s="18"/>
      <c r="P7" s="18"/>
      <c r="Q7" s="18"/>
      <c r="R7" s="18"/>
      <c r="S7" s="18"/>
      <c r="T7" s="18"/>
      <c r="U7" s="18"/>
      <c r="X7" s="39"/>
    </row>
    <row r="8" spans="1:28" ht="8" customHeight="1"/>
    <row r="9" spans="1:28" ht="11" customHeight="1">
      <c r="A9" s="20"/>
      <c r="B9" s="20"/>
      <c r="C9" s="20"/>
      <c r="D9" s="21" t="s">
        <v>2</v>
      </c>
      <c r="E9" s="299" t="s">
        <v>2585</v>
      </c>
      <c r="F9" s="300"/>
      <c r="G9" s="299">
        <v>2024</v>
      </c>
      <c r="H9" s="300"/>
      <c r="I9" s="300"/>
      <c r="J9" s="300"/>
      <c r="K9" s="300"/>
      <c r="L9" s="300"/>
      <c r="M9" s="300"/>
      <c r="N9" s="300"/>
      <c r="O9" s="299" t="s">
        <v>2586</v>
      </c>
      <c r="P9" s="300"/>
      <c r="Q9" s="300"/>
      <c r="R9" s="300"/>
      <c r="S9" s="300"/>
      <c r="T9" s="300"/>
      <c r="U9" s="300"/>
      <c r="V9" s="301"/>
    </row>
    <row r="10" spans="1:28" ht="13">
      <c r="A10" s="22" t="s">
        <v>4</v>
      </c>
      <c r="D10" s="23" t="s">
        <v>3</v>
      </c>
      <c r="E10" s="84" t="s">
        <v>136</v>
      </c>
      <c r="F10" s="85"/>
      <c r="G10" s="84" t="s">
        <v>133</v>
      </c>
      <c r="H10" s="85"/>
      <c r="I10" s="84" t="s">
        <v>134</v>
      </c>
      <c r="J10" s="85"/>
      <c r="K10" s="84" t="s">
        <v>135</v>
      </c>
      <c r="L10" s="85"/>
      <c r="M10" s="84" t="s">
        <v>136</v>
      </c>
      <c r="N10" s="182"/>
      <c r="O10" s="84" t="s">
        <v>133</v>
      </c>
      <c r="P10" s="85"/>
      <c r="Q10" s="84" t="s">
        <v>2528</v>
      </c>
      <c r="R10" s="85"/>
      <c r="S10" s="84" t="s">
        <v>135</v>
      </c>
      <c r="T10" s="85"/>
      <c r="U10" s="84" t="s">
        <v>136</v>
      </c>
      <c r="V10" s="85"/>
      <c r="X10" s="208" t="s">
        <v>2587</v>
      </c>
      <c r="Y10" s="42"/>
      <c r="Z10" s="42"/>
      <c r="AA10" s="42"/>
      <c r="AB10" s="42"/>
    </row>
    <row r="11" spans="1:28" ht="11" hidden="1" customHeight="1">
      <c r="B11" s="22"/>
      <c r="C11" s="22"/>
      <c r="D11" s="24" t="s">
        <v>5</v>
      </c>
      <c r="E11" s="83"/>
      <c r="F11" s="83"/>
      <c r="G11" s="83"/>
      <c r="H11" s="83"/>
      <c r="I11" s="83"/>
      <c r="J11" s="83"/>
      <c r="K11" s="83"/>
      <c r="L11" s="83"/>
      <c r="M11" s="83"/>
      <c r="N11" s="83"/>
      <c r="O11" s="83"/>
      <c r="P11" s="83"/>
      <c r="Q11" s="83"/>
      <c r="R11" s="83"/>
      <c r="S11" s="83"/>
      <c r="T11" s="83"/>
      <c r="U11" s="82" t="s">
        <v>6</v>
      </c>
      <c r="V11" s="83"/>
    </row>
    <row r="12" spans="1:28">
      <c r="A12" s="15" t="s">
        <v>7</v>
      </c>
      <c r="D12" s="18" t="s">
        <v>8</v>
      </c>
      <c r="E12" s="181">
        <v>7076</v>
      </c>
      <c r="F12" s="3" t="s">
        <v>44</v>
      </c>
      <c r="G12" s="181">
        <v>6790</v>
      </c>
      <c r="H12" s="3" t="s">
        <v>44</v>
      </c>
      <c r="I12" s="181">
        <v>6507</v>
      </c>
      <c r="J12" s="3" t="s">
        <v>44</v>
      </c>
      <c r="K12" s="181">
        <v>6566</v>
      </c>
      <c r="L12" s="3" t="s">
        <v>44</v>
      </c>
      <c r="M12" s="181">
        <v>7196</v>
      </c>
      <c r="N12" s="3" t="s">
        <v>44</v>
      </c>
      <c r="O12" s="181">
        <v>6943</v>
      </c>
      <c r="P12" s="3" t="s">
        <v>44</v>
      </c>
      <c r="Q12" s="181">
        <v>6736</v>
      </c>
      <c r="R12" s="3" t="s">
        <v>44</v>
      </c>
      <c r="S12" s="181">
        <v>6796</v>
      </c>
      <c r="T12" s="3" t="s">
        <v>44</v>
      </c>
      <c r="U12" s="181">
        <v>7375</v>
      </c>
      <c r="V12" s="3"/>
      <c r="W12" s="27"/>
      <c r="X12" s="40" t="s">
        <v>2485</v>
      </c>
    </row>
    <row r="13" spans="1:28">
      <c r="A13" s="15" t="s">
        <v>9</v>
      </c>
      <c r="D13" s="18" t="s">
        <v>10</v>
      </c>
      <c r="E13" s="181">
        <v>544</v>
      </c>
      <c r="F13" s="3" t="s">
        <v>44</v>
      </c>
      <c r="G13" s="181">
        <v>475</v>
      </c>
      <c r="H13" s="3" t="s">
        <v>44</v>
      </c>
      <c r="I13" s="181">
        <v>469</v>
      </c>
      <c r="J13" s="3" t="s">
        <v>44</v>
      </c>
      <c r="K13" s="181">
        <v>456</v>
      </c>
      <c r="L13" s="3" t="s">
        <v>44</v>
      </c>
      <c r="M13" s="181">
        <v>549</v>
      </c>
      <c r="N13" s="3" t="s">
        <v>44</v>
      </c>
      <c r="O13" s="181">
        <v>499</v>
      </c>
      <c r="P13" s="3" t="s">
        <v>44</v>
      </c>
      <c r="Q13" s="181">
        <v>475</v>
      </c>
      <c r="R13" s="3" t="s">
        <v>44</v>
      </c>
      <c r="S13" s="181">
        <v>484</v>
      </c>
      <c r="T13" s="3" t="s">
        <v>44</v>
      </c>
      <c r="U13" s="181">
        <v>590</v>
      </c>
      <c r="V13" s="3" t="s">
        <v>44</v>
      </c>
      <c r="W13" s="27"/>
    </row>
    <row r="14" spans="1:28">
      <c r="A14" s="15" t="s">
        <v>11</v>
      </c>
      <c r="D14" s="18" t="s">
        <v>12</v>
      </c>
      <c r="E14" s="181">
        <v>593</v>
      </c>
      <c r="F14" s="3" t="s">
        <v>44</v>
      </c>
      <c r="G14" s="181">
        <v>545</v>
      </c>
      <c r="H14" s="3" t="s">
        <v>44</v>
      </c>
      <c r="I14" s="181">
        <v>501</v>
      </c>
      <c r="J14" s="3" t="s">
        <v>44</v>
      </c>
      <c r="K14" s="181">
        <v>503</v>
      </c>
      <c r="L14" s="3" t="s">
        <v>44</v>
      </c>
      <c r="M14" s="181">
        <v>612</v>
      </c>
      <c r="N14" s="3" t="s">
        <v>44</v>
      </c>
      <c r="O14" s="181">
        <v>522</v>
      </c>
      <c r="P14" s="3" t="s">
        <v>44</v>
      </c>
      <c r="Q14" s="181">
        <v>480</v>
      </c>
      <c r="R14" s="3" t="s">
        <v>44</v>
      </c>
      <c r="S14" s="181">
        <v>472</v>
      </c>
      <c r="T14" s="3" t="s">
        <v>44</v>
      </c>
      <c r="U14" s="181">
        <v>600</v>
      </c>
      <c r="V14" s="3" t="s">
        <v>44</v>
      </c>
      <c r="W14" s="27"/>
    </row>
    <row r="15" spans="1:28">
      <c r="A15" s="15" t="s">
        <v>13</v>
      </c>
      <c r="D15" s="18" t="s">
        <v>14</v>
      </c>
      <c r="E15" s="181">
        <v>597</v>
      </c>
      <c r="F15" s="3" t="s">
        <v>44</v>
      </c>
      <c r="G15" s="181">
        <v>479</v>
      </c>
      <c r="H15" s="3" t="s">
        <v>44</v>
      </c>
      <c r="I15" s="181">
        <v>461</v>
      </c>
      <c r="J15" s="3" t="s">
        <v>44</v>
      </c>
      <c r="K15" s="181">
        <v>489</v>
      </c>
      <c r="L15" s="3" t="s">
        <v>44</v>
      </c>
      <c r="M15" s="181">
        <v>544</v>
      </c>
      <c r="N15" s="3" t="s">
        <v>44</v>
      </c>
      <c r="O15" s="181">
        <v>462</v>
      </c>
      <c r="P15" s="3" t="s">
        <v>44</v>
      </c>
      <c r="Q15" s="181">
        <v>480</v>
      </c>
      <c r="R15" s="3" t="s">
        <v>44</v>
      </c>
      <c r="S15" s="181">
        <v>484</v>
      </c>
      <c r="T15" s="3" t="s">
        <v>44</v>
      </c>
      <c r="U15" s="181">
        <v>560</v>
      </c>
      <c r="V15" s="3" t="s">
        <v>44</v>
      </c>
      <c r="W15" s="27"/>
    </row>
    <row r="16" spans="1:28">
      <c r="A16" s="15" t="s">
        <v>15</v>
      </c>
      <c r="D16" s="18" t="s">
        <v>16</v>
      </c>
      <c r="E16" s="181">
        <v>2190</v>
      </c>
      <c r="F16" s="3" t="s">
        <v>44</v>
      </c>
      <c r="G16" s="181">
        <v>1562</v>
      </c>
      <c r="H16" s="3" t="s">
        <v>44</v>
      </c>
      <c r="I16" s="181">
        <v>1686</v>
      </c>
      <c r="J16" s="3" t="s">
        <v>44</v>
      </c>
      <c r="K16" s="181">
        <v>1531</v>
      </c>
      <c r="L16" s="3" t="s">
        <v>44</v>
      </c>
      <c r="M16" s="181">
        <v>2173</v>
      </c>
      <c r="N16" s="3" t="s">
        <v>44</v>
      </c>
      <c r="O16" s="181">
        <v>1573</v>
      </c>
      <c r="P16" s="3" t="s">
        <v>44</v>
      </c>
      <c r="Q16" s="181">
        <v>1706</v>
      </c>
      <c r="R16" s="3" t="s">
        <v>44</v>
      </c>
      <c r="S16" s="181">
        <v>1615</v>
      </c>
      <c r="T16" s="3" t="s">
        <v>44</v>
      </c>
      <c r="U16" s="181">
        <v>2190</v>
      </c>
      <c r="V16" s="3" t="s">
        <v>44</v>
      </c>
      <c r="W16" s="27"/>
    </row>
    <row r="17" spans="1:29">
      <c r="A17" s="15" t="s">
        <v>17</v>
      </c>
      <c r="D17" s="18" t="s">
        <v>18</v>
      </c>
      <c r="E17" s="181">
        <v>863</v>
      </c>
      <c r="F17" s="3" t="s">
        <v>44</v>
      </c>
      <c r="G17" s="181">
        <v>721</v>
      </c>
      <c r="H17" s="3" t="s">
        <v>44</v>
      </c>
      <c r="I17" s="181">
        <v>748</v>
      </c>
      <c r="J17" s="3" t="s">
        <v>44</v>
      </c>
      <c r="K17" s="181">
        <v>753</v>
      </c>
      <c r="L17" s="3" t="s">
        <v>44</v>
      </c>
      <c r="M17" s="181">
        <v>871</v>
      </c>
      <c r="N17" s="3" t="s">
        <v>44</v>
      </c>
      <c r="O17" s="181">
        <v>738</v>
      </c>
      <c r="P17" s="3" t="s">
        <v>44</v>
      </c>
      <c r="Q17" s="181">
        <v>760</v>
      </c>
      <c r="R17" s="3" t="s">
        <v>44</v>
      </c>
      <c r="S17" s="181">
        <v>772</v>
      </c>
      <c r="T17" s="3" t="s">
        <v>44</v>
      </c>
      <c r="U17" s="181">
        <v>910</v>
      </c>
      <c r="V17" s="3" t="s">
        <v>44</v>
      </c>
      <c r="W17" s="27"/>
    </row>
    <row r="18" spans="1:29">
      <c r="A18" s="15" t="s">
        <v>19</v>
      </c>
      <c r="D18" s="18" t="s">
        <v>20</v>
      </c>
      <c r="E18" s="181">
        <v>2926</v>
      </c>
      <c r="F18" s="3" t="s">
        <v>44</v>
      </c>
      <c r="G18" s="181">
        <v>2525</v>
      </c>
      <c r="H18" s="3" t="s">
        <v>44</v>
      </c>
      <c r="I18" s="181">
        <v>2527</v>
      </c>
      <c r="J18" s="3" t="s">
        <v>44</v>
      </c>
      <c r="K18" s="181">
        <v>2565</v>
      </c>
      <c r="L18" s="3" t="s">
        <v>44</v>
      </c>
      <c r="M18" s="181">
        <v>2859</v>
      </c>
      <c r="N18" s="3" t="s">
        <v>44</v>
      </c>
      <c r="O18" s="181">
        <v>2465</v>
      </c>
      <c r="P18" s="3" t="s">
        <v>44</v>
      </c>
      <c r="Q18" s="181">
        <v>2492</v>
      </c>
      <c r="R18" s="3" t="s">
        <v>44</v>
      </c>
      <c r="S18" s="181">
        <v>2600</v>
      </c>
      <c r="T18" s="3" t="s">
        <v>44</v>
      </c>
      <c r="U18" s="181">
        <v>2922</v>
      </c>
      <c r="V18" s="3" t="s">
        <v>44</v>
      </c>
      <c r="W18" s="27"/>
    </row>
    <row r="19" spans="1:29">
      <c r="A19" s="15" t="s">
        <v>21</v>
      </c>
      <c r="D19" s="18" t="s">
        <v>22</v>
      </c>
      <c r="E19" s="181">
        <v>944</v>
      </c>
      <c r="F19" s="3" t="s">
        <v>44</v>
      </c>
      <c r="G19" s="181">
        <v>774</v>
      </c>
      <c r="H19" s="3" t="s">
        <v>44</v>
      </c>
      <c r="I19" s="181">
        <v>700</v>
      </c>
      <c r="J19" s="3" t="s">
        <v>44</v>
      </c>
      <c r="K19" s="181">
        <v>647</v>
      </c>
      <c r="L19" s="3" t="s">
        <v>44</v>
      </c>
      <c r="M19" s="181">
        <v>968</v>
      </c>
      <c r="N19" s="3" t="s">
        <v>44</v>
      </c>
      <c r="O19" s="181">
        <v>788</v>
      </c>
      <c r="P19" s="3" t="s">
        <v>44</v>
      </c>
      <c r="Q19" s="181">
        <v>737</v>
      </c>
      <c r="R19" s="3" t="s">
        <v>44</v>
      </c>
      <c r="S19" s="181">
        <v>696</v>
      </c>
      <c r="T19" s="3" t="s">
        <v>44</v>
      </c>
      <c r="U19" s="181">
        <v>1064</v>
      </c>
      <c r="V19" s="3" t="s">
        <v>44</v>
      </c>
      <c r="W19" s="27"/>
    </row>
    <row r="20" spans="1:29">
      <c r="A20" s="15" t="s">
        <v>23</v>
      </c>
      <c r="D20" s="18" t="s">
        <v>24</v>
      </c>
      <c r="E20" s="181">
        <v>1499</v>
      </c>
      <c r="F20" s="3" t="s">
        <v>44</v>
      </c>
      <c r="G20" s="181">
        <v>1191</v>
      </c>
      <c r="H20" s="3" t="s">
        <v>44</v>
      </c>
      <c r="I20" s="181">
        <v>1231</v>
      </c>
      <c r="J20" s="3" t="s">
        <v>44</v>
      </c>
      <c r="K20" s="181">
        <v>1113</v>
      </c>
      <c r="L20" s="3" t="s">
        <v>44</v>
      </c>
      <c r="M20" s="181">
        <v>1500</v>
      </c>
      <c r="N20" s="3" t="s">
        <v>44</v>
      </c>
      <c r="O20" s="181">
        <v>1234</v>
      </c>
      <c r="P20" s="3" t="s">
        <v>44</v>
      </c>
      <c r="Q20" s="181">
        <v>1234</v>
      </c>
      <c r="R20" s="3" t="s">
        <v>44</v>
      </c>
      <c r="S20" s="181">
        <v>1121</v>
      </c>
      <c r="T20" s="3" t="s">
        <v>44</v>
      </c>
      <c r="U20" s="181">
        <v>1552</v>
      </c>
      <c r="V20" s="3" t="s">
        <v>44</v>
      </c>
      <c r="W20" s="27"/>
    </row>
    <row r="21" spans="1:29">
      <c r="A21" s="15" t="s">
        <v>25</v>
      </c>
      <c r="D21" s="18" t="s">
        <v>26</v>
      </c>
      <c r="E21" s="181">
        <v>1000</v>
      </c>
      <c r="F21" s="3" t="s">
        <v>44</v>
      </c>
      <c r="G21" s="181">
        <v>845</v>
      </c>
      <c r="H21" s="3" t="s">
        <v>44</v>
      </c>
      <c r="I21" s="181">
        <v>840</v>
      </c>
      <c r="J21" s="3" t="s">
        <v>44</v>
      </c>
      <c r="K21" s="181">
        <v>847</v>
      </c>
      <c r="L21" s="3" t="s">
        <v>44</v>
      </c>
      <c r="M21" s="181">
        <v>1007</v>
      </c>
      <c r="N21" s="3" t="s">
        <v>44</v>
      </c>
      <c r="O21" s="181">
        <v>847</v>
      </c>
      <c r="P21" s="3" t="s">
        <v>44</v>
      </c>
      <c r="Q21" s="181">
        <v>907</v>
      </c>
      <c r="R21" s="3" t="s">
        <v>44</v>
      </c>
      <c r="S21" s="181">
        <v>969</v>
      </c>
      <c r="T21" s="3" t="s">
        <v>44</v>
      </c>
      <c r="U21" s="181">
        <v>1163</v>
      </c>
      <c r="V21" s="3" t="s">
        <v>44</v>
      </c>
      <c r="W21" s="27"/>
    </row>
    <row r="22" spans="1:29">
      <c r="A22" s="15" t="s">
        <v>27</v>
      </c>
      <c r="D22" s="18" t="s">
        <v>28</v>
      </c>
      <c r="E22" s="181">
        <v>2215</v>
      </c>
      <c r="F22" s="3" t="s">
        <v>44</v>
      </c>
      <c r="G22" s="181">
        <v>1991</v>
      </c>
      <c r="H22" s="3" t="s">
        <v>44</v>
      </c>
      <c r="I22" s="181">
        <v>2006</v>
      </c>
      <c r="J22" s="3" t="s">
        <v>44</v>
      </c>
      <c r="K22" s="181">
        <v>1954</v>
      </c>
      <c r="L22" s="3" t="s">
        <v>44</v>
      </c>
      <c r="M22" s="181">
        <v>2304</v>
      </c>
      <c r="N22" s="3" t="s">
        <v>44</v>
      </c>
      <c r="O22" s="181">
        <v>2141</v>
      </c>
      <c r="P22" s="3" t="s">
        <v>44</v>
      </c>
      <c r="Q22" s="181">
        <v>2139</v>
      </c>
      <c r="R22" s="3" t="s">
        <v>44</v>
      </c>
      <c r="S22" s="181">
        <v>2155</v>
      </c>
      <c r="T22" s="3" t="s">
        <v>44</v>
      </c>
      <c r="U22" s="181">
        <v>2590</v>
      </c>
      <c r="V22" s="3" t="s">
        <v>44</v>
      </c>
      <c r="W22" s="27"/>
    </row>
    <row r="23" spans="1:29">
      <c r="A23" s="15" t="s">
        <v>29</v>
      </c>
      <c r="D23" s="18" t="s">
        <v>30</v>
      </c>
      <c r="E23" s="181">
        <v>1418</v>
      </c>
      <c r="F23" s="3" t="s">
        <v>44</v>
      </c>
      <c r="G23" s="181">
        <v>1656</v>
      </c>
      <c r="H23" s="3" t="s">
        <v>44</v>
      </c>
      <c r="I23" s="181">
        <v>1139</v>
      </c>
      <c r="J23" s="3" t="s">
        <v>44</v>
      </c>
      <c r="K23" s="181">
        <v>1094</v>
      </c>
      <c r="L23" s="3" t="s">
        <v>44</v>
      </c>
      <c r="M23" s="181">
        <v>1525</v>
      </c>
      <c r="N23" s="3" t="s">
        <v>44</v>
      </c>
      <c r="O23" s="181">
        <v>1710</v>
      </c>
      <c r="P23" s="3" t="s">
        <v>44</v>
      </c>
      <c r="Q23" s="181">
        <v>1208</v>
      </c>
      <c r="R23" s="3" t="s">
        <v>44</v>
      </c>
      <c r="S23" s="181">
        <v>1170</v>
      </c>
      <c r="T23" s="3" t="s">
        <v>44</v>
      </c>
      <c r="U23" s="181">
        <v>1607</v>
      </c>
      <c r="V23" s="3" t="s">
        <v>44</v>
      </c>
      <c r="W23" s="27"/>
    </row>
    <row r="24" spans="1:29">
      <c r="A24" s="15" t="s">
        <v>31</v>
      </c>
      <c r="D24" s="18" t="s">
        <v>32</v>
      </c>
      <c r="E24" s="181">
        <v>4124</v>
      </c>
      <c r="F24" s="3" t="s">
        <v>44</v>
      </c>
      <c r="G24" s="181">
        <v>3965</v>
      </c>
      <c r="H24" s="3" t="s">
        <v>44</v>
      </c>
      <c r="I24" s="181">
        <v>3821</v>
      </c>
      <c r="J24" s="3" t="s">
        <v>44</v>
      </c>
      <c r="K24" s="181">
        <v>3825</v>
      </c>
      <c r="L24" s="3" t="s">
        <v>44</v>
      </c>
      <c r="M24" s="181">
        <v>4254</v>
      </c>
      <c r="N24" s="3" t="s">
        <v>44</v>
      </c>
      <c r="O24" s="181">
        <v>4004</v>
      </c>
      <c r="P24" s="3" t="s">
        <v>44</v>
      </c>
      <c r="Q24" s="181">
        <v>3904</v>
      </c>
      <c r="R24" s="3" t="s">
        <v>44</v>
      </c>
      <c r="S24" s="181">
        <v>4049</v>
      </c>
      <c r="T24" s="3" t="s">
        <v>44</v>
      </c>
      <c r="U24" s="181">
        <v>4431</v>
      </c>
      <c r="V24" s="3" t="s">
        <v>44</v>
      </c>
      <c r="W24" s="27"/>
    </row>
    <row r="25" spans="1:29">
      <c r="A25" s="28" t="s">
        <v>33</v>
      </c>
      <c r="D25" s="29" t="s">
        <v>34</v>
      </c>
      <c r="E25" s="230">
        <v>25988</v>
      </c>
      <c r="F25" s="3" t="s">
        <v>44</v>
      </c>
      <c r="G25" s="230">
        <v>23520</v>
      </c>
      <c r="H25" s="3" t="s">
        <v>44</v>
      </c>
      <c r="I25" s="230">
        <v>22635</v>
      </c>
      <c r="J25" s="3" t="s">
        <v>44</v>
      </c>
      <c r="K25" s="230">
        <v>22344</v>
      </c>
      <c r="L25" s="3" t="s">
        <v>44</v>
      </c>
      <c r="M25" s="230">
        <v>26364</v>
      </c>
      <c r="N25" s="3" t="s">
        <v>44</v>
      </c>
      <c r="O25" s="230">
        <v>23925</v>
      </c>
      <c r="P25" s="3" t="s">
        <v>44</v>
      </c>
      <c r="Q25" s="230">
        <v>23257</v>
      </c>
      <c r="R25" s="3" t="s">
        <v>44</v>
      </c>
      <c r="S25" s="230">
        <v>23383</v>
      </c>
      <c r="T25" s="3" t="s">
        <v>44</v>
      </c>
      <c r="U25" s="230">
        <v>27552</v>
      </c>
      <c r="V25" s="3" t="s">
        <v>44</v>
      </c>
      <c r="W25" s="30"/>
    </row>
    <row r="26" spans="1:29">
      <c r="A26" s="15" t="s">
        <v>35</v>
      </c>
      <c r="D26" s="18" t="s">
        <v>36</v>
      </c>
      <c r="E26" s="181">
        <v>3918</v>
      </c>
      <c r="F26" s="3" t="s">
        <v>44</v>
      </c>
      <c r="G26" s="181">
        <v>3905</v>
      </c>
      <c r="H26" s="3" t="s">
        <v>44</v>
      </c>
      <c r="I26" s="181">
        <v>3750</v>
      </c>
      <c r="J26" s="3" t="s">
        <v>44</v>
      </c>
      <c r="K26" s="181">
        <v>3875</v>
      </c>
      <c r="L26" s="3" t="s">
        <v>44</v>
      </c>
      <c r="M26" s="181">
        <v>3882</v>
      </c>
      <c r="N26" s="3" t="s">
        <v>44</v>
      </c>
      <c r="O26" s="181">
        <v>4016</v>
      </c>
      <c r="P26" s="3" t="s">
        <v>44</v>
      </c>
      <c r="Q26" s="181">
        <v>4058</v>
      </c>
      <c r="R26" s="3" t="s">
        <v>44</v>
      </c>
      <c r="S26" s="181">
        <v>4341</v>
      </c>
      <c r="T26" s="3" t="s">
        <v>44</v>
      </c>
      <c r="U26" s="181">
        <v>4277</v>
      </c>
      <c r="V26" s="3"/>
      <c r="W26" s="27"/>
    </row>
    <row r="27" spans="1:29">
      <c r="A27" s="15" t="s">
        <v>37</v>
      </c>
      <c r="D27" s="18" t="s">
        <v>38</v>
      </c>
      <c r="E27" s="181">
        <v>2662</v>
      </c>
      <c r="F27" s="3" t="s">
        <v>44</v>
      </c>
      <c r="G27" s="181">
        <v>2531</v>
      </c>
      <c r="H27" s="3" t="s">
        <v>44</v>
      </c>
      <c r="I27" s="181">
        <v>2398</v>
      </c>
      <c r="J27" s="3" t="s">
        <v>44</v>
      </c>
      <c r="K27" s="181">
        <v>2252</v>
      </c>
      <c r="L27" s="3" t="s">
        <v>44</v>
      </c>
      <c r="M27" s="181">
        <v>2384</v>
      </c>
      <c r="N27" s="3" t="s">
        <v>44</v>
      </c>
      <c r="O27" s="181">
        <v>2431</v>
      </c>
      <c r="P27" s="3" t="s">
        <v>44</v>
      </c>
      <c r="Q27" s="181">
        <v>2189</v>
      </c>
      <c r="R27" s="3" t="s">
        <v>44</v>
      </c>
      <c r="S27" s="181">
        <v>2169</v>
      </c>
      <c r="T27" s="3" t="s">
        <v>44</v>
      </c>
      <c r="U27" s="181">
        <v>2402</v>
      </c>
      <c r="V27" s="3"/>
      <c r="W27" s="27"/>
    </row>
    <row r="28" spans="1:29">
      <c r="A28" s="28" t="s">
        <v>39</v>
      </c>
      <c r="D28" s="29" t="s">
        <v>40</v>
      </c>
      <c r="E28" s="230">
        <v>32569</v>
      </c>
      <c r="F28" s="3" t="s">
        <v>44</v>
      </c>
      <c r="G28" s="230">
        <v>29956</v>
      </c>
      <c r="H28" s="3" t="s">
        <v>44</v>
      </c>
      <c r="I28" s="230">
        <v>28783</v>
      </c>
      <c r="J28" s="3" t="s">
        <v>44</v>
      </c>
      <c r="K28" s="230">
        <v>28471</v>
      </c>
      <c r="L28" s="3" t="s">
        <v>44</v>
      </c>
      <c r="M28" s="230">
        <v>32629</v>
      </c>
      <c r="N28" s="3" t="s">
        <v>44</v>
      </c>
      <c r="O28" s="230">
        <v>30372</v>
      </c>
      <c r="P28" s="3" t="s">
        <v>44</v>
      </c>
      <c r="Q28" s="230">
        <v>29504</v>
      </c>
      <c r="R28" s="3" t="s">
        <v>44</v>
      </c>
      <c r="S28" s="230">
        <v>29893</v>
      </c>
      <c r="T28" s="3" t="s">
        <v>44</v>
      </c>
      <c r="U28" s="230">
        <v>34232</v>
      </c>
      <c r="V28" s="3" t="s">
        <v>44</v>
      </c>
      <c r="W28" s="30"/>
    </row>
    <row r="29" spans="1:29">
      <c r="E29" s="30"/>
      <c r="G29" s="30"/>
      <c r="I29" s="30"/>
      <c r="K29" s="30"/>
      <c r="M29" s="30"/>
      <c r="O29" s="30"/>
      <c r="Q29" s="30"/>
      <c r="S29" s="30"/>
      <c r="U29" s="30"/>
    </row>
    <row r="30" spans="1:29" ht="12.75" customHeight="1">
      <c r="A30" s="297" t="s">
        <v>96</v>
      </c>
      <c r="B30" s="297"/>
      <c r="C30" s="297"/>
      <c r="D30" s="297"/>
      <c r="E30" s="297"/>
      <c r="F30" s="297"/>
      <c r="G30" s="297"/>
      <c r="H30" s="297"/>
      <c r="I30" s="297"/>
      <c r="J30" s="297"/>
      <c r="K30" s="297"/>
      <c r="L30" s="297"/>
      <c r="M30" s="297"/>
      <c r="N30" s="297"/>
      <c r="O30" s="297"/>
      <c r="P30" s="297"/>
      <c r="Q30" s="297"/>
      <c r="R30" s="297"/>
      <c r="S30" s="297"/>
      <c r="T30" s="297"/>
      <c r="U30" s="297"/>
      <c r="V30" s="297"/>
      <c r="X30" s="208" t="s">
        <v>42</v>
      </c>
      <c r="Y30" s="42"/>
      <c r="Z30" s="42"/>
      <c r="AA30" s="42"/>
      <c r="AB30" s="42"/>
      <c r="AC30" s="42"/>
    </row>
    <row r="31" spans="1:29">
      <c r="A31" s="15" t="s">
        <v>7</v>
      </c>
      <c r="E31" s="231">
        <v>5.4</v>
      </c>
      <c r="F31" s="232" t="s">
        <v>44</v>
      </c>
      <c r="G31" s="231">
        <v>3.8</v>
      </c>
      <c r="H31" s="232" t="s">
        <v>44</v>
      </c>
      <c r="I31" s="231">
        <v>3.8</v>
      </c>
      <c r="J31" s="232" t="s">
        <v>44</v>
      </c>
      <c r="K31" s="231">
        <v>2.1</v>
      </c>
      <c r="L31" s="232" t="s">
        <v>44</v>
      </c>
      <c r="M31" s="231">
        <v>1.7</v>
      </c>
      <c r="N31" s="232" t="s">
        <v>44</v>
      </c>
      <c r="O31" s="231">
        <v>2.2000000000000002</v>
      </c>
      <c r="P31" s="232" t="s">
        <v>44</v>
      </c>
      <c r="Q31" s="231">
        <v>3.5</v>
      </c>
      <c r="R31" s="232" t="s">
        <v>44</v>
      </c>
      <c r="S31" s="231">
        <v>3.5</v>
      </c>
      <c r="T31" s="232" t="s">
        <v>44</v>
      </c>
      <c r="U31" s="231">
        <v>2.5</v>
      </c>
      <c r="V31" s="3"/>
      <c r="X31" s="40" t="s">
        <v>2486</v>
      </c>
    </row>
    <row r="32" spans="1:29">
      <c r="A32" s="15" t="s">
        <v>9</v>
      </c>
      <c r="E32" s="231">
        <v>-3.9</v>
      </c>
      <c r="F32" s="232" t="s">
        <v>44</v>
      </c>
      <c r="G32" s="231">
        <v>0.6</v>
      </c>
      <c r="H32" s="232" t="s">
        <v>44</v>
      </c>
      <c r="I32" s="231">
        <v>4</v>
      </c>
      <c r="J32" s="232" t="s">
        <v>44</v>
      </c>
      <c r="K32" s="231">
        <v>-2.6</v>
      </c>
      <c r="L32" s="232" t="s">
        <v>44</v>
      </c>
      <c r="M32" s="231">
        <v>1</v>
      </c>
      <c r="N32" s="232" t="s">
        <v>44</v>
      </c>
      <c r="O32" s="231">
        <v>4.9000000000000004</v>
      </c>
      <c r="P32" s="232" t="s">
        <v>44</v>
      </c>
      <c r="Q32" s="231">
        <v>1.2</v>
      </c>
      <c r="R32" s="232" t="s">
        <v>44</v>
      </c>
      <c r="S32" s="231">
        <v>6.2</v>
      </c>
      <c r="T32" s="232" t="s">
        <v>44</v>
      </c>
      <c r="U32" s="231">
        <v>7.3</v>
      </c>
      <c r="V32" s="3"/>
    </row>
    <row r="33" spans="1:23">
      <c r="A33" s="15" t="s">
        <v>11</v>
      </c>
      <c r="E33" s="231">
        <v>-9.5</v>
      </c>
      <c r="F33" s="232" t="s">
        <v>44</v>
      </c>
      <c r="G33" s="231">
        <v>2.9</v>
      </c>
      <c r="H33" s="232" t="s">
        <v>44</v>
      </c>
      <c r="I33" s="231">
        <v>2.2999999999999998</v>
      </c>
      <c r="J33" s="232" t="s">
        <v>44</v>
      </c>
      <c r="K33" s="231">
        <v>3.4</v>
      </c>
      <c r="L33" s="232" t="s">
        <v>44</v>
      </c>
      <c r="M33" s="231">
        <v>3.3</v>
      </c>
      <c r="N33" s="232" t="s">
        <v>44</v>
      </c>
      <c r="O33" s="231">
        <v>-4.3</v>
      </c>
      <c r="P33" s="232" t="s">
        <v>44</v>
      </c>
      <c r="Q33" s="231">
        <v>-4.2</v>
      </c>
      <c r="R33" s="232" t="s">
        <v>44</v>
      </c>
      <c r="S33" s="231">
        <v>-6.1</v>
      </c>
      <c r="T33" s="232" t="s">
        <v>44</v>
      </c>
      <c r="U33" s="231">
        <v>-2</v>
      </c>
      <c r="V33" s="3"/>
    </row>
    <row r="34" spans="1:23">
      <c r="A34" s="15" t="s">
        <v>13</v>
      </c>
      <c r="E34" s="231">
        <v>-6</v>
      </c>
      <c r="F34" s="232" t="s">
        <v>44</v>
      </c>
      <c r="G34" s="231">
        <v>-2.5</v>
      </c>
      <c r="H34" s="232" t="s">
        <v>44</v>
      </c>
      <c r="I34" s="231">
        <v>-10.199999999999999</v>
      </c>
      <c r="J34" s="232" t="s">
        <v>44</v>
      </c>
      <c r="K34" s="231">
        <v>-3.9</v>
      </c>
      <c r="L34" s="232" t="s">
        <v>44</v>
      </c>
      <c r="M34" s="231">
        <v>-8.8000000000000007</v>
      </c>
      <c r="N34" s="232" t="s">
        <v>44</v>
      </c>
      <c r="O34" s="231">
        <v>-3.6</v>
      </c>
      <c r="P34" s="232" t="s">
        <v>44</v>
      </c>
      <c r="Q34" s="231">
        <v>4.3</v>
      </c>
      <c r="R34" s="232" t="s">
        <v>44</v>
      </c>
      <c r="S34" s="231">
        <v>-1.1000000000000001</v>
      </c>
      <c r="T34" s="232" t="s">
        <v>44</v>
      </c>
      <c r="U34" s="231">
        <v>2.8</v>
      </c>
      <c r="V34" s="3"/>
    </row>
    <row r="35" spans="1:23">
      <c r="A35" s="15" t="s">
        <v>15</v>
      </c>
      <c r="E35" s="231">
        <v>-3.6</v>
      </c>
      <c r="F35" s="232" t="s">
        <v>44</v>
      </c>
      <c r="G35" s="231">
        <v>-6.3</v>
      </c>
      <c r="H35" s="232" t="s">
        <v>44</v>
      </c>
      <c r="I35" s="231">
        <v>-5.0999999999999996</v>
      </c>
      <c r="J35" s="232" t="s">
        <v>44</v>
      </c>
      <c r="K35" s="231">
        <v>-6.1</v>
      </c>
      <c r="L35" s="232" t="s">
        <v>44</v>
      </c>
      <c r="M35" s="231">
        <v>-0.8</v>
      </c>
      <c r="N35" s="232" t="s">
        <v>44</v>
      </c>
      <c r="O35" s="231">
        <v>0.7</v>
      </c>
      <c r="P35" s="232" t="s">
        <v>44</v>
      </c>
      <c r="Q35" s="231">
        <v>1.1000000000000001</v>
      </c>
      <c r="R35" s="232" t="s">
        <v>44</v>
      </c>
      <c r="S35" s="231">
        <v>5.4</v>
      </c>
      <c r="T35" s="232" t="s">
        <v>44</v>
      </c>
      <c r="U35" s="231">
        <v>0.8</v>
      </c>
      <c r="V35" s="3"/>
    </row>
    <row r="36" spans="1:23">
      <c r="A36" s="15" t="s">
        <v>17</v>
      </c>
      <c r="E36" s="231">
        <v>-3.4</v>
      </c>
      <c r="F36" s="232" t="s">
        <v>44</v>
      </c>
      <c r="G36" s="231">
        <v>-7.2</v>
      </c>
      <c r="H36" s="232" t="s">
        <v>44</v>
      </c>
      <c r="I36" s="231">
        <v>-6.4</v>
      </c>
      <c r="J36" s="232" t="s">
        <v>44</v>
      </c>
      <c r="K36" s="231">
        <v>-3.2</v>
      </c>
      <c r="L36" s="232" t="s">
        <v>44</v>
      </c>
      <c r="M36" s="231">
        <v>1</v>
      </c>
      <c r="N36" s="232" t="s">
        <v>44</v>
      </c>
      <c r="O36" s="231">
        <v>2.4</v>
      </c>
      <c r="P36" s="232" t="s">
        <v>44</v>
      </c>
      <c r="Q36" s="231">
        <v>1.6</v>
      </c>
      <c r="R36" s="232" t="s">
        <v>44</v>
      </c>
      <c r="S36" s="231">
        <v>2.5</v>
      </c>
      <c r="T36" s="232" t="s">
        <v>44</v>
      </c>
      <c r="U36" s="231">
        <v>4.4000000000000004</v>
      </c>
      <c r="V36" s="3"/>
      <c r="W36" s="27"/>
    </row>
    <row r="37" spans="1:23">
      <c r="A37" s="15" t="s">
        <v>19</v>
      </c>
      <c r="E37" s="231">
        <v>-6.5</v>
      </c>
      <c r="F37" s="232" t="s">
        <v>44</v>
      </c>
      <c r="G37" s="231">
        <v>-7.6</v>
      </c>
      <c r="H37" s="232" t="s">
        <v>44</v>
      </c>
      <c r="I37" s="231">
        <v>-6.3</v>
      </c>
      <c r="J37" s="232" t="s">
        <v>44</v>
      </c>
      <c r="K37" s="231">
        <v>-5.2</v>
      </c>
      <c r="L37" s="232" t="s">
        <v>44</v>
      </c>
      <c r="M37" s="231">
        <v>-2.2999999999999998</v>
      </c>
      <c r="N37" s="232" t="s">
        <v>44</v>
      </c>
      <c r="O37" s="231">
        <v>-2.4</v>
      </c>
      <c r="P37" s="232" t="s">
        <v>44</v>
      </c>
      <c r="Q37" s="231">
        <v>-1.4</v>
      </c>
      <c r="R37" s="232" t="s">
        <v>44</v>
      </c>
      <c r="S37" s="231">
        <v>1.3</v>
      </c>
      <c r="T37" s="232" t="s">
        <v>44</v>
      </c>
      <c r="U37" s="231">
        <v>2.2000000000000002</v>
      </c>
      <c r="V37" s="3"/>
    </row>
    <row r="38" spans="1:23">
      <c r="A38" s="15" t="s">
        <v>21</v>
      </c>
      <c r="E38" s="231">
        <v>-6.7</v>
      </c>
      <c r="F38" s="232" t="s">
        <v>44</v>
      </c>
      <c r="G38" s="231">
        <v>-3.2</v>
      </c>
      <c r="H38" s="232" t="s">
        <v>44</v>
      </c>
      <c r="I38" s="231">
        <v>-5.4</v>
      </c>
      <c r="J38" s="232" t="s">
        <v>44</v>
      </c>
      <c r="K38" s="231">
        <v>-8.6999999999999993</v>
      </c>
      <c r="L38" s="232" t="s">
        <v>44</v>
      </c>
      <c r="M38" s="231">
        <v>2.6</v>
      </c>
      <c r="N38" s="232" t="s">
        <v>44</v>
      </c>
      <c r="O38" s="231">
        <v>1.7</v>
      </c>
      <c r="P38" s="232" t="s">
        <v>44</v>
      </c>
      <c r="Q38" s="231">
        <v>5.2</v>
      </c>
      <c r="R38" s="232" t="s">
        <v>44</v>
      </c>
      <c r="S38" s="231">
        <v>7.5</v>
      </c>
      <c r="T38" s="232" t="s">
        <v>44</v>
      </c>
      <c r="U38" s="231">
        <v>9.9</v>
      </c>
      <c r="V38" s="3"/>
    </row>
    <row r="39" spans="1:23">
      <c r="A39" s="15" t="s">
        <v>23</v>
      </c>
      <c r="E39" s="231">
        <v>-2.2999999999999998</v>
      </c>
      <c r="F39" s="232" t="s">
        <v>44</v>
      </c>
      <c r="G39" s="231">
        <v>-2.1</v>
      </c>
      <c r="H39" s="232" t="s">
        <v>44</v>
      </c>
      <c r="I39" s="231">
        <v>-1.1000000000000001</v>
      </c>
      <c r="J39" s="232" t="s">
        <v>44</v>
      </c>
      <c r="K39" s="231">
        <v>-4.4000000000000004</v>
      </c>
      <c r="L39" s="232" t="s">
        <v>44</v>
      </c>
      <c r="M39" s="231">
        <v>0.1</v>
      </c>
      <c r="N39" s="232" t="s">
        <v>44</v>
      </c>
      <c r="O39" s="231">
        <v>3.6</v>
      </c>
      <c r="P39" s="232" t="s">
        <v>44</v>
      </c>
      <c r="Q39" s="231">
        <v>0.3</v>
      </c>
      <c r="R39" s="232" t="s">
        <v>44</v>
      </c>
      <c r="S39" s="231">
        <v>0.7</v>
      </c>
      <c r="T39" s="232" t="s">
        <v>44</v>
      </c>
      <c r="U39" s="231">
        <v>3.5</v>
      </c>
      <c r="V39" s="3"/>
    </row>
    <row r="40" spans="1:23">
      <c r="A40" s="15" t="s">
        <v>25</v>
      </c>
      <c r="E40" s="231">
        <v>-1.2</v>
      </c>
      <c r="F40" s="232" t="s">
        <v>44</v>
      </c>
      <c r="G40" s="231">
        <v>-5.3</v>
      </c>
      <c r="H40" s="232" t="s">
        <v>44</v>
      </c>
      <c r="I40" s="231">
        <v>-10.4</v>
      </c>
      <c r="J40" s="232" t="s">
        <v>44</v>
      </c>
      <c r="K40" s="231">
        <v>-4.8</v>
      </c>
      <c r="L40" s="232" t="s">
        <v>44</v>
      </c>
      <c r="M40" s="231">
        <v>0.6</v>
      </c>
      <c r="N40" s="232" t="s">
        <v>44</v>
      </c>
      <c r="O40" s="231">
        <v>0.3</v>
      </c>
      <c r="P40" s="232" t="s">
        <v>44</v>
      </c>
      <c r="Q40" s="231">
        <v>8</v>
      </c>
      <c r="R40" s="232" t="s">
        <v>44</v>
      </c>
      <c r="S40" s="231">
        <v>14.4</v>
      </c>
      <c r="T40" s="232" t="s">
        <v>44</v>
      </c>
      <c r="U40" s="231">
        <v>15.5</v>
      </c>
      <c r="V40" s="3"/>
    </row>
    <row r="41" spans="1:23">
      <c r="A41" s="15" t="s">
        <v>27</v>
      </c>
      <c r="E41" s="231">
        <v>5.9</v>
      </c>
      <c r="F41" s="232" t="s">
        <v>44</v>
      </c>
      <c r="G41" s="231">
        <v>9.4</v>
      </c>
      <c r="H41" s="232" t="s">
        <v>44</v>
      </c>
      <c r="I41" s="231">
        <v>7.2</v>
      </c>
      <c r="J41" s="232" t="s">
        <v>44</v>
      </c>
      <c r="K41" s="231">
        <v>3.3</v>
      </c>
      <c r="L41" s="232" t="s">
        <v>44</v>
      </c>
      <c r="M41" s="231">
        <v>4</v>
      </c>
      <c r="N41" s="232" t="s">
        <v>44</v>
      </c>
      <c r="O41" s="231">
        <v>7.6</v>
      </c>
      <c r="P41" s="232" t="s">
        <v>44</v>
      </c>
      <c r="Q41" s="231">
        <v>6.6</v>
      </c>
      <c r="R41" s="232" t="s">
        <v>44</v>
      </c>
      <c r="S41" s="231">
        <v>10.3</v>
      </c>
      <c r="T41" s="232" t="s">
        <v>44</v>
      </c>
      <c r="U41" s="231">
        <v>12.4</v>
      </c>
      <c r="V41" s="3"/>
    </row>
    <row r="42" spans="1:23">
      <c r="A42" s="15" t="s">
        <v>29</v>
      </c>
      <c r="E42" s="231">
        <v>8.6</v>
      </c>
      <c r="F42" s="232" t="s">
        <v>44</v>
      </c>
      <c r="G42" s="231">
        <v>11.7</v>
      </c>
      <c r="H42" s="232" t="s">
        <v>44</v>
      </c>
      <c r="I42" s="231">
        <v>-2.5</v>
      </c>
      <c r="J42" s="232" t="s">
        <v>44</v>
      </c>
      <c r="K42" s="231">
        <v>-9.5</v>
      </c>
      <c r="L42" s="232" t="s">
        <v>44</v>
      </c>
      <c r="M42" s="231">
        <v>7.5</v>
      </c>
      <c r="N42" s="232" t="s">
        <v>44</v>
      </c>
      <c r="O42" s="231">
        <v>3.2</v>
      </c>
      <c r="P42" s="232" t="s">
        <v>44</v>
      </c>
      <c r="Q42" s="231">
        <v>6.1</v>
      </c>
      <c r="R42" s="232" t="s">
        <v>44</v>
      </c>
      <c r="S42" s="231">
        <v>7</v>
      </c>
      <c r="T42" s="232" t="s">
        <v>44</v>
      </c>
      <c r="U42" s="231">
        <v>5.4</v>
      </c>
      <c r="V42" s="3"/>
    </row>
    <row r="43" spans="1:23">
      <c r="A43" s="15" t="s">
        <v>31</v>
      </c>
      <c r="E43" s="231">
        <v>4.2</v>
      </c>
      <c r="F43" s="232" t="s">
        <v>44</v>
      </c>
      <c r="G43" s="231">
        <v>5.6</v>
      </c>
      <c r="H43" s="232" t="s">
        <v>44</v>
      </c>
      <c r="I43" s="231">
        <v>1.4</v>
      </c>
      <c r="J43" s="232" t="s">
        <v>44</v>
      </c>
      <c r="K43" s="231">
        <v>-0.8</v>
      </c>
      <c r="L43" s="232" t="s">
        <v>44</v>
      </c>
      <c r="M43" s="231">
        <v>3.2</v>
      </c>
      <c r="N43" s="232" t="s">
        <v>44</v>
      </c>
      <c r="O43" s="231">
        <v>1</v>
      </c>
      <c r="P43" s="232" t="s">
        <v>44</v>
      </c>
      <c r="Q43" s="231">
        <v>2.2000000000000002</v>
      </c>
      <c r="R43" s="232" t="s">
        <v>44</v>
      </c>
      <c r="S43" s="231">
        <v>5.9</v>
      </c>
      <c r="T43" s="232" t="s">
        <v>44</v>
      </c>
      <c r="U43" s="231">
        <v>4.0999999999999996</v>
      </c>
      <c r="V43" s="3"/>
    </row>
    <row r="44" spans="1:23">
      <c r="A44" s="28" t="s">
        <v>33</v>
      </c>
      <c r="E44" s="233">
        <v>0.8</v>
      </c>
      <c r="F44" s="234" t="s">
        <v>44</v>
      </c>
      <c r="G44" s="233">
        <v>1.5</v>
      </c>
      <c r="H44" s="234" t="s">
        <v>44</v>
      </c>
      <c r="I44" s="233">
        <v>-0.4</v>
      </c>
      <c r="J44" s="234" t="s">
        <v>44</v>
      </c>
      <c r="K44" s="233">
        <v>-1.7</v>
      </c>
      <c r="L44" s="234" t="s">
        <v>44</v>
      </c>
      <c r="M44" s="233">
        <v>1.4</v>
      </c>
      <c r="N44" s="234" t="s">
        <v>44</v>
      </c>
      <c r="O44" s="233">
        <v>1.7</v>
      </c>
      <c r="P44" s="234" t="s">
        <v>44</v>
      </c>
      <c r="Q44" s="233">
        <v>2.7</v>
      </c>
      <c r="R44" s="234" t="s">
        <v>44</v>
      </c>
      <c r="S44" s="233">
        <v>4.5999999999999996</v>
      </c>
      <c r="T44" s="234" t="s">
        <v>44</v>
      </c>
      <c r="U44" s="233">
        <v>4.5</v>
      </c>
      <c r="V44" s="86" t="s">
        <v>44</v>
      </c>
    </row>
    <row r="45" spans="1:23">
      <c r="A45" s="15" t="s">
        <v>35</v>
      </c>
      <c r="E45" s="231">
        <v>-4.0999999999999996</v>
      </c>
      <c r="F45" s="232" t="s">
        <v>44</v>
      </c>
      <c r="G45" s="231">
        <v>-2.9</v>
      </c>
      <c r="H45" s="232" t="s">
        <v>44</v>
      </c>
      <c r="I45" s="231">
        <v>-10.7</v>
      </c>
      <c r="J45" s="232" t="s">
        <v>44</v>
      </c>
      <c r="K45" s="231">
        <v>-4.5999999999999996</v>
      </c>
      <c r="L45" s="232" t="s">
        <v>44</v>
      </c>
      <c r="M45" s="231">
        <v>-0.9</v>
      </c>
      <c r="N45" s="232" t="s">
        <v>44</v>
      </c>
      <c r="O45" s="231">
        <v>2.8</v>
      </c>
      <c r="P45" s="232" t="s">
        <v>44</v>
      </c>
      <c r="Q45" s="231">
        <v>8.1999999999999993</v>
      </c>
      <c r="R45" s="232" t="s">
        <v>44</v>
      </c>
      <c r="S45" s="231">
        <v>12.1</v>
      </c>
      <c r="T45" s="232" t="s">
        <v>44</v>
      </c>
      <c r="U45" s="231">
        <v>10.199999999999999</v>
      </c>
      <c r="V45" s="3"/>
    </row>
    <row r="46" spans="1:23">
      <c r="A46" s="15" t="s">
        <v>37</v>
      </c>
      <c r="E46" s="231">
        <v>-5.7</v>
      </c>
      <c r="F46" s="232" t="s">
        <v>44</v>
      </c>
      <c r="G46" s="231">
        <v>-1.3</v>
      </c>
      <c r="H46" s="232" t="s">
        <v>44</v>
      </c>
      <c r="I46" s="231">
        <v>2.7</v>
      </c>
      <c r="J46" s="232" t="s">
        <v>44</v>
      </c>
      <c r="K46" s="231">
        <v>-10.4</v>
      </c>
      <c r="L46" s="232" t="s">
        <v>44</v>
      </c>
      <c r="M46" s="231">
        <v>-10.5</v>
      </c>
      <c r="N46" s="232" t="s">
        <v>44</v>
      </c>
      <c r="O46" s="231">
        <v>-3.9</v>
      </c>
      <c r="P46" s="232" t="s">
        <v>44</v>
      </c>
      <c r="Q46" s="231">
        <v>-8.6999999999999993</v>
      </c>
      <c r="R46" s="232" t="s">
        <v>44</v>
      </c>
      <c r="S46" s="231">
        <v>-3.7</v>
      </c>
      <c r="T46" s="232" t="s">
        <v>44</v>
      </c>
      <c r="U46" s="231">
        <v>0.8</v>
      </c>
      <c r="V46" s="3"/>
    </row>
    <row r="47" spans="1:23">
      <c r="A47" s="32" t="s">
        <v>39</v>
      </c>
      <c r="B47" s="22"/>
      <c r="C47" s="22"/>
      <c r="D47" s="22"/>
      <c r="E47" s="235">
        <v>-0.4</v>
      </c>
      <c r="F47" s="236" t="s">
        <v>44</v>
      </c>
      <c r="G47" s="235">
        <v>0.6</v>
      </c>
      <c r="H47" s="236" t="s">
        <v>44</v>
      </c>
      <c r="I47" s="235">
        <v>-1.6</v>
      </c>
      <c r="J47" s="236" t="s">
        <v>44</v>
      </c>
      <c r="K47" s="235">
        <v>-2.8</v>
      </c>
      <c r="L47" s="236" t="s">
        <v>44</v>
      </c>
      <c r="M47" s="235">
        <v>0.2</v>
      </c>
      <c r="N47" s="236" t="s">
        <v>44</v>
      </c>
      <c r="O47" s="235">
        <v>1.4</v>
      </c>
      <c r="P47" s="236" t="s">
        <v>44</v>
      </c>
      <c r="Q47" s="235">
        <v>2.5</v>
      </c>
      <c r="R47" s="236" t="s">
        <v>44</v>
      </c>
      <c r="S47" s="235">
        <v>5</v>
      </c>
      <c r="T47" s="236" t="s">
        <v>44</v>
      </c>
      <c r="U47" s="235">
        <v>4.9000000000000004</v>
      </c>
      <c r="V47" s="87" t="s">
        <v>44</v>
      </c>
    </row>
    <row r="49" spans="1:31" ht="13">
      <c r="A49" s="208" t="s">
        <v>2504</v>
      </c>
      <c r="B49" s="42"/>
      <c r="C49" s="42"/>
      <c r="D49" s="42"/>
      <c r="E49" s="42"/>
      <c r="F49" s="42"/>
      <c r="G49" s="42"/>
      <c r="H49" s="42"/>
    </row>
    <row r="50" spans="1:31">
      <c r="A50" s="297" t="s">
        <v>43</v>
      </c>
      <c r="B50" s="297"/>
      <c r="C50" s="297"/>
      <c r="D50" s="297"/>
      <c r="E50" s="297"/>
      <c r="F50" s="297"/>
      <c r="G50" s="297"/>
      <c r="H50" s="297"/>
      <c r="I50" s="297"/>
      <c r="J50" s="297"/>
      <c r="K50" s="297"/>
      <c r="L50" s="297"/>
      <c r="M50" s="297"/>
      <c r="N50" s="297"/>
      <c r="O50" s="297"/>
      <c r="P50" s="297"/>
      <c r="Q50" s="297"/>
      <c r="R50" s="297"/>
      <c r="S50" s="297"/>
      <c r="T50" s="297"/>
      <c r="U50" s="297"/>
      <c r="V50" s="297"/>
      <c r="W50" s="264" t="s">
        <v>51</v>
      </c>
      <c r="X50" s="264" t="s">
        <v>52</v>
      </c>
      <c r="Z50" s="263" t="s">
        <v>94</v>
      </c>
      <c r="AA50" s="207"/>
      <c r="AB50" s="207"/>
      <c r="AC50" s="207"/>
      <c r="AD50" s="207"/>
      <c r="AE50" s="207"/>
    </row>
    <row r="51" spans="1:31">
      <c r="A51" s="15" t="s">
        <v>7</v>
      </c>
      <c r="E51" s="33">
        <v>10.063773526209365</v>
      </c>
      <c r="F51" s="188" t="s">
        <v>44</v>
      </c>
      <c r="G51" s="189">
        <f t="shared" ref="G51:G67" si="0">(G12-E12)/E12*100</f>
        <v>-4.0418315432447711</v>
      </c>
      <c r="H51" s="188" t="s">
        <v>44</v>
      </c>
      <c r="I51" s="189">
        <f>(I12-G12)/G12*100</f>
        <v>-4.1678939617083941</v>
      </c>
      <c r="J51" s="188" t="s">
        <v>44</v>
      </c>
      <c r="K51" s="189">
        <f>(K12-I12)/I12*100</f>
        <v>0.9067158444751805</v>
      </c>
      <c r="L51" s="188"/>
      <c r="M51" s="189">
        <f>(M12-K12)/K12*100</f>
        <v>9.5948827292110881</v>
      </c>
      <c r="N51" s="188"/>
      <c r="O51" s="189">
        <f>(O12-M12)/M12*100</f>
        <v>-3.5158421345191773</v>
      </c>
      <c r="P51" s="188"/>
      <c r="Q51" s="189">
        <f>(Q12-O12)/O12*100</f>
        <v>-2.9814201353881606</v>
      </c>
      <c r="R51" s="188"/>
      <c r="S51" s="189">
        <f>(S12-Q12)/Q12*100</f>
        <v>0.89073634204275531</v>
      </c>
      <c r="T51" s="188"/>
      <c r="U51" s="189">
        <f>(U12-S12)/S12*100</f>
        <v>8.5197174808710994</v>
      </c>
      <c r="W51" s="186">
        <f>AVERAGE(E51:U51)</f>
        <v>1.6965375719943316</v>
      </c>
      <c r="X51" s="41">
        <f>MEDIAN(E51:U51)</f>
        <v>0.89073634204275531</v>
      </c>
    </row>
    <row r="52" spans="1:31">
      <c r="A52" s="15" t="s">
        <v>9</v>
      </c>
      <c r="E52" s="33">
        <v>16.239316239316238</v>
      </c>
      <c r="G52" s="189">
        <f t="shared" si="0"/>
        <v>-12.683823529411764</v>
      </c>
      <c r="H52" s="188"/>
      <c r="I52" s="189">
        <f>(I13-G13)/G13*100</f>
        <v>-1.263157894736842</v>
      </c>
      <c r="J52" s="188" t="s">
        <v>44</v>
      </c>
      <c r="K52" s="189">
        <f>(K13-I13)/I13*100</f>
        <v>-2.7718550106609809</v>
      </c>
      <c r="L52" s="188"/>
      <c r="M52" s="189">
        <f>(M13-K13)/K13*100</f>
        <v>20.394736842105264</v>
      </c>
      <c r="N52" s="188"/>
      <c r="O52" s="189">
        <f>(O13-M13)/M13*100</f>
        <v>-9.1074681238615653</v>
      </c>
      <c r="P52" s="188"/>
      <c r="Q52" s="189">
        <f>(Q13-O13)/O13*100</f>
        <v>-4.8096192384769543</v>
      </c>
      <c r="R52" s="188"/>
      <c r="S52" s="189">
        <f>(S13-Q13)/Q13*100</f>
        <v>1.8947368421052633</v>
      </c>
      <c r="T52" s="188"/>
      <c r="U52" s="189">
        <f>(U13-S13)/S13*100</f>
        <v>21.900826446280991</v>
      </c>
      <c r="W52" s="41">
        <f>AVERAGE(E52:U52)</f>
        <v>3.3104102858510718</v>
      </c>
      <c r="X52" s="41">
        <f>MEDIAN(E52:U52)</f>
        <v>-1.263157894736842</v>
      </c>
    </row>
    <row r="53" spans="1:31" ht="11" customHeight="1">
      <c r="A53" s="15" t="s">
        <v>11</v>
      </c>
      <c r="E53" s="33">
        <v>22.016460905349795</v>
      </c>
      <c r="G53" s="189">
        <f t="shared" si="0"/>
        <v>-8.094435075885329</v>
      </c>
      <c r="H53" s="189"/>
      <c r="I53" s="189">
        <f t="shared" ref="I53:U53" si="1">(I14-G14)/G14*100</f>
        <v>-8.0733944954128454</v>
      </c>
      <c r="J53" s="189"/>
      <c r="K53" s="189">
        <f t="shared" si="1"/>
        <v>0.39920159680638717</v>
      </c>
      <c r="L53" s="189"/>
      <c r="M53" s="189">
        <f t="shared" si="1"/>
        <v>21.669980119284293</v>
      </c>
      <c r="N53" s="189"/>
      <c r="O53" s="189">
        <f t="shared" si="1"/>
        <v>-14.705882352941178</v>
      </c>
      <c r="P53" s="189"/>
      <c r="Q53" s="189">
        <f t="shared" si="1"/>
        <v>-8.0459770114942533</v>
      </c>
      <c r="R53" s="189"/>
      <c r="S53" s="189">
        <f t="shared" si="1"/>
        <v>-1.6666666666666667</v>
      </c>
      <c r="T53" s="189"/>
      <c r="U53" s="189">
        <f t="shared" si="1"/>
        <v>27.118644067796609</v>
      </c>
      <c r="W53" s="186">
        <f>AVERAGE(E53:U53)</f>
        <v>3.4019923429818681</v>
      </c>
      <c r="X53" s="260">
        <f>MEDIAN(E53:U53)</f>
        <v>-1.6666666666666667</v>
      </c>
    </row>
    <row r="54" spans="1:31">
      <c r="A54" s="15" t="s">
        <v>13</v>
      </c>
      <c r="E54" s="33">
        <v>17.288801571709232</v>
      </c>
      <c r="G54" s="189">
        <f t="shared" si="0"/>
        <v>-19.765494137353436</v>
      </c>
      <c r="H54" s="189"/>
      <c r="I54" s="189">
        <f t="shared" ref="I54:U54" si="2">(I15-G15)/G15*100</f>
        <v>-3.7578288100208765</v>
      </c>
      <c r="J54" s="189"/>
      <c r="K54" s="189">
        <f t="shared" si="2"/>
        <v>6.0737527114967458</v>
      </c>
      <c r="L54" s="189"/>
      <c r="M54" s="189">
        <f t="shared" si="2"/>
        <v>11.247443762781186</v>
      </c>
      <c r="N54" s="189"/>
      <c r="O54" s="189">
        <f t="shared" si="2"/>
        <v>-15.073529411764705</v>
      </c>
      <c r="P54" s="189"/>
      <c r="Q54" s="189">
        <f t="shared" si="2"/>
        <v>3.8961038961038961</v>
      </c>
      <c r="R54" s="189"/>
      <c r="S54" s="189">
        <f t="shared" si="2"/>
        <v>0.83333333333333337</v>
      </c>
      <c r="T54" s="189"/>
      <c r="U54" s="189">
        <f t="shared" si="2"/>
        <v>15.702479338842975</v>
      </c>
      <c r="W54" s="286">
        <f>AVERAGE(E54:U54)</f>
        <v>1.8272291394587059</v>
      </c>
      <c r="X54" s="41">
        <f>MEDIAN(E54:U54)</f>
        <v>3.8961038961038961</v>
      </c>
    </row>
    <row r="55" spans="1:31">
      <c r="A55" s="15" t="s">
        <v>15</v>
      </c>
      <c r="E55" s="33">
        <v>34.355828220858896</v>
      </c>
      <c r="G55" s="189">
        <f t="shared" si="0"/>
        <v>-28.675799086757991</v>
      </c>
      <c r="H55" s="189"/>
      <c r="I55" s="189">
        <f t="shared" ref="I55:U55" si="3">(I16-G16)/G16*100</f>
        <v>7.9385403329065296</v>
      </c>
      <c r="J55" s="189"/>
      <c r="K55" s="189">
        <f t="shared" si="3"/>
        <v>-9.1933570581257413</v>
      </c>
      <c r="L55" s="189"/>
      <c r="M55" s="189">
        <f t="shared" si="3"/>
        <v>41.933376877857611</v>
      </c>
      <c r="N55" s="189"/>
      <c r="O55" s="189">
        <f t="shared" si="3"/>
        <v>-27.611596870685691</v>
      </c>
      <c r="P55" s="189"/>
      <c r="Q55" s="189">
        <f t="shared" si="3"/>
        <v>8.4551811824539094</v>
      </c>
      <c r="R55" s="189"/>
      <c r="S55" s="189">
        <f t="shared" si="3"/>
        <v>-5.3341148886283705</v>
      </c>
      <c r="T55" s="189"/>
      <c r="U55" s="189">
        <f t="shared" si="3"/>
        <v>35.60371517027864</v>
      </c>
      <c r="W55" s="286">
        <f t="shared" ref="W55:W67" si="4">AVERAGE(E55:U55)</f>
        <v>6.3857526533508659</v>
      </c>
      <c r="X55" s="41">
        <f t="shared" ref="X55:X57" si="5">MEDIAN(E55:U55)</f>
        <v>7.9385403329065296</v>
      </c>
    </row>
    <row r="56" spans="1:31">
      <c r="A56" s="15" t="s">
        <v>17</v>
      </c>
      <c r="E56" s="33">
        <v>10.925449871465295</v>
      </c>
      <c r="G56" s="189">
        <f t="shared" si="0"/>
        <v>-16.454229432213211</v>
      </c>
      <c r="H56" s="189"/>
      <c r="I56" s="189">
        <f t="shared" ref="I56:U56" si="6">(I17-G17)/G17*100</f>
        <v>3.7447988904299581</v>
      </c>
      <c r="J56" s="189"/>
      <c r="K56" s="189">
        <f t="shared" si="6"/>
        <v>0.66844919786096257</v>
      </c>
      <c r="L56" s="189"/>
      <c r="M56" s="189">
        <f t="shared" si="6"/>
        <v>15.670650730411687</v>
      </c>
      <c r="N56" s="189"/>
      <c r="O56" s="189">
        <f t="shared" si="6"/>
        <v>-15.269804822043628</v>
      </c>
      <c r="P56" s="189"/>
      <c r="Q56" s="189">
        <f t="shared" si="6"/>
        <v>2.9810298102981028</v>
      </c>
      <c r="R56" s="189"/>
      <c r="S56" s="189">
        <f t="shared" si="6"/>
        <v>1.5789473684210527</v>
      </c>
      <c r="T56" s="189"/>
      <c r="U56" s="189">
        <f t="shared" si="6"/>
        <v>17.875647668393782</v>
      </c>
      <c r="W56" s="286">
        <f t="shared" si="4"/>
        <v>2.413437698113778</v>
      </c>
      <c r="X56" s="41">
        <f t="shared" si="5"/>
        <v>2.9810298102981028</v>
      </c>
    </row>
    <row r="57" spans="1:31">
      <c r="A57" s="15" t="s">
        <v>19</v>
      </c>
      <c r="E57" s="33">
        <v>8.0901366826745473</v>
      </c>
      <c r="G57" s="189">
        <f t="shared" si="0"/>
        <v>-13.704716336295283</v>
      </c>
      <c r="H57" s="189"/>
      <c r="I57" s="189">
        <f t="shared" ref="I57:U57" si="7">(I18-G18)/G18*100</f>
        <v>7.9207920792079209E-2</v>
      </c>
      <c r="J57" s="189"/>
      <c r="K57" s="189">
        <f t="shared" si="7"/>
        <v>1.5037593984962405</v>
      </c>
      <c r="L57" s="189"/>
      <c r="M57" s="189">
        <f t="shared" si="7"/>
        <v>11.461988304093568</v>
      </c>
      <c r="N57" s="189"/>
      <c r="O57" s="189">
        <f t="shared" si="7"/>
        <v>-13.78104232249038</v>
      </c>
      <c r="P57" s="189"/>
      <c r="Q57" s="189">
        <f t="shared" si="7"/>
        <v>1.0953346855983772</v>
      </c>
      <c r="R57" s="189"/>
      <c r="S57" s="189">
        <f t="shared" si="7"/>
        <v>4.3338683788121983</v>
      </c>
      <c r="T57" s="189"/>
      <c r="U57" s="189">
        <f t="shared" si="7"/>
        <v>12.384615384615385</v>
      </c>
      <c r="W57" s="286">
        <f t="shared" si="4"/>
        <v>1.2736835662551926</v>
      </c>
      <c r="X57" s="41">
        <f t="shared" si="5"/>
        <v>1.5037593984962405</v>
      </c>
      <c r="Y57" s="27"/>
    </row>
    <row r="58" spans="1:31">
      <c r="A58" s="15" t="s">
        <v>21</v>
      </c>
      <c r="E58" s="33">
        <v>33.333333333333329</v>
      </c>
      <c r="G58" s="189">
        <f t="shared" si="0"/>
        <v>-18.008474576271187</v>
      </c>
      <c r="H58" s="189"/>
      <c r="I58" s="189">
        <f t="shared" ref="I58:U58" si="8">(I19-G19)/G19*100</f>
        <v>-9.5607235142118849</v>
      </c>
      <c r="J58" s="189"/>
      <c r="K58" s="189">
        <f t="shared" si="8"/>
        <v>-7.5714285714285721</v>
      </c>
      <c r="L58" s="189"/>
      <c r="M58" s="189">
        <f t="shared" si="8"/>
        <v>49.613601236476043</v>
      </c>
      <c r="N58" s="189"/>
      <c r="O58" s="189">
        <f t="shared" si="8"/>
        <v>-18.595041322314049</v>
      </c>
      <c r="P58" s="189"/>
      <c r="Q58" s="189">
        <f t="shared" si="8"/>
        <v>-6.4720812182741119</v>
      </c>
      <c r="R58" s="189"/>
      <c r="S58" s="189">
        <f t="shared" si="8"/>
        <v>-5.5630936227951153</v>
      </c>
      <c r="T58" s="189"/>
      <c r="U58" s="189">
        <f t="shared" si="8"/>
        <v>52.873563218390807</v>
      </c>
      <c r="W58" s="286">
        <f t="shared" si="4"/>
        <v>7.7832949958783608</v>
      </c>
      <c r="X58" s="186">
        <f>MEDIAN(E58:U58)</f>
        <v>-6.4720812182741119</v>
      </c>
    </row>
    <row r="59" spans="1:31">
      <c r="A59" s="15" t="s">
        <v>23</v>
      </c>
      <c r="E59" s="33">
        <v>28.780068728522334</v>
      </c>
      <c r="G59" s="189">
        <f t="shared" si="0"/>
        <v>-20.547031354236157</v>
      </c>
      <c r="H59" s="189"/>
      <c r="I59" s="189">
        <f t="shared" ref="I59:U59" si="9">(I20-G20)/G20*100</f>
        <v>3.3585222502099077</v>
      </c>
      <c r="J59" s="189"/>
      <c r="K59" s="189">
        <f t="shared" si="9"/>
        <v>-9.5857026807473602</v>
      </c>
      <c r="L59" s="189"/>
      <c r="M59" s="189">
        <f t="shared" si="9"/>
        <v>34.770889487870619</v>
      </c>
      <c r="N59" s="189"/>
      <c r="O59" s="189">
        <f t="shared" si="9"/>
        <v>-17.733333333333334</v>
      </c>
      <c r="P59" s="189"/>
      <c r="Q59" s="189">
        <f t="shared" si="9"/>
        <v>0</v>
      </c>
      <c r="R59" s="189"/>
      <c r="S59" s="189">
        <f t="shared" si="9"/>
        <v>-9.1572123176661258</v>
      </c>
      <c r="T59" s="189"/>
      <c r="U59" s="189">
        <f t="shared" si="9"/>
        <v>38.447814451382698</v>
      </c>
      <c r="W59" s="286">
        <f t="shared" si="4"/>
        <v>5.3704461368891758</v>
      </c>
      <c r="X59" s="41">
        <f>MEDIAN(E59:U59)</f>
        <v>0</v>
      </c>
    </row>
    <row r="60" spans="1:31">
      <c r="A60" s="15" t="s">
        <v>25</v>
      </c>
      <c r="E60" s="33">
        <v>12.359550561797752</v>
      </c>
      <c r="G60" s="189">
        <f t="shared" si="0"/>
        <v>-15.5</v>
      </c>
      <c r="H60" s="189"/>
      <c r="I60" s="189">
        <f t="shared" ref="I60:U60" si="10">(I21-G21)/G21*100</f>
        <v>-0.59171597633136097</v>
      </c>
      <c r="J60" s="189"/>
      <c r="K60" s="189">
        <f t="shared" si="10"/>
        <v>0.83333333333333337</v>
      </c>
      <c r="L60" s="189"/>
      <c r="M60" s="189">
        <f t="shared" si="10"/>
        <v>18.890200708382526</v>
      </c>
      <c r="N60" s="189"/>
      <c r="O60" s="189">
        <f t="shared" si="10"/>
        <v>-15.888778550148958</v>
      </c>
      <c r="P60" s="189"/>
      <c r="Q60" s="189">
        <f t="shared" si="10"/>
        <v>7.0838252656434477</v>
      </c>
      <c r="R60" s="189"/>
      <c r="S60" s="189">
        <f t="shared" si="10"/>
        <v>6.8357221609702314</v>
      </c>
      <c r="T60" s="189"/>
      <c r="U60" s="189">
        <f t="shared" si="10"/>
        <v>20.020639834881322</v>
      </c>
      <c r="W60" s="286">
        <f t="shared" si="4"/>
        <v>3.782530815392033</v>
      </c>
      <c r="X60" s="41">
        <f t="shared" ref="X60:X67" si="11">MEDIAN(E60:U60)</f>
        <v>6.8357221609702314</v>
      </c>
    </row>
    <row r="61" spans="1:31">
      <c r="A61" s="15" t="s">
        <v>27</v>
      </c>
      <c r="E61" s="33">
        <v>17.071881606765327</v>
      </c>
      <c r="G61" s="189">
        <f t="shared" si="0"/>
        <v>-10.112866817155757</v>
      </c>
      <c r="H61" s="189"/>
      <c r="I61" s="189">
        <f t="shared" ref="I61:U61" si="12">(I22-G22)/G22*100</f>
        <v>0.75339025615268718</v>
      </c>
      <c r="J61" s="189"/>
      <c r="K61" s="189">
        <f t="shared" si="12"/>
        <v>-2.5922233300099702</v>
      </c>
      <c r="L61" s="189"/>
      <c r="M61" s="189">
        <f t="shared" si="12"/>
        <v>17.911975435005118</v>
      </c>
      <c r="N61" s="189"/>
      <c r="O61" s="189">
        <f t="shared" si="12"/>
        <v>-7.0746527777777777</v>
      </c>
      <c r="P61" s="189"/>
      <c r="Q61" s="189">
        <f t="shared" si="12"/>
        <v>-9.3414292386735168E-2</v>
      </c>
      <c r="R61" s="189"/>
      <c r="S61" s="189">
        <f t="shared" si="12"/>
        <v>0.74801309022907903</v>
      </c>
      <c r="T61" s="189"/>
      <c r="U61" s="189">
        <f t="shared" si="12"/>
        <v>20.185614849187935</v>
      </c>
      <c r="W61" s="286">
        <f t="shared" si="4"/>
        <v>4.0886353355566563</v>
      </c>
      <c r="X61" s="41">
        <f t="shared" si="11"/>
        <v>0.74801309022907903</v>
      </c>
    </row>
    <row r="62" spans="1:31">
      <c r="A62" s="15" t="s">
        <v>29</v>
      </c>
      <c r="E62" s="31">
        <v>17.3841059602649</v>
      </c>
      <c r="G62" s="189">
        <f t="shared" si="0"/>
        <v>16.784203102961918</v>
      </c>
      <c r="H62" s="189"/>
      <c r="I62" s="189">
        <f t="shared" ref="I62:U62" si="13">(I23-G23)/G23*100</f>
        <v>-31.219806763285025</v>
      </c>
      <c r="J62" s="189"/>
      <c r="K62" s="189">
        <f t="shared" si="13"/>
        <v>-3.9508340649692713</v>
      </c>
      <c r="L62" s="189"/>
      <c r="M62" s="189">
        <f t="shared" si="13"/>
        <v>39.396709323583181</v>
      </c>
      <c r="N62" s="189"/>
      <c r="O62" s="189">
        <f t="shared" si="13"/>
        <v>12.131147540983607</v>
      </c>
      <c r="P62" s="189"/>
      <c r="Q62" s="189">
        <f t="shared" si="13"/>
        <v>-29.35672514619883</v>
      </c>
      <c r="R62" s="189"/>
      <c r="S62" s="189">
        <f t="shared" si="13"/>
        <v>-3.1456953642384109</v>
      </c>
      <c r="T62" s="189"/>
      <c r="U62" s="189">
        <f t="shared" si="13"/>
        <v>37.350427350427353</v>
      </c>
      <c r="W62" s="286">
        <f t="shared" si="4"/>
        <v>6.1526146599477132</v>
      </c>
      <c r="X62" s="41">
        <f t="shared" si="11"/>
        <v>12.131147540983607</v>
      </c>
    </row>
    <row r="63" spans="1:31">
      <c r="A63" s="15" t="s">
        <v>31</v>
      </c>
      <c r="E63" s="33">
        <v>6.9224786103189011</v>
      </c>
      <c r="G63" s="189">
        <f t="shared" si="0"/>
        <v>-3.8554801163918526</v>
      </c>
      <c r="H63" s="189"/>
      <c r="I63" s="189">
        <f t="shared" ref="I63:U63" si="14">(I24-G24)/G24*100</f>
        <v>-3.631778058007566</v>
      </c>
      <c r="J63" s="189"/>
      <c r="K63" s="189">
        <f t="shared" si="14"/>
        <v>0.10468463752944254</v>
      </c>
      <c r="L63" s="189"/>
      <c r="M63" s="189">
        <f t="shared" si="14"/>
        <v>11.215686274509803</v>
      </c>
      <c r="N63" s="189"/>
      <c r="O63" s="189">
        <f t="shared" si="14"/>
        <v>-5.8768218147625761</v>
      </c>
      <c r="P63" s="189"/>
      <c r="Q63" s="189">
        <f t="shared" si="14"/>
        <v>-2.4975024975024978</v>
      </c>
      <c r="R63" s="189"/>
      <c r="S63" s="189">
        <f t="shared" si="14"/>
        <v>3.7141393442622954</v>
      </c>
      <c r="T63" s="189"/>
      <c r="U63" s="189">
        <f t="shared" si="14"/>
        <v>9.4344282538898501</v>
      </c>
      <c r="W63" s="286">
        <f t="shared" si="4"/>
        <v>1.7255371815384219</v>
      </c>
      <c r="X63" s="41">
        <f t="shared" si="11"/>
        <v>0.10468463752944254</v>
      </c>
    </row>
    <row r="64" spans="1:31">
      <c r="A64" s="256" t="s">
        <v>33</v>
      </c>
      <c r="B64" s="257"/>
      <c r="C64" s="257"/>
      <c r="D64" s="257"/>
      <c r="E64" s="258">
        <v>14.3536038018129</v>
      </c>
      <c r="F64" s="256"/>
      <c r="G64" s="259">
        <f t="shared" si="0"/>
        <v>-9.4966907803601668</v>
      </c>
      <c r="H64" s="259"/>
      <c r="I64" s="259">
        <f t="shared" ref="I64:U64" si="15">(I25-G25)/G25*100</f>
        <v>-3.7627551020408165</v>
      </c>
      <c r="J64" s="259"/>
      <c r="K64" s="259">
        <f t="shared" si="15"/>
        <v>-1.2856196156394963</v>
      </c>
      <c r="L64" s="259"/>
      <c r="M64" s="259">
        <f t="shared" si="15"/>
        <v>17.991407089151451</v>
      </c>
      <c r="N64" s="259"/>
      <c r="O64" s="259">
        <f t="shared" si="15"/>
        <v>-9.251251706873008</v>
      </c>
      <c r="P64" s="259"/>
      <c r="Q64" s="259">
        <f t="shared" si="15"/>
        <v>-2.7920585161964473</v>
      </c>
      <c r="R64" s="259"/>
      <c r="S64" s="259">
        <f t="shared" si="15"/>
        <v>0.54177236960914998</v>
      </c>
      <c r="T64" s="259"/>
      <c r="U64" s="259">
        <f t="shared" si="15"/>
        <v>17.829192148141811</v>
      </c>
      <c r="V64" s="257"/>
      <c r="W64" s="286">
        <f t="shared" si="4"/>
        <v>2.6808444097339308</v>
      </c>
      <c r="X64" s="41">
        <f t="shared" si="11"/>
        <v>-1.2856196156394963</v>
      </c>
    </row>
    <row r="65" spans="1:30">
      <c r="A65" s="15" t="s">
        <v>35</v>
      </c>
      <c r="E65" s="33">
        <v>-3.4975369458128078</v>
      </c>
      <c r="G65" s="189">
        <f t="shared" si="0"/>
        <v>-0.33180193976518629</v>
      </c>
      <c r="H65" s="189"/>
      <c r="I65" s="189">
        <f t="shared" ref="I65:U65" si="16">(I26-G26)/G26*100</f>
        <v>-3.9692701664532648</v>
      </c>
      <c r="J65" s="189"/>
      <c r="K65" s="189">
        <f t="shared" si="16"/>
        <v>3.3333333333333335</v>
      </c>
      <c r="L65" s="189"/>
      <c r="M65" s="189">
        <f t="shared" si="16"/>
        <v>0.18064516129032257</v>
      </c>
      <c r="N65" s="189"/>
      <c r="O65" s="189">
        <f t="shared" si="16"/>
        <v>3.4518289541473464</v>
      </c>
      <c r="P65" s="189"/>
      <c r="Q65" s="189">
        <f t="shared" si="16"/>
        <v>1.045816733067729</v>
      </c>
      <c r="R65" s="189"/>
      <c r="S65" s="189">
        <f t="shared" si="16"/>
        <v>6.9738787580088708</v>
      </c>
      <c r="T65" s="189"/>
      <c r="U65" s="189">
        <f t="shared" si="16"/>
        <v>-1.47431467403824</v>
      </c>
      <c r="W65" s="286">
        <f t="shared" si="4"/>
        <v>0.63473102375312274</v>
      </c>
      <c r="X65" s="41">
        <f t="shared" si="11"/>
        <v>0.18064516129032257</v>
      </c>
    </row>
    <row r="66" spans="1:30">
      <c r="A66" s="15" t="s">
        <v>37</v>
      </c>
      <c r="E66" s="33">
        <v>5.8449304174950294</v>
      </c>
      <c r="G66" s="189">
        <f t="shared" si="0"/>
        <v>-4.9211119459053343</v>
      </c>
      <c r="H66" s="189"/>
      <c r="I66" s="189">
        <f t="shared" ref="I66:U66" si="17">(I27-G27)/G27*100</f>
        <v>-5.2548399841959696</v>
      </c>
      <c r="J66" s="189"/>
      <c r="K66" s="189">
        <f t="shared" si="17"/>
        <v>-6.0884070058381985</v>
      </c>
      <c r="L66" s="189"/>
      <c r="M66" s="189">
        <f t="shared" si="17"/>
        <v>5.8614564831261102</v>
      </c>
      <c r="N66" s="189"/>
      <c r="O66" s="189">
        <f t="shared" si="17"/>
        <v>1.9714765100671141</v>
      </c>
      <c r="P66" s="189"/>
      <c r="Q66" s="189">
        <f t="shared" si="17"/>
        <v>-9.9547511312217196</v>
      </c>
      <c r="R66" s="189"/>
      <c r="S66" s="189">
        <f t="shared" si="17"/>
        <v>-0.91365920511649146</v>
      </c>
      <c r="T66" s="189"/>
      <c r="U66" s="189">
        <f t="shared" si="17"/>
        <v>10.742277547256801</v>
      </c>
      <c r="W66" s="286">
        <f t="shared" si="4"/>
        <v>-0.301403146036962</v>
      </c>
      <c r="X66" s="41">
        <f t="shared" si="11"/>
        <v>-0.91365920511649146</v>
      </c>
    </row>
    <row r="67" spans="1:30">
      <c r="A67" s="32" t="s">
        <v>39</v>
      </c>
      <c r="B67" s="22"/>
      <c r="C67" s="22"/>
      <c r="D67" s="22"/>
      <c r="E67" s="43">
        <v>11.156996587030717</v>
      </c>
      <c r="F67" s="32"/>
      <c r="G67" s="34">
        <f t="shared" si="0"/>
        <v>-8.0229666247044733</v>
      </c>
      <c r="H67" s="34"/>
      <c r="I67" s="34">
        <f t="shared" ref="I67:U67" si="18">(I28-G28)/G28*100</f>
        <v>-3.9157430898651353</v>
      </c>
      <c r="J67" s="34"/>
      <c r="K67" s="34">
        <f t="shared" si="18"/>
        <v>-1.0839731786123752</v>
      </c>
      <c r="L67" s="34"/>
      <c r="M67" s="34">
        <f t="shared" si="18"/>
        <v>14.604334234835449</v>
      </c>
      <c r="N67" s="34"/>
      <c r="O67" s="34">
        <f t="shared" si="18"/>
        <v>-6.9171595819669616</v>
      </c>
      <c r="P67" s="34"/>
      <c r="Q67" s="34">
        <f t="shared" si="18"/>
        <v>-2.8578954300013173</v>
      </c>
      <c r="R67" s="34"/>
      <c r="S67" s="34">
        <f t="shared" si="18"/>
        <v>1.3184652928416485</v>
      </c>
      <c r="T67" s="34"/>
      <c r="U67" s="34">
        <f t="shared" si="18"/>
        <v>14.515103870471346</v>
      </c>
      <c r="V67" s="22"/>
      <c r="W67" s="286">
        <f t="shared" si="4"/>
        <v>2.0885735644476551</v>
      </c>
      <c r="X67" s="41">
        <f t="shared" si="11"/>
        <v>-1.0839731786123752</v>
      </c>
    </row>
    <row r="68" spans="1:30">
      <c r="W68" s="44"/>
      <c r="X68" s="44"/>
    </row>
    <row r="69" spans="1:30" ht="13">
      <c r="A69" s="208" t="s">
        <v>45</v>
      </c>
      <c r="B69" s="42"/>
      <c r="C69" s="42"/>
      <c r="D69" s="42"/>
      <c r="E69" s="42"/>
      <c r="F69" s="42"/>
      <c r="G69" s="42"/>
    </row>
    <row r="70" spans="1:30">
      <c r="A70" s="297" t="s">
        <v>49</v>
      </c>
      <c r="B70" s="297"/>
      <c r="C70" s="297"/>
      <c r="D70" s="297"/>
      <c r="E70" s="297"/>
      <c r="F70" s="297"/>
      <c r="G70" s="297"/>
      <c r="H70" s="297"/>
      <c r="I70" s="297"/>
      <c r="J70" s="297"/>
      <c r="K70" s="297"/>
      <c r="L70" s="297"/>
      <c r="M70" s="297"/>
      <c r="N70" s="297"/>
      <c r="O70" s="297"/>
      <c r="P70" s="297"/>
      <c r="Q70" s="297"/>
      <c r="R70" s="297"/>
      <c r="S70" s="297"/>
      <c r="T70" s="297"/>
      <c r="U70" s="297"/>
      <c r="V70" s="297"/>
      <c r="W70" s="264" t="s">
        <v>51</v>
      </c>
      <c r="X70" s="264" t="s">
        <v>52</v>
      </c>
    </row>
    <row r="71" spans="1:30">
      <c r="A71" s="15" t="s">
        <v>7</v>
      </c>
      <c r="E71" s="31">
        <f t="shared" ref="E71:E84" si="19">E12/E$25*100</f>
        <v>27.227951362167151</v>
      </c>
      <c r="F71" s="31"/>
      <c r="G71" s="31">
        <f>G12/G$25*100</f>
        <v>28.869047619047617</v>
      </c>
      <c r="H71" s="31"/>
      <c r="I71" s="31">
        <f t="shared" ref="I71:U71" si="20">I12/I$25*100</f>
        <v>28.747514910536783</v>
      </c>
      <c r="J71" s="31"/>
      <c r="K71" s="31">
        <f t="shared" si="20"/>
        <v>29.385964912280706</v>
      </c>
      <c r="L71" s="31"/>
      <c r="M71" s="31">
        <f t="shared" si="20"/>
        <v>27.294795933849187</v>
      </c>
      <c r="N71" s="31"/>
      <c r="O71" s="31">
        <f t="shared" si="20"/>
        <v>29.01985370950888</v>
      </c>
      <c r="P71" s="31"/>
      <c r="Q71" s="31">
        <f t="shared" si="20"/>
        <v>28.963322870533602</v>
      </c>
      <c r="R71" s="31"/>
      <c r="S71" s="31">
        <f t="shared" si="20"/>
        <v>29.063849805414186</v>
      </c>
      <c r="T71" s="31"/>
      <c r="U71" s="31">
        <f t="shared" si="20"/>
        <v>26.767566782810686</v>
      </c>
      <c r="W71" s="286">
        <f t="shared" ref="W71:W76" si="21">AVERAGE(E71, G71,I71,K71,M71,O71,Q71,S71,U71)</f>
        <v>28.371096434016533</v>
      </c>
      <c r="X71" s="41">
        <f t="shared" ref="X71:X75" si="22">MEDIAN(E71, G71,I71,K71,M71,O71,Q71,S71,U71)</f>
        <v>28.869047619047617</v>
      </c>
      <c r="Z71" s="263" t="s">
        <v>46</v>
      </c>
      <c r="AA71" s="207"/>
      <c r="AB71" s="207"/>
      <c r="AC71" s="207"/>
      <c r="AD71" s="207"/>
    </row>
    <row r="72" spans="1:30">
      <c r="A72" s="15" t="s">
        <v>9</v>
      </c>
      <c r="E72" s="31">
        <f t="shared" si="19"/>
        <v>2.0932738186855473</v>
      </c>
      <c r="F72" s="31"/>
      <c r="G72" s="31">
        <f t="shared" ref="G72:U72" si="23">G13/G$25*100</f>
        <v>2.0195578231292517</v>
      </c>
      <c r="H72" s="31"/>
      <c r="I72" s="31">
        <f t="shared" si="23"/>
        <v>2.0720123702231059</v>
      </c>
      <c r="J72" s="31"/>
      <c r="K72" s="31">
        <f t="shared" si="23"/>
        <v>2.0408163265306123</v>
      </c>
      <c r="L72" s="31"/>
      <c r="M72" s="31">
        <f t="shared" si="23"/>
        <v>2.0823850705507509</v>
      </c>
      <c r="N72" s="31"/>
      <c r="O72" s="31">
        <f t="shared" si="23"/>
        <v>2.0856844305120168</v>
      </c>
      <c r="P72" s="31"/>
      <c r="Q72" s="31">
        <f t="shared" si="23"/>
        <v>2.0423958378122715</v>
      </c>
      <c r="R72" s="31"/>
      <c r="S72" s="31">
        <f t="shared" si="23"/>
        <v>2.069879827224907</v>
      </c>
      <c r="T72" s="31"/>
      <c r="U72" s="31">
        <f t="shared" si="23"/>
        <v>2.1414053426248549</v>
      </c>
      <c r="W72" s="286">
        <f t="shared" si="21"/>
        <v>2.0719345385881462</v>
      </c>
      <c r="X72" s="41">
        <f t="shared" si="22"/>
        <v>2.0720123702231059</v>
      </c>
    </row>
    <row r="73" spans="1:30">
      <c r="A73" s="15" t="s">
        <v>11</v>
      </c>
      <c r="E73" s="31">
        <f t="shared" si="19"/>
        <v>2.2818223795597969</v>
      </c>
      <c r="F73" s="31"/>
      <c r="G73" s="31">
        <f t="shared" ref="G73:U73" si="24">G14/G$25*100</f>
        <v>2.3171768707482996</v>
      </c>
      <c r="H73" s="31"/>
      <c r="I73" s="31">
        <f t="shared" si="24"/>
        <v>2.2133863485752152</v>
      </c>
      <c r="J73" s="31"/>
      <c r="K73" s="31">
        <f t="shared" si="24"/>
        <v>2.2511636233440746</v>
      </c>
      <c r="L73" s="31"/>
      <c r="M73" s="31">
        <f t="shared" si="24"/>
        <v>2.321347291761493</v>
      </c>
      <c r="N73" s="31"/>
      <c r="O73" s="31">
        <f t="shared" si="24"/>
        <v>2.1818181818181821</v>
      </c>
      <c r="P73" s="31"/>
      <c r="Q73" s="31">
        <f t="shared" si="24"/>
        <v>2.0638947413681903</v>
      </c>
      <c r="R73" s="31"/>
      <c r="S73" s="31">
        <f t="shared" si="24"/>
        <v>2.0185604926656118</v>
      </c>
      <c r="T73" s="31"/>
      <c r="U73" s="31">
        <f t="shared" si="24"/>
        <v>2.1777003484320558</v>
      </c>
      <c r="W73" s="286">
        <f t="shared" si="21"/>
        <v>2.2029855864747687</v>
      </c>
      <c r="X73" s="41">
        <f t="shared" si="22"/>
        <v>2.2133863485752152</v>
      </c>
    </row>
    <row r="74" spans="1:30">
      <c r="A74" s="15" t="s">
        <v>13</v>
      </c>
      <c r="E74" s="31">
        <f t="shared" si="19"/>
        <v>2.297214098814838</v>
      </c>
      <c r="F74" s="31"/>
      <c r="G74" s="31">
        <f t="shared" ref="G74:U74" si="25">G15/G$25*100</f>
        <v>2.0365646258503398</v>
      </c>
      <c r="H74" s="31"/>
      <c r="I74" s="31">
        <f t="shared" si="25"/>
        <v>2.0366688756350784</v>
      </c>
      <c r="J74" s="31"/>
      <c r="K74" s="31">
        <f t="shared" si="25"/>
        <v>2.1885069817400642</v>
      </c>
      <c r="L74" s="31"/>
      <c r="M74" s="31">
        <f t="shared" si="25"/>
        <v>2.0634198148991048</v>
      </c>
      <c r="N74" s="31"/>
      <c r="O74" s="31">
        <f t="shared" si="25"/>
        <v>1.9310344827586208</v>
      </c>
      <c r="P74" s="31"/>
      <c r="Q74" s="31">
        <f t="shared" si="25"/>
        <v>2.0638947413681903</v>
      </c>
      <c r="R74" s="31"/>
      <c r="S74" s="31">
        <f t="shared" si="25"/>
        <v>2.069879827224907</v>
      </c>
      <c r="T74" s="31"/>
      <c r="U74" s="31">
        <f t="shared" si="25"/>
        <v>2.0325203252032518</v>
      </c>
      <c r="W74" s="286">
        <f t="shared" si="21"/>
        <v>2.0799670859438213</v>
      </c>
      <c r="X74" s="41">
        <f t="shared" si="22"/>
        <v>2.0634198148991048</v>
      </c>
    </row>
    <row r="75" spans="1:30">
      <c r="A75" s="15" t="s">
        <v>15</v>
      </c>
      <c r="E75" s="31">
        <f t="shared" si="19"/>
        <v>8.4269662921348321</v>
      </c>
      <c r="F75" s="31"/>
      <c r="G75" s="31">
        <f t="shared" ref="G75:U75" si="26">G16/G$25*100</f>
        <v>6.6411564625850339</v>
      </c>
      <c r="H75" s="31"/>
      <c r="I75" s="31">
        <f t="shared" si="26"/>
        <v>7.4486414844267728</v>
      </c>
      <c r="J75" s="31"/>
      <c r="K75" s="31">
        <f t="shared" si="26"/>
        <v>6.8519513068385249</v>
      </c>
      <c r="L75" s="31"/>
      <c r="M75" s="31">
        <f t="shared" si="26"/>
        <v>8.2423001062054322</v>
      </c>
      <c r="N75" s="31"/>
      <c r="O75" s="31">
        <f t="shared" si="26"/>
        <v>6.5747126436781613</v>
      </c>
      <c r="P75" s="31"/>
      <c r="Q75" s="31">
        <f t="shared" si="26"/>
        <v>7.3354258932794432</v>
      </c>
      <c r="R75" s="31"/>
      <c r="S75" s="31">
        <f t="shared" si="26"/>
        <v>6.9067271094384806</v>
      </c>
      <c r="T75" s="31"/>
      <c r="U75" s="31">
        <f t="shared" si="26"/>
        <v>7.9486062717770034</v>
      </c>
      <c r="W75" s="286">
        <f t="shared" si="21"/>
        <v>7.3751652855959646</v>
      </c>
      <c r="X75" s="41">
        <f t="shared" si="22"/>
        <v>7.3354258932794432</v>
      </c>
    </row>
    <row r="76" spans="1:30">
      <c r="A76" s="15" t="s">
        <v>17</v>
      </c>
      <c r="E76" s="31">
        <f t="shared" si="19"/>
        <v>3.3207634292750496</v>
      </c>
      <c r="F76" s="31"/>
      <c r="G76" s="31">
        <f t="shared" ref="G76:U76" si="27">G17/G$25*100</f>
        <v>3.0654761904761902</v>
      </c>
      <c r="H76" s="31"/>
      <c r="I76" s="31">
        <f t="shared" si="27"/>
        <v>3.3046167439805609</v>
      </c>
      <c r="J76" s="31"/>
      <c r="K76" s="31">
        <f t="shared" si="27"/>
        <v>3.3700322234156825</v>
      </c>
      <c r="L76" s="31"/>
      <c r="M76" s="31">
        <f t="shared" si="27"/>
        <v>3.3037475345167655</v>
      </c>
      <c r="N76" s="31"/>
      <c r="O76" s="31">
        <f t="shared" si="27"/>
        <v>3.084639498432602</v>
      </c>
      <c r="P76" s="31"/>
      <c r="Q76" s="31">
        <f t="shared" si="27"/>
        <v>3.2678333404996347</v>
      </c>
      <c r="R76" s="31"/>
      <c r="S76" s="31">
        <f t="shared" si="27"/>
        <v>3.3015438566479918</v>
      </c>
      <c r="T76" s="31"/>
      <c r="U76" s="31">
        <f t="shared" si="27"/>
        <v>3.3028455284552845</v>
      </c>
      <c r="W76" s="286">
        <f t="shared" si="21"/>
        <v>3.2579442606333067</v>
      </c>
      <c r="X76" s="41">
        <f>MEDIAN(E76, G76,I76,K76,M76,O76,Q76,S76,U76)</f>
        <v>3.3028455284552845</v>
      </c>
    </row>
    <row r="77" spans="1:30">
      <c r="A77" s="15" t="s">
        <v>19</v>
      </c>
      <c r="E77" s="31">
        <f t="shared" si="19"/>
        <v>11.259042635062338</v>
      </c>
      <c r="F77" s="31"/>
      <c r="G77" s="31">
        <f t="shared" ref="G77:U77" si="28">G18/G$25*100</f>
        <v>10.735544217687075</v>
      </c>
      <c r="H77" s="31"/>
      <c r="I77" s="31">
        <f t="shared" si="28"/>
        <v>11.164126352993152</v>
      </c>
      <c r="J77" s="31"/>
      <c r="K77" s="31">
        <f t="shared" si="28"/>
        <v>11.479591836734695</v>
      </c>
      <c r="L77" s="31"/>
      <c r="M77" s="31">
        <f t="shared" si="28"/>
        <v>10.844333181611287</v>
      </c>
      <c r="N77" s="31"/>
      <c r="O77" s="31">
        <f t="shared" si="28"/>
        <v>10.303030303030303</v>
      </c>
      <c r="P77" s="31"/>
      <c r="Q77" s="31">
        <f t="shared" si="28"/>
        <v>10.715053532269854</v>
      </c>
      <c r="R77" s="31"/>
      <c r="S77" s="31">
        <f t="shared" si="28"/>
        <v>11.119189154513963</v>
      </c>
      <c r="T77" s="31"/>
      <c r="U77" s="31">
        <f t="shared" si="28"/>
        <v>10.605400696864113</v>
      </c>
      <c r="W77" s="187">
        <f>AVERAGE(E77, G77,I77,K77,M77,O77,Q77,S77,U77)</f>
        <v>10.913923545640751</v>
      </c>
      <c r="X77" s="261">
        <f>MEDIAN(E77, G77,I77,K77,M77,O77,Q77,S77,U77)</f>
        <v>10.844333181611287</v>
      </c>
    </row>
    <row r="78" spans="1:30">
      <c r="A78" s="15" t="s">
        <v>21</v>
      </c>
      <c r="E78" s="31">
        <f t="shared" si="19"/>
        <v>3.6324457441896261</v>
      </c>
      <c r="F78" s="31"/>
      <c r="G78" s="31">
        <f t="shared" ref="G78:U78" si="29">G19/G$25*100</f>
        <v>3.2908163265306123</v>
      </c>
      <c r="H78" s="31"/>
      <c r="I78" s="31">
        <f t="shared" si="29"/>
        <v>3.092555776452397</v>
      </c>
      <c r="J78" s="31"/>
      <c r="K78" s="31">
        <f t="shared" si="29"/>
        <v>2.8956319369853203</v>
      </c>
      <c r="L78" s="31"/>
      <c r="M78" s="31">
        <f t="shared" si="29"/>
        <v>3.6716734941587013</v>
      </c>
      <c r="N78" s="31"/>
      <c r="O78" s="31">
        <f t="shared" si="29"/>
        <v>3.2936259143155699</v>
      </c>
      <c r="P78" s="31"/>
      <c r="Q78" s="31">
        <f t="shared" si="29"/>
        <v>3.1689383841424084</v>
      </c>
      <c r="R78" s="31"/>
      <c r="S78" s="31">
        <f t="shared" si="29"/>
        <v>2.9765214044391226</v>
      </c>
      <c r="T78" s="31"/>
      <c r="U78" s="31">
        <f t="shared" si="29"/>
        <v>3.8617886178861789</v>
      </c>
      <c r="W78" s="286">
        <f t="shared" ref="W78:W84" si="30">AVERAGE(E78, G78,I78,K78,M78,O78,Q78,S78,U78)</f>
        <v>3.3204441776777704</v>
      </c>
      <c r="X78" s="41">
        <f>MEDIAN(E78, G78,I78,K78,M78,O78,Q78,S78,U78)</f>
        <v>3.2908163265306123</v>
      </c>
    </row>
    <row r="79" spans="1:30">
      <c r="A79" s="15" t="s">
        <v>23</v>
      </c>
      <c r="E79" s="31">
        <f t="shared" si="19"/>
        <v>5.7680467908265349</v>
      </c>
      <c r="F79" s="31"/>
      <c r="G79" s="31">
        <f t="shared" ref="G79:U79" si="31">G20/G$25*100</f>
        <v>5.0637755102040813</v>
      </c>
      <c r="H79" s="31"/>
      <c r="I79" s="31">
        <f t="shared" si="31"/>
        <v>5.4384802297327148</v>
      </c>
      <c r="J79" s="31"/>
      <c r="K79" s="31">
        <f t="shared" si="31"/>
        <v>4.981203007518797</v>
      </c>
      <c r="L79" s="31"/>
      <c r="M79" s="31">
        <f t="shared" si="31"/>
        <v>5.6895766954938551</v>
      </c>
      <c r="N79" s="31"/>
      <c r="O79" s="31">
        <f t="shared" si="31"/>
        <v>5.1577847439916402</v>
      </c>
      <c r="P79" s="31"/>
      <c r="Q79" s="31">
        <f t="shared" si="31"/>
        <v>5.3059293976007229</v>
      </c>
      <c r="R79" s="31"/>
      <c r="S79" s="31">
        <f t="shared" si="31"/>
        <v>4.7940811700808279</v>
      </c>
      <c r="T79" s="31"/>
      <c r="U79" s="31">
        <f t="shared" si="31"/>
        <v>5.6329849012775846</v>
      </c>
      <c r="W79" s="286">
        <f t="shared" si="30"/>
        <v>5.3146513829696396</v>
      </c>
      <c r="X79" s="41">
        <f t="shared" ref="X79:X84" si="32">MEDIAN(E79, G79,I79,K79,M79,O79,Q79,S79,U79)</f>
        <v>5.3059293976007229</v>
      </c>
    </row>
    <row r="80" spans="1:30">
      <c r="A80" s="15" t="s">
        <v>25</v>
      </c>
      <c r="E80" s="31">
        <f t="shared" si="19"/>
        <v>3.8479298137601972</v>
      </c>
      <c r="F80" s="31"/>
      <c r="G80" s="31">
        <f t="shared" ref="G80:U80" si="33">G21/G$25*100</f>
        <v>3.5926870748299318</v>
      </c>
      <c r="H80" s="31"/>
      <c r="I80" s="31">
        <f t="shared" si="33"/>
        <v>3.7110669317428764</v>
      </c>
      <c r="J80" s="31"/>
      <c r="K80" s="31">
        <f t="shared" si="33"/>
        <v>3.7907268170426063</v>
      </c>
      <c r="L80" s="31"/>
      <c r="M80" s="31">
        <f t="shared" si="33"/>
        <v>3.8196024882415411</v>
      </c>
      <c r="N80" s="31"/>
      <c r="O80" s="31">
        <f t="shared" si="33"/>
        <v>3.5402298850574714</v>
      </c>
      <c r="P80" s="31"/>
      <c r="Q80" s="31">
        <f t="shared" si="33"/>
        <v>3.8999011050436425</v>
      </c>
      <c r="R80" s="31"/>
      <c r="S80" s="31">
        <f t="shared" si="33"/>
        <v>4.1440362656630887</v>
      </c>
      <c r="T80" s="31"/>
      <c r="U80" s="31">
        <f t="shared" si="33"/>
        <v>4.2211091753774683</v>
      </c>
      <c r="W80" s="286">
        <f t="shared" si="30"/>
        <v>3.8408099507509803</v>
      </c>
      <c r="X80" s="41">
        <f t="shared" si="32"/>
        <v>3.8196024882415411</v>
      </c>
    </row>
    <row r="81" spans="1:31">
      <c r="A81" s="15" t="s">
        <v>27</v>
      </c>
      <c r="E81" s="31">
        <f t="shared" si="19"/>
        <v>8.5231645374788361</v>
      </c>
      <c r="F81" s="31"/>
      <c r="G81" s="31">
        <f t="shared" ref="G81:U81" si="34">G22/G$25*100</f>
        <v>8.4651360544217695</v>
      </c>
      <c r="H81" s="31"/>
      <c r="I81" s="31">
        <f t="shared" si="34"/>
        <v>8.8623812679478675</v>
      </c>
      <c r="J81" s="31"/>
      <c r="K81" s="31">
        <f t="shared" si="34"/>
        <v>8.7450769781596858</v>
      </c>
      <c r="L81" s="31"/>
      <c r="M81" s="31">
        <f t="shared" si="34"/>
        <v>8.7391898042785616</v>
      </c>
      <c r="N81" s="31"/>
      <c r="O81" s="31">
        <f t="shared" si="34"/>
        <v>8.9487983281086727</v>
      </c>
      <c r="P81" s="31"/>
      <c r="Q81" s="31">
        <f t="shared" si="34"/>
        <v>9.1972309412219975</v>
      </c>
      <c r="R81" s="31"/>
      <c r="S81" s="31">
        <f t="shared" si="34"/>
        <v>9.2160971646067651</v>
      </c>
      <c r="T81" s="31"/>
      <c r="U81" s="31">
        <f t="shared" si="34"/>
        <v>9.4004065040650406</v>
      </c>
      <c r="W81" s="286">
        <f t="shared" si="30"/>
        <v>8.8997201755876887</v>
      </c>
      <c r="X81" s="41">
        <f t="shared" si="32"/>
        <v>8.8623812679478675</v>
      </c>
    </row>
    <row r="82" spans="1:31" ht="11" customHeight="1">
      <c r="A82" s="15" t="s">
        <v>29</v>
      </c>
      <c r="E82" s="31">
        <f t="shared" si="19"/>
        <v>5.4563644759119594</v>
      </c>
      <c r="F82" s="31"/>
      <c r="G82" s="31">
        <f t="shared" ref="G82:U82" si="35">G23/G$25*100</f>
        <v>7.0408163265306118</v>
      </c>
      <c r="H82" s="31"/>
      <c r="I82" s="31">
        <f t="shared" si="35"/>
        <v>5.0320300419704003</v>
      </c>
      <c r="J82" s="31"/>
      <c r="K82" s="31">
        <f t="shared" si="35"/>
        <v>4.8961689939133555</v>
      </c>
      <c r="L82" s="31"/>
      <c r="M82" s="31">
        <f t="shared" si="35"/>
        <v>5.7844029737520861</v>
      </c>
      <c r="N82" s="31"/>
      <c r="O82" s="31">
        <f t="shared" si="35"/>
        <v>7.147335423197493</v>
      </c>
      <c r="P82" s="31"/>
      <c r="Q82" s="31">
        <f t="shared" si="35"/>
        <v>5.1941350991099453</v>
      </c>
      <c r="R82" s="31"/>
      <c r="S82" s="31">
        <f t="shared" si="35"/>
        <v>5.0036351195312836</v>
      </c>
      <c r="T82" s="31"/>
      <c r="U82" s="31">
        <f t="shared" si="35"/>
        <v>5.8326074332171896</v>
      </c>
      <c r="W82" s="286">
        <f t="shared" si="30"/>
        <v>5.7097217652371466</v>
      </c>
      <c r="X82" s="41">
        <f t="shared" si="32"/>
        <v>5.4563644759119594</v>
      </c>
    </row>
    <row r="83" spans="1:31">
      <c r="A83" s="15" t="s">
        <v>31</v>
      </c>
      <c r="E83" s="31">
        <f t="shared" si="19"/>
        <v>15.868862551947052</v>
      </c>
      <c r="F83" s="31"/>
      <c r="G83" s="31">
        <f t="shared" ref="G83:U83" si="36">G24/G$25*100</f>
        <v>16.857993197278912</v>
      </c>
      <c r="H83" s="31"/>
      <c r="I83" s="31">
        <f t="shared" si="36"/>
        <v>16.880936602606582</v>
      </c>
      <c r="J83" s="31"/>
      <c r="K83" s="31">
        <f t="shared" si="36"/>
        <v>17.118689581095598</v>
      </c>
      <c r="L83" s="31"/>
      <c r="M83" s="31">
        <f t="shared" si="36"/>
        <v>16.135639508420574</v>
      </c>
      <c r="N83" s="31"/>
      <c r="O83" s="31">
        <f t="shared" si="36"/>
        <v>16.735632183908045</v>
      </c>
      <c r="P83" s="31"/>
      <c r="Q83" s="31">
        <f t="shared" si="36"/>
        <v>16.786343896461283</v>
      </c>
      <c r="R83" s="31"/>
      <c r="S83" s="31">
        <f t="shared" si="36"/>
        <v>17.315998802548862</v>
      </c>
      <c r="T83" s="31"/>
      <c r="U83" s="31">
        <f t="shared" si="36"/>
        <v>16.082317073170731</v>
      </c>
      <c r="W83" s="286">
        <f t="shared" si="30"/>
        <v>16.642490377493072</v>
      </c>
      <c r="X83" s="41">
        <f t="shared" si="32"/>
        <v>16.786343896461283</v>
      </c>
    </row>
    <row r="84" spans="1:31">
      <c r="A84" s="32" t="s">
        <v>33</v>
      </c>
      <c r="B84" s="22"/>
      <c r="C84" s="22"/>
      <c r="D84" s="22"/>
      <c r="E84" s="34">
        <f t="shared" si="19"/>
        <v>100</v>
      </c>
      <c r="F84" s="34"/>
      <c r="G84" s="34">
        <f t="shared" ref="G84:U84" si="37">G25/G$25*100</f>
        <v>100</v>
      </c>
      <c r="H84" s="34"/>
      <c r="I84" s="34">
        <f t="shared" si="37"/>
        <v>100</v>
      </c>
      <c r="J84" s="34"/>
      <c r="K84" s="34">
        <f t="shared" si="37"/>
        <v>100</v>
      </c>
      <c r="L84" s="34"/>
      <c r="M84" s="34">
        <f t="shared" si="37"/>
        <v>100</v>
      </c>
      <c r="N84" s="34"/>
      <c r="O84" s="34">
        <f t="shared" si="37"/>
        <v>100</v>
      </c>
      <c r="P84" s="34"/>
      <c r="Q84" s="34">
        <f t="shared" si="37"/>
        <v>100</v>
      </c>
      <c r="R84" s="34"/>
      <c r="S84" s="34">
        <f t="shared" si="37"/>
        <v>100</v>
      </c>
      <c r="T84" s="34"/>
      <c r="U84" s="34">
        <f t="shared" si="37"/>
        <v>100</v>
      </c>
      <c r="V84" s="113"/>
      <c r="W84" s="286">
        <f t="shared" si="30"/>
        <v>100</v>
      </c>
      <c r="X84" s="41">
        <f t="shared" si="32"/>
        <v>100</v>
      </c>
    </row>
    <row r="85" spans="1:31">
      <c r="W85" s="44" t="s">
        <v>53</v>
      </c>
      <c r="X85" s="44" t="s">
        <v>54</v>
      </c>
    </row>
    <row r="87" spans="1:31" ht="15.5">
      <c r="A87" s="14" t="s">
        <v>41</v>
      </c>
      <c r="E87" s="16" t="s">
        <v>2583</v>
      </c>
    </row>
    <row r="88" spans="1:31" ht="15.5">
      <c r="A88" s="13"/>
      <c r="E88" s="95" t="s">
        <v>2558</v>
      </c>
    </row>
    <row r="89" spans="1:31" ht="18" customHeight="1">
      <c r="A89" s="17" t="s">
        <v>95</v>
      </c>
      <c r="B89" s="18"/>
      <c r="C89" s="17"/>
      <c r="D89" s="18"/>
      <c r="E89" s="18"/>
      <c r="F89" s="18"/>
      <c r="G89" s="18"/>
      <c r="H89" s="18"/>
      <c r="I89" s="18"/>
      <c r="J89" s="18"/>
      <c r="K89" s="18"/>
      <c r="L89" s="18"/>
      <c r="M89" s="18"/>
      <c r="N89" s="18"/>
      <c r="O89" s="18"/>
      <c r="P89" s="18"/>
      <c r="Q89" s="18"/>
      <c r="R89" s="18"/>
      <c r="S89" s="18"/>
      <c r="T89" s="18"/>
      <c r="U89" s="18"/>
    </row>
    <row r="90" spans="1:31" ht="15" customHeight="1">
      <c r="A90" s="19" t="s">
        <v>1</v>
      </c>
      <c r="B90" s="18"/>
      <c r="C90" s="18"/>
      <c r="D90" s="18"/>
      <c r="G90" s="18"/>
      <c r="H90" s="18"/>
      <c r="I90" s="18"/>
      <c r="J90" s="18"/>
      <c r="K90" s="18"/>
      <c r="L90" s="18"/>
      <c r="M90" s="18"/>
      <c r="N90" s="18"/>
      <c r="O90" s="18"/>
      <c r="P90" s="18"/>
      <c r="Q90" s="18"/>
      <c r="R90" s="18"/>
      <c r="S90" s="18"/>
      <c r="T90" s="18"/>
      <c r="U90" s="18"/>
    </row>
    <row r="91" spans="1:31" ht="8" customHeight="1"/>
    <row r="92" spans="1:31" ht="11" customHeight="1">
      <c r="A92" s="20"/>
      <c r="B92" s="20"/>
      <c r="C92" s="20"/>
      <c r="D92" s="21" t="s">
        <v>2</v>
      </c>
      <c r="E92" s="299" t="s">
        <v>2585</v>
      </c>
      <c r="F92" s="300"/>
      <c r="G92" s="299">
        <v>2024</v>
      </c>
      <c r="H92" s="300"/>
      <c r="I92" s="300"/>
      <c r="J92" s="300"/>
      <c r="K92" s="300"/>
      <c r="L92" s="300"/>
      <c r="M92" s="300"/>
      <c r="N92" s="300"/>
      <c r="O92" s="299" t="s">
        <v>2586</v>
      </c>
      <c r="P92" s="300"/>
      <c r="Q92" s="300"/>
      <c r="R92" s="300"/>
      <c r="S92" s="300"/>
      <c r="T92" s="300"/>
      <c r="U92" s="300"/>
      <c r="V92" s="301"/>
    </row>
    <row r="93" spans="1:31" ht="13">
      <c r="A93" s="22" t="s">
        <v>4</v>
      </c>
      <c r="D93" s="23" t="s">
        <v>3</v>
      </c>
      <c r="E93" s="84" t="s">
        <v>136</v>
      </c>
      <c r="F93" s="85"/>
      <c r="G93" s="84" t="s">
        <v>133</v>
      </c>
      <c r="H93" s="85"/>
      <c r="I93" s="84" t="s">
        <v>134</v>
      </c>
      <c r="J93" s="85"/>
      <c r="K93" s="84" t="s">
        <v>135</v>
      </c>
      <c r="L93" s="85"/>
      <c r="M93" s="84" t="s">
        <v>136</v>
      </c>
      <c r="N93" s="182"/>
      <c r="O93" s="84" t="s">
        <v>133</v>
      </c>
      <c r="P93" s="85"/>
      <c r="Q93" s="84" t="s">
        <v>2528</v>
      </c>
      <c r="R93" s="85"/>
      <c r="S93" s="84" t="s">
        <v>135</v>
      </c>
      <c r="T93" s="85"/>
      <c r="U93" s="84" t="s">
        <v>136</v>
      </c>
      <c r="V93" s="85"/>
      <c r="X93" s="208" t="s">
        <v>2590</v>
      </c>
      <c r="Y93" s="42"/>
      <c r="Z93" s="42"/>
      <c r="AA93" s="42"/>
      <c r="AB93" s="42"/>
      <c r="AC93" s="42"/>
      <c r="AD93" s="42"/>
      <c r="AE93" s="15" t="s">
        <v>63</v>
      </c>
    </row>
    <row r="94" spans="1:31" ht="11" hidden="1" customHeight="1">
      <c r="B94" s="22"/>
      <c r="C94" s="22"/>
      <c r="D94" s="24" t="s">
        <v>5</v>
      </c>
      <c r="E94" s="25" t="s">
        <v>6</v>
      </c>
      <c r="F94" s="26"/>
      <c r="G94" s="26"/>
      <c r="H94" s="26"/>
      <c r="I94" s="26"/>
      <c r="J94" s="26"/>
      <c r="K94" s="26"/>
      <c r="L94" s="26"/>
      <c r="M94" s="26"/>
      <c r="N94" s="26"/>
      <c r="O94" s="26"/>
      <c r="P94" s="26"/>
      <c r="Q94" s="26"/>
      <c r="R94" s="26"/>
      <c r="S94" s="26"/>
      <c r="T94" s="26"/>
      <c r="U94" s="26"/>
      <c r="V94" s="26"/>
    </row>
    <row r="95" spans="1:31">
      <c r="A95" s="15" t="s">
        <v>7</v>
      </c>
      <c r="D95" s="18" t="s">
        <v>8</v>
      </c>
      <c r="E95" s="181">
        <v>5054</v>
      </c>
      <c r="F95" s="3" t="s">
        <v>44</v>
      </c>
      <c r="G95" s="181">
        <v>4795</v>
      </c>
      <c r="H95" s="3" t="s">
        <v>44</v>
      </c>
      <c r="I95" s="181">
        <v>4605</v>
      </c>
      <c r="J95" s="3" t="s">
        <v>44</v>
      </c>
      <c r="K95" s="181">
        <v>4598</v>
      </c>
      <c r="L95" s="3" t="s">
        <v>44</v>
      </c>
      <c r="M95" s="181">
        <v>5075</v>
      </c>
      <c r="N95" s="3" t="s">
        <v>44</v>
      </c>
      <c r="O95" s="181">
        <v>4788</v>
      </c>
      <c r="P95" s="3" t="s">
        <v>44</v>
      </c>
      <c r="Q95" s="181">
        <v>4592</v>
      </c>
      <c r="R95" s="3" t="s">
        <v>44</v>
      </c>
      <c r="S95" s="181">
        <v>4555</v>
      </c>
      <c r="T95" s="3" t="s">
        <v>44</v>
      </c>
      <c r="U95" s="181">
        <v>4990</v>
      </c>
      <c r="V95" s="15" t="s">
        <v>44</v>
      </c>
      <c r="W95" s="27"/>
    </row>
    <row r="96" spans="1:31">
      <c r="A96" s="15" t="s">
        <v>9</v>
      </c>
      <c r="D96" s="18" t="s">
        <v>10</v>
      </c>
      <c r="E96" s="181">
        <v>387</v>
      </c>
      <c r="F96" s="3" t="s">
        <v>44</v>
      </c>
      <c r="G96" s="181">
        <v>340</v>
      </c>
      <c r="H96" s="3" t="s">
        <v>44</v>
      </c>
      <c r="I96" s="181">
        <v>339</v>
      </c>
      <c r="J96" s="3" t="s">
        <v>44</v>
      </c>
      <c r="K96" s="181">
        <v>321</v>
      </c>
      <c r="L96" s="3" t="s">
        <v>44</v>
      </c>
      <c r="M96" s="181">
        <v>392</v>
      </c>
      <c r="N96" s="3" t="s">
        <v>44</v>
      </c>
      <c r="O96" s="181">
        <v>351</v>
      </c>
      <c r="P96" s="3" t="s">
        <v>44</v>
      </c>
      <c r="Q96" s="181">
        <v>327</v>
      </c>
      <c r="R96" s="3" t="s">
        <v>44</v>
      </c>
      <c r="S96" s="181">
        <v>319</v>
      </c>
      <c r="T96" s="3" t="s">
        <v>44</v>
      </c>
      <c r="U96" s="181">
        <v>397</v>
      </c>
      <c r="V96" s="15" t="s">
        <v>44</v>
      </c>
      <c r="W96" s="27"/>
    </row>
    <row r="97" spans="1:23">
      <c r="A97" s="15" t="s">
        <v>11</v>
      </c>
      <c r="D97" s="18" t="s">
        <v>12</v>
      </c>
      <c r="E97" s="181">
        <v>485</v>
      </c>
      <c r="F97" s="3" t="s">
        <v>44</v>
      </c>
      <c r="G97" s="181">
        <v>441</v>
      </c>
      <c r="H97" s="3" t="s">
        <v>44</v>
      </c>
      <c r="I97" s="181">
        <v>396</v>
      </c>
      <c r="J97" s="3" t="s">
        <v>44</v>
      </c>
      <c r="K97" s="181">
        <v>394</v>
      </c>
      <c r="L97" s="3" t="s">
        <v>44</v>
      </c>
      <c r="M97" s="181">
        <v>481</v>
      </c>
      <c r="N97" s="3" t="s">
        <v>44</v>
      </c>
      <c r="O97" s="181">
        <v>407</v>
      </c>
      <c r="P97" s="3" t="s">
        <v>44</v>
      </c>
      <c r="Q97" s="181">
        <v>378</v>
      </c>
      <c r="R97" s="3" t="s">
        <v>44</v>
      </c>
      <c r="S97" s="181">
        <v>369</v>
      </c>
      <c r="T97" s="3" t="s">
        <v>44</v>
      </c>
      <c r="U97" s="181">
        <v>472</v>
      </c>
      <c r="V97" s="15" t="s">
        <v>44</v>
      </c>
      <c r="W97" s="27"/>
    </row>
    <row r="98" spans="1:23">
      <c r="A98" s="15" t="s">
        <v>13</v>
      </c>
      <c r="D98" s="18" t="s">
        <v>14</v>
      </c>
      <c r="E98" s="181">
        <v>553</v>
      </c>
      <c r="F98" s="3" t="s">
        <v>44</v>
      </c>
      <c r="G98" s="181">
        <v>445</v>
      </c>
      <c r="H98" s="3" t="s">
        <v>44</v>
      </c>
      <c r="I98" s="181">
        <v>434</v>
      </c>
      <c r="J98" s="3" t="s">
        <v>44</v>
      </c>
      <c r="K98" s="181">
        <v>453</v>
      </c>
      <c r="L98" s="3" t="s">
        <v>44</v>
      </c>
      <c r="M98" s="181">
        <v>499</v>
      </c>
      <c r="N98" s="3" t="s">
        <v>44</v>
      </c>
      <c r="O98" s="181">
        <v>427</v>
      </c>
      <c r="P98" s="3" t="s">
        <v>44</v>
      </c>
      <c r="Q98" s="181">
        <v>447</v>
      </c>
      <c r="R98" s="3" t="s">
        <v>44</v>
      </c>
      <c r="S98" s="181">
        <v>447</v>
      </c>
      <c r="T98" s="3" t="s">
        <v>44</v>
      </c>
      <c r="U98" s="181">
        <v>515</v>
      </c>
      <c r="V98" s="15" t="s">
        <v>44</v>
      </c>
      <c r="W98" s="27"/>
    </row>
    <row r="99" spans="1:23">
      <c r="A99" s="15" t="s">
        <v>15</v>
      </c>
      <c r="D99" s="18" t="s">
        <v>16</v>
      </c>
      <c r="E99" s="181">
        <v>2360</v>
      </c>
      <c r="F99" s="3" t="s">
        <v>44</v>
      </c>
      <c r="G99" s="181">
        <v>1704</v>
      </c>
      <c r="H99" s="3" t="s">
        <v>44</v>
      </c>
      <c r="I99" s="181">
        <v>1855</v>
      </c>
      <c r="J99" s="3" t="s">
        <v>44</v>
      </c>
      <c r="K99" s="181">
        <v>1679</v>
      </c>
      <c r="L99" s="3" t="s">
        <v>44</v>
      </c>
      <c r="M99" s="181">
        <v>2368</v>
      </c>
      <c r="N99" s="3" t="s">
        <v>44</v>
      </c>
      <c r="O99" s="181">
        <v>1738</v>
      </c>
      <c r="P99" s="3" t="s">
        <v>44</v>
      </c>
      <c r="Q99" s="181">
        <v>1912</v>
      </c>
      <c r="R99" s="3" t="s">
        <v>44</v>
      </c>
      <c r="S99" s="181">
        <v>1806</v>
      </c>
      <c r="T99" s="3" t="s">
        <v>44</v>
      </c>
      <c r="U99" s="181">
        <v>2423</v>
      </c>
      <c r="V99" s="15" t="s">
        <v>44</v>
      </c>
      <c r="W99" s="27"/>
    </row>
    <row r="100" spans="1:23">
      <c r="A100" s="15" t="s">
        <v>17</v>
      </c>
      <c r="D100" s="18" t="s">
        <v>18</v>
      </c>
      <c r="E100" s="181">
        <v>724</v>
      </c>
      <c r="F100" s="3" t="s">
        <v>44</v>
      </c>
      <c r="G100" s="181">
        <v>621</v>
      </c>
      <c r="H100" s="3" t="s">
        <v>44</v>
      </c>
      <c r="I100" s="181">
        <v>632</v>
      </c>
      <c r="J100" s="3" t="s">
        <v>44</v>
      </c>
      <c r="K100" s="181">
        <v>639</v>
      </c>
      <c r="L100" s="3" t="s">
        <v>44</v>
      </c>
      <c r="M100" s="181">
        <v>741</v>
      </c>
      <c r="N100" s="3" t="s">
        <v>44</v>
      </c>
      <c r="O100" s="181">
        <v>625</v>
      </c>
      <c r="P100" s="3" t="s">
        <v>44</v>
      </c>
      <c r="Q100" s="181">
        <v>644</v>
      </c>
      <c r="R100" s="3" t="s">
        <v>44</v>
      </c>
      <c r="S100" s="181">
        <v>668</v>
      </c>
      <c r="T100" s="3" t="s">
        <v>44</v>
      </c>
      <c r="U100" s="181">
        <v>764</v>
      </c>
      <c r="V100" s="15" t="s">
        <v>44</v>
      </c>
      <c r="W100" s="27"/>
    </row>
    <row r="101" spans="1:23">
      <c r="A101" s="15" t="s">
        <v>19</v>
      </c>
      <c r="D101" s="18" t="s">
        <v>20</v>
      </c>
      <c r="E101" s="181">
        <v>2293</v>
      </c>
      <c r="F101" s="3" t="s">
        <v>44</v>
      </c>
      <c r="G101" s="181">
        <v>1977</v>
      </c>
      <c r="H101" s="3" t="s">
        <v>44</v>
      </c>
      <c r="I101" s="181">
        <v>1983</v>
      </c>
      <c r="J101" s="3" t="s">
        <v>44</v>
      </c>
      <c r="K101" s="181">
        <v>2018</v>
      </c>
      <c r="L101" s="3" t="s">
        <v>44</v>
      </c>
      <c r="M101" s="181">
        <v>2240</v>
      </c>
      <c r="N101" s="3" t="s">
        <v>44</v>
      </c>
      <c r="O101" s="181">
        <v>1932</v>
      </c>
      <c r="P101" s="3" t="s">
        <v>44</v>
      </c>
      <c r="Q101" s="181">
        <v>1944</v>
      </c>
      <c r="R101" s="3" t="s">
        <v>44</v>
      </c>
      <c r="S101" s="181">
        <v>2022</v>
      </c>
      <c r="T101" s="3" t="s">
        <v>44</v>
      </c>
      <c r="U101" s="181">
        <v>2291</v>
      </c>
      <c r="V101" s="15" t="s">
        <v>44</v>
      </c>
      <c r="W101" s="27"/>
    </row>
    <row r="102" spans="1:23">
      <c r="A102" s="15" t="s">
        <v>21</v>
      </c>
      <c r="D102" s="18" t="s">
        <v>22</v>
      </c>
      <c r="E102" s="181">
        <v>884</v>
      </c>
      <c r="F102" s="3" t="s">
        <v>44</v>
      </c>
      <c r="G102" s="181">
        <v>729</v>
      </c>
      <c r="H102" s="3" t="s">
        <v>44</v>
      </c>
      <c r="I102" s="181">
        <v>653</v>
      </c>
      <c r="J102" s="3" t="s">
        <v>44</v>
      </c>
      <c r="K102" s="181">
        <v>606</v>
      </c>
      <c r="L102" s="3" t="s">
        <v>44</v>
      </c>
      <c r="M102" s="181">
        <v>911</v>
      </c>
      <c r="N102" s="3" t="s">
        <v>44</v>
      </c>
      <c r="O102" s="181">
        <v>740</v>
      </c>
      <c r="P102" s="3" t="s">
        <v>44</v>
      </c>
      <c r="Q102" s="181">
        <v>695</v>
      </c>
      <c r="R102" s="3" t="s">
        <v>44</v>
      </c>
      <c r="S102" s="181">
        <v>655</v>
      </c>
      <c r="T102" s="3" t="s">
        <v>44</v>
      </c>
      <c r="U102" s="181">
        <v>994</v>
      </c>
      <c r="V102" s="15" t="s">
        <v>44</v>
      </c>
      <c r="W102" s="27"/>
    </row>
    <row r="103" spans="1:23">
      <c r="A103" s="15" t="s">
        <v>23</v>
      </c>
      <c r="D103" s="18" t="s">
        <v>24</v>
      </c>
      <c r="E103" s="181">
        <v>1394</v>
      </c>
      <c r="F103" s="3" t="s">
        <v>44</v>
      </c>
      <c r="G103" s="181">
        <v>1106</v>
      </c>
      <c r="H103" s="3" t="s">
        <v>44</v>
      </c>
      <c r="I103" s="181">
        <v>1134</v>
      </c>
      <c r="J103" s="3" t="s">
        <v>44</v>
      </c>
      <c r="K103" s="181">
        <v>1023</v>
      </c>
      <c r="L103" s="3" t="s">
        <v>44</v>
      </c>
      <c r="M103" s="181">
        <v>1378</v>
      </c>
      <c r="N103" s="3" t="s">
        <v>44</v>
      </c>
      <c r="O103" s="181">
        <v>1128</v>
      </c>
      <c r="P103" s="3" t="s">
        <v>44</v>
      </c>
      <c r="Q103" s="181">
        <v>1114</v>
      </c>
      <c r="R103" s="3" t="s">
        <v>44</v>
      </c>
      <c r="S103" s="181">
        <v>1004</v>
      </c>
      <c r="T103" s="3" t="s">
        <v>44</v>
      </c>
      <c r="U103" s="181">
        <v>1363</v>
      </c>
      <c r="V103" s="15" t="s">
        <v>44</v>
      </c>
      <c r="W103" s="27"/>
    </row>
    <row r="104" spans="1:23">
      <c r="A104" s="15" t="s">
        <v>25</v>
      </c>
      <c r="D104" s="18" t="s">
        <v>26</v>
      </c>
      <c r="E104" s="181">
        <v>2305</v>
      </c>
      <c r="F104" s="3" t="s">
        <v>44</v>
      </c>
      <c r="G104" s="181">
        <v>1992</v>
      </c>
      <c r="H104" s="3" t="s">
        <v>44</v>
      </c>
      <c r="I104" s="181">
        <v>2014</v>
      </c>
      <c r="J104" s="3" t="s">
        <v>44</v>
      </c>
      <c r="K104" s="181">
        <v>2042</v>
      </c>
      <c r="L104" s="3" t="s">
        <v>44</v>
      </c>
      <c r="M104" s="181">
        <v>2403</v>
      </c>
      <c r="N104" s="3" t="s">
        <v>44</v>
      </c>
      <c r="O104" s="181">
        <v>2062</v>
      </c>
      <c r="P104" s="3" t="s">
        <v>44</v>
      </c>
      <c r="Q104" s="181">
        <v>2320</v>
      </c>
      <c r="R104" s="3" t="s">
        <v>44</v>
      </c>
      <c r="S104" s="181">
        <v>2517</v>
      </c>
      <c r="T104" s="3" t="s">
        <v>44</v>
      </c>
      <c r="U104" s="181">
        <v>2879</v>
      </c>
      <c r="V104" s="15" t="s">
        <v>44</v>
      </c>
      <c r="W104" s="27"/>
    </row>
    <row r="105" spans="1:23">
      <c r="A105" s="15" t="s">
        <v>27</v>
      </c>
      <c r="D105" s="18" t="s">
        <v>28</v>
      </c>
      <c r="E105" s="181">
        <v>1868</v>
      </c>
      <c r="F105" s="3" t="s">
        <v>44</v>
      </c>
      <c r="G105" s="181">
        <v>1656</v>
      </c>
      <c r="H105" s="3" t="s">
        <v>44</v>
      </c>
      <c r="I105" s="181">
        <v>1675</v>
      </c>
      <c r="J105" s="3" t="s">
        <v>44</v>
      </c>
      <c r="K105" s="181">
        <v>1622</v>
      </c>
      <c r="L105" s="3" t="s">
        <v>44</v>
      </c>
      <c r="M105" s="181">
        <v>1816</v>
      </c>
      <c r="N105" s="3" t="s">
        <v>44</v>
      </c>
      <c r="O105" s="181">
        <v>1674</v>
      </c>
      <c r="P105" s="3" t="s">
        <v>44</v>
      </c>
      <c r="Q105" s="181">
        <v>1680</v>
      </c>
      <c r="R105" s="3" t="s">
        <v>44</v>
      </c>
      <c r="S105" s="181">
        <v>1689</v>
      </c>
      <c r="T105" s="3" t="s">
        <v>44</v>
      </c>
      <c r="U105" s="181">
        <v>2037</v>
      </c>
      <c r="V105" s="15" t="s">
        <v>44</v>
      </c>
      <c r="W105" s="27"/>
    </row>
    <row r="106" spans="1:23">
      <c r="A106" s="15" t="s">
        <v>29</v>
      </c>
      <c r="D106" s="18" t="s">
        <v>30</v>
      </c>
      <c r="E106" s="181">
        <v>851</v>
      </c>
      <c r="F106" s="3" t="s">
        <v>44</v>
      </c>
      <c r="G106" s="181">
        <v>951</v>
      </c>
      <c r="H106" s="3" t="s">
        <v>44</v>
      </c>
      <c r="I106" s="181">
        <v>729</v>
      </c>
      <c r="J106" s="3" t="s">
        <v>44</v>
      </c>
      <c r="K106" s="181">
        <v>685</v>
      </c>
      <c r="L106" s="3" t="s">
        <v>44</v>
      </c>
      <c r="M106" s="181">
        <v>886</v>
      </c>
      <c r="N106" s="3" t="s">
        <v>44</v>
      </c>
      <c r="O106" s="181">
        <v>973</v>
      </c>
      <c r="P106" s="3" t="s">
        <v>44</v>
      </c>
      <c r="Q106" s="181">
        <v>759</v>
      </c>
      <c r="R106" s="3" t="s">
        <v>44</v>
      </c>
      <c r="S106" s="181">
        <v>722</v>
      </c>
      <c r="T106" s="3" t="s">
        <v>44</v>
      </c>
      <c r="U106" s="181">
        <v>933</v>
      </c>
      <c r="V106" s="15" t="s">
        <v>44</v>
      </c>
      <c r="W106" s="27"/>
    </row>
    <row r="107" spans="1:23">
      <c r="A107" s="15" t="s">
        <v>31</v>
      </c>
      <c r="D107" s="18" t="s">
        <v>32</v>
      </c>
      <c r="E107" s="181">
        <v>2713</v>
      </c>
      <c r="F107" s="3" t="s">
        <v>44</v>
      </c>
      <c r="G107" s="181">
        <v>2580</v>
      </c>
      <c r="H107" s="3" t="s">
        <v>44</v>
      </c>
      <c r="I107" s="181">
        <v>2468</v>
      </c>
      <c r="J107" s="3" t="s">
        <v>44</v>
      </c>
      <c r="K107" s="181">
        <v>2460</v>
      </c>
      <c r="L107" s="3" t="s">
        <v>44</v>
      </c>
      <c r="M107" s="181">
        <v>2718</v>
      </c>
      <c r="N107" s="3" t="s">
        <v>44</v>
      </c>
      <c r="O107" s="181">
        <v>2550</v>
      </c>
      <c r="P107" s="3" t="s">
        <v>44</v>
      </c>
      <c r="Q107" s="181">
        <v>2473</v>
      </c>
      <c r="R107" s="3" t="s">
        <v>44</v>
      </c>
      <c r="S107" s="181">
        <v>2545</v>
      </c>
      <c r="T107" s="3" t="s">
        <v>44</v>
      </c>
      <c r="U107" s="181">
        <v>2767</v>
      </c>
      <c r="V107" s="15" t="s">
        <v>44</v>
      </c>
      <c r="W107" s="27"/>
    </row>
    <row r="108" spans="1:23">
      <c r="A108" s="28" t="s">
        <v>33</v>
      </c>
      <c r="D108" s="29" t="s">
        <v>34</v>
      </c>
      <c r="E108" s="230">
        <v>21873</v>
      </c>
      <c r="F108" s="237" t="s">
        <v>44</v>
      </c>
      <c r="G108" s="230">
        <v>19338</v>
      </c>
      <c r="H108" s="237" t="s">
        <v>44</v>
      </c>
      <c r="I108" s="230">
        <v>18917</v>
      </c>
      <c r="J108" s="237" t="s">
        <v>44</v>
      </c>
      <c r="K108" s="230">
        <v>18540</v>
      </c>
      <c r="L108" s="237" t="s">
        <v>44</v>
      </c>
      <c r="M108" s="230">
        <v>21908</v>
      </c>
      <c r="N108" s="237" t="s">
        <v>44</v>
      </c>
      <c r="O108" s="230">
        <v>19394</v>
      </c>
      <c r="P108" s="237" t="s">
        <v>44</v>
      </c>
      <c r="Q108" s="230">
        <v>19282</v>
      </c>
      <c r="R108" s="237" t="s">
        <v>44</v>
      </c>
      <c r="S108" s="230">
        <v>19316</v>
      </c>
      <c r="T108" s="237" t="s">
        <v>44</v>
      </c>
      <c r="U108" s="230">
        <v>22826</v>
      </c>
      <c r="V108" s="28" t="s">
        <v>44</v>
      </c>
      <c r="W108" s="30"/>
    </row>
    <row r="109" spans="1:23">
      <c r="A109" s="15" t="s">
        <v>35</v>
      </c>
      <c r="D109" s="18" t="s">
        <v>36</v>
      </c>
      <c r="E109" s="181">
        <v>3464</v>
      </c>
      <c r="F109" s="3" t="s">
        <v>44</v>
      </c>
      <c r="G109" s="181">
        <v>3502</v>
      </c>
      <c r="H109" s="3" t="s">
        <v>44</v>
      </c>
      <c r="I109" s="181">
        <v>3409</v>
      </c>
      <c r="J109" s="3" t="s">
        <v>44</v>
      </c>
      <c r="K109" s="181">
        <v>3555</v>
      </c>
      <c r="L109" s="3" t="s">
        <v>44</v>
      </c>
      <c r="M109" s="181">
        <v>3516</v>
      </c>
      <c r="N109" s="3" t="s">
        <v>44</v>
      </c>
      <c r="O109" s="181">
        <v>3624</v>
      </c>
      <c r="P109" s="3" t="s">
        <v>44</v>
      </c>
      <c r="Q109" s="181">
        <v>3623</v>
      </c>
      <c r="R109" s="3" t="s">
        <v>44</v>
      </c>
      <c r="S109" s="181">
        <v>3883</v>
      </c>
      <c r="T109" s="3" t="s">
        <v>44</v>
      </c>
      <c r="U109" s="181">
        <v>3816</v>
      </c>
      <c r="V109" s="15" t="s">
        <v>44</v>
      </c>
      <c r="W109" s="27"/>
    </row>
    <row r="110" spans="1:23">
      <c r="A110" s="15" t="s">
        <v>37</v>
      </c>
      <c r="D110" s="18" t="s">
        <v>38</v>
      </c>
      <c r="E110" s="181">
        <v>1537</v>
      </c>
      <c r="F110" s="3" t="s">
        <v>44</v>
      </c>
      <c r="G110" s="181">
        <v>1496</v>
      </c>
      <c r="H110" s="3" t="s">
        <v>44</v>
      </c>
      <c r="I110" s="181">
        <v>1416</v>
      </c>
      <c r="J110" s="3" t="s">
        <v>44</v>
      </c>
      <c r="K110" s="181">
        <v>1417</v>
      </c>
      <c r="L110" s="3" t="s">
        <v>44</v>
      </c>
      <c r="M110" s="181">
        <v>1525</v>
      </c>
      <c r="N110" s="3" t="s">
        <v>44</v>
      </c>
      <c r="O110" s="181">
        <v>1482</v>
      </c>
      <c r="P110" s="3" t="s">
        <v>44</v>
      </c>
      <c r="Q110" s="181">
        <v>1396</v>
      </c>
      <c r="R110" s="3" t="s">
        <v>44</v>
      </c>
      <c r="S110" s="181">
        <v>1378</v>
      </c>
      <c r="T110" s="3" t="s">
        <v>44</v>
      </c>
      <c r="U110" s="181">
        <v>1481</v>
      </c>
      <c r="V110" s="15" t="s">
        <v>44</v>
      </c>
      <c r="W110" s="27"/>
    </row>
    <row r="111" spans="1:23">
      <c r="A111" s="28" t="s">
        <v>39</v>
      </c>
      <c r="D111" s="29" t="s">
        <v>40</v>
      </c>
      <c r="E111" s="230">
        <v>26875</v>
      </c>
      <c r="F111" s="237" t="s">
        <v>44</v>
      </c>
      <c r="G111" s="230">
        <v>24336</v>
      </c>
      <c r="H111" s="237" t="s">
        <v>44</v>
      </c>
      <c r="I111" s="230">
        <v>23743</v>
      </c>
      <c r="J111" s="237" t="s">
        <v>44</v>
      </c>
      <c r="K111" s="230">
        <v>23512</v>
      </c>
      <c r="L111" s="237" t="s">
        <v>44</v>
      </c>
      <c r="M111" s="230">
        <v>26949</v>
      </c>
      <c r="N111" s="237" t="s">
        <v>44</v>
      </c>
      <c r="O111" s="230">
        <v>24500</v>
      </c>
      <c r="P111" s="237" t="s">
        <v>44</v>
      </c>
      <c r="Q111" s="230">
        <v>24301</v>
      </c>
      <c r="R111" s="237" t="s">
        <v>44</v>
      </c>
      <c r="S111" s="230">
        <v>24577</v>
      </c>
      <c r="T111" s="237" t="s">
        <v>44</v>
      </c>
      <c r="U111" s="230">
        <v>28122</v>
      </c>
      <c r="V111" s="28" t="s">
        <v>44</v>
      </c>
      <c r="W111" s="30"/>
    </row>
    <row r="113" spans="1:33" ht="12.75" customHeight="1">
      <c r="A113" s="297" t="s">
        <v>96</v>
      </c>
      <c r="B113" s="297"/>
      <c r="C113" s="297"/>
      <c r="D113" s="297"/>
      <c r="E113" s="297"/>
      <c r="F113" s="297"/>
      <c r="G113" s="297"/>
      <c r="H113" s="297"/>
      <c r="I113" s="297"/>
      <c r="J113" s="297"/>
      <c r="K113" s="297"/>
      <c r="L113" s="297"/>
      <c r="M113" s="297"/>
      <c r="N113" s="297"/>
      <c r="O113" s="297"/>
      <c r="P113" s="297"/>
      <c r="Q113" s="297"/>
      <c r="R113" s="297"/>
      <c r="S113" s="297"/>
      <c r="T113" s="297"/>
      <c r="U113" s="297"/>
      <c r="V113" s="297"/>
      <c r="X113" s="208" t="s">
        <v>47</v>
      </c>
      <c r="Y113" s="42"/>
      <c r="Z113" s="42"/>
      <c r="AA113" s="42"/>
      <c r="AB113" s="42"/>
      <c r="AC113" s="42"/>
      <c r="AD113" s="42"/>
      <c r="AE113" s="42"/>
      <c r="AG113" s="15" t="s">
        <v>63</v>
      </c>
    </row>
    <row r="114" spans="1:33">
      <c r="A114" s="15" t="s">
        <v>7</v>
      </c>
      <c r="E114" s="231">
        <v>-0.4</v>
      </c>
      <c r="F114" s="232" t="s">
        <v>44</v>
      </c>
      <c r="G114" s="231">
        <v>1.1000000000000001</v>
      </c>
      <c r="H114" s="232" t="s">
        <v>44</v>
      </c>
      <c r="I114" s="231">
        <v>3.4</v>
      </c>
      <c r="J114" s="232" t="s">
        <v>44</v>
      </c>
      <c r="K114" s="231">
        <v>1.1000000000000001</v>
      </c>
      <c r="L114" s="232" t="s">
        <v>44</v>
      </c>
      <c r="M114" s="231">
        <v>0.4</v>
      </c>
      <c r="N114" s="232" t="s">
        <v>44</v>
      </c>
      <c r="O114" s="231">
        <v>-0.2</v>
      </c>
      <c r="P114" s="232" t="s">
        <v>44</v>
      </c>
      <c r="Q114" s="231">
        <v>-0.3</v>
      </c>
      <c r="R114" s="232" t="s">
        <v>44</v>
      </c>
      <c r="S114" s="231">
        <v>-0.9</v>
      </c>
      <c r="T114" s="232" t="s">
        <v>44</v>
      </c>
      <c r="U114" s="231">
        <v>-1.7</v>
      </c>
      <c r="V114" s="3" t="s">
        <v>44</v>
      </c>
    </row>
    <row r="115" spans="1:33">
      <c r="A115" s="15" t="s">
        <v>9</v>
      </c>
      <c r="E115" s="231">
        <v>-8.1</v>
      </c>
      <c r="F115" s="232" t="s">
        <v>44</v>
      </c>
      <c r="G115" s="231">
        <v>0.6</v>
      </c>
      <c r="H115" s="232" t="s">
        <v>44</v>
      </c>
      <c r="I115" s="231">
        <v>6.6</v>
      </c>
      <c r="J115" s="232" t="s">
        <v>44</v>
      </c>
      <c r="K115" s="231">
        <v>-1.7</v>
      </c>
      <c r="L115" s="232" t="s">
        <v>44</v>
      </c>
      <c r="M115" s="231">
        <v>1.2</v>
      </c>
      <c r="N115" s="232" t="s">
        <v>44</v>
      </c>
      <c r="O115" s="231">
        <v>3.2</v>
      </c>
      <c r="P115" s="232" t="s">
        <v>44</v>
      </c>
      <c r="Q115" s="231">
        <v>-3.6</v>
      </c>
      <c r="R115" s="232" t="s">
        <v>44</v>
      </c>
      <c r="S115" s="231">
        <v>-0.6</v>
      </c>
      <c r="T115" s="232" t="s">
        <v>44</v>
      </c>
      <c r="U115" s="231">
        <v>1.4</v>
      </c>
      <c r="V115" s="3" t="s">
        <v>44</v>
      </c>
    </row>
    <row r="116" spans="1:33">
      <c r="A116" s="15" t="s">
        <v>11</v>
      </c>
      <c r="E116" s="231">
        <v>-16.100000000000001</v>
      </c>
      <c r="F116" s="232" t="s">
        <v>44</v>
      </c>
      <c r="G116" s="231">
        <v>-4</v>
      </c>
      <c r="H116" s="232" t="s">
        <v>44</v>
      </c>
      <c r="I116" s="231">
        <v>-4.0999999999999996</v>
      </c>
      <c r="J116" s="232" t="s">
        <v>44</v>
      </c>
      <c r="K116" s="231">
        <v>-1.6</v>
      </c>
      <c r="L116" s="232" t="s">
        <v>44</v>
      </c>
      <c r="M116" s="231">
        <v>-0.9</v>
      </c>
      <c r="N116" s="232" t="s">
        <v>44</v>
      </c>
      <c r="O116" s="231">
        <v>-7.8</v>
      </c>
      <c r="P116" s="232" t="s">
        <v>44</v>
      </c>
      <c r="Q116" s="231">
        <v>-4.8</v>
      </c>
      <c r="R116" s="232" t="s">
        <v>44</v>
      </c>
      <c r="S116" s="231">
        <v>-6.5</v>
      </c>
      <c r="T116" s="232" t="s">
        <v>44</v>
      </c>
      <c r="U116" s="231">
        <v>-1.8</v>
      </c>
      <c r="V116" s="3" t="s">
        <v>44</v>
      </c>
    </row>
    <row r="117" spans="1:33">
      <c r="A117" s="15" t="s">
        <v>13</v>
      </c>
      <c r="E117" s="231">
        <v>-8.4</v>
      </c>
      <c r="F117" s="232" t="s">
        <v>44</v>
      </c>
      <c r="G117" s="231">
        <v>-3.6</v>
      </c>
      <c r="H117" s="232" t="s">
        <v>44</v>
      </c>
      <c r="I117" s="231">
        <v>-9.5</v>
      </c>
      <c r="J117" s="232" t="s">
        <v>44</v>
      </c>
      <c r="K117" s="231">
        <v>-4</v>
      </c>
      <c r="L117" s="232" t="s">
        <v>44</v>
      </c>
      <c r="M117" s="231">
        <v>-9.8000000000000007</v>
      </c>
      <c r="N117" s="232" t="s">
        <v>44</v>
      </c>
      <c r="O117" s="231">
        <v>-4.2</v>
      </c>
      <c r="P117" s="232" t="s">
        <v>44</v>
      </c>
      <c r="Q117" s="231">
        <v>3.2</v>
      </c>
      <c r="R117" s="232" t="s">
        <v>44</v>
      </c>
      <c r="S117" s="231">
        <v>-1.2</v>
      </c>
      <c r="T117" s="232" t="s">
        <v>44</v>
      </c>
      <c r="U117" s="231">
        <v>3.1</v>
      </c>
      <c r="V117" s="3" t="s">
        <v>44</v>
      </c>
    </row>
    <row r="118" spans="1:33">
      <c r="A118" s="15" t="s">
        <v>15</v>
      </c>
      <c r="E118" s="231">
        <v>-4</v>
      </c>
      <c r="F118" s="232" t="s">
        <v>44</v>
      </c>
      <c r="G118" s="231">
        <v>-6.4</v>
      </c>
      <c r="H118" s="232" t="s">
        <v>44</v>
      </c>
      <c r="I118" s="231">
        <v>-4</v>
      </c>
      <c r="J118" s="232" t="s">
        <v>44</v>
      </c>
      <c r="K118" s="231">
        <v>-6.1</v>
      </c>
      <c r="L118" s="232" t="s">
        <v>44</v>
      </c>
      <c r="M118" s="231">
        <v>0.3</v>
      </c>
      <c r="N118" s="232" t="s">
        <v>44</v>
      </c>
      <c r="O118" s="231">
        <v>2</v>
      </c>
      <c r="P118" s="232" t="s">
        <v>44</v>
      </c>
      <c r="Q118" s="231">
        <v>3.1</v>
      </c>
      <c r="R118" s="232" t="s">
        <v>44</v>
      </c>
      <c r="S118" s="231">
        <v>7.6</v>
      </c>
      <c r="T118" s="232" t="s">
        <v>44</v>
      </c>
      <c r="U118" s="231">
        <v>2.2999999999999998</v>
      </c>
      <c r="V118" s="3" t="s">
        <v>44</v>
      </c>
    </row>
    <row r="119" spans="1:33">
      <c r="A119" s="15" t="s">
        <v>17</v>
      </c>
      <c r="E119" s="231">
        <v>-4.0999999999999996</v>
      </c>
      <c r="F119" s="232" t="s">
        <v>44</v>
      </c>
      <c r="G119" s="231">
        <v>-5.4</v>
      </c>
      <c r="H119" s="232" t="s">
        <v>44</v>
      </c>
      <c r="I119" s="231">
        <v>-5.2</v>
      </c>
      <c r="J119" s="232" t="s">
        <v>44</v>
      </c>
      <c r="K119" s="231">
        <v>-3.4</v>
      </c>
      <c r="L119" s="232" t="s">
        <v>44</v>
      </c>
      <c r="M119" s="231">
        <v>2.4</v>
      </c>
      <c r="N119" s="232" t="s">
        <v>44</v>
      </c>
      <c r="O119" s="231">
        <v>0.7</v>
      </c>
      <c r="P119" s="232" t="s">
        <v>44</v>
      </c>
      <c r="Q119" s="231">
        <v>1.8</v>
      </c>
      <c r="R119" s="232" t="s">
        <v>44</v>
      </c>
      <c r="S119" s="231">
        <v>4.5</v>
      </c>
      <c r="T119" s="232" t="s">
        <v>44</v>
      </c>
      <c r="U119" s="231">
        <v>3.2</v>
      </c>
      <c r="V119" s="3" t="s">
        <v>44</v>
      </c>
    </row>
    <row r="120" spans="1:33">
      <c r="A120" s="15" t="s">
        <v>19</v>
      </c>
      <c r="E120" s="231">
        <v>-8.4</v>
      </c>
      <c r="F120" s="232" t="s">
        <v>44</v>
      </c>
      <c r="G120" s="231">
        <v>-9.5</v>
      </c>
      <c r="H120" s="232" t="s">
        <v>44</v>
      </c>
      <c r="I120" s="231">
        <v>-6.1</v>
      </c>
      <c r="J120" s="232" t="s">
        <v>44</v>
      </c>
      <c r="K120" s="231">
        <v>-4.9000000000000004</v>
      </c>
      <c r="L120" s="232" t="s">
        <v>44</v>
      </c>
      <c r="M120" s="231">
        <v>-2.2999999999999998</v>
      </c>
      <c r="N120" s="232" t="s">
        <v>44</v>
      </c>
      <c r="O120" s="231">
        <v>-2.2999999999999998</v>
      </c>
      <c r="P120" s="232" t="s">
        <v>44</v>
      </c>
      <c r="Q120" s="231">
        <v>-2</v>
      </c>
      <c r="R120" s="232" t="s">
        <v>44</v>
      </c>
      <c r="S120" s="231">
        <v>0.2</v>
      </c>
      <c r="T120" s="232" t="s">
        <v>44</v>
      </c>
      <c r="U120" s="231">
        <v>2.2999999999999998</v>
      </c>
      <c r="V120" s="3" t="s">
        <v>44</v>
      </c>
    </row>
    <row r="121" spans="1:33">
      <c r="A121" s="15" t="s">
        <v>21</v>
      </c>
      <c r="E121" s="231">
        <v>-9</v>
      </c>
      <c r="F121" s="232" t="s">
        <v>44</v>
      </c>
      <c r="G121" s="231">
        <v>-4.9000000000000004</v>
      </c>
      <c r="H121" s="232" t="s">
        <v>44</v>
      </c>
      <c r="I121" s="231">
        <v>-6.8</v>
      </c>
      <c r="J121" s="232" t="s">
        <v>44</v>
      </c>
      <c r="K121" s="231">
        <v>-9.1999999999999993</v>
      </c>
      <c r="L121" s="232" t="s">
        <v>44</v>
      </c>
      <c r="M121" s="231">
        <v>3</v>
      </c>
      <c r="N121" s="232" t="s">
        <v>44</v>
      </c>
      <c r="O121" s="231">
        <v>1.5</v>
      </c>
      <c r="P121" s="232" t="s">
        <v>44</v>
      </c>
      <c r="Q121" s="231">
        <v>6.3</v>
      </c>
      <c r="R121" s="232" t="s">
        <v>44</v>
      </c>
      <c r="S121" s="231">
        <v>8.1</v>
      </c>
      <c r="T121" s="232" t="s">
        <v>44</v>
      </c>
      <c r="U121" s="231">
        <v>9.1</v>
      </c>
      <c r="V121" s="3" t="s">
        <v>44</v>
      </c>
    </row>
    <row r="122" spans="1:33">
      <c r="A122" s="15" t="s">
        <v>23</v>
      </c>
      <c r="E122" s="231">
        <v>-5.8</v>
      </c>
      <c r="F122" s="232" t="s">
        <v>44</v>
      </c>
      <c r="G122" s="231">
        <v>-5.9</v>
      </c>
      <c r="H122" s="232" t="s">
        <v>44</v>
      </c>
      <c r="I122" s="231">
        <v>-3.5</v>
      </c>
      <c r="J122" s="232" t="s">
        <v>44</v>
      </c>
      <c r="K122" s="231">
        <v>-6.6</v>
      </c>
      <c r="L122" s="232" t="s">
        <v>44</v>
      </c>
      <c r="M122" s="231">
        <v>-1.1000000000000001</v>
      </c>
      <c r="N122" s="232" t="s">
        <v>44</v>
      </c>
      <c r="O122" s="231">
        <v>2</v>
      </c>
      <c r="P122" s="232" t="s">
        <v>44</v>
      </c>
      <c r="Q122" s="231">
        <v>-1.8</v>
      </c>
      <c r="R122" s="232" t="s">
        <v>44</v>
      </c>
      <c r="S122" s="231">
        <v>-1.9</v>
      </c>
      <c r="T122" s="232" t="s">
        <v>44</v>
      </c>
      <c r="U122" s="231">
        <v>-1.2</v>
      </c>
      <c r="V122" s="3" t="s">
        <v>44</v>
      </c>
    </row>
    <row r="123" spans="1:33">
      <c r="A123" s="15" t="s">
        <v>25</v>
      </c>
      <c r="E123" s="231">
        <v>1.6</v>
      </c>
      <c r="F123" s="232" t="s">
        <v>44</v>
      </c>
      <c r="G123" s="231">
        <v>0</v>
      </c>
      <c r="H123" s="232" t="s">
        <v>44</v>
      </c>
      <c r="I123" s="231">
        <v>-8.1999999999999993</v>
      </c>
      <c r="J123" s="232" t="s">
        <v>44</v>
      </c>
      <c r="K123" s="231">
        <v>-1.6</v>
      </c>
      <c r="L123" s="232" t="s">
        <v>44</v>
      </c>
      <c r="M123" s="231">
        <v>4.2</v>
      </c>
      <c r="N123" s="232" t="s">
        <v>44</v>
      </c>
      <c r="O123" s="231">
        <v>3.5</v>
      </c>
      <c r="P123" s="232" t="s">
        <v>44</v>
      </c>
      <c r="Q123" s="231">
        <v>15.2</v>
      </c>
      <c r="R123" s="232" t="s">
        <v>44</v>
      </c>
      <c r="S123" s="231">
        <v>23.3</v>
      </c>
      <c r="T123" s="232" t="s">
        <v>44</v>
      </c>
      <c r="U123" s="231">
        <v>19.8</v>
      </c>
      <c r="V123" s="3" t="s">
        <v>44</v>
      </c>
    </row>
    <row r="124" spans="1:33">
      <c r="A124" s="15" t="s">
        <v>27</v>
      </c>
      <c r="E124" s="231">
        <v>1</v>
      </c>
      <c r="F124" s="232" t="s">
        <v>44</v>
      </c>
      <c r="G124" s="231">
        <v>4</v>
      </c>
      <c r="H124" s="232" t="s">
        <v>44</v>
      </c>
      <c r="I124" s="231">
        <v>5.6</v>
      </c>
      <c r="J124" s="232" t="s">
        <v>44</v>
      </c>
      <c r="K124" s="231">
        <v>1.1000000000000001</v>
      </c>
      <c r="L124" s="232" t="s">
        <v>44</v>
      </c>
      <c r="M124" s="231">
        <v>-2.8</v>
      </c>
      <c r="N124" s="232" t="s">
        <v>44</v>
      </c>
      <c r="O124" s="231">
        <v>1.1000000000000001</v>
      </c>
      <c r="P124" s="232" t="s">
        <v>44</v>
      </c>
      <c r="Q124" s="231">
        <v>0.3</v>
      </c>
      <c r="R124" s="232" t="s">
        <v>44</v>
      </c>
      <c r="S124" s="231">
        <v>4.2</v>
      </c>
      <c r="T124" s="232" t="s">
        <v>44</v>
      </c>
      <c r="U124" s="231">
        <v>12.2</v>
      </c>
      <c r="V124" s="3" t="s">
        <v>44</v>
      </c>
    </row>
    <row r="125" spans="1:33">
      <c r="A125" s="15" t="s">
        <v>29</v>
      </c>
      <c r="E125" s="231">
        <v>2.8</v>
      </c>
      <c r="F125" s="232" t="s">
        <v>44</v>
      </c>
      <c r="G125" s="231">
        <v>5.9</v>
      </c>
      <c r="H125" s="232" t="s">
        <v>44</v>
      </c>
      <c r="I125" s="231">
        <v>-4.8</v>
      </c>
      <c r="J125" s="232" t="s">
        <v>44</v>
      </c>
      <c r="K125" s="231">
        <v>-9.1999999999999993</v>
      </c>
      <c r="L125" s="232" t="s">
        <v>44</v>
      </c>
      <c r="M125" s="231">
        <v>4.0999999999999996</v>
      </c>
      <c r="N125" s="232" t="s">
        <v>44</v>
      </c>
      <c r="O125" s="231">
        <v>2.2999999999999998</v>
      </c>
      <c r="P125" s="232" t="s">
        <v>44</v>
      </c>
      <c r="Q125" s="231">
        <v>4.0999999999999996</v>
      </c>
      <c r="R125" s="232" t="s">
        <v>44</v>
      </c>
      <c r="S125" s="231">
        <v>5.3</v>
      </c>
      <c r="T125" s="232" t="s">
        <v>44</v>
      </c>
      <c r="U125" s="231">
        <v>5.3</v>
      </c>
      <c r="V125" s="3" t="s">
        <v>44</v>
      </c>
    </row>
    <row r="126" spans="1:33">
      <c r="A126" s="15" t="s">
        <v>31</v>
      </c>
      <c r="E126" s="231">
        <v>-2.7</v>
      </c>
      <c r="F126" s="232" t="s">
        <v>44</v>
      </c>
      <c r="G126" s="231">
        <v>-0.6</v>
      </c>
      <c r="H126" s="232" t="s">
        <v>44</v>
      </c>
      <c r="I126" s="231">
        <v>-2.9</v>
      </c>
      <c r="J126" s="232" t="s">
        <v>44</v>
      </c>
      <c r="K126" s="231">
        <v>-3.9</v>
      </c>
      <c r="L126" s="232" t="s">
        <v>44</v>
      </c>
      <c r="M126" s="231">
        <v>0.2</v>
      </c>
      <c r="N126" s="232" t="s">
        <v>44</v>
      </c>
      <c r="O126" s="231">
        <v>-1.1000000000000001</v>
      </c>
      <c r="P126" s="232" t="s">
        <v>44</v>
      </c>
      <c r="Q126" s="231">
        <v>0.2</v>
      </c>
      <c r="R126" s="232" t="s">
        <v>44</v>
      </c>
      <c r="S126" s="231">
        <v>3.5</v>
      </c>
      <c r="T126" s="232" t="s">
        <v>44</v>
      </c>
      <c r="U126" s="231">
        <v>1.8</v>
      </c>
      <c r="V126" s="3" t="s">
        <v>44</v>
      </c>
    </row>
    <row r="127" spans="1:33">
      <c r="A127" s="28" t="s">
        <v>33</v>
      </c>
      <c r="E127" s="233">
        <v>-3.2</v>
      </c>
      <c r="F127" s="234" t="s">
        <v>44</v>
      </c>
      <c r="G127" s="233">
        <v>-1.7</v>
      </c>
      <c r="H127" s="234" t="s">
        <v>44</v>
      </c>
      <c r="I127" s="233">
        <v>-2.2000000000000002</v>
      </c>
      <c r="J127" s="234" t="s">
        <v>44</v>
      </c>
      <c r="K127" s="233">
        <v>-2.8</v>
      </c>
      <c r="L127" s="234" t="s">
        <v>44</v>
      </c>
      <c r="M127" s="233">
        <v>0.2</v>
      </c>
      <c r="N127" s="234" t="s">
        <v>44</v>
      </c>
      <c r="O127" s="233">
        <v>0.3</v>
      </c>
      <c r="P127" s="234" t="s">
        <v>44</v>
      </c>
      <c r="Q127" s="233">
        <v>1.9</v>
      </c>
      <c r="R127" s="234" t="s">
        <v>44</v>
      </c>
      <c r="S127" s="233">
        <v>4.2</v>
      </c>
      <c r="T127" s="234" t="s">
        <v>44</v>
      </c>
      <c r="U127" s="233">
        <v>4.2</v>
      </c>
      <c r="V127" s="86" t="s">
        <v>44</v>
      </c>
    </row>
    <row r="128" spans="1:33">
      <c r="A128" s="15" t="s">
        <v>35</v>
      </c>
      <c r="E128" s="231">
        <v>-7.1</v>
      </c>
      <c r="F128" s="232" t="s">
        <v>44</v>
      </c>
      <c r="G128" s="231">
        <v>-3.6</v>
      </c>
      <c r="H128" s="232" t="s">
        <v>44</v>
      </c>
      <c r="I128" s="231">
        <v>-9</v>
      </c>
      <c r="J128" s="232" t="s">
        <v>44</v>
      </c>
      <c r="K128" s="231">
        <v>0</v>
      </c>
      <c r="L128" s="232" t="s">
        <v>44</v>
      </c>
      <c r="M128" s="231">
        <v>1.5</v>
      </c>
      <c r="N128" s="232" t="s">
        <v>44</v>
      </c>
      <c r="O128" s="231">
        <v>3.5</v>
      </c>
      <c r="P128" s="232" t="s">
        <v>44</v>
      </c>
      <c r="Q128" s="231">
        <v>6.3</v>
      </c>
      <c r="R128" s="232" t="s">
        <v>44</v>
      </c>
      <c r="S128" s="231">
        <v>9.1999999999999993</v>
      </c>
      <c r="T128" s="232" t="s">
        <v>44</v>
      </c>
      <c r="U128" s="231">
        <v>8.5</v>
      </c>
      <c r="V128" s="3" t="s">
        <v>44</v>
      </c>
    </row>
    <row r="129" spans="1:24">
      <c r="A129" s="15" t="s">
        <v>37</v>
      </c>
      <c r="E129" s="231">
        <v>-10.199999999999999</v>
      </c>
      <c r="F129" s="232" t="s">
        <v>44</v>
      </c>
      <c r="G129" s="231">
        <v>-7.9</v>
      </c>
      <c r="H129" s="232" t="s">
        <v>44</v>
      </c>
      <c r="I129" s="231">
        <v>-8.3000000000000007</v>
      </c>
      <c r="J129" s="232" t="s">
        <v>44</v>
      </c>
      <c r="K129" s="231">
        <v>-4.5</v>
      </c>
      <c r="L129" s="232" t="s">
        <v>44</v>
      </c>
      <c r="M129" s="231">
        <v>-0.8</v>
      </c>
      <c r="N129" s="232" t="s">
        <v>44</v>
      </c>
      <c r="O129" s="231">
        <v>-0.9</v>
      </c>
      <c r="P129" s="232" t="s">
        <v>44</v>
      </c>
      <c r="Q129" s="231">
        <v>-1.4</v>
      </c>
      <c r="R129" s="232" t="s">
        <v>44</v>
      </c>
      <c r="S129" s="231">
        <v>-2.8</v>
      </c>
      <c r="T129" s="232" t="s">
        <v>44</v>
      </c>
      <c r="U129" s="231">
        <v>-2.9</v>
      </c>
      <c r="V129" s="3" t="s">
        <v>44</v>
      </c>
    </row>
    <row r="130" spans="1:24">
      <c r="A130" s="32" t="s">
        <v>39</v>
      </c>
      <c r="B130" s="22"/>
      <c r="C130" s="22"/>
      <c r="D130" s="22"/>
      <c r="E130" s="235">
        <v>-4.0999999999999996</v>
      </c>
      <c r="F130" s="236" t="s">
        <v>44</v>
      </c>
      <c r="G130" s="235">
        <v>-2.4</v>
      </c>
      <c r="H130" s="236" t="s">
        <v>44</v>
      </c>
      <c r="I130" s="235">
        <v>-3.6</v>
      </c>
      <c r="J130" s="236" t="s">
        <v>44</v>
      </c>
      <c r="K130" s="235">
        <v>-2.5</v>
      </c>
      <c r="L130" s="236" t="s">
        <v>44</v>
      </c>
      <c r="M130" s="235">
        <v>0.3</v>
      </c>
      <c r="N130" s="236" t="s">
        <v>44</v>
      </c>
      <c r="O130" s="235">
        <v>0.7</v>
      </c>
      <c r="P130" s="236" t="s">
        <v>44</v>
      </c>
      <c r="Q130" s="235">
        <v>2.2999999999999998</v>
      </c>
      <c r="R130" s="236" t="s">
        <v>44</v>
      </c>
      <c r="S130" s="235">
        <v>4.5</v>
      </c>
      <c r="T130" s="236" t="s">
        <v>44</v>
      </c>
      <c r="U130" s="235">
        <v>4.4000000000000004</v>
      </c>
      <c r="V130" s="87" t="s">
        <v>44</v>
      </c>
    </row>
    <row r="132" spans="1:24" ht="13">
      <c r="A132" s="208" t="s">
        <v>2503</v>
      </c>
      <c r="B132" s="42"/>
      <c r="C132" s="42"/>
      <c r="D132" s="42"/>
      <c r="E132" s="42"/>
      <c r="F132" s="42"/>
      <c r="G132" s="42"/>
      <c r="H132" s="42"/>
      <c r="I132" s="42"/>
    </row>
    <row r="133" spans="1:24">
      <c r="A133" s="297" t="s">
        <v>43</v>
      </c>
      <c r="B133" s="297"/>
      <c r="C133" s="297"/>
      <c r="D133" s="297"/>
      <c r="E133" s="297"/>
      <c r="F133" s="297"/>
      <c r="G133" s="297"/>
      <c r="H133" s="297"/>
      <c r="I133" s="297"/>
      <c r="J133" s="297"/>
      <c r="K133" s="297"/>
      <c r="L133" s="297"/>
      <c r="M133" s="297"/>
      <c r="N133" s="297"/>
      <c r="O133" s="297"/>
      <c r="P133" s="297"/>
      <c r="Q133" s="297"/>
      <c r="R133" s="297"/>
      <c r="S133" s="297"/>
      <c r="T133" s="297"/>
      <c r="U133" s="297"/>
      <c r="V133" s="297"/>
    </row>
    <row r="134" spans="1:24">
      <c r="A134" s="15" t="s">
        <v>7</v>
      </c>
      <c r="E134" s="191">
        <v>11.076923076923077</v>
      </c>
      <c r="F134" s="192"/>
      <c r="G134" s="190">
        <f t="shared" ref="G134:G141" si="38">(G95-E95)/E95*100</f>
        <v>-5.1246537396121887</v>
      </c>
      <c r="H134" s="192"/>
      <c r="I134" s="190">
        <f>(I95-G95)/G95*100</f>
        <v>-3.9624608967674662</v>
      </c>
      <c r="J134" s="190"/>
      <c r="K134" s="190">
        <f>(K95-I95)/I95*100</f>
        <v>-0.15200868621064062</v>
      </c>
      <c r="L134" s="190"/>
      <c r="M134" s="190">
        <f>(M95-K95)/K95*100</f>
        <v>10.37407568508047</v>
      </c>
      <c r="N134" s="190"/>
      <c r="O134" s="190">
        <f t="shared" ref="O134:U134" si="39">(O95-M95)/M95*100</f>
        <v>-5.6551724137931032</v>
      </c>
      <c r="P134" s="190"/>
      <c r="Q134" s="190">
        <f t="shared" si="39"/>
        <v>-4.0935672514619883</v>
      </c>
      <c r="R134" s="190"/>
      <c r="S134" s="190">
        <f t="shared" si="39"/>
        <v>-0.80574912891986061</v>
      </c>
      <c r="T134" s="190"/>
      <c r="U134" s="190">
        <f t="shared" si="39"/>
        <v>9.5499451152579589</v>
      </c>
      <c r="W134" s="31"/>
      <c r="X134" s="31"/>
    </row>
    <row r="135" spans="1:24">
      <c r="A135" s="15" t="s">
        <v>9</v>
      </c>
      <c r="E135" s="190">
        <v>18.348623853211009</v>
      </c>
      <c r="F135" s="192"/>
      <c r="G135" s="190">
        <f t="shared" si="38"/>
        <v>-12.144702842377262</v>
      </c>
      <c r="H135" s="190"/>
      <c r="I135" s="190">
        <f t="shared" ref="I135:U135" si="40">(I96-G96)/G96*100</f>
        <v>-0.29411764705882354</v>
      </c>
      <c r="J135" s="190"/>
      <c r="K135" s="190">
        <f t="shared" si="40"/>
        <v>-5.3097345132743365</v>
      </c>
      <c r="L135" s="190"/>
      <c r="M135" s="190">
        <f t="shared" si="40"/>
        <v>22.118380062305295</v>
      </c>
      <c r="N135" s="190"/>
      <c r="O135" s="190">
        <f t="shared" si="40"/>
        <v>-10.459183673469388</v>
      </c>
      <c r="P135" s="190"/>
      <c r="Q135" s="190">
        <f t="shared" si="40"/>
        <v>-6.8376068376068382</v>
      </c>
      <c r="R135" s="190"/>
      <c r="S135" s="190">
        <f t="shared" si="40"/>
        <v>-2.4464831804281344</v>
      </c>
      <c r="T135" s="190"/>
      <c r="U135" s="190">
        <f t="shared" si="40"/>
        <v>24.451410658307211</v>
      </c>
    </row>
    <row r="136" spans="1:24">
      <c r="A136" s="15" t="s">
        <v>11</v>
      </c>
      <c r="E136" s="190">
        <v>20.947630922693268</v>
      </c>
      <c r="F136" s="192"/>
      <c r="G136" s="190">
        <f t="shared" si="38"/>
        <v>-9.072164948453608</v>
      </c>
      <c r="H136" s="190"/>
      <c r="I136" s="190">
        <f t="shared" ref="I136:U136" si="41">(I97-G97)/G97*100</f>
        <v>-10.204081632653061</v>
      </c>
      <c r="J136" s="190"/>
      <c r="K136" s="190">
        <f t="shared" si="41"/>
        <v>-0.50505050505050508</v>
      </c>
      <c r="L136" s="190"/>
      <c r="M136" s="190">
        <f t="shared" si="41"/>
        <v>22.081218274111674</v>
      </c>
      <c r="N136" s="190"/>
      <c r="O136" s="190">
        <f t="shared" si="41"/>
        <v>-15.384615384615385</v>
      </c>
      <c r="P136" s="190"/>
      <c r="Q136" s="190">
        <f t="shared" si="41"/>
        <v>-7.1253071253071258</v>
      </c>
      <c r="R136" s="190"/>
      <c r="S136" s="190">
        <f t="shared" si="41"/>
        <v>-2.3809523809523809</v>
      </c>
      <c r="T136" s="190"/>
      <c r="U136" s="190">
        <f t="shared" si="41"/>
        <v>27.913279132791331</v>
      </c>
    </row>
    <row r="137" spans="1:24">
      <c r="A137" s="15" t="s">
        <v>13</v>
      </c>
      <c r="E137" s="190">
        <v>17.40976645435244</v>
      </c>
      <c r="F137" s="192"/>
      <c r="G137" s="190">
        <f t="shared" si="38"/>
        <v>-19.529837251356238</v>
      </c>
      <c r="H137" s="190"/>
      <c r="I137" s="190">
        <f t="shared" ref="I137:U137" si="42">(I98-G98)/G98*100</f>
        <v>-2.4719101123595504</v>
      </c>
      <c r="J137" s="190"/>
      <c r="K137" s="190">
        <f t="shared" si="42"/>
        <v>4.3778801843317972</v>
      </c>
      <c r="L137" s="190"/>
      <c r="M137" s="190">
        <f t="shared" si="42"/>
        <v>10.154525386313466</v>
      </c>
      <c r="N137" s="190"/>
      <c r="O137" s="190">
        <f t="shared" si="42"/>
        <v>-14.428857715430862</v>
      </c>
      <c r="P137" s="190"/>
      <c r="Q137" s="190">
        <f t="shared" si="42"/>
        <v>4.6838407494145207</v>
      </c>
      <c r="R137" s="190"/>
      <c r="S137" s="190">
        <f t="shared" si="42"/>
        <v>0</v>
      </c>
      <c r="T137" s="190"/>
      <c r="U137" s="190">
        <f t="shared" si="42"/>
        <v>15.212527964205815</v>
      </c>
    </row>
    <row r="138" spans="1:24">
      <c r="A138" s="15" t="s">
        <v>15</v>
      </c>
      <c r="E138" s="190">
        <v>32.064913262451036</v>
      </c>
      <c r="F138" s="192"/>
      <c r="G138" s="190">
        <f t="shared" si="38"/>
        <v>-27.796610169491526</v>
      </c>
      <c r="H138" s="190"/>
      <c r="I138" s="190">
        <f t="shared" ref="I138:U138" si="43">(I99-G99)/G99*100</f>
        <v>8.86150234741784</v>
      </c>
      <c r="J138" s="190"/>
      <c r="K138" s="190">
        <f t="shared" si="43"/>
        <v>-9.4878706199460918</v>
      </c>
      <c r="L138" s="190"/>
      <c r="M138" s="190">
        <f t="shared" si="43"/>
        <v>41.036331149493748</v>
      </c>
      <c r="N138" s="190"/>
      <c r="O138" s="190">
        <f t="shared" si="43"/>
        <v>-26.60472972972973</v>
      </c>
      <c r="P138" s="190"/>
      <c r="Q138" s="190">
        <f t="shared" si="43"/>
        <v>10.01150747986191</v>
      </c>
      <c r="R138" s="190"/>
      <c r="S138" s="190">
        <f t="shared" si="43"/>
        <v>-5.543933054393305</v>
      </c>
      <c r="T138" s="190"/>
      <c r="U138" s="190">
        <f t="shared" si="43"/>
        <v>34.163898117386488</v>
      </c>
    </row>
    <row r="139" spans="1:24">
      <c r="A139" s="15" t="s">
        <v>17</v>
      </c>
      <c r="E139" s="190">
        <v>9.3655589123867067</v>
      </c>
      <c r="F139" s="192"/>
      <c r="G139" s="190">
        <f t="shared" si="38"/>
        <v>-14.226519337016574</v>
      </c>
      <c r="H139" s="190"/>
      <c r="I139" s="190">
        <f t="shared" ref="I139:U139" si="44">(I100-G100)/G100*100</f>
        <v>1.7713365539452495</v>
      </c>
      <c r="J139" s="190"/>
      <c r="K139" s="190">
        <f t="shared" si="44"/>
        <v>1.1075949367088607</v>
      </c>
      <c r="L139" s="190"/>
      <c r="M139" s="190">
        <f t="shared" si="44"/>
        <v>15.96244131455399</v>
      </c>
      <c r="N139" s="190"/>
      <c r="O139" s="190">
        <f t="shared" si="44"/>
        <v>-15.654520917678813</v>
      </c>
      <c r="P139" s="190"/>
      <c r="Q139" s="190">
        <f t="shared" si="44"/>
        <v>3.04</v>
      </c>
      <c r="R139" s="190"/>
      <c r="S139" s="190">
        <f t="shared" si="44"/>
        <v>3.7267080745341614</v>
      </c>
      <c r="T139" s="190"/>
      <c r="U139" s="190">
        <f t="shared" si="44"/>
        <v>14.37125748502994</v>
      </c>
    </row>
    <row r="140" spans="1:24">
      <c r="A140" s="15" t="s">
        <v>19</v>
      </c>
      <c r="E140" s="190">
        <v>8.1093823668081093</v>
      </c>
      <c r="F140" s="192"/>
      <c r="G140" s="190">
        <f t="shared" si="38"/>
        <v>-13.781072830353249</v>
      </c>
      <c r="H140" s="190"/>
      <c r="I140" s="190">
        <f t="shared" ref="I140:U140" si="45">(I101-G101)/G101*100</f>
        <v>0.30349013657056145</v>
      </c>
      <c r="J140" s="190"/>
      <c r="K140" s="190">
        <f t="shared" si="45"/>
        <v>1.7650025214321734</v>
      </c>
      <c r="L140" s="190"/>
      <c r="M140" s="190">
        <f t="shared" si="45"/>
        <v>11.000991080277503</v>
      </c>
      <c r="N140" s="190"/>
      <c r="O140" s="190">
        <f t="shared" si="45"/>
        <v>-13.750000000000002</v>
      </c>
      <c r="P140" s="190"/>
      <c r="Q140" s="190">
        <f t="shared" si="45"/>
        <v>0.6211180124223602</v>
      </c>
      <c r="R140" s="190"/>
      <c r="S140" s="190">
        <f t="shared" si="45"/>
        <v>4.0123456790123457</v>
      </c>
      <c r="T140" s="190"/>
      <c r="U140" s="190">
        <f t="shared" si="45"/>
        <v>13.303659742828883</v>
      </c>
    </row>
    <row r="141" spans="1:24">
      <c r="A141" s="15" t="s">
        <v>21</v>
      </c>
      <c r="E141" s="190">
        <v>32.533733133433287</v>
      </c>
      <c r="F141" s="192"/>
      <c r="G141" s="190">
        <f t="shared" si="38"/>
        <v>-17.533936651583709</v>
      </c>
      <c r="H141" s="190"/>
      <c r="I141" s="190">
        <f t="shared" ref="I141:U142" si="46">(I102-G102)/G102*100</f>
        <v>-10.425240054869684</v>
      </c>
      <c r="J141" s="190"/>
      <c r="K141" s="190">
        <f t="shared" si="46"/>
        <v>-7.1975497702909648</v>
      </c>
      <c r="L141" s="190"/>
      <c r="M141" s="190">
        <f t="shared" si="46"/>
        <v>50.330033003300336</v>
      </c>
      <c r="N141" s="190"/>
      <c r="O141" s="190">
        <f t="shared" si="46"/>
        <v>-18.77058177826564</v>
      </c>
      <c r="P141" s="190"/>
      <c r="Q141" s="190">
        <f t="shared" si="46"/>
        <v>-6.0810810810810816</v>
      </c>
      <c r="R141" s="190"/>
      <c r="S141" s="190">
        <f t="shared" si="46"/>
        <v>-5.755395683453238</v>
      </c>
      <c r="T141" s="190"/>
      <c r="U141" s="190">
        <f t="shared" si="46"/>
        <v>51.755725190839698</v>
      </c>
    </row>
    <row r="142" spans="1:24">
      <c r="A142" s="15" t="s">
        <v>23</v>
      </c>
      <c r="E142" s="190">
        <v>27.30593607305936</v>
      </c>
      <c r="F142" s="192"/>
      <c r="G142" s="190">
        <f t="shared" ref="G142:G146" si="47">(G103-E103)/E103*100</f>
        <v>-20.659971305595409</v>
      </c>
      <c r="H142" s="190"/>
      <c r="I142" s="190">
        <f t="shared" si="46"/>
        <v>2.5316455696202533</v>
      </c>
      <c r="J142" s="190"/>
      <c r="K142" s="190">
        <f t="shared" si="46"/>
        <v>-9.7883597883597879</v>
      </c>
      <c r="L142" s="190"/>
      <c r="M142" s="190">
        <f t="shared" si="46"/>
        <v>34.701857282502445</v>
      </c>
      <c r="N142" s="190"/>
      <c r="O142" s="190">
        <f t="shared" si="46"/>
        <v>-18.142235123367197</v>
      </c>
      <c r="P142" s="190"/>
      <c r="Q142" s="190">
        <f t="shared" si="46"/>
        <v>-1.2411347517730498</v>
      </c>
      <c r="R142" s="190"/>
      <c r="S142" s="190">
        <f t="shared" si="46"/>
        <v>-9.8743267504488337</v>
      </c>
      <c r="T142" s="190"/>
      <c r="U142" s="190">
        <f t="shared" si="46"/>
        <v>35.756972111553786</v>
      </c>
    </row>
    <row r="143" spans="1:24">
      <c r="A143" s="15" t="s">
        <v>25</v>
      </c>
      <c r="E143" s="190">
        <v>11.137897782063645</v>
      </c>
      <c r="F143" s="192"/>
      <c r="G143" s="190">
        <f t="shared" si="47"/>
        <v>-13.579175704989154</v>
      </c>
      <c r="H143" s="190"/>
      <c r="I143" s="190">
        <f t="shared" ref="I143:U143" si="48">(I104-G104)/G104*100</f>
        <v>1.1044176706827309</v>
      </c>
      <c r="J143" s="190"/>
      <c r="K143" s="190">
        <f t="shared" si="48"/>
        <v>1.3902681231380336</v>
      </c>
      <c r="L143" s="190"/>
      <c r="M143" s="190">
        <f t="shared" si="48"/>
        <v>17.678746327130266</v>
      </c>
      <c r="N143" s="190"/>
      <c r="O143" s="190">
        <f t="shared" si="48"/>
        <v>-14.190595089471495</v>
      </c>
      <c r="P143" s="190"/>
      <c r="Q143" s="190">
        <f t="shared" si="48"/>
        <v>12.512124151309409</v>
      </c>
      <c r="R143" s="190"/>
      <c r="S143" s="190">
        <f t="shared" si="48"/>
        <v>8.4913793103448274</v>
      </c>
      <c r="T143" s="190"/>
      <c r="U143" s="190">
        <f t="shared" si="48"/>
        <v>14.382201032975765</v>
      </c>
    </row>
    <row r="144" spans="1:24">
      <c r="A144" s="15" t="s">
        <v>27</v>
      </c>
      <c r="E144" s="190">
        <v>16.458852867830423</v>
      </c>
      <c r="F144" s="192"/>
      <c r="G144" s="190">
        <f>(G105-E105)/E105*100</f>
        <v>-11.349036402569594</v>
      </c>
      <c r="H144" s="190"/>
      <c r="I144" s="190">
        <f t="shared" ref="I144:U149" si="49">(I105-G105)/G105*100</f>
        <v>1.1473429951690821</v>
      </c>
      <c r="J144" s="190"/>
      <c r="K144" s="190">
        <f t="shared" si="49"/>
        <v>-3.1641791044776122</v>
      </c>
      <c r="L144" s="190"/>
      <c r="M144" s="190">
        <f t="shared" si="49"/>
        <v>11.960542540073984</v>
      </c>
      <c r="N144" s="190"/>
      <c r="O144" s="190">
        <f t="shared" si="49"/>
        <v>-7.819383259911894</v>
      </c>
      <c r="P144" s="190"/>
      <c r="Q144" s="190">
        <f t="shared" si="49"/>
        <v>0.35842293906810035</v>
      </c>
      <c r="R144" s="190"/>
      <c r="S144" s="190">
        <f t="shared" si="49"/>
        <v>0.5357142857142857</v>
      </c>
      <c r="T144" s="190"/>
      <c r="U144" s="190">
        <f t="shared" si="49"/>
        <v>20.603907637655418</v>
      </c>
    </row>
    <row r="145" spans="1:22">
      <c r="A145" s="15" t="s">
        <v>29</v>
      </c>
      <c r="E145" s="190">
        <v>12.715231788079469</v>
      </c>
      <c r="F145" s="192"/>
      <c r="G145" s="190">
        <f t="shared" si="47"/>
        <v>11.750881316098708</v>
      </c>
      <c r="H145" s="190"/>
      <c r="I145" s="190">
        <f t="shared" si="49"/>
        <v>-23.343848580441641</v>
      </c>
      <c r="J145" s="190"/>
      <c r="K145" s="190">
        <f t="shared" si="49"/>
        <v>-6.0356652949245539</v>
      </c>
      <c r="L145" s="190"/>
      <c r="M145" s="190">
        <f t="shared" si="49"/>
        <v>29.34306569343066</v>
      </c>
      <c r="N145" s="190"/>
      <c r="O145" s="190">
        <f t="shared" si="49"/>
        <v>9.8194130925507892</v>
      </c>
      <c r="P145" s="190"/>
      <c r="Q145" s="190">
        <f t="shared" si="49"/>
        <v>-21.99383350462487</v>
      </c>
      <c r="R145" s="190"/>
      <c r="S145" s="190">
        <f t="shared" si="49"/>
        <v>-4.874835309617918</v>
      </c>
      <c r="T145" s="190"/>
      <c r="U145" s="190">
        <f t="shared" si="49"/>
        <v>29.224376731301938</v>
      </c>
    </row>
    <row r="146" spans="1:22">
      <c r="A146" s="15" t="s">
        <v>31</v>
      </c>
      <c r="E146" s="190">
        <v>6.0179757717858537</v>
      </c>
      <c r="F146" s="192"/>
      <c r="G146" s="190">
        <f t="shared" si="47"/>
        <v>-4.9023221525985994</v>
      </c>
      <c r="H146" s="190"/>
      <c r="I146" s="190">
        <f t="shared" si="49"/>
        <v>-4.3410852713178292</v>
      </c>
      <c r="J146" s="190"/>
      <c r="K146" s="190">
        <f t="shared" si="49"/>
        <v>-0.32414910858995138</v>
      </c>
      <c r="L146" s="190"/>
      <c r="M146" s="190">
        <f t="shared" si="49"/>
        <v>10.487804878048781</v>
      </c>
      <c r="N146" s="190"/>
      <c r="O146" s="190">
        <f t="shared" si="49"/>
        <v>-6.1810154525386318</v>
      </c>
      <c r="P146" s="190"/>
      <c r="Q146" s="190">
        <f t="shared" si="49"/>
        <v>-3.0196078431372548</v>
      </c>
      <c r="R146" s="190"/>
      <c r="S146" s="190">
        <f t="shared" si="49"/>
        <v>2.9114435907804288</v>
      </c>
      <c r="T146" s="190"/>
      <c r="U146" s="190">
        <f t="shared" si="49"/>
        <v>8.7229862475442044</v>
      </c>
    </row>
    <row r="147" spans="1:22" ht="11" customHeight="1">
      <c r="A147" s="28" t="s">
        <v>33</v>
      </c>
      <c r="E147" s="190">
        <v>14.674425920100662</v>
      </c>
      <c r="F147" s="193"/>
      <c r="G147" s="262">
        <f>(G108-E108)/E108*100</f>
        <v>-11.589631051981895</v>
      </c>
      <c r="H147" s="193"/>
      <c r="I147" s="190">
        <f t="shared" si="49"/>
        <v>-2.1770607094839174</v>
      </c>
      <c r="J147" s="193"/>
      <c r="K147" s="190">
        <f t="shared" si="49"/>
        <v>-1.9929164243801871</v>
      </c>
      <c r="L147" s="190"/>
      <c r="M147" s="190">
        <f t="shared" ref="M147" si="50">(M108-K108)/K108*100</f>
        <v>18.166127292340882</v>
      </c>
      <c r="N147" s="193"/>
      <c r="O147" s="287">
        <f>(O108-M108)/M108*100</f>
        <v>-11.475260178930071</v>
      </c>
      <c r="P147" s="194"/>
      <c r="Q147" s="190">
        <f t="shared" si="49"/>
        <v>-0.57749819531813962</v>
      </c>
      <c r="R147" s="193"/>
      <c r="S147" s="190">
        <f t="shared" si="49"/>
        <v>0.1763302561974899</v>
      </c>
      <c r="T147" s="193"/>
      <c r="U147" s="190">
        <f t="shared" si="49"/>
        <v>18.171464071236283</v>
      </c>
    </row>
    <row r="148" spans="1:22">
      <c r="A148" s="15" t="s">
        <v>35</v>
      </c>
      <c r="E148" s="190">
        <v>-2.559774964838256</v>
      </c>
      <c r="F148" s="192"/>
      <c r="G148" s="190">
        <f>(G109-E109)/E109*100</f>
        <v>1.0969976905311778</v>
      </c>
      <c r="H148" s="190"/>
      <c r="I148" s="190">
        <f t="shared" si="49"/>
        <v>-2.6556253569388919</v>
      </c>
      <c r="J148" s="190"/>
      <c r="K148" s="190">
        <f t="shared" ref="K148:U148" si="51">(K109-I109)/I109*100</f>
        <v>4.2827808741566447</v>
      </c>
      <c r="L148" s="190"/>
      <c r="M148" s="190">
        <f t="shared" si="51"/>
        <v>-1.0970464135021099</v>
      </c>
      <c r="N148" s="190"/>
      <c r="O148" s="190">
        <f t="shared" si="51"/>
        <v>3.0716723549488054</v>
      </c>
      <c r="P148" s="190"/>
      <c r="Q148" s="190">
        <f t="shared" si="51"/>
        <v>-2.759381898454746E-2</v>
      </c>
      <c r="R148" s="190"/>
      <c r="S148" s="190">
        <f t="shared" si="51"/>
        <v>7.1763731714049133</v>
      </c>
      <c r="T148" s="190"/>
      <c r="U148" s="190">
        <f t="shared" si="51"/>
        <v>-1.7254699974246717</v>
      </c>
    </row>
    <row r="149" spans="1:22">
      <c r="A149" s="15" t="s">
        <v>37</v>
      </c>
      <c r="E149" s="190">
        <v>3.5714285714285712</v>
      </c>
      <c r="F149" s="192"/>
      <c r="G149" s="190">
        <f>(G110-E110)/E110*100</f>
        <v>-2.6675341574495772</v>
      </c>
      <c r="H149" s="190"/>
      <c r="I149" s="190">
        <f t="shared" si="49"/>
        <v>-5.3475935828877006</v>
      </c>
      <c r="J149" s="190"/>
      <c r="K149" s="190">
        <f t="shared" ref="K149:U149" si="52">(K110-I110)/I110*100</f>
        <v>7.0621468926553674E-2</v>
      </c>
      <c r="L149" s="190"/>
      <c r="M149" s="190">
        <f t="shared" si="52"/>
        <v>7.621736062103035</v>
      </c>
      <c r="N149" s="190"/>
      <c r="O149" s="190">
        <f t="shared" si="52"/>
        <v>-2.819672131147541</v>
      </c>
      <c r="P149" s="190"/>
      <c r="Q149" s="190">
        <f t="shared" si="52"/>
        <v>-5.8029689608636978</v>
      </c>
      <c r="R149" s="190"/>
      <c r="S149" s="190">
        <f t="shared" si="52"/>
        <v>-1.2893982808022924</v>
      </c>
      <c r="T149" s="190"/>
      <c r="U149" s="190">
        <f t="shared" si="52"/>
        <v>7.4746008708272864</v>
      </c>
    </row>
    <row r="150" spans="1:22">
      <c r="A150" s="32" t="s">
        <v>39</v>
      </c>
      <c r="B150" s="22"/>
      <c r="C150" s="22"/>
      <c r="D150" s="22"/>
      <c r="E150" s="195">
        <v>11.454402189690208</v>
      </c>
      <c r="F150" s="196"/>
      <c r="G150" s="195">
        <f>(G111-E111)/E111*100</f>
        <v>-9.4474418604651174</v>
      </c>
      <c r="H150" s="196"/>
      <c r="I150" s="195">
        <f>(I111-G111)/G111*100</f>
        <v>-2.4367192636423405</v>
      </c>
      <c r="J150" s="196"/>
      <c r="K150" s="195">
        <f>(K111-I111)/I111*100</f>
        <v>-0.97291833382470627</v>
      </c>
      <c r="L150" s="196"/>
      <c r="M150" s="195">
        <f>(M111-K111)/K111*100</f>
        <v>14.618067369853691</v>
      </c>
      <c r="N150" s="196"/>
      <c r="O150" s="195">
        <f>(O111-M111)/M111*100</f>
        <v>-9.0875357156109686</v>
      </c>
      <c r="P150" s="196"/>
      <c r="Q150" s="195">
        <f>(Q111-O111)/O111*100</f>
        <v>-0.81224489795918375</v>
      </c>
      <c r="R150" s="196"/>
      <c r="S150" s="195">
        <f>(S111-Q111)/Q111*100</f>
        <v>1.1357557302168635</v>
      </c>
      <c r="T150" s="196"/>
      <c r="U150" s="195">
        <f>(U111-S111)/S111*100</f>
        <v>14.424055010782439</v>
      </c>
      <c r="V150" s="22"/>
    </row>
    <row r="153" spans="1:22" ht="13">
      <c r="A153" s="208" t="s">
        <v>97</v>
      </c>
      <c r="B153" s="42"/>
      <c r="C153" s="42"/>
    </row>
    <row r="154" spans="1:22" ht="13">
      <c r="A154" s="90" t="s">
        <v>244</v>
      </c>
      <c r="B154" s="13"/>
      <c r="C154" s="13"/>
      <c r="D154" s="13"/>
      <c r="E154" s="13"/>
      <c r="F154" s="13"/>
      <c r="G154" s="13"/>
      <c r="H154" s="13"/>
      <c r="I154" s="13"/>
      <c r="J154" s="13"/>
      <c r="K154" s="13"/>
      <c r="L154" s="13"/>
      <c r="M154" s="13"/>
      <c r="N154" s="13"/>
      <c r="O154" s="13"/>
      <c r="P154" s="13"/>
      <c r="Q154" s="13"/>
      <c r="R154" s="13"/>
      <c r="S154" s="13"/>
      <c r="T154" s="13"/>
      <c r="U154" s="13"/>
      <c r="V154" s="13"/>
    </row>
    <row r="155" spans="1:22" ht="13">
      <c r="A155" s="90" t="s">
        <v>243</v>
      </c>
      <c r="B155" s="13"/>
      <c r="C155" s="13"/>
      <c r="D155" s="13"/>
      <c r="E155" s="13"/>
      <c r="F155" s="13"/>
      <c r="G155" s="13"/>
      <c r="H155" s="13"/>
      <c r="I155" s="13"/>
      <c r="J155" s="13"/>
      <c r="K155" s="13"/>
      <c r="L155" s="13"/>
      <c r="M155" s="13"/>
      <c r="N155" s="13"/>
      <c r="O155" s="13"/>
      <c r="P155" s="13"/>
      <c r="Q155" s="13"/>
      <c r="R155" s="13"/>
      <c r="S155" s="13"/>
      <c r="T155" s="13"/>
      <c r="U155" s="13"/>
      <c r="V155" s="13"/>
    </row>
    <row r="156" spans="1:22" ht="13">
      <c r="A156" s="6" t="s">
        <v>2487</v>
      </c>
      <c r="B156" s="13"/>
      <c r="C156" s="13"/>
      <c r="D156" s="13"/>
      <c r="E156" s="13"/>
      <c r="F156" s="13"/>
      <c r="G156" s="13"/>
      <c r="H156" s="13"/>
      <c r="I156" s="13"/>
      <c r="J156" s="13"/>
      <c r="K156" s="13"/>
      <c r="L156" s="13"/>
      <c r="M156" s="13"/>
      <c r="N156" s="13"/>
      <c r="O156" s="13"/>
      <c r="P156" s="13"/>
      <c r="Q156" s="13"/>
      <c r="R156" s="13"/>
      <c r="S156" s="13"/>
      <c r="T156" s="13"/>
      <c r="U156" s="13"/>
      <c r="V156" s="13"/>
    </row>
    <row r="157" spans="1:22" ht="13">
      <c r="A157" s="90" t="s">
        <v>2507</v>
      </c>
      <c r="B157" s="13"/>
      <c r="C157" s="13"/>
      <c r="D157" s="13"/>
      <c r="E157" s="13"/>
      <c r="F157" s="13"/>
      <c r="G157" s="13"/>
      <c r="H157" s="13"/>
      <c r="I157" s="13"/>
      <c r="J157" s="13"/>
      <c r="K157" s="13"/>
      <c r="L157" s="13"/>
      <c r="M157" s="13"/>
      <c r="N157" s="13"/>
      <c r="O157" s="13"/>
      <c r="P157" s="13"/>
      <c r="Q157" s="13"/>
      <c r="R157" s="13"/>
      <c r="S157" s="13"/>
      <c r="T157" s="13"/>
      <c r="U157" s="13"/>
      <c r="V157" s="13"/>
    </row>
    <row r="158" spans="1:22" ht="13">
      <c r="A158" s="6" t="s">
        <v>186</v>
      </c>
      <c r="B158" s="13"/>
      <c r="C158" s="13"/>
      <c r="D158" s="13"/>
      <c r="E158" s="13"/>
      <c r="F158" s="13"/>
      <c r="G158" s="13"/>
      <c r="H158" s="13"/>
      <c r="I158" s="13"/>
      <c r="J158" s="13"/>
      <c r="K158" s="13"/>
      <c r="L158" s="13"/>
      <c r="M158" s="13"/>
      <c r="N158" s="13"/>
      <c r="O158" s="13"/>
      <c r="P158" s="13"/>
      <c r="Q158" s="13"/>
      <c r="R158" s="13"/>
      <c r="S158" s="13"/>
      <c r="T158" s="13"/>
      <c r="U158" s="13"/>
      <c r="V158" s="13"/>
    </row>
    <row r="159" spans="1:22" ht="13">
      <c r="A159" s="5" t="s">
        <v>236</v>
      </c>
      <c r="B159" s="13"/>
      <c r="C159" s="13"/>
      <c r="D159" s="13"/>
      <c r="E159" s="13"/>
      <c r="F159" s="13"/>
      <c r="G159" s="13"/>
      <c r="H159" s="13"/>
      <c r="I159" s="13"/>
      <c r="J159" s="13"/>
      <c r="K159" s="13"/>
      <c r="L159" s="13"/>
      <c r="M159" s="13"/>
      <c r="N159" s="13"/>
      <c r="O159" s="13"/>
      <c r="P159" s="13"/>
      <c r="Q159" s="13"/>
      <c r="R159" s="13"/>
      <c r="S159" s="13"/>
      <c r="T159" s="13"/>
      <c r="U159" s="13"/>
      <c r="V159" s="13"/>
    </row>
    <row r="160" spans="1:22" ht="13">
      <c r="A160" s="6" t="s">
        <v>2508</v>
      </c>
      <c r="B160" s="13"/>
      <c r="C160" s="13"/>
      <c r="D160" s="13"/>
      <c r="E160" s="13"/>
      <c r="F160" s="13"/>
      <c r="G160" s="13"/>
      <c r="H160" s="13"/>
      <c r="J160" s="13"/>
      <c r="L160" s="13"/>
      <c r="M160" s="13"/>
      <c r="N160" s="13"/>
      <c r="O160" s="13"/>
      <c r="P160" s="13"/>
      <c r="Q160" s="13"/>
      <c r="R160" s="13"/>
      <c r="S160" s="13"/>
      <c r="T160" s="13"/>
      <c r="U160" s="13"/>
      <c r="V160" s="13"/>
    </row>
    <row r="161" spans="1:24" ht="13">
      <c r="A161" s="5" t="s">
        <v>245</v>
      </c>
      <c r="B161" s="13"/>
      <c r="C161" s="13"/>
      <c r="D161" s="13"/>
      <c r="E161" s="13"/>
      <c r="F161" s="13"/>
      <c r="G161" s="13"/>
      <c r="H161" s="13"/>
      <c r="I161" s="13"/>
      <c r="J161" s="13"/>
      <c r="K161" s="197">
        <v>10</v>
      </c>
      <c r="L161" s="13"/>
      <c r="M161" s="13"/>
      <c r="N161" s="13"/>
      <c r="O161" s="13"/>
      <c r="P161" s="13"/>
      <c r="Q161" s="13"/>
      <c r="R161" s="13"/>
      <c r="S161" s="13"/>
      <c r="T161" s="13"/>
      <c r="U161" s="13"/>
      <c r="V161" s="13"/>
    </row>
    <row r="162" spans="1:24" ht="13">
      <c r="A162" s="6" t="s">
        <v>2569</v>
      </c>
      <c r="B162" s="13"/>
      <c r="C162" s="13"/>
      <c r="D162" s="13"/>
      <c r="E162" s="13"/>
      <c r="F162" s="13"/>
      <c r="G162" s="13"/>
      <c r="H162" s="13"/>
      <c r="I162" s="13"/>
      <c r="J162" s="13"/>
      <c r="K162" s="13"/>
      <c r="L162" s="13"/>
      <c r="M162" s="118" t="s">
        <v>90</v>
      </c>
      <c r="N162" s="174"/>
      <c r="O162" s="197">
        <f>'IRI SKUs'!C88</f>
        <v>217369</v>
      </c>
      <c r="S162" s="119" t="s">
        <v>91</v>
      </c>
      <c r="T162" s="174"/>
      <c r="U162" s="183">
        <f>'IRI SKUs'!C89</f>
        <v>60353</v>
      </c>
      <c r="V162" s="13"/>
      <c r="X162" s="198"/>
    </row>
    <row r="163" spans="1:24" ht="3" customHeight="1">
      <c r="A163" s="6"/>
      <c r="B163" s="13"/>
      <c r="C163" s="13"/>
      <c r="D163" s="13"/>
      <c r="E163" s="13"/>
      <c r="F163" s="13"/>
      <c r="G163" s="13"/>
      <c r="H163" s="13"/>
      <c r="I163" s="13"/>
      <c r="J163" s="13"/>
      <c r="K163" s="13"/>
      <c r="L163" s="13"/>
      <c r="M163" s="118"/>
      <c r="N163" s="174"/>
      <c r="O163" s="13"/>
      <c r="S163" s="119"/>
      <c r="T163" s="174"/>
      <c r="U163" s="13"/>
      <c r="V163" s="13"/>
    </row>
    <row r="164" spans="1:24" ht="13">
      <c r="A164" s="6" t="s">
        <v>2570</v>
      </c>
      <c r="B164" s="13"/>
      <c r="C164" s="13"/>
      <c r="D164" s="13"/>
      <c r="E164" s="13"/>
      <c r="F164" s="13"/>
      <c r="G164" s="13"/>
      <c r="H164" s="13"/>
      <c r="I164" s="13"/>
      <c r="J164" s="13"/>
      <c r="L164" s="13"/>
      <c r="M164" s="118" t="s">
        <v>90</v>
      </c>
      <c r="N164" s="174"/>
      <c r="O164" s="199">
        <f>'IRI SKUs'!E88</f>
        <v>5.3131408286414681</v>
      </c>
      <c r="R164" s="6"/>
      <c r="S164" s="119" t="s">
        <v>91</v>
      </c>
      <c r="T164" s="174"/>
      <c r="U164" s="277">
        <f>'IRI SKUs'!E89</f>
        <v>5.4318682192606484</v>
      </c>
      <c r="V164" s="13"/>
    </row>
    <row r="165" spans="1:24" ht="13">
      <c r="A165" s="6" t="s">
        <v>2571</v>
      </c>
      <c r="B165" s="13"/>
      <c r="C165" s="13"/>
      <c r="D165" s="13"/>
      <c r="E165" s="13"/>
      <c r="F165" s="13"/>
      <c r="G165" s="13"/>
      <c r="H165" s="13"/>
      <c r="I165" s="13"/>
      <c r="J165" s="13"/>
      <c r="K165" s="13"/>
      <c r="L165" s="13"/>
      <c r="M165" s="174"/>
      <c r="N165" s="174"/>
      <c r="O165" s="13"/>
      <c r="P165" s="5"/>
      <c r="Q165" s="13"/>
      <c r="R165" s="174"/>
      <c r="S165" s="174"/>
      <c r="T165" s="13"/>
      <c r="U165" s="13"/>
      <c r="V165" s="13"/>
    </row>
    <row r="166" spans="1:24" ht="13">
      <c r="A166" s="5"/>
      <c r="B166" s="13"/>
      <c r="C166" s="13"/>
      <c r="D166" s="13"/>
      <c r="E166" s="13"/>
      <c r="F166" s="13"/>
      <c r="G166" s="13"/>
      <c r="H166" s="13"/>
      <c r="I166" s="13"/>
      <c r="J166" s="13"/>
      <c r="K166" s="13"/>
      <c r="L166" s="13"/>
      <c r="M166" s="174"/>
      <c r="N166" s="174"/>
      <c r="O166" s="13"/>
      <c r="P166" s="5"/>
      <c r="Q166" s="13"/>
      <c r="R166" s="174"/>
      <c r="S166" s="174"/>
      <c r="T166" s="13"/>
      <c r="U166" s="13"/>
      <c r="V166" s="13"/>
    </row>
    <row r="167" spans="1:24" ht="13">
      <c r="A167" s="6"/>
      <c r="B167" s="13"/>
      <c r="C167" s="13"/>
      <c r="D167" s="13"/>
      <c r="E167" s="13"/>
      <c r="F167" s="13"/>
      <c r="G167" s="13"/>
      <c r="H167" s="13"/>
      <c r="I167" s="13"/>
      <c r="J167" s="13"/>
      <c r="K167" s="13"/>
      <c r="L167" s="13"/>
      <c r="M167" s="13"/>
      <c r="N167" s="13"/>
      <c r="O167" s="13"/>
      <c r="P167" s="13"/>
      <c r="Q167" s="13"/>
      <c r="R167" s="13"/>
      <c r="S167" s="13"/>
      <c r="T167" s="13"/>
      <c r="U167" s="13"/>
      <c r="V167" s="13"/>
    </row>
    <row r="168" spans="1:24" ht="13">
      <c r="A168" s="6" t="s">
        <v>2572</v>
      </c>
      <c r="B168" s="108"/>
      <c r="C168" s="13"/>
      <c r="D168" s="13"/>
      <c r="E168" s="13"/>
      <c r="F168" s="13"/>
      <c r="G168" s="13"/>
      <c r="H168" s="174"/>
      <c r="I168" s="197">
        <f>'IRI SKUs'!G92</f>
        <v>44</v>
      </c>
      <c r="J168" s="13"/>
      <c r="K168" s="108" t="s">
        <v>93</v>
      </c>
      <c r="L168" s="108"/>
      <c r="M168" s="108"/>
      <c r="N168" s="108"/>
      <c r="O168" s="108"/>
      <c r="P168" s="108"/>
      <c r="Q168" s="108"/>
      <c r="R168" s="108"/>
      <c r="S168" s="108"/>
      <c r="T168" s="174"/>
      <c r="U168" s="183">
        <f>'IRI SKUs'!G93</f>
        <v>25</v>
      </c>
      <c r="V168" s="13"/>
    </row>
    <row r="169" spans="1:24" ht="3" customHeight="1">
      <c r="A169" s="6"/>
      <c r="B169" s="108"/>
      <c r="C169" s="13"/>
      <c r="D169" s="13"/>
      <c r="E169" s="13"/>
      <c r="F169" s="13"/>
      <c r="G169" s="13"/>
      <c r="H169" s="174"/>
      <c r="I169" s="13"/>
      <c r="J169" s="13"/>
      <c r="K169" s="108"/>
      <c r="L169" s="108"/>
      <c r="M169" s="108"/>
      <c r="N169" s="108"/>
      <c r="O169" s="108"/>
      <c r="P169" s="108"/>
      <c r="Q169" s="108"/>
      <c r="R169" s="108"/>
      <c r="S169" s="108"/>
      <c r="T169" s="174"/>
      <c r="U169" s="13"/>
      <c r="V169" s="13"/>
    </row>
    <row r="170" spans="1:24" ht="13">
      <c r="A170" s="6" t="s">
        <v>2573</v>
      </c>
      <c r="B170" s="108"/>
      <c r="C170" s="13"/>
      <c r="D170" s="13"/>
      <c r="E170" s="13"/>
      <c r="F170" s="13"/>
      <c r="G170" s="13"/>
      <c r="H170" s="174"/>
      <c r="I170" s="197">
        <f>'IRI SKUs'!L92</f>
        <v>34</v>
      </c>
      <c r="J170" s="13"/>
      <c r="K170" s="108" t="s">
        <v>92</v>
      </c>
      <c r="L170" s="108"/>
      <c r="M170" s="108"/>
      <c r="N170" s="108"/>
      <c r="O170" s="108"/>
      <c r="P170" s="108"/>
      <c r="Q170" s="108"/>
      <c r="R170" s="108"/>
      <c r="S170" s="108"/>
      <c r="T170" s="174"/>
      <c r="U170" s="183">
        <f>'IRI SKUs'!L93</f>
        <v>35</v>
      </c>
      <c r="V170" s="13"/>
    </row>
    <row r="171" spans="1:24" ht="13">
      <c r="A171" s="6" t="s">
        <v>2574</v>
      </c>
      <c r="B171" s="108"/>
      <c r="C171" s="13"/>
      <c r="D171" s="13"/>
      <c r="E171" s="13"/>
      <c r="F171" s="13"/>
      <c r="G171" s="13"/>
      <c r="H171" s="13"/>
      <c r="I171" s="13"/>
      <c r="J171" s="13"/>
      <c r="L171" s="108"/>
      <c r="M171" s="6" t="s">
        <v>248</v>
      </c>
      <c r="Q171" s="298">
        <f>'IRI SKUs'!B92</f>
        <v>7349610</v>
      </c>
      <c r="R171" s="298"/>
      <c r="S171" s="298"/>
      <c r="U171" s="6" t="s">
        <v>249</v>
      </c>
      <c r="W171" s="174"/>
      <c r="X171" s="200">
        <f>'IRI SKUs'!B93</f>
        <v>7648851</v>
      </c>
    </row>
    <row r="172" spans="1:24" ht="13">
      <c r="A172" s="6" t="s">
        <v>2575</v>
      </c>
      <c r="B172" s="108"/>
      <c r="C172" s="13"/>
      <c r="D172" s="13"/>
      <c r="E172" s="13"/>
      <c r="F172" s="13"/>
      <c r="G172" s="13"/>
      <c r="H172" s="13"/>
      <c r="I172" s="13"/>
      <c r="J172" s="13"/>
      <c r="L172" s="108"/>
      <c r="M172" s="6" t="s">
        <v>98</v>
      </c>
      <c r="Q172" s="296">
        <f>'IRI SKUs'!B95</f>
        <v>45894665.676660061</v>
      </c>
      <c r="R172" s="296"/>
      <c r="S172" s="296"/>
      <c r="U172" s="6" t="s">
        <v>99</v>
      </c>
      <c r="W172" s="174"/>
      <c r="X172" s="201">
        <f>'IRI SKUs'!B96</f>
        <v>29114642.781014919</v>
      </c>
    </row>
    <row r="173" spans="1:24" s="13" customFormat="1" ht="13">
      <c r="A173" s="6"/>
      <c r="B173" s="108"/>
      <c r="N173" s="45"/>
      <c r="O173" s="15"/>
      <c r="P173" s="15"/>
      <c r="Q173" s="15"/>
      <c r="R173" s="15"/>
      <c r="S173" s="15"/>
      <c r="T173" s="15"/>
      <c r="U173" s="15"/>
    </row>
    <row r="174" spans="1:24">
      <c r="A174" s="28" t="s">
        <v>184</v>
      </c>
    </row>
    <row r="177" spans="23:25">
      <c r="W177" s="110"/>
      <c r="Y177" s="110"/>
    </row>
    <row r="178" spans="23:25">
      <c r="W178" s="110"/>
      <c r="Y178" s="110"/>
    </row>
    <row r="200" spans="1:3" ht="15.5">
      <c r="A200" t="s">
        <v>238</v>
      </c>
    </row>
    <row r="202" spans="1:3" ht="21">
      <c r="A202" s="281" t="s">
        <v>2579</v>
      </c>
      <c r="B202" s="279"/>
      <c r="C202" s="279"/>
    </row>
    <row r="203" spans="1:3" ht="14.5">
      <c r="A203" s="280" t="b">
        <v>1</v>
      </c>
      <c r="B203" s="13" t="s">
        <v>2576</v>
      </c>
    </row>
    <row r="204" spans="1:3">
      <c r="B204" s="15" t="s">
        <v>2577</v>
      </c>
    </row>
    <row r="205" spans="1:3" ht="14.5">
      <c r="A205" s="280" t="b">
        <v>0</v>
      </c>
      <c r="B205" s="13" t="s">
        <v>2578</v>
      </c>
    </row>
    <row r="218" spans="1:2" ht="14.5">
      <c r="A218" s="282"/>
      <c r="B218" s="13"/>
    </row>
    <row r="219" spans="1:2" ht="14.5">
      <c r="A219" s="282"/>
      <c r="B219" s="13"/>
    </row>
    <row r="221" spans="1:2" ht="14.5">
      <c r="A221" s="282"/>
      <c r="B221" s="13"/>
    </row>
  </sheetData>
  <mergeCells count="13">
    <mergeCell ref="E9:F9"/>
    <mergeCell ref="G9:N9"/>
    <mergeCell ref="O9:V9"/>
    <mergeCell ref="E92:F92"/>
    <mergeCell ref="G92:N92"/>
    <mergeCell ref="O92:V92"/>
    <mergeCell ref="Q172:S172"/>
    <mergeCell ref="A30:V30"/>
    <mergeCell ref="A50:V50"/>
    <mergeCell ref="A70:V70"/>
    <mergeCell ref="A113:V113"/>
    <mergeCell ref="A133:V133"/>
    <mergeCell ref="Q171:S171"/>
  </mergeCells>
  <conditionalFormatting sqref="G147">
    <cfRule type="cellIs" dxfId="29" priority="1" operator="between">
      <formula>-11.58</formula>
      <formula>-11.6</formula>
    </cfRule>
  </conditionalFormatting>
  <conditionalFormatting sqref="I168">
    <cfRule type="containsText" dxfId="28" priority="26" operator="containsText" text="44">
      <formula>NOT(ISERROR(SEARCH("44",I168)))</formula>
    </cfRule>
  </conditionalFormatting>
  <conditionalFormatting sqref="I170">
    <cfRule type="containsText" dxfId="27" priority="25" operator="containsText" text="34">
      <formula>NOT(ISERROR(SEARCH("34",I170)))</formula>
    </cfRule>
  </conditionalFormatting>
  <conditionalFormatting sqref="K161">
    <cfRule type="containsText" dxfId="26" priority="29" operator="containsText" text="10">
      <formula>NOT(ISERROR(SEARCH("10",K161)))</formula>
    </cfRule>
  </conditionalFormatting>
  <conditionalFormatting sqref="O162">
    <cfRule type="containsText" dxfId="25" priority="28" operator="containsText" text="217369">
      <formula>NOT(ISERROR(SEARCH("217369",O162)))</formula>
    </cfRule>
  </conditionalFormatting>
  <conditionalFormatting sqref="O164">
    <cfRule type="cellIs" dxfId="24" priority="27" operator="between">
      <formula>5.31</formula>
      <formula>5.32</formula>
    </cfRule>
  </conditionalFormatting>
  <conditionalFormatting sqref="Q171:S171">
    <cfRule type="containsText" dxfId="23" priority="24" operator="containsText" text="7349610">
      <formula>NOT(ISERROR(SEARCH("7349610",Q171)))</formula>
    </cfRule>
  </conditionalFormatting>
  <conditionalFormatting sqref="W51">
    <cfRule type="cellIs" dxfId="22" priority="5" operator="between">
      <formula>1.69</formula>
      <formula>1.7</formula>
    </cfRule>
  </conditionalFormatting>
  <conditionalFormatting sqref="W53:W67">
    <cfRule type="cellIs" dxfId="21" priority="4" operator="between">
      <formula>3.4</formula>
      <formula>3.41</formula>
    </cfRule>
  </conditionalFormatting>
  <conditionalFormatting sqref="W71:W84">
    <cfRule type="cellIs" dxfId="20" priority="2" operator="between">
      <formula>10.9</formula>
      <formula>10.92</formula>
    </cfRule>
  </conditionalFormatting>
  <conditionalFormatting sqref="X58">
    <cfRule type="cellIs" dxfId="19" priority="3" operator="between">
      <formula>-6.47</formula>
      <formula>-6.5</formula>
    </cfRule>
  </conditionalFormatting>
  <conditionalFormatting sqref="X172">
    <cfRule type="cellIs" dxfId="18" priority="23" operator="between">
      <formula>29114642</formula>
      <formula>29114643</formula>
    </cfRule>
  </conditionalFormatting>
  <hyperlinks>
    <hyperlink ref="E5" r:id="rId1" xr:uid="{10ECB5FF-5B9B-9F4F-861D-3F400962CA39}"/>
    <hyperlink ref="E88" r:id="rId2" xr:uid="{7ECA703D-641E-E449-B14E-A62EAF1C54CD}"/>
  </hyperlinks>
  <pageMargins left="0.75" right="0.75" top="1" bottom="1" header="0.5" footer="0.5"/>
  <pageSetup paperSize="9" orientation="landscape" horizontalDpi="4294967292" verticalDpi="4294967292" r:id="rId3"/>
  <drawing r:id="rId4"/>
  <legacy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49"/>
  <sheetViews>
    <sheetView topLeftCell="A46" zoomScale="104" zoomScaleNormal="125" workbookViewId="0">
      <selection activeCell="C103" sqref="C103"/>
    </sheetView>
  </sheetViews>
  <sheetFormatPr defaultColWidth="11.1640625" defaultRowHeight="15.5"/>
  <cols>
    <col min="1" max="1" width="16.33203125" customWidth="1"/>
    <col min="2" max="2" width="49.5" customWidth="1"/>
  </cols>
  <sheetData>
    <row r="1" spans="1:19">
      <c r="C1" s="37" t="s">
        <v>2505</v>
      </c>
      <c r="D1" s="37"/>
      <c r="I1" s="4"/>
      <c r="J1" s="4"/>
    </row>
    <row r="2" spans="1:19">
      <c r="A2" s="6" t="s">
        <v>55</v>
      </c>
      <c r="C2" s="278">
        <v>45261</v>
      </c>
      <c r="D2" s="117"/>
      <c r="E2" s="278">
        <v>45352</v>
      </c>
      <c r="F2" s="117"/>
      <c r="G2" s="278">
        <v>45444</v>
      </c>
      <c r="H2" s="117"/>
      <c r="I2" s="278">
        <v>45536</v>
      </c>
      <c r="J2" s="117"/>
      <c r="K2" s="278">
        <v>45627</v>
      </c>
      <c r="L2" s="117"/>
      <c r="M2" s="278">
        <v>45717</v>
      </c>
      <c r="N2" s="117"/>
      <c r="O2" s="278">
        <v>45809</v>
      </c>
      <c r="P2" s="117"/>
      <c r="Q2" s="278">
        <v>45901</v>
      </c>
      <c r="R2" s="117"/>
      <c r="S2" s="117">
        <v>45992</v>
      </c>
    </row>
    <row r="3" spans="1:19">
      <c r="A3" s="5" t="s">
        <v>87</v>
      </c>
      <c r="B3" t="s">
        <v>2588</v>
      </c>
      <c r="C3" s="181">
        <v>7076</v>
      </c>
      <c r="D3" s="181"/>
      <c r="E3" s="181">
        <f>'Lab 3'!G12</f>
        <v>6790</v>
      </c>
      <c r="F3" s="181"/>
      <c r="G3" s="181">
        <f>'Lab 3'!I12</f>
        <v>6507</v>
      </c>
      <c r="H3" s="181"/>
      <c r="I3" s="181">
        <f>'Lab 3'!K12</f>
        <v>6566</v>
      </c>
      <c r="J3" s="181"/>
      <c r="K3" s="181">
        <f>'Lab 3'!M12</f>
        <v>7196</v>
      </c>
      <c r="L3" s="181"/>
      <c r="M3" s="181">
        <f>'Lab 3'!O12</f>
        <v>6943</v>
      </c>
      <c r="N3" s="181"/>
      <c r="O3" s="181">
        <f>'Lab 3'!Q12</f>
        <v>6736</v>
      </c>
      <c r="P3" s="181"/>
      <c r="Q3" s="181">
        <f>'Lab 3'!S12</f>
        <v>6796</v>
      </c>
      <c r="R3" s="181"/>
      <c r="S3" s="181">
        <f>'Lab 3'!U12</f>
        <v>7375</v>
      </c>
    </row>
    <row r="4" spans="1:19">
      <c r="A4" s="5" t="s">
        <v>88</v>
      </c>
      <c r="B4" t="s">
        <v>48</v>
      </c>
      <c r="C4" s="231">
        <f>'Lab 3'!E31</f>
        <v>5.4</v>
      </c>
      <c r="D4" s="231"/>
      <c r="E4" s="231">
        <f>'Lab 3'!G31</f>
        <v>3.8</v>
      </c>
      <c r="F4" s="231"/>
      <c r="G4" s="231">
        <f>'Lab 3'!I31</f>
        <v>3.8</v>
      </c>
      <c r="H4" s="231"/>
      <c r="I4" s="231">
        <f>'Lab 3'!K31</f>
        <v>2.1</v>
      </c>
      <c r="J4" s="231"/>
      <c r="K4" s="231">
        <f>'Lab 3'!M31</f>
        <v>1.7</v>
      </c>
      <c r="L4" s="231"/>
      <c r="M4" s="231">
        <f>'Lab 3'!O31</f>
        <v>2.2000000000000002</v>
      </c>
      <c r="N4" s="231"/>
      <c r="O4" s="231">
        <f>'Lab 3'!Q31</f>
        <v>3.5</v>
      </c>
      <c r="P4" s="231"/>
      <c r="Q4" s="231">
        <f>'Lab 3'!S31</f>
        <v>3.5</v>
      </c>
      <c r="R4" s="231"/>
      <c r="S4" s="231">
        <f>'Lab 3'!U31</f>
        <v>2.5</v>
      </c>
    </row>
    <row r="5" spans="1:19">
      <c r="A5" s="5" t="s">
        <v>161</v>
      </c>
      <c r="B5" t="s">
        <v>2589</v>
      </c>
      <c r="C5" s="97">
        <f>'Lab 3'!E95</f>
        <v>5054</v>
      </c>
      <c r="D5" s="97"/>
      <c r="E5" s="97">
        <f>'Lab 3'!G95</f>
        <v>4795</v>
      </c>
      <c r="F5" s="97"/>
      <c r="G5" s="97">
        <f>'Lab 3'!I95</f>
        <v>4605</v>
      </c>
      <c r="H5" s="97"/>
      <c r="I5" s="97">
        <f>'Lab 3'!K95</f>
        <v>4598</v>
      </c>
      <c r="J5" s="97"/>
      <c r="K5" s="97">
        <f>'Lab 3'!M95</f>
        <v>5075</v>
      </c>
      <c r="L5" s="97"/>
      <c r="M5" s="97">
        <f>'Lab 3'!O95</f>
        <v>4788</v>
      </c>
      <c r="N5" s="97"/>
      <c r="O5" s="97">
        <f>'Lab 3'!Q95</f>
        <v>4592</v>
      </c>
      <c r="P5" s="97"/>
      <c r="Q5" s="97">
        <f>'Lab 3'!S95</f>
        <v>4555</v>
      </c>
      <c r="R5" s="96"/>
      <c r="S5" s="97">
        <f>'Lab 3'!U95</f>
        <v>4990</v>
      </c>
    </row>
    <row r="6" spans="1:19">
      <c r="A6" s="5" t="s">
        <v>162</v>
      </c>
      <c r="B6" t="s">
        <v>89</v>
      </c>
      <c r="C6" s="96">
        <f>'Lab 3'!E114</f>
        <v>-0.4</v>
      </c>
      <c r="D6" s="96"/>
      <c r="E6" s="96">
        <f>'Lab 3'!G114</f>
        <v>1.1000000000000001</v>
      </c>
      <c r="F6" s="96"/>
      <c r="G6" s="96">
        <f>'Lab 3'!I114</f>
        <v>3.4</v>
      </c>
      <c r="H6" s="96"/>
      <c r="I6" s="96">
        <f>'Lab 3'!K114</f>
        <v>1.1000000000000001</v>
      </c>
      <c r="J6" s="96"/>
      <c r="K6" s="96">
        <f>'Lab 3'!M114</f>
        <v>0.4</v>
      </c>
      <c r="L6" s="96"/>
      <c r="M6" s="96">
        <f>'Lab 3'!O114</f>
        <v>-0.2</v>
      </c>
      <c r="N6" s="96"/>
      <c r="O6" s="96">
        <f>'Lab 3'!Q114</f>
        <v>-0.3</v>
      </c>
      <c r="P6" s="96"/>
      <c r="Q6" s="96">
        <f>'Lab 3'!S114</f>
        <v>-0.9</v>
      </c>
      <c r="S6" s="96">
        <f>'Lab 3'!U114</f>
        <v>-1.7</v>
      </c>
    </row>
    <row r="7" spans="1:19">
      <c r="A7" s="7" t="s">
        <v>64</v>
      </c>
      <c r="C7" s="1"/>
      <c r="D7" s="1"/>
      <c r="E7" s="1"/>
      <c r="F7" s="1"/>
      <c r="G7" t="s">
        <v>86</v>
      </c>
    </row>
    <row r="8" spans="1:19">
      <c r="A8" s="35" t="s">
        <v>104</v>
      </c>
    </row>
    <row r="9" spans="1:19" s="5" customFormat="1" ht="13">
      <c r="A9" s="36" t="s">
        <v>57</v>
      </c>
    </row>
    <row r="10" spans="1:19" s="5" customFormat="1" ht="13">
      <c r="A10" s="222" t="s">
        <v>103</v>
      </c>
      <c r="B10" s="223"/>
      <c r="C10" s="223"/>
      <c r="D10" s="223"/>
    </row>
    <row r="11" spans="1:19" s="5" customFormat="1" ht="13">
      <c r="A11" s="36" t="s">
        <v>100</v>
      </c>
    </row>
    <row r="12" spans="1:19" s="5" customFormat="1" ht="13"/>
    <row r="13" spans="1:19" s="5" customFormat="1" ht="13">
      <c r="A13" s="36" t="s">
        <v>101</v>
      </c>
    </row>
    <row r="14" spans="1:19" s="5" customFormat="1" ht="13">
      <c r="A14" s="36" t="s">
        <v>102</v>
      </c>
    </row>
    <row r="15" spans="1:19" s="5" customFormat="1" ht="13">
      <c r="A15" s="37" t="s">
        <v>2506</v>
      </c>
    </row>
    <row r="30" spans="1:2">
      <c r="A30" s="37" t="s">
        <v>60</v>
      </c>
      <c r="B30" s="2"/>
    </row>
    <row r="31" spans="1:2">
      <c r="A31" s="37" t="s">
        <v>61</v>
      </c>
      <c r="B31" s="2"/>
    </row>
    <row r="32" spans="1:2">
      <c r="A32" s="37" t="s">
        <v>62</v>
      </c>
      <c r="B32" s="2"/>
    </row>
    <row r="47" spans="1:1">
      <c r="A47" s="37" t="s">
        <v>56</v>
      </c>
    </row>
    <row r="48" spans="1:1">
      <c r="A48" s="5"/>
    </row>
    <row r="49" spans="1:1">
      <c r="A49" s="5" t="s">
        <v>235</v>
      </c>
    </row>
  </sheetData>
  <pageMargins left="0.75" right="0.75" top="1" bottom="1" header="0.5" footer="0.5"/>
  <pageSetup paperSize="9" orientation="portrait" horizontalDpi="4294967292" verticalDpi="4294967292" r:id="rId1"/>
  <drawing r:id="rId2"/>
  <legacyDrawing r:id="rId3"/>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96"/>
  <sheetViews>
    <sheetView topLeftCell="A76" workbookViewId="0">
      <selection activeCell="L99" sqref="L99"/>
    </sheetView>
  </sheetViews>
  <sheetFormatPr defaultColWidth="11" defaultRowHeight="15.5"/>
  <cols>
    <col min="1" max="1" width="37.6640625" customWidth="1"/>
    <col min="12" max="12" width="12" customWidth="1"/>
    <col min="14" max="15" width="12.83203125" customWidth="1"/>
  </cols>
  <sheetData>
    <row r="1" spans="1:14" ht="23.5">
      <c r="A1" s="302" t="s">
        <v>85</v>
      </c>
      <c r="B1" s="302"/>
      <c r="C1" s="302"/>
      <c r="D1" s="302"/>
      <c r="E1" s="302"/>
      <c r="F1" s="302"/>
      <c r="G1" s="302"/>
      <c r="H1" s="302"/>
      <c r="I1" s="302"/>
      <c r="J1" s="302"/>
      <c r="K1" s="302"/>
      <c r="L1" s="302"/>
      <c r="M1" s="302"/>
      <c r="N1" s="302"/>
    </row>
    <row r="2" spans="1:14">
      <c r="A2" s="11" t="s">
        <v>183</v>
      </c>
      <c r="B2" s="102"/>
      <c r="C2" s="102"/>
      <c r="D2" s="102"/>
      <c r="E2" s="104"/>
      <c r="F2" s="105"/>
      <c r="G2" s="105"/>
      <c r="H2" s="105"/>
      <c r="I2" s="102"/>
      <c r="J2" s="105"/>
      <c r="K2" s="106"/>
      <c r="L2" s="105"/>
    </row>
    <row r="4" spans="1:14">
      <c r="A4" t="s">
        <v>2496</v>
      </c>
      <c r="B4" t="s">
        <v>137</v>
      </c>
    </row>
    <row r="5" spans="1:14" ht="77.5">
      <c r="A5" s="88" t="s">
        <v>138</v>
      </c>
      <c r="B5" s="89" t="s">
        <v>65</v>
      </c>
      <c r="C5" s="89" t="s">
        <v>139</v>
      </c>
      <c r="D5" s="89" t="s">
        <v>140</v>
      </c>
      <c r="E5" s="89" t="s">
        <v>66</v>
      </c>
      <c r="F5" s="89" t="s">
        <v>141</v>
      </c>
      <c r="G5" s="89" t="s">
        <v>142</v>
      </c>
      <c r="H5" s="89" t="s">
        <v>147</v>
      </c>
      <c r="I5" s="89" t="s">
        <v>144</v>
      </c>
      <c r="J5" s="89" t="s">
        <v>145</v>
      </c>
      <c r="K5" s="89" t="s">
        <v>146</v>
      </c>
      <c r="L5" s="89" t="s">
        <v>143</v>
      </c>
      <c r="M5" s="89" t="s">
        <v>185</v>
      </c>
    </row>
    <row r="6" spans="1:14">
      <c r="A6" s="103" t="s">
        <v>67</v>
      </c>
      <c r="B6" s="225">
        <v>75009312</v>
      </c>
      <c r="C6" s="225">
        <v>14998461</v>
      </c>
      <c r="D6" s="225">
        <v>99.075279235839844</v>
      </c>
      <c r="E6" s="226">
        <v>5.0011339163398167</v>
      </c>
      <c r="F6" s="226">
        <v>5.3680272102355957</v>
      </c>
      <c r="G6" s="226">
        <v>4.515500545501709</v>
      </c>
      <c r="H6" s="225">
        <v>18</v>
      </c>
      <c r="I6" s="226">
        <v>4.6115012596160705</v>
      </c>
      <c r="J6" s="226">
        <v>5.543831038977995</v>
      </c>
      <c r="K6" s="227">
        <v>9.7795028428989479</v>
      </c>
      <c r="L6" s="228">
        <v>52</v>
      </c>
      <c r="M6" s="229"/>
      <c r="N6" s="224" t="s">
        <v>67</v>
      </c>
    </row>
    <row r="7" spans="1:14">
      <c r="A7" s="168" t="s">
        <v>68</v>
      </c>
      <c r="B7" s="169">
        <v>14321003</v>
      </c>
      <c r="C7" s="169">
        <v>2171901</v>
      </c>
      <c r="D7" s="169">
        <v>98.859222412109375</v>
      </c>
      <c r="E7" s="170">
        <v>6.5937641724922083</v>
      </c>
      <c r="F7" s="170">
        <v>7.2917585372924805</v>
      </c>
      <c r="G7" s="170">
        <v>5.3416171073913574</v>
      </c>
      <c r="H7" s="169">
        <v>18</v>
      </c>
      <c r="I7" s="170">
        <v>6.1972415517611816</v>
      </c>
      <c r="J7" s="170">
        <v>7.2484083635338461</v>
      </c>
      <c r="K7" s="171">
        <v>9.0315557129072523</v>
      </c>
      <c r="L7" s="172">
        <v>50</v>
      </c>
      <c r="M7" s="107">
        <f>B7</f>
        <v>14321003</v>
      </c>
    </row>
    <row r="8" spans="1:14">
      <c r="A8" s="173" t="s">
        <v>69</v>
      </c>
      <c r="B8" s="169">
        <v>10084678</v>
      </c>
      <c r="C8" s="169">
        <v>2051288</v>
      </c>
      <c r="D8" s="169">
        <v>98.665092468261719</v>
      </c>
      <c r="E8" s="170">
        <v>4.9162662678278233</v>
      </c>
      <c r="F8" s="170">
        <v>5.577904224395752</v>
      </c>
      <c r="G8" s="170">
        <v>4.442692756652832</v>
      </c>
      <c r="H8" s="169">
        <v>18</v>
      </c>
      <c r="I8" s="170">
        <v>4.5455706279424728</v>
      </c>
      <c r="J8" s="170">
        <v>5.4930387009475421</v>
      </c>
      <c r="K8" s="171">
        <v>10.500062565631643</v>
      </c>
      <c r="L8" s="172">
        <v>49</v>
      </c>
      <c r="M8" s="107">
        <f>M7+B8</f>
        <v>24405681</v>
      </c>
    </row>
    <row r="9" spans="1:14">
      <c r="A9" s="173" t="s">
        <v>196</v>
      </c>
      <c r="B9" s="169">
        <v>5762434.5</v>
      </c>
      <c r="C9" s="169">
        <v>1002865</v>
      </c>
      <c r="D9" s="169">
        <v>98.234092712402344</v>
      </c>
      <c r="E9" s="170">
        <v>5.7459722893908953</v>
      </c>
      <c r="F9" s="170">
        <v>6.2073464393615723</v>
      </c>
      <c r="G9" s="170">
        <v>5.4466485977172852</v>
      </c>
      <c r="H9" s="169">
        <v>18</v>
      </c>
      <c r="I9" s="170">
        <v>5.5553096043633641</v>
      </c>
      <c r="J9" s="170">
        <v>5.9510662959261245</v>
      </c>
      <c r="K9" s="171">
        <v>3.4463419888807225</v>
      </c>
      <c r="L9" s="172">
        <v>47</v>
      </c>
      <c r="M9" s="107">
        <f t="shared" ref="M9:M72" si="0">M8+B9</f>
        <v>30168115.5</v>
      </c>
    </row>
    <row r="10" spans="1:14">
      <c r="A10" s="173" t="s">
        <v>70</v>
      </c>
      <c r="B10" s="169">
        <v>4294235.5</v>
      </c>
      <c r="C10" s="169">
        <v>1214490</v>
      </c>
      <c r="D10" s="169">
        <v>96.804595947265625</v>
      </c>
      <c r="E10" s="170">
        <v>3.5358343831567161</v>
      </c>
      <c r="F10" s="170">
        <v>4.0796222686767578</v>
      </c>
      <c r="G10" s="170">
        <v>2.8428151607513428</v>
      </c>
      <c r="H10" s="169">
        <v>18</v>
      </c>
      <c r="I10" s="170">
        <v>3.2280969270652324</v>
      </c>
      <c r="J10" s="170">
        <v>4.0836399471778559</v>
      </c>
      <c r="K10" s="171">
        <v>13.389605930660583</v>
      </c>
      <c r="L10" s="172">
        <v>50</v>
      </c>
      <c r="M10" s="107">
        <f t="shared" si="0"/>
        <v>34462351</v>
      </c>
    </row>
    <row r="11" spans="1:14">
      <c r="A11" s="173" t="s">
        <v>71</v>
      </c>
      <c r="B11" s="169">
        <v>3308473</v>
      </c>
      <c r="C11" s="169">
        <v>903122</v>
      </c>
      <c r="D11" s="169">
        <v>98.302169799804688</v>
      </c>
      <c r="E11" s="170">
        <v>3.66337327625725</v>
      </c>
      <c r="F11" s="170">
        <v>3.8901703357696533</v>
      </c>
      <c r="G11" s="170">
        <v>3.4987382888793945</v>
      </c>
      <c r="H11" s="169">
        <v>16</v>
      </c>
      <c r="I11" s="170">
        <v>3.511674883611839</v>
      </c>
      <c r="J11" s="170">
        <v>3.7489732488605729</v>
      </c>
      <c r="K11" s="171">
        <v>2.283294470270659</v>
      </c>
      <c r="L11" s="172">
        <v>38</v>
      </c>
      <c r="M11" s="107">
        <f t="shared" si="0"/>
        <v>37770824</v>
      </c>
    </row>
    <row r="12" spans="1:14">
      <c r="A12" s="173" t="s">
        <v>73</v>
      </c>
      <c r="B12" s="169">
        <v>2625818.75</v>
      </c>
      <c r="C12" s="169">
        <v>491636</v>
      </c>
      <c r="D12" s="169">
        <v>96.558883666992188</v>
      </c>
      <c r="E12" s="170">
        <v>5.3409814374862705</v>
      </c>
      <c r="F12" s="170">
        <v>5.9896903038024902</v>
      </c>
      <c r="G12" s="170">
        <v>4.8963885307312012</v>
      </c>
      <c r="H12" s="169">
        <v>18</v>
      </c>
      <c r="I12" s="170">
        <v>4.9008403167084866</v>
      </c>
      <c r="J12" s="170">
        <v>5.851927188867653</v>
      </c>
      <c r="K12" s="171">
        <v>8.7312416072293306</v>
      </c>
      <c r="L12" s="172">
        <v>47</v>
      </c>
      <c r="M12" s="107">
        <f t="shared" si="0"/>
        <v>40396642.75</v>
      </c>
    </row>
    <row r="13" spans="1:14">
      <c r="A13" s="173" t="s">
        <v>75</v>
      </c>
      <c r="B13" s="169">
        <v>2433652.25</v>
      </c>
      <c r="C13" s="169">
        <v>689067</v>
      </c>
      <c r="D13" s="169">
        <v>93.723991394042969</v>
      </c>
      <c r="E13" s="170">
        <v>3.5318078648375266</v>
      </c>
      <c r="F13" s="170">
        <v>4.113649845123291</v>
      </c>
      <c r="G13" s="170">
        <v>2.8103578090667725</v>
      </c>
      <c r="H13" s="169">
        <v>18</v>
      </c>
      <c r="I13" s="170">
        <v>3.221423248504967</v>
      </c>
      <c r="J13" s="170">
        <v>4.1243463950181525</v>
      </c>
      <c r="K13" s="171">
        <v>14.366848515919294</v>
      </c>
      <c r="L13" s="172">
        <v>50</v>
      </c>
      <c r="M13" s="107">
        <f t="shared" si="0"/>
        <v>42830295</v>
      </c>
    </row>
    <row r="14" spans="1:14">
      <c r="A14" s="173" t="s">
        <v>190</v>
      </c>
      <c r="B14" s="169">
        <v>2030376.875</v>
      </c>
      <c r="C14" s="169">
        <v>379272</v>
      </c>
      <c r="D14" s="169">
        <v>94.366531372070313</v>
      </c>
      <c r="E14" s="170">
        <v>5.3533529366786894</v>
      </c>
      <c r="F14" s="170">
        <v>5.9926414489746094</v>
      </c>
      <c r="G14" s="170">
        <v>4.9502801895141602</v>
      </c>
      <c r="H14" s="169">
        <v>18</v>
      </c>
      <c r="I14" s="170">
        <v>4.9023870242384335</v>
      </c>
      <c r="J14" s="170">
        <v>5.8583372665496958</v>
      </c>
      <c r="K14" s="171">
        <v>8.6199282086765017</v>
      </c>
      <c r="L14" s="172">
        <v>48</v>
      </c>
      <c r="M14" s="107">
        <f t="shared" si="0"/>
        <v>44860671.875</v>
      </c>
    </row>
    <row r="15" spans="1:14">
      <c r="A15" s="173" t="s">
        <v>72</v>
      </c>
      <c r="B15" s="169">
        <v>2026266.375</v>
      </c>
      <c r="C15" s="169">
        <v>838323</v>
      </c>
      <c r="D15" s="169">
        <v>80.088829040527344</v>
      </c>
      <c r="E15" s="170">
        <v>2.4170473373628063</v>
      </c>
      <c r="F15" s="170">
        <v>3.114995002746582</v>
      </c>
      <c r="G15" s="170">
        <v>1.6867506504058838</v>
      </c>
      <c r="H15" s="169">
        <v>18</v>
      </c>
      <c r="I15" s="170">
        <v>2.1504781817637144</v>
      </c>
      <c r="J15" s="170">
        <v>3.1028329703088864</v>
      </c>
      <c r="K15" s="171">
        <v>22.104804056812224</v>
      </c>
      <c r="L15" s="172">
        <v>50</v>
      </c>
      <c r="M15" s="107">
        <f t="shared" si="0"/>
        <v>46886938.25</v>
      </c>
    </row>
    <row r="16" spans="1:14">
      <c r="A16" s="173" t="s">
        <v>76</v>
      </c>
      <c r="B16" s="169">
        <v>1806725.25</v>
      </c>
      <c r="C16" s="169">
        <v>276119</v>
      </c>
      <c r="D16" s="169">
        <v>95.319740295410156</v>
      </c>
      <c r="E16" s="170">
        <v>6.5432847793885971</v>
      </c>
      <c r="F16" s="170">
        <v>7.3045248985290527</v>
      </c>
      <c r="G16" s="170">
        <v>6.0557684898376465</v>
      </c>
      <c r="H16" s="169">
        <v>18</v>
      </c>
      <c r="I16" s="170">
        <v>6.1069513472271293</v>
      </c>
      <c r="J16" s="170">
        <v>7.0782604836553462</v>
      </c>
      <c r="K16" s="171">
        <v>7.5580098560579652</v>
      </c>
      <c r="L16" s="172">
        <v>52</v>
      </c>
      <c r="M16" s="107">
        <f t="shared" si="0"/>
        <v>48693663.5</v>
      </c>
    </row>
    <row r="17" spans="1:13">
      <c r="A17" s="173" t="s">
        <v>2494</v>
      </c>
      <c r="B17" s="169">
        <v>1754694</v>
      </c>
      <c r="C17" s="169">
        <v>216745</v>
      </c>
      <c r="D17" s="169">
        <v>74.439674377441406</v>
      </c>
      <c r="E17" s="170">
        <v>8.0956607995570824</v>
      </c>
      <c r="F17" s="170">
        <v>9.4505062103271484</v>
      </c>
      <c r="G17" s="170">
        <v>5.9287495613098145</v>
      </c>
      <c r="H17" s="169">
        <v>14</v>
      </c>
      <c r="I17" s="170">
        <v>7.5144789896577571</v>
      </c>
      <c r="J17" s="170">
        <v>9.5997221949685159</v>
      </c>
      <c r="K17" s="171">
        <v>15.667696176517792</v>
      </c>
      <c r="L17" s="172">
        <v>52</v>
      </c>
      <c r="M17" s="107">
        <f t="shared" si="0"/>
        <v>50448357.5</v>
      </c>
    </row>
    <row r="18" spans="1:13">
      <c r="A18" s="173" t="s">
        <v>195</v>
      </c>
      <c r="B18" s="169">
        <v>1601625</v>
      </c>
      <c r="C18" s="169">
        <v>278089</v>
      </c>
      <c r="D18" s="169">
        <v>89.377586364746094</v>
      </c>
      <c r="E18" s="170">
        <v>5.7593971714091534</v>
      </c>
      <c r="F18" s="170">
        <v>6.2451329231262207</v>
      </c>
      <c r="G18" s="170">
        <v>5.4304509162902832</v>
      </c>
      <c r="H18" s="169">
        <v>18</v>
      </c>
      <c r="I18" s="170">
        <v>5.620991359223324</v>
      </c>
      <c r="J18" s="170">
        <v>5.9524364792330902</v>
      </c>
      <c r="K18" s="171">
        <v>3.2430308623546544</v>
      </c>
      <c r="L18" s="172">
        <v>45</v>
      </c>
      <c r="M18" s="107">
        <f t="shared" si="0"/>
        <v>52049982.5</v>
      </c>
    </row>
    <row r="19" spans="1:13">
      <c r="A19" s="173" t="s">
        <v>77</v>
      </c>
      <c r="B19" s="169">
        <v>1575385</v>
      </c>
      <c r="C19" s="169">
        <v>210096</v>
      </c>
      <c r="D19" s="169">
        <v>93.966514587402344</v>
      </c>
      <c r="E19" s="170">
        <v>7.4984054908232425</v>
      </c>
      <c r="F19" s="170">
        <v>8.1211214065551758</v>
      </c>
      <c r="G19" s="170">
        <v>7.0208644866943359</v>
      </c>
      <c r="H19" s="169">
        <v>18</v>
      </c>
      <c r="I19" s="170">
        <v>7.1181300045819862</v>
      </c>
      <c r="J19" s="170">
        <v>7.8769547732827245</v>
      </c>
      <c r="K19" s="171">
        <v>4.8043855363686117</v>
      </c>
      <c r="L19" s="172">
        <v>51</v>
      </c>
      <c r="M19" s="107">
        <f t="shared" si="0"/>
        <v>53625367.5</v>
      </c>
    </row>
    <row r="20" spans="1:13">
      <c r="A20" s="173" t="s">
        <v>217</v>
      </c>
      <c r="B20" s="169">
        <v>1565001.625</v>
      </c>
      <c r="C20" s="169">
        <v>266866</v>
      </c>
      <c r="D20" s="169">
        <v>95.851608276367188</v>
      </c>
      <c r="E20" s="170">
        <v>5.8643724753246946</v>
      </c>
      <c r="F20" s="170">
        <v>6.9239349365234375</v>
      </c>
      <c r="G20" s="170">
        <v>5.0145654678344727</v>
      </c>
      <c r="H20" s="169">
        <v>18</v>
      </c>
      <c r="I20" s="170">
        <v>5.5006382150762638</v>
      </c>
      <c r="J20" s="170">
        <v>6.3560156227361828</v>
      </c>
      <c r="K20" s="171">
        <v>7.7350873735328118</v>
      </c>
      <c r="L20" s="172">
        <v>51</v>
      </c>
      <c r="M20" s="107">
        <f t="shared" si="0"/>
        <v>55190369.125</v>
      </c>
    </row>
    <row r="21" spans="1:13">
      <c r="A21" s="173" t="s">
        <v>213</v>
      </c>
      <c r="B21" s="169">
        <v>1460543.75</v>
      </c>
      <c r="C21" s="169">
        <v>230334</v>
      </c>
      <c r="D21" s="169">
        <v>65.181381225585938</v>
      </c>
      <c r="E21" s="170">
        <v>6.340982008735141</v>
      </c>
      <c r="F21" s="170">
        <v>7.089116096496582</v>
      </c>
      <c r="G21" s="170">
        <v>5.3626141548156738</v>
      </c>
      <c r="H21" s="169">
        <v>12</v>
      </c>
      <c r="I21" s="170">
        <v>5.853945400796289</v>
      </c>
      <c r="J21" s="170">
        <v>7.7484915551168108</v>
      </c>
      <c r="K21" s="171">
        <v>18.159567362277624</v>
      </c>
      <c r="L21" s="172">
        <v>52</v>
      </c>
      <c r="M21" s="107">
        <f t="shared" si="0"/>
        <v>56650912.875</v>
      </c>
    </row>
    <row r="22" spans="1:13">
      <c r="A22" s="173" t="s">
        <v>74</v>
      </c>
      <c r="B22" s="169">
        <v>1362500.25</v>
      </c>
      <c r="C22" s="169">
        <v>565278</v>
      </c>
      <c r="D22" s="169">
        <v>80.58856201171875</v>
      </c>
      <c r="E22" s="170">
        <v>2.410318905034337</v>
      </c>
      <c r="F22" s="170">
        <v>3.1223678588867188</v>
      </c>
      <c r="G22" s="170">
        <v>1.6799006462097168</v>
      </c>
      <c r="H22" s="169">
        <v>18</v>
      </c>
      <c r="I22" s="170">
        <v>2.1566427630654448</v>
      </c>
      <c r="J22" s="170">
        <v>3.1107826565049042</v>
      </c>
      <c r="K22" s="171">
        <v>22.516381051257031</v>
      </c>
      <c r="L22" s="172">
        <v>52</v>
      </c>
      <c r="M22" s="107">
        <f t="shared" si="0"/>
        <v>58013413.125</v>
      </c>
    </row>
    <row r="23" spans="1:13">
      <c r="A23" s="173" t="s">
        <v>212</v>
      </c>
      <c r="B23" s="169">
        <v>1353290.75</v>
      </c>
      <c r="C23" s="169">
        <v>238912</v>
      </c>
      <c r="D23" s="169">
        <v>92.215606689453125</v>
      </c>
      <c r="E23" s="170">
        <v>5.6643900264532547</v>
      </c>
      <c r="F23" s="170">
        <v>7.1893868446350098</v>
      </c>
      <c r="G23" s="170">
        <v>4.9689836502075195</v>
      </c>
      <c r="H23" s="169">
        <v>18</v>
      </c>
      <c r="I23" s="170">
        <v>5.2028981463351736</v>
      </c>
      <c r="J23" s="170">
        <v>6.7686045368163219</v>
      </c>
      <c r="K23" s="171">
        <v>16.349610577669996</v>
      </c>
      <c r="L23" s="172">
        <v>52</v>
      </c>
      <c r="M23" s="107">
        <f t="shared" si="0"/>
        <v>59366703.875</v>
      </c>
    </row>
    <row r="24" spans="1:13">
      <c r="A24" s="173" t="s">
        <v>209</v>
      </c>
      <c r="B24" s="169">
        <v>1173916.5</v>
      </c>
      <c r="C24" s="169">
        <v>258029</v>
      </c>
      <c r="D24" s="169">
        <v>92.291305541992188</v>
      </c>
      <c r="E24" s="170">
        <v>4.5495525696724011</v>
      </c>
      <c r="F24" s="170">
        <v>5.7176737785339355</v>
      </c>
      <c r="G24" s="170">
        <v>4.0217242240905762</v>
      </c>
      <c r="H24" s="169">
        <v>18</v>
      </c>
      <c r="I24" s="170">
        <v>4.1369798632763484</v>
      </c>
      <c r="J24" s="170">
        <v>5.7200716538481426</v>
      </c>
      <c r="K24" s="171">
        <v>20.463573301263303</v>
      </c>
      <c r="L24" s="172">
        <v>52</v>
      </c>
      <c r="M24" s="107">
        <f t="shared" si="0"/>
        <v>60540620.375</v>
      </c>
    </row>
    <row r="25" spans="1:13">
      <c r="A25" s="173" t="s">
        <v>155</v>
      </c>
      <c r="B25" s="169">
        <v>1136734.125</v>
      </c>
      <c r="C25" s="169">
        <v>159419</v>
      </c>
      <c r="D25" s="169">
        <v>79.463813781738281</v>
      </c>
      <c r="E25" s="170">
        <v>7.1304808397995219</v>
      </c>
      <c r="F25" s="170">
        <v>7.5843148231506348</v>
      </c>
      <c r="G25" s="170">
        <v>6.6297221183776855</v>
      </c>
      <c r="H25" s="169">
        <v>16</v>
      </c>
      <c r="I25" s="170">
        <v>6.7318908157660244</v>
      </c>
      <c r="J25" s="170">
        <v>7.4904723279279972</v>
      </c>
      <c r="K25" s="171">
        <v>4.8059938359743395</v>
      </c>
      <c r="L25" s="172">
        <v>49</v>
      </c>
      <c r="M25" s="107">
        <f t="shared" si="0"/>
        <v>61677354.5</v>
      </c>
    </row>
    <row r="26" spans="1:13">
      <c r="A26" s="173" t="s">
        <v>194</v>
      </c>
      <c r="B26" s="169">
        <v>984925.9375</v>
      </c>
      <c r="C26" s="169">
        <v>171978</v>
      </c>
      <c r="D26" s="169">
        <v>63.509365081787109</v>
      </c>
      <c r="E26" s="170">
        <v>5.72704611927107</v>
      </c>
      <c r="F26" s="170">
        <v>6.2335953712463379</v>
      </c>
      <c r="G26" s="170">
        <v>5.3544163703918457</v>
      </c>
      <c r="H26" s="169">
        <v>17</v>
      </c>
      <c r="I26" s="170">
        <v>5.4685444284145284</v>
      </c>
      <c r="J26" s="170">
        <v>5.988770590902984</v>
      </c>
      <c r="K26" s="171">
        <v>4.3702543944995877</v>
      </c>
      <c r="L26" s="172">
        <v>49</v>
      </c>
      <c r="M26" s="107">
        <f t="shared" si="0"/>
        <v>62662280.4375</v>
      </c>
    </row>
    <row r="27" spans="1:13">
      <c r="A27" s="173" t="s">
        <v>193</v>
      </c>
      <c r="B27" s="169">
        <v>907740</v>
      </c>
      <c r="C27" s="169">
        <v>170344</v>
      </c>
      <c r="D27" s="169">
        <v>74.598548889160156</v>
      </c>
      <c r="E27" s="170">
        <v>5.3288639458977132</v>
      </c>
      <c r="F27" s="170">
        <v>5.9602537155151367</v>
      </c>
      <c r="G27" s="170">
        <v>4.7153096199035645</v>
      </c>
      <c r="H27" s="169">
        <v>18</v>
      </c>
      <c r="I27" s="170">
        <v>4.8904400511129404</v>
      </c>
      <c r="J27" s="170">
        <v>5.8410279999461077</v>
      </c>
      <c r="K27" s="171">
        <v>8.7684510600573713</v>
      </c>
      <c r="L27" s="172">
        <v>46</v>
      </c>
      <c r="M27" s="107">
        <f t="shared" si="0"/>
        <v>63570020.4375</v>
      </c>
    </row>
    <row r="28" spans="1:13">
      <c r="A28" s="173" t="s">
        <v>211</v>
      </c>
      <c r="B28" s="169">
        <v>850713.9375</v>
      </c>
      <c r="C28" s="169">
        <v>237248</v>
      </c>
      <c r="D28" s="169">
        <v>51.177230834960938</v>
      </c>
      <c r="E28" s="170">
        <v>3.5857580991199081</v>
      </c>
      <c r="F28" s="170">
        <v>3.8905458450317383</v>
      </c>
      <c r="G28" s="170">
        <v>3.4628946781158447</v>
      </c>
      <c r="H28" s="169">
        <v>4</v>
      </c>
      <c r="I28" s="170">
        <v>3.9428357935663474</v>
      </c>
      <c r="J28" s="170">
        <v>3.5858377985981931</v>
      </c>
      <c r="K28" s="171">
        <v>2.2210282467807307E-3</v>
      </c>
      <c r="L28" s="172">
        <v>13</v>
      </c>
      <c r="M28" s="107">
        <f t="shared" si="0"/>
        <v>64420734.375</v>
      </c>
    </row>
    <row r="29" spans="1:13">
      <c r="A29" s="173" t="s">
        <v>192</v>
      </c>
      <c r="B29" s="169">
        <v>840859.1875</v>
      </c>
      <c r="C29" s="169">
        <v>156829</v>
      </c>
      <c r="D29" s="169">
        <v>67.656997680664063</v>
      </c>
      <c r="E29" s="170">
        <v>5.3616307411256843</v>
      </c>
      <c r="F29" s="170">
        <v>5.9870996475219727</v>
      </c>
      <c r="G29" s="170">
        <v>4.7725725173950195</v>
      </c>
      <c r="H29" s="169">
        <v>18</v>
      </c>
      <c r="I29" s="170">
        <v>4.9247171319538241</v>
      </c>
      <c r="J29" s="170">
        <v>5.8679233588227797</v>
      </c>
      <c r="K29" s="171">
        <v>8.628140239132124</v>
      </c>
      <c r="L29" s="172">
        <v>48</v>
      </c>
      <c r="M29" s="107">
        <f t="shared" si="0"/>
        <v>65261593.5625</v>
      </c>
    </row>
    <row r="30" spans="1:13">
      <c r="A30" s="173" t="s">
        <v>210</v>
      </c>
      <c r="B30" s="169">
        <v>793810.5625</v>
      </c>
      <c r="C30" s="169">
        <v>263774</v>
      </c>
      <c r="D30" s="169">
        <v>40.660568237304688</v>
      </c>
      <c r="E30" s="170">
        <v>3.0094344495666747</v>
      </c>
      <c r="F30" s="170">
        <v>3.383833646774292</v>
      </c>
      <c r="G30" s="170">
        <v>2.7605624198913574</v>
      </c>
      <c r="H30" s="169">
        <v>6</v>
      </c>
      <c r="I30" s="170">
        <v>2.8449945057136294</v>
      </c>
      <c r="J30" s="170">
        <v>3.2387649700978103</v>
      </c>
      <c r="K30" s="171">
        <v>7.0808029440444455</v>
      </c>
      <c r="L30" s="172">
        <v>49</v>
      </c>
      <c r="M30" s="107">
        <f t="shared" si="0"/>
        <v>66055404.125</v>
      </c>
    </row>
    <row r="31" spans="1:13">
      <c r="A31" s="173" t="s">
        <v>219</v>
      </c>
      <c r="B31" s="169">
        <v>697478.25</v>
      </c>
      <c r="C31" s="169">
        <v>133297</v>
      </c>
      <c r="D31" s="169">
        <v>82.137069702148438</v>
      </c>
      <c r="E31" s="170">
        <v>5.2325127347202116</v>
      </c>
      <c r="F31" s="170">
        <v>5.6745052337646484</v>
      </c>
      <c r="G31" s="170">
        <v>4.9705724716186523</v>
      </c>
      <c r="H31" s="169">
        <v>12</v>
      </c>
      <c r="I31" s="170">
        <v>5.0067828151036107</v>
      </c>
      <c r="J31" s="170">
        <v>5.3621464708549329</v>
      </c>
      <c r="K31" s="171">
        <v>2.4175689342576243</v>
      </c>
      <c r="L31" s="172">
        <v>40</v>
      </c>
      <c r="M31" s="107">
        <f t="shared" si="0"/>
        <v>66752882.375</v>
      </c>
    </row>
    <row r="32" spans="1:13">
      <c r="A32" s="173" t="s">
        <v>220</v>
      </c>
      <c r="B32" s="169">
        <v>670571.375</v>
      </c>
      <c r="C32" s="169">
        <v>94085</v>
      </c>
      <c r="D32" s="169">
        <v>80.668846130371094</v>
      </c>
      <c r="E32" s="170">
        <v>7.1272931391826537</v>
      </c>
      <c r="F32" s="170">
        <v>8.0968294143676758</v>
      </c>
      <c r="G32" s="170">
        <v>6.3587288856506348</v>
      </c>
      <c r="H32" s="169">
        <v>16</v>
      </c>
      <c r="I32" s="170">
        <v>6.787931831099856</v>
      </c>
      <c r="J32" s="170">
        <v>7.5264233212055274</v>
      </c>
      <c r="K32" s="171">
        <v>5.3032685581252137</v>
      </c>
      <c r="L32" s="172">
        <v>51</v>
      </c>
      <c r="M32" s="107">
        <f t="shared" si="0"/>
        <v>67423453.75</v>
      </c>
    </row>
    <row r="33" spans="1:13">
      <c r="A33" s="173" t="s">
        <v>221</v>
      </c>
      <c r="B33" s="169">
        <v>505018.6875</v>
      </c>
      <c r="C33" s="169">
        <v>67909</v>
      </c>
      <c r="D33" s="169">
        <v>57.781661987304688</v>
      </c>
      <c r="E33" s="170">
        <v>7.4366974554182805</v>
      </c>
      <c r="F33" s="170">
        <v>8.6913890838623047</v>
      </c>
      <c r="G33" s="170">
        <v>6.3390970230102539</v>
      </c>
      <c r="H33" s="169">
        <v>14</v>
      </c>
      <c r="I33" s="170">
        <v>6.8612779967532092</v>
      </c>
      <c r="J33" s="170">
        <v>8.2010437003796941</v>
      </c>
      <c r="K33" s="171">
        <v>9.3201109370707904</v>
      </c>
      <c r="L33" s="172">
        <v>52</v>
      </c>
      <c r="M33" s="107">
        <f t="shared" si="0"/>
        <v>67928472.4375</v>
      </c>
    </row>
    <row r="34" spans="1:13">
      <c r="A34" s="173" t="s">
        <v>224</v>
      </c>
      <c r="B34" s="169">
        <v>500342.75</v>
      </c>
      <c r="C34" s="169">
        <v>85516</v>
      </c>
      <c r="D34" s="169">
        <v>66.094879150390625</v>
      </c>
      <c r="E34" s="170">
        <v>5.8508670891996823</v>
      </c>
      <c r="F34" s="170">
        <v>6.949580192565918</v>
      </c>
      <c r="G34" s="170">
        <v>5.0270462036132813</v>
      </c>
      <c r="H34" s="169">
        <v>17</v>
      </c>
      <c r="I34" s="170">
        <v>5.5079592446119801</v>
      </c>
      <c r="J34" s="170">
        <v>6.3505026974120558</v>
      </c>
      <c r="K34" s="171">
        <v>7.8676564155359801</v>
      </c>
      <c r="L34" s="172">
        <v>51</v>
      </c>
      <c r="M34" s="107">
        <f t="shared" si="0"/>
        <v>68428815.1875</v>
      </c>
    </row>
    <row r="35" spans="1:13">
      <c r="A35" s="173" t="s">
        <v>199</v>
      </c>
      <c r="B35" s="169">
        <v>491619.78125</v>
      </c>
      <c r="C35" s="169">
        <v>61919</v>
      </c>
      <c r="D35" s="169">
        <v>60.146106719970703</v>
      </c>
      <c r="E35" s="170">
        <v>7.9397241759395341</v>
      </c>
      <c r="F35" s="170">
        <v>8.6055221557617188</v>
      </c>
      <c r="G35" s="170">
        <v>7.3652911186218262</v>
      </c>
      <c r="H35" s="169">
        <v>16</v>
      </c>
      <c r="I35" s="170">
        <v>7.5323615599095577</v>
      </c>
      <c r="J35" s="170">
        <v>8.3052649312680398</v>
      </c>
      <c r="K35" s="171">
        <v>4.4013874539359215</v>
      </c>
      <c r="L35" s="172">
        <v>46</v>
      </c>
      <c r="M35" s="107">
        <f t="shared" si="0"/>
        <v>68920434.96875</v>
      </c>
    </row>
    <row r="36" spans="1:13">
      <c r="A36" s="173" t="s">
        <v>197</v>
      </c>
      <c r="B36" s="169">
        <v>483989.09375</v>
      </c>
      <c r="C36" s="169">
        <v>67089</v>
      </c>
      <c r="D36" s="169">
        <v>57.48406982421875</v>
      </c>
      <c r="E36" s="170">
        <v>7.214134861899864</v>
      </c>
      <c r="F36" s="170">
        <v>8.1242027282714844</v>
      </c>
      <c r="G36" s="170">
        <v>6.5601754188537598</v>
      </c>
      <c r="H36" s="169">
        <v>15</v>
      </c>
      <c r="I36" s="170">
        <v>6.6867310514631608</v>
      </c>
      <c r="J36" s="170">
        <v>7.7251901599234341</v>
      </c>
      <c r="K36" s="171">
        <v>6.6154370996757512</v>
      </c>
      <c r="L36" s="172">
        <v>41</v>
      </c>
      <c r="M36" s="107">
        <f t="shared" si="0"/>
        <v>69404424.0625</v>
      </c>
    </row>
    <row r="37" spans="1:13">
      <c r="A37" s="173" t="s">
        <v>2495</v>
      </c>
      <c r="B37" s="169">
        <v>437124.96875</v>
      </c>
      <c r="C37" s="169">
        <v>51556</v>
      </c>
      <c r="D37" s="169">
        <v>65.683052062988281</v>
      </c>
      <c r="E37" s="170">
        <v>8.478643974513151</v>
      </c>
      <c r="F37" s="170">
        <v>10.119999885559082</v>
      </c>
      <c r="G37" s="170">
        <v>8.047245979309082</v>
      </c>
      <c r="H37" s="169">
        <v>12</v>
      </c>
      <c r="I37" s="170">
        <v>7.8454517029852608</v>
      </c>
      <c r="J37" s="170">
        <v>9.86617956881366</v>
      </c>
      <c r="K37" s="171">
        <v>14.063554347601295</v>
      </c>
      <c r="L37" s="172">
        <v>13</v>
      </c>
      <c r="M37" s="107">
        <f t="shared" si="0"/>
        <v>69841549.03125</v>
      </c>
    </row>
    <row r="38" spans="1:13">
      <c r="A38" s="173" t="s">
        <v>2489</v>
      </c>
      <c r="B38" s="169">
        <v>408394.4375</v>
      </c>
      <c r="C38" s="169">
        <v>77083</v>
      </c>
      <c r="D38" s="169">
        <v>46.888931274414063</v>
      </c>
      <c r="E38" s="170">
        <v>5.2981129107585332</v>
      </c>
      <c r="F38" s="170">
        <v>6.031374454498291</v>
      </c>
      <c r="G38" s="170">
        <v>4.6664714813232422</v>
      </c>
      <c r="H38" s="169">
        <v>14</v>
      </c>
      <c r="I38" s="170">
        <v>4.8679374712518735</v>
      </c>
      <c r="J38" s="170">
        <v>5.9308087856981206</v>
      </c>
      <c r="K38" s="171">
        <v>10.667954245344207</v>
      </c>
      <c r="L38" s="172">
        <v>41</v>
      </c>
      <c r="M38" s="107">
        <f t="shared" si="0"/>
        <v>70249943.46875</v>
      </c>
    </row>
    <row r="39" spans="1:13">
      <c r="A39" s="173" t="s">
        <v>2493</v>
      </c>
      <c r="B39" s="169">
        <v>384629.0625</v>
      </c>
      <c r="C39" s="169">
        <v>58418</v>
      </c>
      <c r="D39" s="169">
        <v>66.811851501464844</v>
      </c>
      <c r="E39" s="170">
        <v>6.5840847427162865</v>
      </c>
      <c r="F39" s="170">
        <v>7.5414924621582031</v>
      </c>
      <c r="G39" s="170">
        <v>5.942502498626709</v>
      </c>
      <c r="H39" s="169">
        <v>12</v>
      </c>
      <c r="I39" s="170">
        <v>5.9994033307523589</v>
      </c>
      <c r="J39" s="170">
        <v>7.8694304777315862</v>
      </c>
      <c r="K39" s="171">
        <v>16.333400865816948</v>
      </c>
      <c r="L39" s="172">
        <v>13</v>
      </c>
      <c r="M39" s="107">
        <f t="shared" si="0"/>
        <v>70634572.53125</v>
      </c>
    </row>
    <row r="40" spans="1:13">
      <c r="A40" s="173" t="s">
        <v>2492</v>
      </c>
      <c r="B40" s="169">
        <v>362468.9375</v>
      </c>
      <c r="C40" s="169">
        <v>52049</v>
      </c>
      <c r="D40" s="169">
        <v>51.013164520263672</v>
      </c>
      <c r="E40" s="170">
        <v>6.963994265019501</v>
      </c>
      <c r="F40" s="170">
        <v>7.8336834907531738</v>
      </c>
      <c r="G40" s="170">
        <v>6.433405876159668</v>
      </c>
      <c r="H40" s="169">
        <v>12</v>
      </c>
      <c r="I40" s="170">
        <v>6.5461218482696379</v>
      </c>
      <c r="J40" s="170">
        <v>7.1499777060305068</v>
      </c>
      <c r="K40" s="171">
        <v>2.6229218279379212</v>
      </c>
      <c r="L40" s="172">
        <v>29</v>
      </c>
      <c r="M40" s="107">
        <f t="shared" si="0"/>
        <v>70997041.46875</v>
      </c>
    </row>
    <row r="41" spans="1:13">
      <c r="A41" s="173" t="s">
        <v>158</v>
      </c>
      <c r="B41" s="169">
        <v>358324.71875</v>
      </c>
      <c r="C41" s="169">
        <v>74741</v>
      </c>
      <c r="D41" s="169">
        <v>72.876220703125</v>
      </c>
      <c r="E41" s="170">
        <v>4.7942189527836128</v>
      </c>
      <c r="F41" s="170">
        <v>4.9296665191650391</v>
      </c>
      <c r="G41" s="170">
        <v>4.6872491836547852</v>
      </c>
      <c r="H41" s="169">
        <v>8</v>
      </c>
      <c r="I41" s="170">
        <v>4.4865450850444493</v>
      </c>
      <c r="J41" s="170">
        <v>4.907961654300685</v>
      </c>
      <c r="K41" s="171">
        <v>2.3175136989775202</v>
      </c>
      <c r="L41" s="172">
        <v>41</v>
      </c>
      <c r="M41" s="107">
        <f t="shared" si="0"/>
        <v>71355366.1875</v>
      </c>
    </row>
    <row r="42" spans="1:13">
      <c r="A42" s="173" t="s">
        <v>223</v>
      </c>
      <c r="B42" s="169">
        <v>342927.75</v>
      </c>
      <c r="C42" s="169">
        <v>55477</v>
      </c>
      <c r="D42" s="169">
        <v>59.177688598632813</v>
      </c>
      <c r="E42" s="170">
        <v>6.1814400562395226</v>
      </c>
      <c r="F42" s="170">
        <v>7.2327494621276855</v>
      </c>
      <c r="G42" s="170">
        <v>5.2365479469299316</v>
      </c>
      <c r="H42" s="169">
        <v>12</v>
      </c>
      <c r="I42" s="170">
        <v>5.6127044830646184</v>
      </c>
      <c r="J42" s="170">
        <v>6.9313017898805365</v>
      </c>
      <c r="K42" s="171">
        <v>10.817063747304346</v>
      </c>
      <c r="L42" s="172">
        <v>52</v>
      </c>
      <c r="M42" s="107">
        <f t="shared" si="0"/>
        <v>71698293.9375</v>
      </c>
    </row>
    <row r="43" spans="1:13">
      <c r="A43" s="173" t="s">
        <v>156</v>
      </c>
      <c r="B43" s="169">
        <v>342752.75</v>
      </c>
      <c r="C43" s="169">
        <v>73013</v>
      </c>
      <c r="D43" s="169">
        <v>4.0905895233154297</v>
      </c>
      <c r="E43" s="170">
        <v>4.6944071603687014</v>
      </c>
      <c r="F43" s="170">
        <v>5.9899997711181641</v>
      </c>
      <c r="G43" s="170">
        <v>4</v>
      </c>
      <c r="H43" s="169">
        <v>2</v>
      </c>
      <c r="I43" s="170">
        <v>4.5302266354722418</v>
      </c>
      <c r="J43" s="170">
        <v>4.859662194070582</v>
      </c>
      <c r="K43" s="171">
        <v>3.2757115413591755</v>
      </c>
      <c r="L43" s="172">
        <v>16</v>
      </c>
      <c r="M43" s="107">
        <f t="shared" si="0"/>
        <v>72041046.6875</v>
      </c>
    </row>
    <row r="44" spans="1:13">
      <c r="A44" s="173" t="s">
        <v>203</v>
      </c>
      <c r="B44" s="169">
        <v>289226.71875</v>
      </c>
      <c r="C44" s="169">
        <v>60353</v>
      </c>
      <c r="D44" s="169">
        <v>73.725914001464844</v>
      </c>
      <c r="E44" s="170">
        <v>4.7922509030205624</v>
      </c>
      <c r="F44" s="170">
        <v>4.9144983291625977</v>
      </c>
      <c r="G44" s="170">
        <v>4.6873807907104492</v>
      </c>
      <c r="H44" s="169">
        <v>9</v>
      </c>
      <c r="I44" s="170">
        <v>4.4851878447436802</v>
      </c>
      <c r="J44" s="170">
        <v>4.9017910176094599</v>
      </c>
      <c r="K44" s="171">
        <v>2.2346987625815573</v>
      </c>
      <c r="L44" s="172">
        <v>45</v>
      </c>
      <c r="M44" s="107">
        <f t="shared" si="0"/>
        <v>72330273.40625</v>
      </c>
    </row>
    <row r="45" spans="1:13">
      <c r="A45" s="173" t="s">
        <v>229</v>
      </c>
      <c r="B45" s="169">
        <v>234139.875</v>
      </c>
      <c r="C45" s="169">
        <v>43671</v>
      </c>
      <c r="D45" s="169">
        <v>41.718425750732422</v>
      </c>
      <c r="E45" s="170">
        <v>5.3614498179569967</v>
      </c>
      <c r="F45" s="170">
        <v>7.1886906623840332</v>
      </c>
      <c r="G45" s="170">
        <v>3.5795068740844727</v>
      </c>
      <c r="H45" s="169">
        <v>15</v>
      </c>
      <c r="I45" s="170">
        <v>4.8984223161166165</v>
      </c>
      <c r="J45" s="170">
        <v>6.8543536786465404</v>
      </c>
      <c r="K45" s="171">
        <v>21.780380191052835</v>
      </c>
      <c r="L45" s="172">
        <v>47</v>
      </c>
      <c r="M45" s="107">
        <f t="shared" si="0"/>
        <v>72564413.28125</v>
      </c>
    </row>
    <row r="46" spans="1:13">
      <c r="A46" s="173" t="s">
        <v>151</v>
      </c>
      <c r="B46" s="169">
        <v>233362.09375</v>
      </c>
      <c r="C46" s="169">
        <v>41375</v>
      </c>
      <c r="D46" s="169">
        <v>25.506343841552734</v>
      </c>
      <c r="E46" s="170">
        <v>5.6401714501510574</v>
      </c>
      <c r="F46" s="170">
        <v>5.8697900772094727</v>
      </c>
      <c r="G46" s="170">
        <v>5.4144444465637207</v>
      </c>
      <c r="H46" s="169">
        <v>2</v>
      </c>
      <c r="I46" s="170">
        <v>5.5771553128930886</v>
      </c>
      <c r="J46" s="170">
        <v>5.7299874036431575</v>
      </c>
      <c r="K46" s="171">
        <v>1.567469289369984</v>
      </c>
      <c r="L46" s="172">
        <v>20</v>
      </c>
      <c r="M46" s="107">
        <f t="shared" si="0"/>
        <v>72797775.375</v>
      </c>
    </row>
    <row r="47" spans="1:13">
      <c r="A47" s="173" t="s">
        <v>230</v>
      </c>
      <c r="B47" s="169">
        <v>221608.15625</v>
      </c>
      <c r="C47" s="169">
        <v>40905</v>
      </c>
      <c r="D47" s="169">
        <v>39.838565826416016</v>
      </c>
      <c r="E47" s="170">
        <v>5.4176300268915778</v>
      </c>
      <c r="F47" s="170">
        <v>7.4874477386474609</v>
      </c>
      <c r="G47" s="170">
        <v>3.5878748893737793</v>
      </c>
      <c r="H47" s="169">
        <v>14</v>
      </c>
      <c r="I47" s="170">
        <v>4.897471520090436</v>
      </c>
      <c r="J47" s="170">
        <v>6.9383253645784899</v>
      </c>
      <c r="K47" s="171">
        <v>21.914905332235499</v>
      </c>
      <c r="L47" s="172">
        <v>47</v>
      </c>
      <c r="M47" s="107">
        <f t="shared" si="0"/>
        <v>73019383.53125</v>
      </c>
    </row>
    <row r="48" spans="1:13">
      <c r="A48" s="173" t="s">
        <v>2490</v>
      </c>
      <c r="B48" s="169">
        <v>212604.96875</v>
      </c>
      <c r="C48" s="169">
        <v>40744</v>
      </c>
      <c r="D48" s="169">
        <v>37.663169860839844</v>
      </c>
      <c r="E48" s="170">
        <v>5.2180681511388176</v>
      </c>
      <c r="F48" s="170">
        <v>6.1038146018981934</v>
      </c>
      <c r="G48" s="170">
        <v>4.1356410980224609</v>
      </c>
      <c r="H48" s="169">
        <v>11</v>
      </c>
      <c r="I48" s="170">
        <v>4.8033798918635977</v>
      </c>
      <c r="J48" s="170">
        <v>5.8641362343846772</v>
      </c>
      <c r="K48" s="171">
        <v>11.017275748807009</v>
      </c>
      <c r="L48" s="172">
        <v>41</v>
      </c>
      <c r="M48" s="107">
        <f t="shared" si="0"/>
        <v>73231988.5</v>
      </c>
    </row>
    <row r="49" spans="1:13">
      <c r="A49" s="173" t="s">
        <v>79</v>
      </c>
      <c r="B49" s="169">
        <v>203144.25</v>
      </c>
      <c r="C49" s="169">
        <v>35370</v>
      </c>
      <c r="D49" s="169">
        <v>36.736934661865234</v>
      </c>
      <c r="E49" s="170">
        <v>5.7434054283290923</v>
      </c>
      <c r="F49" s="170">
        <v>6.690000057220459</v>
      </c>
      <c r="G49" s="170">
        <v>2.4333333969116211</v>
      </c>
      <c r="H49" s="169">
        <v>13</v>
      </c>
      <c r="I49" s="170">
        <v>5.4368288861908551</v>
      </c>
      <c r="J49" s="170">
        <v>6.1170744653270841</v>
      </c>
      <c r="K49" s="171">
        <v>6.1041612414736841</v>
      </c>
      <c r="L49" s="172">
        <v>47</v>
      </c>
      <c r="M49" s="107">
        <f t="shared" si="0"/>
        <v>73435132.75</v>
      </c>
    </row>
    <row r="50" spans="1:13">
      <c r="A50" s="173" t="s">
        <v>225</v>
      </c>
      <c r="B50" s="169">
        <v>147322.828125</v>
      </c>
      <c r="C50" s="169">
        <v>25012</v>
      </c>
      <c r="D50" s="169">
        <v>24.76228141784668</v>
      </c>
      <c r="E50" s="170">
        <v>5.8900858837757877</v>
      </c>
      <c r="F50" s="170">
        <v>6.9317431449890137</v>
      </c>
      <c r="G50" s="170">
        <v>5.0694079399108887</v>
      </c>
      <c r="H50" s="169">
        <v>14</v>
      </c>
      <c r="I50" s="170">
        <v>5.3956887072665278</v>
      </c>
      <c r="J50" s="170">
        <v>6.6747278637757042</v>
      </c>
      <c r="K50" s="171">
        <v>11.756796548614673</v>
      </c>
      <c r="L50" s="172">
        <v>52</v>
      </c>
      <c r="M50" s="107">
        <f t="shared" si="0"/>
        <v>73582455.578125</v>
      </c>
    </row>
    <row r="51" spans="1:13">
      <c r="A51" s="173" t="s">
        <v>207</v>
      </c>
      <c r="B51" s="169">
        <v>146376.65625</v>
      </c>
      <c r="C51" s="169">
        <v>61974</v>
      </c>
      <c r="D51" s="169">
        <v>22.148797988891602</v>
      </c>
      <c r="E51" s="170">
        <v>2.3619042864749735</v>
      </c>
      <c r="F51" s="170">
        <v>2.7822809219360352</v>
      </c>
      <c r="G51" s="170">
        <v>2.1646673679351807</v>
      </c>
      <c r="H51" s="169">
        <v>5</v>
      </c>
      <c r="I51" s="170">
        <v>2.2217037018250854</v>
      </c>
      <c r="J51" s="170">
        <v>2.5133901268035372</v>
      </c>
      <c r="K51" s="171">
        <v>6.0281208521415506</v>
      </c>
      <c r="L51" s="172">
        <v>37</v>
      </c>
      <c r="M51" s="107">
        <f t="shared" si="0"/>
        <v>73728832.234375</v>
      </c>
    </row>
    <row r="52" spans="1:13">
      <c r="A52" s="173" t="s">
        <v>159</v>
      </c>
      <c r="B52" s="169">
        <v>137465.421875</v>
      </c>
      <c r="C52" s="169">
        <v>14318</v>
      </c>
      <c r="D52" s="169">
        <v>12.844573974609375</v>
      </c>
      <c r="E52" s="170">
        <v>9.6008815389719242</v>
      </c>
      <c r="F52" s="170">
        <v>10.394061088562012</v>
      </c>
      <c r="G52" s="170">
        <v>8.8760356903076172</v>
      </c>
      <c r="H52" s="169">
        <v>5</v>
      </c>
      <c r="I52" s="170">
        <v>9.2756734308072861</v>
      </c>
      <c r="J52" s="170">
        <v>9.8941790987709552</v>
      </c>
      <c r="K52" s="171">
        <v>2.9643459561421781</v>
      </c>
      <c r="L52" s="172">
        <v>41</v>
      </c>
      <c r="M52" s="107">
        <f t="shared" si="0"/>
        <v>73866297.65625</v>
      </c>
    </row>
    <row r="53" spans="1:13">
      <c r="A53" s="173" t="s">
        <v>80</v>
      </c>
      <c r="B53" s="169">
        <v>135924.484375</v>
      </c>
      <c r="C53" s="169">
        <v>25151</v>
      </c>
      <c r="D53" s="169">
        <v>23.409597396850586</v>
      </c>
      <c r="E53" s="170">
        <v>5.4043371784422094</v>
      </c>
      <c r="F53" s="170">
        <v>5.7615571022033691</v>
      </c>
      <c r="G53" s="170">
        <v>5.1139397621154785</v>
      </c>
      <c r="H53" s="169">
        <v>6</v>
      </c>
      <c r="I53" s="170">
        <v>5.154048676945906</v>
      </c>
      <c r="J53" s="170">
        <v>5.5639979418296601</v>
      </c>
      <c r="K53" s="171">
        <v>2.8695290983949673</v>
      </c>
      <c r="L53" s="172">
        <v>40</v>
      </c>
      <c r="M53" s="107">
        <f t="shared" si="0"/>
        <v>74002222.140625</v>
      </c>
    </row>
    <row r="54" spans="1:13">
      <c r="A54" s="173" t="s">
        <v>81</v>
      </c>
      <c r="B54" s="169">
        <v>128534.65625</v>
      </c>
      <c r="C54" s="169">
        <v>15661</v>
      </c>
      <c r="D54" s="169">
        <v>22.560953140258789</v>
      </c>
      <c r="E54" s="170">
        <v>8.2073083615350235</v>
      </c>
      <c r="F54" s="170">
        <v>8.9142017364501953</v>
      </c>
      <c r="G54" s="170">
        <v>7.5661764144897461</v>
      </c>
      <c r="H54" s="169">
        <v>5</v>
      </c>
      <c r="I54" s="170">
        <v>7.6892794447410546</v>
      </c>
      <c r="J54" s="170">
        <v>8.6373998782653381</v>
      </c>
      <c r="K54" s="171">
        <v>4.9794068717255389</v>
      </c>
      <c r="L54" s="172">
        <v>47</v>
      </c>
      <c r="M54" s="107">
        <f t="shared" si="0"/>
        <v>74130756.796875</v>
      </c>
    </row>
    <row r="55" spans="1:13">
      <c r="A55" s="173" t="s">
        <v>189</v>
      </c>
      <c r="B55" s="169">
        <v>125727.390625</v>
      </c>
      <c r="C55" s="169">
        <v>47499</v>
      </c>
      <c r="D55" s="169">
        <v>2.7118721008300781</v>
      </c>
      <c r="E55" s="170">
        <v>2.6469481594349356</v>
      </c>
      <c r="F55" s="170">
        <v>3.2900002002716064</v>
      </c>
      <c r="G55" s="170">
        <v>1.9899998903274536</v>
      </c>
      <c r="H55" s="169">
        <v>2</v>
      </c>
      <c r="I55" s="170">
        <v>2.559732854338661</v>
      </c>
      <c r="J55" s="170">
        <v>3.0999521802614658</v>
      </c>
      <c r="K55" s="171">
        <v>12.19799037767851</v>
      </c>
      <c r="L55" s="172">
        <v>6</v>
      </c>
      <c r="M55" s="107">
        <f t="shared" si="0"/>
        <v>74256484.1875</v>
      </c>
    </row>
    <row r="56" spans="1:13">
      <c r="A56" s="173" t="s">
        <v>215</v>
      </c>
      <c r="B56" s="169">
        <v>114566.7890625</v>
      </c>
      <c r="C56" s="169">
        <v>21230</v>
      </c>
      <c r="D56" s="169">
        <v>13.589642524719238</v>
      </c>
      <c r="E56" s="170">
        <v>5.3964573274846916</v>
      </c>
      <c r="F56" s="170">
        <v>7</v>
      </c>
      <c r="G56" s="170">
        <v>2.7899999618530273</v>
      </c>
      <c r="H56" s="169">
        <v>10</v>
      </c>
      <c r="I56" s="170">
        <v>5.0974928145332417</v>
      </c>
      <c r="J56" s="170">
        <v>6.7426627813257589</v>
      </c>
      <c r="K56" s="171">
        <v>19.963049657460033</v>
      </c>
      <c r="L56" s="172">
        <v>22</v>
      </c>
      <c r="M56" s="107">
        <f t="shared" si="0"/>
        <v>74371050.9765625</v>
      </c>
    </row>
    <row r="57" spans="1:13">
      <c r="A57" s="173" t="s">
        <v>150</v>
      </c>
      <c r="B57" s="169">
        <v>113365.5234375</v>
      </c>
      <c r="C57" s="169">
        <v>17697</v>
      </c>
      <c r="D57" s="169">
        <v>15.409835815429688</v>
      </c>
      <c r="E57" s="170">
        <v>6.4059175813697236</v>
      </c>
      <c r="F57" s="170">
        <v>7.0655107498168945</v>
      </c>
      <c r="G57" s="170">
        <v>5.6473751068115234</v>
      </c>
      <c r="H57" s="169">
        <v>3</v>
      </c>
      <c r="I57" s="170">
        <v>5.9291198365985149</v>
      </c>
      <c r="J57" s="170">
        <v>6.7887849953616755</v>
      </c>
      <c r="K57" s="171">
        <v>5.639707212125777</v>
      </c>
      <c r="L57" s="172">
        <v>37</v>
      </c>
      <c r="M57" s="107">
        <f t="shared" si="0"/>
        <v>74484416.5</v>
      </c>
    </row>
    <row r="58" spans="1:13">
      <c r="A58" s="173" t="s">
        <v>82</v>
      </c>
      <c r="B58" s="169">
        <v>97247.2265625</v>
      </c>
      <c r="C58" s="169">
        <v>17957</v>
      </c>
      <c r="D58" s="169">
        <v>13.32459831237793</v>
      </c>
      <c r="E58" s="170">
        <v>5.4155608711087595</v>
      </c>
      <c r="F58" s="170">
        <v>5.9335675239562988</v>
      </c>
      <c r="G58" s="170">
        <v>5.015653133392334</v>
      </c>
      <c r="H58" s="169">
        <v>4</v>
      </c>
      <c r="I58" s="170">
        <v>5.0794482902875924</v>
      </c>
      <c r="J58" s="170">
        <v>5.910923816827518</v>
      </c>
      <c r="K58" s="171">
        <v>8.3804626476401598</v>
      </c>
      <c r="L58" s="172">
        <v>38</v>
      </c>
      <c r="M58" s="107">
        <f t="shared" si="0"/>
        <v>74581663.7265625</v>
      </c>
    </row>
    <row r="59" spans="1:13">
      <c r="A59" s="173" t="s">
        <v>154</v>
      </c>
      <c r="B59" s="169">
        <v>87333.578125</v>
      </c>
      <c r="C59" s="169">
        <v>11541</v>
      </c>
      <c r="D59" s="169">
        <v>10.962475776672363</v>
      </c>
      <c r="E59" s="170">
        <v>7.5672453101984232</v>
      </c>
      <c r="F59" s="170">
        <v>8.1614284515380859</v>
      </c>
      <c r="G59" s="170">
        <v>7.1315231323242188</v>
      </c>
      <c r="H59" s="169">
        <v>2</v>
      </c>
      <c r="I59" s="170">
        <v>7.1627980820032544</v>
      </c>
      <c r="J59" s="170">
        <v>8.0916335232651342</v>
      </c>
      <c r="K59" s="171">
        <v>6.4806205179128513</v>
      </c>
      <c r="L59" s="172">
        <v>52</v>
      </c>
      <c r="M59" s="107">
        <f t="shared" si="0"/>
        <v>74668997.3046875</v>
      </c>
    </row>
    <row r="60" spans="1:13">
      <c r="A60" s="173" t="s">
        <v>208</v>
      </c>
      <c r="B60" s="169">
        <v>82447.3828125</v>
      </c>
      <c r="C60" s="169">
        <v>26588</v>
      </c>
      <c r="D60" s="169">
        <v>15.021397590637207</v>
      </c>
      <c r="E60" s="170">
        <v>3.1009245829885663</v>
      </c>
      <c r="F60" s="170">
        <v>3.593752384185791</v>
      </c>
      <c r="G60" s="170">
        <v>2.768998384475708</v>
      </c>
      <c r="H60" s="169">
        <v>4</v>
      </c>
      <c r="I60" s="170">
        <v>2.9934063426467441</v>
      </c>
      <c r="J60" s="170">
        <v>3.4379877780768813</v>
      </c>
      <c r="K60" s="171">
        <v>9.8040867015292843</v>
      </c>
      <c r="L60" s="172">
        <v>41</v>
      </c>
      <c r="M60" s="107">
        <f t="shared" si="0"/>
        <v>74751444.6875</v>
      </c>
    </row>
    <row r="61" spans="1:13">
      <c r="A61" s="173" t="s">
        <v>157</v>
      </c>
      <c r="B61" s="169">
        <v>75155.9921875</v>
      </c>
      <c r="C61" s="169">
        <v>14828</v>
      </c>
      <c r="D61" s="169">
        <v>0.98855745792388916</v>
      </c>
      <c r="E61" s="170">
        <v>5.0685184911990824</v>
      </c>
      <c r="F61" s="170">
        <v>5.9899997711181641</v>
      </c>
      <c r="G61" s="170">
        <v>3.5768842697143555</v>
      </c>
      <c r="H61" s="169">
        <v>2</v>
      </c>
      <c r="I61" s="170">
        <v>4.9031049436491765</v>
      </c>
      <c r="J61" s="170">
        <v>5.4802292328677504</v>
      </c>
      <c r="K61" s="171">
        <v>3.1052605301620715</v>
      </c>
      <c r="L61" s="172">
        <v>23</v>
      </c>
      <c r="M61" s="107">
        <f t="shared" si="0"/>
        <v>74826600.6796875</v>
      </c>
    </row>
    <row r="62" spans="1:13">
      <c r="A62" s="173" t="s">
        <v>218</v>
      </c>
      <c r="B62" s="169">
        <v>53542.91015625</v>
      </c>
      <c r="C62" s="169">
        <v>9719</v>
      </c>
      <c r="D62" s="169">
        <v>9.2325096130371094</v>
      </c>
      <c r="E62" s="170">
        <v>5.509096630954831</v>
      </c>
      <c r="F62" s="170">
        <v>6.690000057220459</v>
      </c>
      <c r="G62" s="170">
        <v>4.9899997711181641</v>
      </c>
      <c r="H62" s="169">
        <v>6</v>
      </c>
      <c r="I62" s="170">
        <v>5.1202105658978416</v>
      </c>
      <c r="J62" s="170">
        <v>6.055293248003375</v>
      </c>
      <c r="K62" s="171">
        <v>9.0201515674507089</v>
      </c>
      <c r="L62" s="172">
        <v>41</v>
      </c>
      <c r="M62" s="107">
        <f t="shared" si="0"/>
        <v>74880143.58984375</v>
      </c>
    </row>
    <row r="63" spans="1:13">
      <c r="A63" s="173" t="s">
        <v>84</v>
      </c>
      <c r="B63" s="169">
        <v>40554.328125</v>
      </c>
      <c r="C63" s="169">
        <v>7466</v>
      </c>
      <c r="D63" s="169">
        <v>7.1730098724365234</v>
      </c>
      <c r="E63" s="170">
        <v>5.4318682192606484</v>
      </c>
      <c r="F63" s="170">
        <v>5.9357242584228516</v>
      </c>
      <c r="G63" s="170">
        <v>4.8199300765991211</v>
      </c>
      <c r="H63" s="169">
        <v>4</v>
      </c>
      <c r="I63" s="170">
        <v>5.0653750964337334</v>
      </c>
      <c r="J63" s="170">
        <v>5.8965947722066376</v>
      </c>
      <c r="K63" s="171">
        <v>7.8812656446414247</v>
      </c>
      <c r="L63" s="172">
        <v>35</v>
      </c>
      <c r="M63" s="107">
        <f t="shared" si="0"/>
        <v>74920697.91796875</v>
      </c>
    </row>
    <row r="64" spans="1:13">
      <c r="A64" s="173" t="s">
        <v>191</v>
      </c>
      <c r="B64" s="169">
        <v>39899.0703125</v>
      </c>
      <c r="C64" s="169">
        <v>9414</v>
      </c>
      <c r="D64" s="169">
        <v>6.5093555450439453</v>
      </c>
      <c r="E64" s="170">
        <v>4.2382696316656041</v>
      </c>
      <c r="F64" s="170">
        <v>5.9110031127929688</v>
      </c>
      <c r="G64" s="170">
        <v>2.9159843921661377</v>
      </c>
      <c r="H64" s="169">
        <v>6</v>
      </c>
      <c r="I64" s="170">
        <v>3.6459844988504297</v>
      </c>
      <c r="J64" s="170">
        <v>5.5846335940688823</v>
      </c>
      <c r="K64" s="171">
        <v>24.108367612046543</v>
      </c>
      <c r="L64" s="172">
        <v>31</v>
      </c>
      <c r="M64" s="107">
        <f t="shared" si="0"/>
        <v>74960596.98828125</v>
      </c>
    </row>
    <row r="65" spans="1:13">
      <c r="A65" s="173" t="s">
        <v>83</v>
      </c>
      <c r="B65" s="169">
        <v>21383.029296875</v>
      </c>
      <c r="C65" s="169">
        <v>3916</v>
      </c>
      <c r="D65" s="169">
        <v>4.259099006652832</v>
      </c>
      <c r="E65" s="170">
        <v>5.4604262760150668</v>
      </c>
      <c r="F65" s="170">
        <v>5.9105663299560547</v>
      </c>
      <c r="G65" s="170">
        <v>5.0723528861999512</v>
      </c>
      <c r="H65" s="169">
        <v>4</v>
      </c>
      <c r="I65" s="170">
        <v>5.1204213478582368</v>
      </c>
      <c r="J65" s="170">
        <v>5.8490752825361216</v>
      </c>
      <c r="K65" s="171">
        <v>6.644620379313027</v>
      </c>
      <c r="L65" s="172">
        <v>37</v>
      </c>
      <c r="M65" s="107">
        <f t="shared" si="0"/>
        <v>74981980.017578125</v>
      </c>
    </row>
    <row r="66" spans="1:13">
      <c r="A66" s="173" t="s">
        <v>160</v>
      </c>
      <c r="B66" s="169">
        <v>15274.5400390625</v>
      </c>
      <c r="C66" s="169">
        <v>2517</v>
      </c>
      <c r="D66" s="169">
        <v>2.9252305030822754</v>
      </c>
      <c r="E66" s="170">
        <v>6.0685498764650374</v>
      </c>
      <c r="F66" s="170">
        <v>7.5900001525878906</v>
      </c>
      <c r="G66" s="170">
        <v>4.9899997711181641</v>
      </c>
      <c r="H66" s="169">
        <v>4</v>
      </c>
      <c r="I66" s="170">
        <v>5.5026623413160252</v>
      </c>
      <c r="J66" s="170">
        <v>6.7213265087869836</v>
      </c>
      <c r="K66" s="171">
        <v>9.7120212166044446</v>
      </c>
      <c r="L66" s="172">
        <v>28</v>
      </c>
      <c r="M66" s="107">
        <f t="shared" si="0"/>
        <v>74997254.557617188</v>
      </c>
    </row>
    <row r="67" spans="1:13">
      <c r="A67" s="173" t="s">
        <v>153</v>
      </c>
      <c r="B67" s="169">
        <v>2851.56005859375</v>
      </c>
      <c r="C67" s="169">
        <v>3204</v>
      </c>
      <c r="D67" s="169">
        <v>1.9399065971374512</v>
      </c>
      <c r="E67" s="170">
        <v>0.89000001828768727</v>
      </c>
      <c r="F67" s="170">
        <v>0.94999998807907104</v>
      </c>
      <c r="G67" s="170">
        <v>0.84833335876464844</v>
      </c>
      <c r="H67" s="169">
        <v>1</v>
      </c>
      <c r="I67" s="170">
        <v>0.76000001695421004</v>
      </c>
      <c r="J67" s="170">
        <v>0.89008427511720378</v>
      </c>
      <c r="K67" s="171">
        <v>9.4676052682471559E-3</v>
      </c>
      <c r="L67" s="172">
        <v>1</v>
      </c>
      <c r="M67" s="107">
        <f t="shared" si="0"/>
        <v>75000106.117675781</v>
      </c>
    </row>
    <row r="68" spans="1:13">
      <c r="A68" s="173" t="s">
        <v>216</v>
      </c>
      <c r="B68" s="169">
        <v>2814.7099609375</v>
      </c>
      <c r="C68" s="169">
        <v>475</v>
      </c>
      <c r="D68" s="169">
        <v>2.8074705600738525</v>
      </c>
      <c r="E68" s="170">
        <v>5.925705180921053</v>
      </c>
      <c r="F68" s="170">
        <v>6.3055000305175781</v>
      </c>
      <c r="G68" s="170">
        <v>4.7125000953674316</v>
      </c>
      <c r="H68" s="169">
        <v>4</v>
      </c>
      <c r="I68" s="170">
        <v>5.22490192862118</v>
      </c>
      <c r="J68" s="170">
        <v>6.2405011951010421</v>
      </c>
      <c r="K68" s="171">
        <v>5.0444009689125338</v>
      </c>
      <c r="L68" s="172">
        <v>14</v>
      </c>
      <c r="M68" s="107">
        <f t="shared" si="0"/>
        <v>75002920.827636719</v>
      </c>
    </row>
    <row r="69" spans="1:13">
      <c r="A69" s="173" t="s">
        <v>149</v>
      </c>
      <c r="B69" s="169">
        <v>2793.669921875</v>
      </c>
      <c r="C69" s="169">
        <v>2883</v>
      </c>
      <c r="D69" s="169">
        <v>1.6603752374649048</v>
      </c>
      <c r="E69" s="170">
        <v>0.96901488792056889</v>
      </c>
      <c r="F69" s="170">
        <v>0.99000000953674316</v>
      </c>
      <c r="G69" s="170">
        <v>0.93583327531814575</v>
      </c>
      <c r="H69" s="169">
        <v>0</v>
      </c>
      <c r="I69" s="170">
        <v>0</v>
      </c>
      <c r="J69" s="170">
        <v>0.9690149146733994</v>
      </c>
      <c r="K69" s="171">
        <v>0</v>
      </c>
      <c r="L69" s="172">
        <v>0</v>
      </c>
      <c r="M69" s="107">
        <f t="shared" si="0"/>
        <v>75005714.497558594</v>
      </c>
    </row>
    <row r="70" spans="1:13">
      <c r="A70" s="173" t="s">
        <v>148</v>
      </c>
      <c r="B70" s="169">
        <v>2328.85009765625</v>
      </c>
      <c r="C70" s="169">
        <v>2602</v>
      </c>
      <c r="D70" s="169">
        <v>1.6999958753585815</v>
      </c>
      <c r="E70" s="170">
        <v>0.89502309671646807</v>
      </c>
      <c r="F70" s="170">
        <v>0.94999998807907104</v>
      </c>
      <c r="G70" s="170">
        <v>0.85119402408599854</v>
      </c>
      <c r="H70" s="169">
        <v>1</v>
      </c>
      <c r="I70" s="170">
        <v>0.71000003814697266</v>
      </c>
      <c r="J70" s="170">
        <v>0.89520753476390935</v>
      </c>
      <c r="K70" s="171">
        <v>2.0606768859497155E-2</v>
      </c>
      <c r="L70" s="172">
        <v>1</v>
      </c>
      <c r="M70" s="107">
        <f t="shared" si="0"/>
        <v>75008043.34765625</v>
      </c>
    </row>
    <row r="71" spans="1:13">
      <c r="A71" s="173" t="s">
        <v>227</v>
      </c>
      <c r="B71" s="169">
        <v>1219.02001953125</v>
      </c>
      <c r="C71" s="169">
        <v>204</v>
      </c>
      <c r="D71" s="169">
        <v>1.7831584215164185</v>
      </c>
      <c r="E71" s="170">
        <v>5.9755883310355395</v>
      </c>
      <c r="F71" s="170">
        <v>7.690000057220459</v>
      </c>
      <c r="G71" s="170">
        <v>4.9899997711181641</v>
      </c>
      <c r="H71" s="169">
        <v>2</v>
      </c>
      <c r="I71" s="170">
        <v>5.5159863257894717</v>
      </c>
      <c r="J71" s="170">
        <v>7.2348387571789585</v>
      </c>
      <c r="K71" s="171">
        <v>17.405371416057747</v>
      </c>
      <c r="L71" s="172">
        <v>28</v>
      </c>
      <c r="M71" s="107">
        <f t="shared" si="0"/>
        <v>75009262.367675781</v>
      </c>
    </row>
    <row r="72" spans="1:13">
      <c r="A72" s="173" t="s">
        <v>78</v>
      </c>
      <c r="B72" s="169">
        <v>31.139999389648438</v>
      </c>
      <c r="C72" s="169">
        <v>6</v>
      </c>
      <c r="D72" s="169">
        <v>0.3592505156993866</v>
      </c>
      <c r="E72" s="170">
        <v>5.1899998982747393</v>
      </c>
      <c r="F72" s="170">
        <v>5.190000057220459</v>
      </c>
      <c r="G72" s="170">
        <v>5.190000057220459</v>
      </c>
      <c r="H72" s="169">
        <v>0</v>
      </c>
      <c r="I72" s="170">
        <v>0</v>
      </c>
      <c r="J72" s="170">
        <v>5.1900001366933184</v>
      </c>
      <c r="K72" s="171">
        <v>0</v>
      </c>
      <c r="L72" s="172">
        <v>0</v>
      </c>
      <c r="M72" s="107">
        <f t="shared" si="0"/>
        <v>75009293.507675171</v>
      </c>
    </row>
    <row r="73" spans="1:13">
      <c r="A73" s="173" t="s">
        <v>2491</v>
      </c>
      <c r="B73" s="169">
        <v>6.5</v>
      </c>
      <c r="C73" s="169">
        <v>1</v>
      </c>
      <c r="D73" s="169">
        <v>0.17662912607192993</v>
      </c>
      <c r="E73" s="170">
        <v>6.5</v>
      </c>
      <c r="F73" s="170">
        <v>6.5</v>
      </c>
      <c r="G73" s="170">
        <v>6.5</v>
      </c>
      <c r="H73" s="169">
        <v>0</v>
      </c>
      <c r="I73" s="170">
        <v>0</v>
      </c>
      <c r="J73" s="170">
        <v>6.5</v>
      </c>
      <c r="K73" s="171">
        <v>0</v>
      </c>
      <c r="L73" s="172">
        <v>0</v>
      </c>
      <c r="M73" s="107">
        <f t="shared" ref="M73:M85" si="1">M72+B73</f>
        <v>75009300.007675171</v>
      </c>
    </row>
    <row r="74" spans="1:13">
      <c r="A74" s="173" t="s">
        <v>204</v>
      </c>
      <c r="B74" s="169">
        <v>5.5999999046325684</v>
      </c>
      <c r="C74" s="169">
        <v>1</v>
      </c>
      <c r="D74" s="169">
        <v>0.20869565010070801</v>
      </c>
      <c r="E74" s="170">
        <v>5.5999999046325684</v>
      </c>
      <c r="F74" s="170">
        <v>5.5999999046325684</v>
      </c>
      <c r="G74" s="170">
        <v>5.5999999046325684</v>
      </c>
      <c r="H74" s="169">
        <v>0</v>
      </c>
      <c r="I74" s="170">
        <v>0</v>
      </c>
      <c r="J74" s="170">
        <v>5.5999999046325684</v>
      </c>
      <c r="K74" s="171">
        <v>0</v>
      </c>
      <c r="L74" s="172">
        <v>0</v>
      </c>
      <c r="M74" s="107">
        <f t="shared" si="1"/>
        <v>75009305.607675076</v>
      </c>
    </row>
    <row r="75" spans="1:13">
      <c r="A75" s="173" t="s">
        <v>202</v>
      </c>
      <c r="B75" s="169">
        <v>2.8499999046325684</v>
      </c>
      <c r="C75" s="169">
        <v>3</v>
      </c>
      <c r="D75" s="169">
        <v>0.28996983170509338</v>
      </c>
      <c r="E75" s="170">
        <v>0.94999996821085608</v>
      </c>
      <c r="F75" s="170">
        <v>0.94999998807907104</v>
      </c>
      <c r="G75" s="170">
        <v>0.94999998807907104</v>
      </c>
      <c r="H75" s="169">
        <v>0</v>
      </c>
      <c r="I75" s="170">
        <v>0</v>
      </c>
      <c r="J75" s="170">
        <v>0.94999996821085608</v>
      </c>
      <c r="K75" s="171">
        <v>0</v>
      </c>
      <c r="L75" s="172">
        <v>0</v>
      </c>
      <c r="M75" s="107">
        <f t="shared" si="1"/>
        <v>75009308.45767498</v>
      </c>
    </row>
    <row r="76" spans="1:13">
      <c r="A76" s="173" t="s">
        <v>152</v>
      </c>
      <c r="B76" s="169">
        <v>0</v>
      </c>
      <c r="C76" s="169">
        <v>0</v>
      </c>
      <c r="D76" s="169">
        <v>0</v>
      </c>
      <c r="E76" s="170">
        <v>0</v>
      </c>
      <c r="F76" s="170">
        <v>0</v>
      </c>
      <c r="G76" s="170">
        <v>0</v>
      </c>
      <c r="H76" s="169">
        <v>0</v>
      </c>
      <c r="I76" s="170">
        <v>0</v>
      </c>
      <c r="J76" s="170">
        <v>0</v>
      </c>
      <c r="K76" s="171">
        <v>0</v>
      </c>
      <c r="L76" s="172">
        <v>0</v>
      </c>
      <c r="M76" s="107">
        <f t="shared" si="1"/>
        <v>75009308.45767498</v>
      </c>
    </row>
    <row r="77" spans="1:13">
      <c r="A77" s="173" t="s">
        <v>198</v>
      </c>
      <c r="B77" s="169">
        <v>0</v>
      </c>
      <c r="C77" s="169">
        <v>0</v>
      </c>
      <c r="D77" s="169">
        <v>0</v>
      </c>
      <c r="E77" s="170">
        <v>0</v>
      </c>
      <c r="F77" s="170">
        <v>0</v>
      </c>
      <c r="G77" s="170">
        <v>0</v>
      </c>
      <c r="H77" s="169">
        <v>0</v>
      </c>
      <c r="I77" s="170">
        <v>0</v>
      </c>
      <c r="J77" s="170">
        <v>0</v>
      </c>
      <c r="K77" s="171">
        <v>0</v>
      </c>
      <c r="L77" s="172">
        <v>0</v>
      </c>
      <c r="M77" s="107">
        <f t="shared" si="1"/>
        <v>75009308.45767498</v>
      </c>
    </row>
    <row r="78" spans="1:13">
      <c r="A78" s="173" t="s">
        <v>200</v>
      </c>
      <c r="B78" s="169">
        <v>0</v>
      </c>
      <c r="C78" s="169">
        <v>0</v>
      </c>
      <c r="D78" s="169">
        <v>0</v>
      </c>
      <c r="E78" s="170">
        <v>0</v>
      </c>
      <c r="F78" s="170">
        <v>0</v>
      </c>
      <c r="G78" s="170">
        <v>0</v>
      </c>
      <c r="H78" s="169">
        <v>0</v>
      </c>
      <c r="I78" s="170">
        <v>0</v>
      </c>
      <c r="J78" s="170">
        <v>0</v>
      </c>
      <c r="K78" s="171">
        <v>0</v>
      </c>
      <c r="L78" s="172">
        <v>0</v>
      </c>
      <c r="M78" s="107">
        <f t="shared" si="1"/>
        <v>75009308.45767498</v>
      </c>
    </row>
    <row r="79" spans="1:13">
      <c r="A79" s="173" t="s">
        <v>201</v>
      </c>
      <c r="B79" s="169">
        <v>0</v>
      </c>
      <c r="C79" s="169">
        <v>0</v>
      </c>
      <c r="D79" s="169">
        <v>0</v>
      </c>
      <c r="E79" s="170">
        <v>0</v>
      </c>
      <c r="F79" s="170">
        <v>0</v>
      </c>
      <c r="G79" s="170">
        <v>0</v>
      </c>
      <c r="H79" s="169">
        <v>0</v>
      </c>
      <c r="I79" s="170">
        <v>0</v>
      </c>
      <c r="J79" s="170">
        <v>0</v>
      </c>
      <c r="K79" s="171">
        <v>0</v>
      </c>
      <c r="L79" s="172">
        <v>0</v>
      </c>
      <c r="M79" s="107">
        <f t="shared" si="1"/>
        <v>75009308.45767498</v>
      </c>
    </row>
    <row r="80" spans="1:13">
      <c r="A80" s="173" t="s">
        <v>205</v>
      </c>
      <c r="B80" s="169">
        <v>0</v>
      </c>
      <c r="C80" s="169">
        <v>0</v>
      </c>
      <c r="D80" s="169">
        <v>0</v>
      </c>
      <c r="E80" s="170">
        <v>0</v>
      </c>
      <c r="F80" s="170">
        <v>0</v>
      </c>
      <c r="G80" s="170">
        <v>0</v>
      </c>
      <c r="H80" s="169">
        <v>0</v>
      </c>
      <c r="I80" s="170">
        <v>0</v>
      </c>
      <c r="J80" s="170">
        <v>0</v>
      </c>
      <c r="K80" s="171">
        <v>0</v>
      </c>
      <c r="L80" s="172">
        <v>0</v>
      </c>
      <c r="M80" s="107">
        <f t="shared" si="1"/>
        <v>75009308.45767498</v>
      </c>
    </row>
    <row r="81" spans="1:13">
      <c r="A81" s="173" t="s">
        <v>206</v>
      </c>
      <c r="B81" s="169">
        <v>0</v>
      </c>
      <c r="C81" s="169">
        <v>0</v>
      </c>
      <c r="D81" s="169">
        <v>0</v>
      </c>
      <c r="E81" s="170">
        <v>0</v>
      </c>
      <c r="F81" s="170">
        <v>0</v>
      </c>
      <c r="G81" s="170">
        <v>0</v>
      </c>
      <c r="H81" s="169">
        <v>0</v>
      </c>
      <c r="I81" s="170">
        <v>0</v>
      </c>
      <c r="J81" s="170">
        <v>0</v>
      </c>
      <c r="K81" s="171">
        <v>0</v>
      </c>
      <c r="L81" s="172">
        <v>0</v>
      </c>
      <c r="M81" s="107">
        <f t="shared" si="1"/>
        <v>75009308.45767498</v>
      </c>
    </row>
    <row r="82" spans="1:13">
      <c r="A82" s="173" t="s">
        <v>214</v>
      </c>
      <c r="B82" s="169">
        <v>0</v>
      </c>
      <c r="C82" s="169">
        <v>0</v>
      </c>
      <c r="D82" s="169">
        <v>0</v>
      </c>
      <c r="E82" s="170">
        <v>0</v>
      </c>
      <c r="F82" s="170">
        <v>0</v>
      </c>
      <c r="G82" s="170">
        <v>0</v>
      </c>
      <c r="H82" s="169">
        <v>0</v>
      </c>
      <c r="I82" s="170">
        <v>0</v>
      </c>
      <c r="J82" s="170">
        <v>0</v>
      </c>
      <c r="K82" s="171">
        <v>0</v>
      </c>
      <c r="L82" s="172">
        <v>0</v>
      </c>
      <c r="M82" s="107">
        <f t="shared" si="1"/>
        <v>75009308.45767498</v>
      </c>
    </row>
    <row r="83" spans="1:13">
      <c r="A83" s="173" t="s">
        <v>222</v>
      </c>
      <c r="B83" s="169">
        <v>0</v>
      </c>
      <c r="C83" s="169">
        <v>0</v>
      </c>
      <c r="D83" s="169">
        <v>0</v>
      </c>
      <c r="E83" s="170">
        <v>0</v>
      </c>
      <c r="F83" s="170">
        <v>0</v>
      </c>
      <c r="G83" s="170">
        <v>0</v>
      </c>
      <c r="H83" s="169">
        <v>0</v>
      </c>
      <c r="I83" s="170">
        <v>0</v>
      </c>
      <c r="J83" s="170">
        <v>0</v>
      </c>
      <c r="K83" s="171">
        <v>0</v>
      </c>
      <c r="L83" s="172">
        <v>0</v>
      </c>
      <c r="M83" s="107">
        <f t="shared" si="1"/>
        <v>75009308.45767498</v>
      </c>
    </row>
    <row r="84" spans="1:13">
      <c r="A84" s="173" t="s">
        <v>226</v>
      </c>
      <c r="B84" s="169">
        <v>0</v>
      </c>
      <c r="C84" s="169">
        <v>0</v>
      </c>
      <c r="D84" s="169">
        <v>0</v>
      </c>
      <c r="E84" s="170">
        <v>0</v>
      </c>
      <c r="F84" s="170">
        <v>0</v>
      </c>
      <c r="G84" s="170">
        <v>0</v>
      </c>
      <c r="H84" s="169">
        <v>0</v>
      </c>
      <c r="I84" s="170">
        <v>0</v>
      </c>
      <c r="J84" s="170">
        <v>0</v>
      </c>
      <c r="K84" s="171">
        <v>0</v>
      </c>
      <c r="L84" s="172">
        <v>0</v>
      </c>
      <c r="M84" s="107">
        <f t="shared" si="1"/>
        <v>75009308.45767498</v>
      </c>
    </row>
    <row r="85" spans="1:13">
      <c r="A85" s="173" t="s">
        <v>228</v>
      </c>
      <c r="B85" s="169">
        <v>0</v>
      </c>
      <c r="C85" s="169">
        <v>0</v>
      </c>
      <c r="D85" s="169">
        <v>0</v>
      </c>
      <c r="E85" s="170">
        <v>0</v>
      </c>
      <c r="F85" s="170">
        <v>0</v>
      </c>
      <c r="G85" s="170">
        <v>0</v>
      </c>
      <c r="H85" s="169">
        <v>0</v>
      </c>
      <c r="I85" s="170">
        <v>0</v>
      </c>
      <c r="J85" s="170">
        <v>0</v>
      </c>
      <c r="K85" s="171">
        <v>0</v>
      </c>
      <c r="L85" s="172">
        <v>0</v>
      </c>
      <c r="M85" s="107">
        <f t="shared" si="1"/>
        <v>75009308.45767498</v>
      </c>
    </row>
    <row r="86" spans="1:13">
      <c r="A86" s="116"/>
      <c r="B86" s="107"/>
      <c r="C86" s="107"/>
    </row>
    <row r="87" spans="1:13">
      <c r="C87" s="4" t="s">
        <v>139</v>
      </c>
      <c r="E87" t="s">
        <v>2488</v>
      </c>
    </row>
    <row r="88" spans="1:13">
      <c r="B88" s="12" t="s">
        <v>90</v>
      </c>
      <c r="C88">
        <f>AVERAGEIF(B7:B86,"&lt;&gt;0",C7:C86)</f>
        <v>217369</v>
      </c>
      <c r="D88" s="12" t="s">
        <v>90</v>
      </c>
      <c r="E88" s="94">
        <f>AVERAGEIF(B7:B86,"&lt;&gt;0",E7:E86)</f>
        <v>5.3131408286414681</v>
      </c>
      <c r="G88" s="111"/>
    </row>
    <row r="89" spans="1:13">
      <c r="B89" s="12" t="s">
        <v>52</v>
      </c>
      <c r="C89" s="112" cm="1">
        <f t="array" ref="C89">MEDIAN(IF(B7:B86&lt;&gt;0,C7:C86))</f>
        <v>60353</v>
      </c>
      <c r="D89" s="12" t="s">
        <v>52</v>
      </c>
      <c r="E89" s="94" cm="1">
        <f t="array" ref="E89">MEDIAN(IF(B7:B86&lt;&gt;0,E7:E86))</f>
        <v>5.4318682192606484</v>
      </c>
      <c r="G89" s="111"/>
    </row>
    <row r="92" spans="1:13">
      <c r="A92" s="5" t="s">
        <v>246</v>
      </c>
      <c r="B92" s="115">
        <f>SUMIF(E7:E86,"&gt;"&amp;E88,C7:C86)</f>
        <v>7349610</v>
      </c>
      <c r="D92" s="5" t="s">
        <v>233</v>
      </c>
      <c r="G92" s="114">
        <f>COUNTIF(E7:E86,"&gt;"&amp;E88)</f>
        <v>44</v>
      </c>
      <c r="I92" s="5" t="s">
        <v>2498</v>
      </c>
      <c r="L92" s="114">
        <f>COUNTIF(E7:E86,"&gt;"&amp;E89)</f>
        <v>34</v>
      </c>
    </row>
    <row r="93" spans="1:13">
      <c r="A93" s="5" t="s">
        <v>247</v>
      </c>
      <c r="B93" s="115">
        <f>SUMIF(E7:E86,"&lt;="&amp;E88,C7:C86)</f>
        <v>7648851</v>
      </c>
      <c r="D93" s="5" t="s">
        <v>2497</v>
      </c>
      <c r="G93" s="288">
        <f>COUNTIF(E7:E86,"&lt;="&amp;E88)-COUNTIF(B7:B86,0)</f>
        <v>25</v>
      </c>
      <c r="I93" s="5" t="s">
        <v>234</v>
      </c>
      <c r="L93" s="288">
        <f>COUNTIF(E7:E86,"&lt;="&amp;E89)-COUNTIF(B7:B86,0)</f>
        <v>35</v>
      </c>
    </row>
    <row r="94" spans="1:13">
      <c r="A94" s="5"/>
      <c r="B94" s="109"/>
    </row>
    <row r="95" spans="1:13">
      <c r="A95" s="5" t="s">
        <v>231</v>
      </c>
      <c r="B95" s="115">
        <f>SUMIF(E7:E86,"&gt;"&amp;E88,B7:B86)</f>
        <v>45894665.676660061</v>
      </c>
      <c r="I95" s="2" t="s">
        <v>237</v>
      </c>
    </row>
    <row r="96" spans="1:13">
      <c r="A96" s="5" t="s">
        <v>232</v>
      </c>
      <c r="B96" s="115">
        <f>SUMIF(E7:E86,"&lt;="&amp;E88,B7:B86)</f>
        <v>29114642.781014919</v>
      </c>
      <c r="D96" s="224" t="s">
        <v>2499</v>
      </c>
      <c r="E96" s="224"/>
      <c r="F96" s="224"/>
      <c r="G96" s="224"/>
      <c r="H96" s="224"/>
    </row>
  </sheetData>
  <sortState xmlns:xlrd2="http://schemas.microsoft.com/office/spreadsheetml/2017/richdata2" ref="A6:N85">
    <sortCondition descending="1" ref="B6:B85"/>
  </sortState>
  <mergeCells count="1">
    <mergeCell ref="A1:N1"/>
  </mergeCells>
  <phoneticPr fontId="28" type="noConversion"/>
  <conditionalFormatting sqref="I167">
    <cfRule type="containsText" dxfId="17" priority="1" operator="containsText" text="44">
      <formula>NOT(ISERROR(SEARCH("44",I167)))</formula>
    </cfRule>
  </conditionalFormatting>
  <pageMargins left="0.7" right="0.7" top="0.75" bottom="0.75" header="0.3" footer="0.3"/>
  <pageSetup paperSize="9" orientation="portrait" horizontalDpi="360" verticalDpi="360"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ADD46-61FD-114E-B886-03405AA381A6}">
  <dimension ref="A1:X149"/>
  <sheetViews>
    <sheetView topLeftCell="A71" zoomScale="83" zoomScaleNormal="115" workbookViewId="0">
      <selection activeCell="L98" sqref="L98"/>
    </sheetView>
  </sheetViews>
  <sheetFormatPr defaultColWidth="11" defaultRowHeight="15.5"/>
  <cols>
    <col min="1" max="1" width="3.5" customWidth="1"/>
    <col min="2" max="2" width="35.5" customWidth="1"/>
    <col min="3" max="3" width="10.83203125" customWidth="1"/>
    <col min="4" max="4" width="12.5" bestFit="1" customWidth="1"/>
    <col min="6" max="6" width="15.33203125" bestFit="1" customWidth="1"/>
    <col min="12" max="12" width="12.1640625" bestFit="1" customWidth="1"/>
  </cols>
  <sheetData>
    <row r="1" spans="1:17" ht="26">
      <c r="A1" s="81" t="s">
        <v>132</v>
      </c>
      <c r="B1" s="81"/>
      <c r="C1" s="80"/>
      <c r="G1" s="40" t="s">
        <v>241</v>
      </c>
      <c r="H1" s="125" t="str">
        <f>'Lab 3'!M1</f>
        <v>Savnit Prasad</v>
      </c>
      <c r="I1" s="124"/>
    </row>
    <row r="2" spans="1:17" ht="26">
      <c r="A2" s="79" t="str">
        <f>'Lab 3'!A2</f>
        <v>Due date: August 17</v>
      </c>
      <c r="B2" s="79"/>
      <c r="E2" s="2" t="str">
        <f>'Lab 3'!F2</f>
        <v>Version: 1.2 (13.08)</v>
      </c>
      <c r="G2" s="40" t="s">
        <v>242</v>
      </c>
      <c r="H2" s="125">
        <f>'Lab 3'!M2</f>
        <v>26019118</v>
      </c>
      <c r="I2" s="124"/>
    </row>
    <row r="3" spans="1:17" ht="17.5">
      <c r="F3" s="285"/>
    </row>
    <row r="4" spans="1:17">
      <c r="A4" s="204" t="s">
        <v>131</v>
      </c>
      <c r="B4" s="204"/>
      <c r="C4" s="205"/>
      <c r="D4" s="205"/>
      <c r="E4" s="205"/>
      <c r="F4" s="47" t="s">
        <v>2591</v>
      </c>
    </row>
    <row r="6" spans="1:17">
      <c r="A6" s="265" t="s">
        <v>2431</v>
      </c>
      <c r="B6" s="265"/>
      <c r="C6" s="224"/>
      <c r="D6" s="224"/>
      <c r="E6" s="224"/>
      <c r="F6" s="224"/>
      <c r="G6" s="224"/>
    </row>
    <row r="7" spans="1:17">
      <c r="A7" s="78"/>
      <c r="B7" s="78"/>
    </row>
    <row r="8" spans="1:17" ht="31">
      <c r="A8" s="265" t="s">
        <v>2526</v>
      </c>
      <c r="B8" s="265"/>
      <c r="C8" s="77" t="s">
        <v>130</v>
      </c>
      <c r="D8" s="77" t="s">
        <v>129</v>
      </c>
      <c r="E8" s="77" t="s">
        <v>128</v>
      </c>
      <c r="F8" s="77" t="s">
        <v>124</v>
      </c>
    </row>
    <row r="9" spans="1:17">
      <c r="B9" s="68" t="s">
        <v>123</v>
      </c>
      <c r="C9" s="292">
        <v>449</v>
      </c>
      <c r="D9" s="292">
        <v>591</v>
      </c>
      <c r="E9" s="292">
        <v>2</v>
      </c>
      <c r="F9" s="12">
        <v>1042</v>
      </c>
    </row>
    <row r="10" spans="1:17">
      <c r="B10" s="67" t="s">
        <v>122</v>
      </c>
      <c r="C10" s="98">
        <f>C9/F9*100</f>
        <v>43.090211132437624</v>
      </c>
      <c r="D10" s="98">
        <f>D9/F9*100</f>
        <v>56.717850287907865</v>
      </c>
      <c r="E10" s="98">
        <f>E9/F9*100</f>
        <v>0.19193857965451055</v>
      </c>
      <c r="F10" s="98">
        <f>SUM(C10:E10)</f>
        <v>100</v>
      </c>
    </row>
    <row r="11" spans="1:17">
      <c r="A11" s="206" t="s">
        <v>127</v>
      </c>
      <c r="B11" s="206"/>
      <c r="C11" s="12"/>
      <c r="D11" s="12"/>
      <c r="E11" s="12"/>
    </row>
    <row r="12" spans="1:17">
      <c r="B12" s="209" t="s">
        <v>2525</v>
      </c>
      <c r="C12" s="12"/>
      <c r="D12" s="12"/>
      <c r="E12" s="12"/>
    </row>
    <row r="13" spans="1:17">
      <c r="B13" s="66" t="s">
        <v>126</v>
      </c>
      <c r="C13" s="12"/>
      <c r="D13" s="12"/>
      <c r="E13" s="12"/>
    </row>
    <row r="14" spans="1:17">
      <c r="B14" s="209" t="s">
        <v>2559</v>
      </c>
      <c r="C14" s="12"/>
      <c r="D14" s="12"/>
      <c r="E14" s="12"/>
      <c r="Q14" s="165"/>
    </row>
    <row r="15" spans="1:17">
      <c r="A15" s="76" t="s">
        <v>125</v>
      </c>
      <c r="C15" s="12"/>
      <c r="D15" s="12"/>
      <c r="E15" s="12"/>
    </row>
    <row r="16" spans="1:17">
      <c r="A16" s="76"/>
      <c r="C16" s="12"/>
      <c r="D16" s="12"/>
      <c r="E16" s="12"/>
    </row>
    <row r="17" spans="1:17">
      <c r="A17" s="265" t="s">
        <v>2514</v>
      </c>
      <c r="B17" s="265"/>
      <c r="C17" s="72" t="s">
        <v>2447</v>
      </c>
      <c r="D17" s="72" t="s">
        <v>2448</v>
      </c>
      <c r="E17" s="72" t="s">
        <v>2449</v>
      </c>
      <c r="F17" s="72" t="s">
        <v>2450</v>
      </c>
      <c r="G17" s="72" t="s">
        <v>2451</v>
      </c>
      <c r="H17" s="72" t="s">
        <v>2452</v>
      </c>
      <c r="I17" s="72" t="s">
        <v>2453</v>
      </c>
      <c r="J17" s="72" t="s">
        <v>124</v>
      </c>
      <c r="L17" s="75"/>
    </row>
    <row r="18" spans="1:17">
      <c r="B18" s="68" t="s">
        <v>123</v>
      </c>
      <c r="C18" s="292">
        <v>1</v>
      </c>
      <c r="D18" s="292">
        <v>68</v>
      </c>
      <c r="E18" s="292">
        <v>266</v>
      </c>
      <c r="F18" s="202">
        <v>220</v>
      </c>
      <c r="G18" s="292">
        <v>142</v>
      </c>
      <c r="H18" s="292">
        <v>136</v>
      </c>
      <c r="I18" s="292">
        <v>209</v>
      </c>
      <c r="J18">
        <f>SUM(C18:I18)</f>
        <v>1042</v>
      </c>
    </row>
    <row r="19" spans="1:17">
      <c r="B19" s="67" t="s">
        <v>122</v>
      </c>
      <c r="C19" s="203">
        <f>C18/$J$18*100</f>
        <v>9.5969289827255277E-2</v>
      </c>
      <c r="D19" s="99">
        <f>D18/$J$18*100</f>
        <v>6.525911708253358</v>
      </c>
      <c r="E19" s="99">
        <f t="shared" ref="E19:F19" si="0">E18/$J$18*100</f>
        <v>25.527831094049901</v>
      </c>
      <c r="F19" s="99">
        <f t="shared" si="0"/>
        <v>21.113243761996163</v>
      </c>
      <c r="G19" s="203">
        <f>G18/$J$18*100</f>
        <v>13.62763915547025</v>
      </c>
      <c r="H19" s="167">
        <f>H18/$J$18*100</f>
        <v>13.051823416506716</v>
      </c>
      <c r="I19" s="184">
        <f>I18/$J$18*100</f>
        <v>20.057581573896353</v>
      </c>
      <c r="J19" s="99">
        <f>SUM(C19:I19)</f>
        <v>100</v>
      </c>
    </row>
    <row r="20" spans="1:17">
      <c r="B20" s="67"/>
    </row>
    <row r="21" spans="1:17">
      <c r="A21" s="266" t="s">
        <v>2483</v>
      </c>
      <c r="B21" s="267"/>
      <c r="C21" s="224"/>
    </row>
    <row r="22" spans="1:17">
      <c r="B22" s="209" t="s">
        <v>2501</v>
      </c>
    </row>
    <row r="23" spans="1:17">
      <c r="B23" s="120" t="s">
        <v>2484</v>
      </c>
    </row>
    <row r="24" spans="1:17">
      <c r="B24" s="209" t="s">
        <v>2560</v>
      </c>
    </row>
    <row r="25" spans="1:17">
      <c r="B25" s="67"/>
    </row>
    <row r="26" spans="1:17">
      <c r="B26" s="67"/>
    </row>
    <row r="27" spans="1:17">
      <c r="B27" s="67"/>
    </row>
    <row r="28" spans="1:17">
      <c r="B28" s="67"/>
      <c r="Q28" s="176" t="s">
        <v>2502</v>
      </c>
    </row>
    <row r="29" spans="1:17">
      <c r="B29" s="67"/>
    </row>
    <row r="30" spans="1:17">
      <c r="B30" s="67"/>
    </row>
    <row r="31" spans="1:17">
      <c r="B31" s="67"/>
    </row>
    <row r="32" spans="1:17">
      <c r="B32" s="67"/>
    </row>
    <row r="33" spans="1:13">
      <c r="B33" s="67"/>
    </row>
    <row r="34" spans="1:13">
      <c r="B34" s="67"/>
    </row>
    <row r="35" spans="1:13">
      <c r="B35" s="67"/>
    </row>
    <row r="36" spans="1:13">
      <c r="B36" s="67"/>
    </row>
    <row r="37" spans="1:13">
      <c r="B37" s="67"/>
    </row>
    <row r="38" spans="1:13">
      <c r="A38" s="265" t="s">
        <v>2550</v>
      </c>
      <c r="B38" s="265"/>
      <c r="K38" s="73"/>
      <c r="L38" s="73"/>
    </row>
    <row r="39" spans="1:13">
      <c r="A39" s="240" t="s">
        <v>2551</v>
      </c>
      <c r="C39" s="74"/>
      <c r="D39" s="73"/>
      <c r="E39" s="73"/>
      <c r="F39" s="73"/>
      <c r="G39" s="73"/>
      <c r="H39" s="73"/>
      <c r="I39" s="73"/>
      <c r="J39" s="72"/>
      <c r="K39" s="73"/>
      <c r="L39" s="73"/>
    </row>
    <row r="40" spans="1:13">
      <c r="A40" s="240" t="s">
        <v>2552</v>
      </c>
      <c r="C40" s="74"/>
      <c r="D40" s="73"/>
      <c r="E40" s="73"/>
      <c r="F40" s="73"/>
      <c r="G40" s="73"/>
      <c r="H40" s="73"/>
      <c r="I40" s="73"/>
      <c r="J40" s="72"/>
      <c r="K40" s="73"/>
      <c r="L40" s="73"/>
    </row>
    <row r="41" spans="1:13" ht="38.5" customHeight="1">
      <c r="C41" s="253" t="s">
        <v>2444</v>
      </c>
      <c r="D41" s="254" t="s">
        <v>2553</v>
      </c>
      <c r="E41" s="254" t="s">
        <v>2554</v>
      </c>
      <c r="F41" s="254" t="s">
        <v>2555</v>
      </c>
      <c r="G41" s="254" t="s">
        <v>2556</v>
      </c>
      <c r="H41" s="254" t="s">
        <v>2445</v>
      </c>
      <c r="I41" s="254" t="s">
        <v>2446</v>
      </c>
      <c r="J41" s="255" t="s">
        <v>124</v>
      </c>
      <c r="K41" s="73"/>
      <c r="L41" s="73"/>
    </row>
    <row r="42" spans="1:13" ht="29.25" customHeight="1">
      <c r="B42" s="68" t="s">
        <v>123</v>
      </c>
      <c r="C42" s="292">
        <v>116</v>
      </c>
      <c r="D42" s="292">
        <v>167</v>
      </c>
      <c r="E42" s="292">
        <v>170</v>
      </c>
      <c r="F42" s="292">
        <v>181</v>
      </c>
      <c r="G42" s="292">
        <v>132</v>
      </c>
      <c r="H42" s="292">
        <v>99</v>
      </c>
      <c r="I42" s="292">
        <v>177</v>
      </c>
      <c r="J42">
        <f>SUM(C42:I42)</f>
        <v>1042</v>
      </c>
    </row>
    <row r="43" spans="1:13">
      <c r="B43" s="67" t="s">
        <v>122</v>
      </c>
      <c r="C43" s="99">
        <f>C42/$J$42*100</f>
        <v>11.132437619961612</v>
      </c>
      <c r="D43" s="210">
        <f>D42/$J$42*100</f>
        <v>16.026871401151631</v>
      </c>
      <c r="E43" s="99">
        <f>E42/$J$42*100</f>
        <v>16.314779270633398</v>
      </c>
      <c r="F43" s="99">
        <f t="shared" ref="F43:I43" si="1">F42/$J$42*100</f>
        <v>17.370441458733204</v>
      </c>
      <c r="G43" s="99">
        <f t="shared" si="1"/>
        <v>12.667946257197697</v>
      </c>
      <c r="H43" s="99">
        <f t="shared" si="1"/>
        <v>9.500959692898272</v>
      </c>
      <c r="I43" s="99">
        <f t="shared" si="1"/>
        <v>16.986564299424185</v>
      </c>
      <c r="J43" s="99">
        <f>SUM(C43:I43)</f>
        <v>100</v>
      </c>
      <c r="K43" s="99"/>
      <c r="L43" s="99"/>
      <c r="M43" s="99"/>
    </row>
    <row r="44" spans="1:13">
      <c r="B44" s="67"/>
      <c r="C44" s="99"/>
      <c r="D44" s="99"/>
      <c r="E44" s="99"/>
      <c r="F44" s="99"/>
      <c r="G44" s="99"/>
      <c r="H44" s="99"/>
      <c r="I44" s="99"/>
      <c r="J44" s="99"/>
      <c r="K44" s="99"/>
      <c r="L44" s="99"/>
      <c r="M44" s="99"/>
    </row>
    <row r="45" spans="1:13">
      <c r="B45" s="67"/>
    </row>
    <row r="46" spans="1:13">
      <c r="A46" s="265" t="s">
        <v>2509</v>
      </c>
      <c r="B46" s="265"/>
    </row>
    <row r="47" spans="1:13">
      <c r="B47" s="219" t="s">
        <v>2557</v>
      </c>
    </row>
    <row r="48" spans="1:13">
      <c r="B48" t="s">
        <v>2515</v>
      </c>
    </row>
    <row r="49" spans="1:8">
      <c r="B49" t="s">
        <v>2454</v>
      </c>
    </row>
    <row r="50" spans="1:8">
      <c r="B50" t="s">
        <v>2478</v>
      </c>
      <c r="D50" s="218" t="s">
        <v>2516</v>
      </c>
    </row>
    <row r="51" spans="1:8">
      <c r="B51" s="64"/>
    </row>
    <row r="52" spans="1:8">
      <c r="B52" s="64"/>
    </row>
    <row r="53" spans="1:8">
      <c r="B53" s="64"/>
    </row>
    <row r="54" spans="1:8">
      <c r="B54" s="64"/>
    </row>
    <row r="55" spans="1:8">
      <c r="B55" s="64"/>
    </row>
    <row r="56" spans="1:8">
      <c r="B56" s="64"/>
    </row>
    <row r="57" spans="1:8">
      <c r="B57" s="64"/>
    </row>
    <row r="58" spans="1:8">
      <c r="B58" s="64"/>
    </row>
    <row r="59" spans="1:8">
      <c r="B59" s="64"/>
    </row>
    <row r="60" spans="1:8">
      <c r="B60" s="64"/>
    </row>
    <row r="61" spans="1:8">
      <c r="B61" s="64"/>
    </row>
    <row r="62" spans="1:8">
      <c r="A62" s="64"/>
      <c r="D62" s="71"/>
    </row>
    <row r="64" spans="1:8">
      <c r="A64" s="265" t="s">
        <v>2523</v>
      </c>
      <c r="B64" s="265"/>
      <c r="C64" s="224"/>
    </row>
    <row r="65" spans="1:16">
      <c r="A65" s="70" t="s">
        <v>2455</v>
      </c>
      <c r="B65" s="70"/>
    </row>
    <row r="66" spans="1:16">
      <c r="A66" s="120" t="s">
        <v>2456</v>
      </c>
      <c r="B66" s="209" t="s">
        <v>2518</v>
      </c>
      <c r="C66" s="120"/>
    </row>
    <row r="67" spans="1:16">
      <c r="B67" s="5" t="s">
        <v>2457</v>
      </c>
    </row>
    <row r="68" spans="1:16">
      <c r="A68" s="5"/>
      <c r="B68" s="5" t="s">
        <v>2458</v>
      </c>
    </row>
    <row r="69" spans="1:16">
      <c r="A69" s="5"/>
      <c r="B69" s="5" t="s">
        <v>2459</v>
      </c>
    </row>
    <row r="70" spans="1:16">
      <c r="A70" t="s">
        <v>2460</v>
      </c>
      <c r="B70" s="209" t="s">
        <v>2524</v>
      </c>
    </row>
    <row r="71" spans="1:16">
      <c r="A71" t="s">
        <v>2461</v>
      </c>
      <c r="B71" s="209" t="s">
        <v>2563</v>
      </c>
    </row>
    <row r="72" spans="1:16">
      <c r="A72" t="s">
        <v>2462</v>
      </c>
      <c r="B72" s="209" t="s">
        <v>2519</v>
      </c>
    </row>
    <row r="73" spans="1:16">
      <c r="A73" t="s">
        <v>2463</v>
      </c>
      <c r="B73" s="120" t="s">
        <v>2500</v>
      </c>
    </row>
    <row r="74" spans="1:16">
      <c r="A74" t="s">
        <v>2464</v>
      </c>
      <c r="B74" s="209" t="s">
        <v>2562</v>
      </c>
    </row>
    <row r="75" spans="1:16" ht="25" customHeight="1">
      <c r="A75" s="66"/>
      <c r="B75" s="120"/>
      <c r="C75" s="69" t="s">
        <v>2465</v>
      </c>
      <c r="D75" s="69" t="s">
        <v>121</v>
      </c>
      <c r="E75" s="69" t="s">
        <v>2466</v>
      </c>
      <c r="F75" s="69" t="s">
        <v>2467</v>
      </c>
      <c r="G75" s="69" t="s">
        <v>2468</v>
      </c>
      <c r="H75" s="69" t="s">
        <v>2469</v>
      </c>
      <c r="I75" s="69" t="s">
        <v>2470</v>
      </c>
      <c r="J75" s="69" t="s">
        <v>2471</v>
      </c>
      <c r="K75" s="69" t="s">
        <v>2472</v>
      </c>
      <c r="L75" s="69" t="s">
        <v>2473</v>
      </c>
      <c r="M75" s="69" t="s">
        <v>2474</v>
      </c>
      <c r="N75" s="69"/>
      <c r="O75" s="100"/>
    </row>
    <row r="76" spans="1:16">
      <c r="B76" s="68" t="s">
        <v>2475</v>
      </c>
      <c r="C76" s="65">
        <v>735</v>
      </c>
      <c r="D76" s="220">
        <v>64</v>
      </c>
      <c r="E76">
        <v>7</v>
      </c>
      <c r="F76">
        <v>5</v>
      </c>
      <c r="G76">
        <v>4</v>
      </c>
      <c r="H76" s="133">
        <v>4</v>
      </c>
      <c r="I76" s="133">
        <v>47</v>
      </c>
      <c r="J76" s="133">
        <v>74</v>
      </c>
      <c r="K76">
        <v>148</v>
      </c>
      <c r="L76">
        <v>17</v>
      </c>
      <c r="M76" s="177"/>
      <c r="P76" s="101"/>
    </row>
    <row r="77" spans="1:16">
      <c r="B77" s="67" t="s">
        <v>2476</v>
      </c>
      <c r="C77" s="167">
        <f>C76/1042*100</f>
        <v>70.537428023032632</v>
      </c>
      <c r="D77" s="167">
        <f t="shared" ref="D77:L77" si="2">D76/1042*100</f>
        <v>6.1420345489443378</v>
      </c>
      <c r="E77" s="167">
        <f t="shared" si="2"/>
        <v>0.67178502879078694</v>
      </c>
      <c r="F77" s="167">
        <f t="shared" si="2"/>
        <v>0.47984644913627633</v>
      </c>
      <c r="G77" s="167">
        <f t="shared" si="2"/>
        <v>0.38387715930902111</v>
      </c>
      <c r="H77" s="167">
        <f t="shared" si="2"/>
        <v>0.38387715930902111</v>
      </c>
      <c r="I77" s="167">
        <f t="shared" si="2"/>
        <v>4.5105566218809985</v>
      </c>
      <c r="J77" s="167">
        <f t="shared" si="2"/>
        <v>7.1017274472168905</v>
      </c>
      <c r="K77" s="167">
        <f t="shared" si="2"/>
        <v>14.203454894433781</v>
      </c>
      <c r="L77" s="167">
        <f t="shared" si="2"/>
        <v>1.6314779270633395</v>
      </c>
      <c r="M77" s="293"/>
      <c r="N77" s="99"/>
      <c r="P77" s="99"/>
    </row>
    <row r="78" spans="1:16">
      <c r="B78" s="68" t="s">
        <v>2477</v>
      </c>
      <c r="C78" s="292">
        <v>676</v>
      </c>
      <c r="D78" s="292">
        <v>17</v>
      </c>
      <c r="E78" s="292">
        <v>7</v>
      </c>
      <c r="F78" s="292">
        <v>3</v>
      </c>
      <c r="G78" s="292">
        <v>4</v>
      </c>
      <c r="H78" s="292">
        <v>3</v>
      </c>
      <c r="I78" s="292">
        <v>45</v>
      </c>
      <c r="J78" s="292">
        <v>69</v>
      </c>
      <c r="K78" s="292">
        <v>140</v>
      </c>
      <c r="L78" s="292">
        <v>17</v>
      </c>
      <c r="M78" s="292">
        <v>61</v>
      </c>
    </row>
    <row r="79" spans="1:16">
      <c r="A79" s="64"/>
      <c r="B79" s="67" t="s">
        <v>2564</v>
      </c>
      <c r="C79" s="167">
        <f>C78/1042*100</f>
        <v>64.875239923224569</v>
      </c>
      <c r="D79" s="167">
        <f t="shared" ref="D79:L79" si="3">D78/1042*100</f>
        <v>1.6314779270633395</v>
      </c>
      <c r="E79" s="167">
        <f t="shared" si="3"/>
        <v>0.67178502879078694</v>
      </c>
      <c r="F79" s="167">
        <f t="shared" si="3"/>
        <v>0.28790786948176583</v>
      </c>
      <c r="G79" s="167">
        <f t="shared" si="3"/>
        <v>0.38387715930902111</v>
      </c>
      <c r="H79" s="167">
        <f t="shared" si="3"/>
        <v>0.28790786948176583</v>
      </c>
      <c r="I79" s="167">
        <f t="shared" si="3"/>
        <v>4.318618042226487</v>
      </c>
      <c r="J79" s="167">
        <f t="shared" si="3"/>
        <v>6.6218809980806146</v>
      </c>
      <c r="K79" s="167">
        <f t="shared" si="3"/>
        <v>13.435700575815741</v>
      </c>
      <c r="L79" s="167">
        <f t="shared" si="3"/>
        <v>1.6314779270633395</v>
      </c>
      <c r="M79" s="271">
        <f>M78/1042*100</f>
        <v>5.8541266794625724</v>
      </c>
    </row>
    <row r="80" spans="1:16">
      <c r="A80" s="120" t="s">
        <v>2479</v>
      </c>
      <c r="B80" s="209" t="s">
        <v>2561</v>
      </c>
      <c r="F80" s="205"/>
      <c r="G80" s="205"/>
      <c r="H80" s="205"/>
      <c r="I80" s="205"/>
      <c r="J80" s="205"/>
    </row>
    <row r="81" spans="1:24">
      <c r="A81" s="64"/>
      <c r="B81" s="67"/>
    </row>
    <row r="82" spans="1:24">
      <c r="A82" s="64"/>
      <c r="B82" s="67"/>
    </row>
    <row r="83" spans="1:24">
      <c r="A83" s="64"/>
      <c r="B83" s="67"/>
    </row>
    <row r="84" spans="1:24">
      <c r="A84" s="266" t="s">
        <v>2593</v>
      </c>
      <c r="B84" s="266"/>
      <c r="C84" s="224"/>
      <c r="D84" s="224"/>
      <c r="E84" s="224"/>
      <c r="F84" s="224"/>
      <c r="G84" s="224"/>
      <c r="H84" s="224"/>
    </row>
    <row r="85" spans="1:24">
      <c r="A85" s="272" t="s">
        <v>2481</v>
      </c>
      <c r="B85" s="272" t="s">
        <v>2480</v>
      </c>
    </row>
    <row r="86" spans="1:24">
      <c r="A86" s="272" t="s">
        <v>2520</v>
      </c>
      <c r="B86" s="272" t="s">
        <v>2482</v>
      </c>
    </row>
    <row r="87" spans="1:24">
      <c r="A87" s="46"/>
      <c r="B87" s="46"/>
    </row>
    <row r="89" spans="1:24">
      <c r="B89" s="63" t="s">
        <v>120</v>
      </c>
      <c r="C89" s="46" t="s">
        <v>2521</v>
      </c>
      <c r="H89" s="64" t="s">
        <v>2522</v>
      </c>
      <c r="I89" s="12"/>
      <c r="J89" s="12"/>
      <c r="K89" s="12"/>
    </row>
    <row r="90" spans="1:24" ht="46.5">
      <c r="B90" s="62" t="s">
        <v>119</v>
      </c>
      <c r="C90" s="60" t="s">
        <v>118</v>
      </c>
      <c r="D90" s="61" t="s">
        <v>117</v>
      </c>
      <c r="E90" s="60" t="s">
        <v>116</v>
      </c>
      <c r="F90" s="60" t="s">
        <v>115</v>
      </c>
      <c r="G90" s="60" t="s">
        <v>114</v>
      </c>
      <c r="H90" s="91" t="s">
        <v>118</v>
      </c>
      <c r="I90" s="61" t="s">
        <v>117</v>
      </c>
      <c r="J90" s="60" t="s">
        <v>116</v>
      </c>
      <c r="K90" s="60" t="s">
        <v>115</v>
      </c>
      <c r="L90" s="60" t="s">
        <v>114</v>
      </c>
      <c r="S90" s="57"/>
      <c r="T90" s="59"/>
      <c r="U90" s="59"/>
      <c r="V90" s="57"/>
      <c r="W90" s="57"/>
      <c r="X90" s="59"/>
    </row>
    <row r="91" spans="1:24" ht="18.5">
      <c r="B91" s="56">
        <v>1</v>
      </c>
      <c r="C91" s="65">
        <f>COUNTIF(SustainabilityData!BD5:BD1046,1)</f>
        <v>39</v>
      </c>
      <c r="D91">
        <f>C91*B91</f>
        <v>39</v>
      </c>
      <c r="E91" s="99">
        <f>B91-$D$97</f>
        <v>-2.7984644913627639</v>
      </c>
      <c r="F91">
        <f>E91^2</f>
        <v>7.8314035094182524</v>
      </c>
      <c r="G91">
        <f>C91*F91</f>
        <v>305.42473686731182</v>
      </c>
      <c r="H91">
        <f>COUNTIF(SustainabilityData!BE5:BE1046,1)</f>
        <v>21</v>
      </c>
      <c r="I91">
        <f>H91*B91</f>
        <v>21</v>
      </c>
      <c r="J91" s="99">
        <f>B91-$I$97</f>
        <v>-3.2168905950095965</v>
      </c>
      <c r="K91">
        <f>J91^2</f>
        <v>10.348385100261195</v>
      </c>
      <c r="L91">
        <f>H91*K91</f>
        <v>217.31608710548511</v>
      </c>
      <c r="S91" s="57"/>
      <c r="T91" s="57"/>
      <c r="U91" s="57"/>
      <c r="V91" s="57"/>
      <c r="W91" s="57"/>
      <c r="X91" s="57"/>
    </row>
    <row r="92" spans="1:24" ht="22.5">
      <c r="B92">
        <v>2</v>
      </c>
      <c r="C92">
        <f>COUNTIF(SustainabilityData!BD5:BD1046,2)</f>
        <v>69</v>
      </c>
      <c r="D92">
        <f>C92*B92</f>
        <v>138</v>
      </c>
      <c r="E92" s="99">
        <f>B92-$D$97</f>
        <v>-1.7984644913627639</v>
      </c>
      <c r="F92">
        <f>E92^2</f>
        <v>3.2344745266927251</v>
      </c>
      <c r="G92" s="210">
        <f>C92*F92</f>
        <v>223.17874234179803</v>
      </c>
      <c r="H92">
        <f>COUNTIF(SustainabilityData!BE5:BE1046,2)</f>
        <v>28</v>
      </c>
      <c r="I92">
        <f>H92*B92</f>
        <v>56</v>
      </c>
      <c r="J92" s="99">
        <f t="shared" ref="J92:J95" si="4">B92-$I$97</f>
        <v>-2.2168905950095965</v>
      </c>
      <c r="K92">
        <f t="shared" ref="K92:K95" si="5">J92^2</f>
        <v>4.9146039102420032</v>
      </c>
      <c r="L92" s="210">
        <f>H92*K92</f>
        <v>137.6089094867761</v>
      </c>
      <c r="N92" s="52"/>
      <c r="O92" s="51"/>
      <c r="P92" s="51"/>
      <c r="Q92" s="51"/>
      <c r="S92" s="57"/>
      <c r="T92" s="57"/>
      <c r="U92" s="57"/>
      <c r="V92" s="57"/>
      <c r="W92" s="57"/>
      <c r="X92" s="57"/>
    </row>
    <row r="93" spans="1:24" ht="22.5">
      <c r="B93" s="56">
        <v>3</v>
      </c>
      <c r="C93" s="209">
        <f>COUNTIF(SustainabilityData!BD5:BD1046,3)</f>
        <v>256</v>
      </c>
      <c r="D93">
        <f>C93*B93</f>
        <v>768</v>
      </c>
      <c r="E93" s="99">
        <f>B93-$D$97</f>
        <v>-0.79846449136276387</v>
      </c>
      <c r="F93">
        <f>E93^2</f>
        <v>0.6375455439671972</v>
      </c>
      <c r="G93">
        <f>C93*F93</f>
        <v>163.21165925560248</v>
      </c>
      <c r="H93">
        <f>COUNTIF(SustainabilityData!BE5:BE1046,3)</f>
        <v>162</v>
      </c>
      <c r="I93">
        <f>H93*B93</f>
        <v>486</v>
      </c>
      <c r="J93" s="99">
        <f t="shared" si="4"/>
        <v>-1.2168905950095965</v>
      </c>
      <c r="K93">
        <f t="shared" si="5"/>
        <v>1.4808227202228099</v>
      </c>
      <c r="L93" s="273">
        <f>H93*K93</f>
        <v>239.8932806760952</v>
      </c>
      <c r="N93" s="52"/>
      <c r="O93" s="51"/>
      <c r="P93" s="51"/>
      <c r="Q93" s="51"/>
      <c r="S93" s="57"/>
      <c r="T93" s="57"/>
      <c r="U93" s="57"/>
      <c r="V93" s="57"/>
      <c r="W93" s="57"/>
      <c r="X93" s="57"/>
    </row>
    <row r="94" spans="1:24" ht="22.5">
      <c r="B94" s="50">
        <v>4</v>
      </c>
      <c r="C94" s="209">
        <f>COUNTIF(SustainabilityData!BD5:BD1046,4)</f>
        <v>377</v>
      </c>
      <c r="D94">
        <f>C94*B94</f>
        <v>1508</v>
      </c>
      <c r="E94" s="99">
        <f>B94-$D$97</f>
        <v>0.20153550863723613</v>
      </c>
      <c r="F94">
        <f>E94^2</f>
        <v>4.0616561241669479E-2</v>
      </c>
      <c r="G94">
        <f t="shared" ref="G94:G95" si="6">C94*F94</f>
        <v>15.312443588109394</v>
      </c>
      <c r="H94">
        <f>COUNTIF(SustainabilityData!BE5:BE1046,4)</f>
        <v>324</v>
      </c>
      <c r="I94">
        <f>H94*B94</f>
        <v>1296</v>
      </c>
      <c r="J94" s="99">
        <f t="shared" si="4"/>
        <v>-0.21689059500959651</v>
      </c>
      <c r="K94">
        <f t="shared" si="5"/>
        <v>4.7041530203616809E-2</v>
      </c>
      <c r="L94" s="273">
        <f t="shared" ref="L94:L95" si="7">H94*K94</f>
        <v>15.241455785971846</v>
      </c>
      <c r="N94" s="52"/>
      <c r="O94" s="51"/>
      <c r="P94" s="51"/>
      <c r="Q94" s="51"/>
      <c r="S94" s="57"/>
      <c r="T94" s="57"/>
      <c r="U94" s="57"/>
      <c r="V94" s="57"/>
      <c r="W94" s="57"/>
      <c r="X94" s="57"/>
    </row>
    <row r="95" spans="1:24" ht="22.5">
      <c r="B95" s="56">
        <v>5</v>
      </c>
      <c r="C95" s="209">
        <f>COUNTIF(SustainabilityData!BD5:BD1046,5)</f>
        <v>301</v>
      </c>
      <c r="D95">
        <f>C95*B95</f>
        <v>1505</v>
      </c>
      <c r="E95" s="99">
        <f>B95-$D$97</f>
        <v>1.2015355086372361</v>
      </c>
      <c r="F95">
        <f>E95^2</f>
        <v>1.4436875785161418</v>
      </c>
      <c r="G95">
        <f t="shared" si="6"/>
        <v>434.54996113335869</v>
      </c>
      <c r="H95">
        <f>COUNTIF(SustainabilityData!BE5:BE1046,5)</f>
        <v>507</v>
      </c>
      <c r="I95">
        <f>H95*B95</f>
        <v>2535</v>
      </c>
      <c r="J95" s="99">
        <f t="shared" si="4"/>
        <v>0.78310940499040349</v>
      </c>
      <c r="K95">
        <f t="shared" si="5"/>
        <v>0.61326034018442377</v>
      </c>
      <c r="L95" s="273">
        <f t="shared" si="7"/>
        <v>310.92299247350286</v>
      </c>
      <c r="N95" s="52"/>
      <c r="O95" s="51"/>
      <c r="P95" s="51"/>
      <c r="Q95" s="51"/>
      <c r="S95" s="57"/>
      <c r="T95" s="57"/>
      <c r="U95" s="57"/>
      <c r="V95" s="57"/>
      <c r="W95" s="57"/>
      <c r="X95" s="57"/>
    </row>
    <row r="96" spans="1:24" ht="22.5">
      <c r="B96" s="58" t="s">
        <v>113</v>
      </c>
      <c r="C96" s="276">
        <f>SUM(C91:C95)</f>
        <v>1042</v>
      </c>
      <c r="D96" s="276">
        <f>SUM(D91:D95)</f>
        <v>3958</v>
      </c>
      <c r="E96" s="177"/>
      <c r="F96" s="177"/>
      <c r="G96">
        <f>SUM(G91:G95)</f>
        <v>1141.6775431861806</v>
      </c>
      <c r="H96">
        <f>SUM(H91:H95)</f>
        <v>1042</v>
      </c>
      <c r="I96" s="294">
        <f>SUM(I91:I95)</f>
        <v>4394</v>
      </c>
      <c r="J96" s="221"/>
      <c r="K96" s="274"/>
      <c r="L96">
        <f>SUM(L91:L95)</f>
        <v>920.98272552783112</v>
      </c>
      <c r="N96" s="52"/>
      <c r="O96" s="51"/>
      <c r="P96" s="51"/>
      <c r="Q96" s="51"/>
      <c r="S96" s="57"/>
      <c r="T96" s="57"/>
      <c r="U96" s="57"/>
      <c r="V96" s="57"/>
      <c r="W96" s="57"/>
      <c r="X96" s="57"/>
    </row>
    <row r="97" spans="1:24" ht="22.5">
      <c r="B97" s="58" t="s">
        <v>112</v>
      </c>
      <c r="C97" s="178"/>
      <c r="D97" s="203">
        <f>D96/C96</f>
        <v>3.7984644913627639</v>
      </c>
      <c r="E97" s="179"/>
      <c r="F97" s="179"/>
      <c r="G97" s="179"/>
      <c r="H97" s="178"/>
      <c r="I97" s="203">
        <f>I96/H96</f>
        <v>4.2168905950095965</v>
      </c>
      <c r="J97" s="177"/>
      <c r="K97" s="177"/>
      <c r="L97" s="177"/>
      <c r="N97" s="52"/>
      <c r="O97" s="51"/>
      <c r="P97" s="51"/>
      <c r="Q97" s="51"/>
      <c r="S97" s="57"/>
      <c r="T97" s="57"/>
      <c r="U97" s="57"/>
      <c r="V97" s="57"/>
      <c r="W97" s="57"/>
      <c r="X97" s="57"/>
    </row>
    <row r="98" spans="1:24" ht="22.5">
      <c r="B98" s="12" t="s">
        <v>111</v>
      </c>
      <c r="C98" s="177"/>
      <c r="D98" s="177"/>
      <c r="E98" s="177"/>
      <c r="F98" s="177"/>
      <c r="G98" s="185">
        <f>SQRT(G96/(C96-1))</f>
        <v>1.0472403436435402</v>
      </c>
      <c r="H98" s="180"/>
      <c r="I98" s="177"/>
      <c r="J98" s="177"/>
      <c r="K98" s="177"/>
      <c r="L98" s="185">
        <f>SQRT(L96/(H96-1))</f>
        <v>0.94059004389284651</v>
      </c>
      <c r="N98" s="52"/>
      <c r="O98" s="51"/>
      <c r="P98" s="51"/>
      <c r="Q98" s="51"/>
      <c r="S98" s="57"/>
      <c r="T98" s="57"/>
      <c r="U98" s="57"/>
      <c r="V98" s="57"/>
      <c r="W98" s="57"/>
      <c r="X98" s="57"/>
    </row>
    <row r="99" spans="1:24" ht="22.5">
      <c r="H99" s="92"/>
      <c r="N99" s="52"/>
      <c r="O99" s="51"/>
      <c r="P99" s="51"/>
      <c r="Q99" s="51"/>
      <c r="S99" s="57"/>
      <c r="T99" s="52"/>
      <c r="U99" s="57"/>
      <c r="V99" s="52"/>
      <c r="W99" s="52"/>
      <c r="X99" s="57"/>
    </row>
    <row r="100" spans="1:24" ht="32">
      <c r="B100" s="46" t="s">
        <v>110</v>
      </c>
      <c r="C100" s="56" t="s">
        <v>109</v>
      </c>
      <c r="D100" s="56" t="s">
        <v>51</v>
      </c>
      <c r="E100" s="56" t="s">
        <v>108</v>
      </c>
      <c r="H100" s="93" t="s">
        <v>109</v>
      </c>
      <c r="I100" s="56" t="s">
        <v>51</v>
      </c>
      <c r="J100" s="56" t="s">
        <v>108</v>
      </c>
      <c r="N100" s="52"/>
      <c r="O100" s="51"/>
      <c r="P100" s="51"/>
      <c r="Q100" s="51"/>
    </row>
    <row r="101" spans="1:24" ht="22.5">
      <c r="B101" s="166" t="s">
        <v>2382</v>
      </c>
      <c r="C101" s="54">
        <f>COUNT(SustainabilityData!BD5:BD1046)</f>
        <v>1042</v>
      </c>
      <c r="D101" s="175">
        <f>AVERAGE(SustainabilityData!BD5:BD1046)</f>
        <v>3.7984644913627639</v>
      </c>
      <c r="E101">
        <f>STDEV(SustainabilityData!BD5:BD1046)</f>
        <v>1.0472403436435402</v>
      </c>
      <c r="G101" s="55" t="s">
        <v>2381</v>
      </c>
      <c r="H101">
        <f>COUNT(SustainabilityData!BE5:BE1046)</f>
        <v>1042</v>
      </c>
      <c r="I101">
        <f>AVERAGE(SustainabilityData!BE5:BE1046)</f>
        <v>4.2168905950095965</v>
      </c>
      <c r="J101">
        <f>STDEV(SustainabilityData!BE5:BE1046)</f>
        <v>0.94059004389284717</v>
      </c>
      <c r="N101" s="52"/>
      <c r="O101" s="51"/>
      <c r="P101" s="51"/>
      <c r="Q101" s="51"/>
    </row>
    <row r="102" spans="1:24" ht="22.5">
      <c r="C102" s="53" t="s">
        <v>107</v>
      </c>
      <c r="D102" s="53" t="s">
        <v>53</v>
      </c>
      <c r="E102" s="53" t="s">
        <v>106</v>
      </c>
      <c r="N102" s="52"/>
      <c r="O102" s="51"/>
      <c r="P102" s="51"/>
      <c r="Q102" s="51"/>
    </row>
    <row r="103" spans="1:24" ht="22.5">
      <c r="A103" s="50"/>
      <c r="B103" s="50"/>
      <c r="N103" s="52"/>
      <c r="O103" s="51"/>
      <c r="P103" s="51"/>
      <c r="Q103" s="51"/>
    </row>
    <row r="104" spans="1:24">
      <c r="A104" s="50"/>
      <c r="B104" s="50"/>
      <c r="C104" s="49"/>
      <c r="D104" s="48"/>
    </row>
    <row r="105" spans="1:24">
      <c r="A105" s="268" t="s">
        <v>2581</v>
      </c>
      <c r="B105" s="238"/>
      <c r="C105" s="49"/>
      <c r="D105" s="49"/>
      <c r="E105" s="239"/>
    </row>
    <row r="106" spans="1:24">
      <c r="A106" s="240" t="s">
        <v>2529</v>
      </c>
      <c r="B106" s="239"/>
      <c r="C106" s="239"/>
      <c r="D106" s="239"/>
      <c r="E106" s="239"/>
    </row>
    <row r="107" spans="1:24">
      <c r="A107" s="269" t="s">
        <v>2530</v>
      </c>
      <c r="B107" s="283" t="s">
        <v>2582</v>
      </c>
      <c r="C107" s="238"/>
      <c r="D107" s="238"/>
      <c r="E107" s="238"/>
      <c r="F107" s="238"/>
      <c r="G107" s="238"/>
      <c r="H107" s="284"/>
      <c r="I107" s="284"/>
      <c r="J107" s="284"/>
    </row>
    <row r="108" spans="1:24">
      <c r="A108" s="241"/>
      <c r="B108" s="242" t="s">
        <v>2531</v>
      </c>
      <c r="C108" s="241"/>
      <c r="D108" s="241"/>
      <c r="E108" s="241"/>
    </row>
    <row r="109" spans="1:24">
      <c r="A109" s="240"/>
      <c r="B109" s="243" t="s">
        <v>2532</v>
      </c>
      <c r="C109" s="239"/>
      <c r="D109" s="239"/>
      <c r="E109" s="239"/>
    </row>
    <row r="110" spans="1:24">
      <c r="A110" s="241"/>
      <c r="B110" s="242" t="s">
        <v>2533</v>
      </c>
      <c r="C110" s="241"/>
      <c r="D110" s="241"/>
      <c r="E110" s="241"/>
    </row>
    <row r="111" spans="1:24">
      <c r="A111" s="241"/>
      <c r="B111" s="242" t="s">
        <v>2534</v>
      </c>
      <c r="C111" s="241"/>
      <c r="D111" s="241"/>
      <c r="E111" s="241"/>
    </row>
    <row r="112" spans="1:24">
      <c r="A112" s="241"/>
      <c r="B112" s="242" t="s">
        <v>2535</v>
      </c>
      <c r="C112" s="241"/>
      <c r="D112" s="241"/>
      <c r="E112" s="241"/>
    </row>
    <row r="113" spans="1:9">
      <c r="A113" s="241"/>
      <c r="B113" s="242" t="s">
        <v>2536</v>
      </c>
      <c r="C113" s="241"/>
      <c r="D113" s="241"/>
      <c r="E113" s="241"/>
    </row>
    <row r="114" spans="1:9">
      <c r="A114" s="241"/>
      <c r="B114" s="244" t="s">
        <v>2537</v>
      </c>
      <c r="C114" s="245"/>
      <c r="D114" s="241"/>
      <c r="E114" s="241"/>
    </row>
    <row r="115" spans="1:9">
      <c r="A115" s="241"/>
      <c r="B115" s="242" t="s">
        <v>2538</v>
      </c>
      <c r="C115" s="241"/>
      <c r="D115" s="241"/>
      <c r="E115" s="241"/>
    </row>
    <row r="116" spans="1:9">
      <c r="A116" s="241"/>
      <c r="B116" s="242" t="s">
        <v>2539</v>
      </c>
      <c r="C116" s="241"/>
      <c r="D116" s="241"/>
      <c r="E116" s="241"/>
    </row>
    <row r="117" spans="1:9">
      <c r="A117" s="241"/>
      <c r="B117" s="244" t="s">
        <v>2540</v>
      </c>
      <c r="C117" s="245"/>
      <c r="D117" s="245"/>
      <c r="E117" s="245"/>
    </row>
    <row r="118" spans="1:9">
      <c r="A118" s="269" t="s">
        <v>2541</v>
      </c>
      <c r="B118" s="283" t="s">
        <v>2595</v>
      </c>
      <c r="C118" s="238"/>
      <c r="D118" s="238"/>
      <c r="E118" s="238"/>
      <c r="F118" s="224"/>
      <c r="G118" s="224"/>
      <c r="H118" s="224"/>
      <c r="I118" s="224"/>
    </row>
    <row r="119" spans="1:9" s="272" customFormat="1">
      <c r="A119" s="246"/>
      <c r="B119" s="246" t="s">
        <v>2598</v>
      </c>
      <c r="C119" s="246"/>
      <c r="D119" s="246"/>
      <c r="E119" s="246"/>
    </row>
    <row r="120" spans="1:9">
      <c r="A120" s="241"/>
      <c r="B120" s="246" t="s">
        <v>2565</v>
      </c>
      <c r="C120" s="241"/>
      <c r="D120" s="241"/>
      <c r="E120" s="241"/>
    </row>
    <row r="121" spans="1:9">
      <c r="A121" s="269" t="s">
        <v>2594</v>
      </c>
      <c r="B121" s="283" t="s">
        <v>2596</v>
      </c>
      <c r="C121" s="238"/>
      <c r="D121" s="238"/>
      <c r="E121" s="238"/>
      <c r="F121" s="224"/>
      <c r="G121" s="224"/>
      <c r="H121" s="224"/>
      <c r="I121" s="224"/>
    </row>
    <row r="122" spans="1:9" s="272" customFormat="1">
      <c r="A122" s="246"/>
      <c r="B122" s="246" t="s">
        <v>2599</v>
      </c>
      <c r="C122" s="246"/>
      <c r="D122" s="246"/>
      <c r="E122" s="246"/>
    </row>
    <row r="123" spans="1:9">
      <c r="A123" s="241" t="s">
        <v>2597</v>
      </c>
      <c r="B123" s="246" t="s">
        <v>2542</v>
      </c>
      <c r="C123" s="241"/>
      <c r="D123" s="241"/>
      <c r="E123" s="241"/>
    </row>
    <row r="124" spans="1:9">
      <c r="A124" s="241"/>
      <c r="B124" s="246" t="s">
        <v>2543</v>
      </c>
      <c r="C124" s="241"/>
      <c r="D124" s="241"/>
      <c r="E124" s="241"/>
    </row>
    <row r="125" spans="1:9">
      <c r="A125" s="241"/>
      <c r="B125" s="241"/>
      <c r="C125" s="241"/>
      <c r="D125" s="241"/>
      <c r="E125" s="241"/>
    </row>
    <row r="126" spans="1:9">
      <c r="A126" s="241"/>
      <c r="B126" s="270" t="s">
        <v>2544</v>
      </c>
      <c r="C126" s="241"/>
      <c r="D126" s="241"/>
      <c r="E126" s="270" t="s">
        <v>2545</v>
      </c>
      <c r="F126" s="205"/>
    </row>
    <row r="127" spans="1:9">
      <c r="A127" s="6" t="s">
        <v>2566</v>
      </c>
      <c r="B127" s="275" t="s">
        <v>2568</v>
      </c>
      <c r="C127" s="119" t="s">
        <v>2567</v>
      </c>
      <c r="E127" s="275" t="s">
        <v>2568</v>
      </c>
      <c r="F127" s="119" t="s">
        <v>2567</v>
      </c>
    </row>
    <row r="128" spans="1:9">
      <c r="A128">
        <v>1</v>
      </c>
      <c r="B128" s="295" t="s">
        <v>297</v>
      </c>
      <c r="C128" s="276">
        <v>80</v>
      </c>
      <c r="D128" s="241"/>
      <c r="E128" t="s">
        <v>1200</v>
      </c>
      <c r="F128" s="276">
        <v>114</v>
      </c>
    </row>
    <row r="129" spans="1:6">
      <c r="A129">
        <v>2</v>
      </c>
      <c r="B129" t="s">
        <v>640</v>
      </c>
      <c r="C129">
        <v>55</v>
      </c>
      <c r="E129" t="s">
        <v>2611</v>
      </c>
      <c r="F129">
        <v>105</v>
      </c>
    </row>
    <row r="130" spans="1:6">
      <c r="A130">
        <v>3</v>
      </c>
      <c r="B130" t="s">
        <v>2610</v>
      </c>
      <c r="C130">
        <v>40</v>
      </c>
      <c r="E130" t="s">
        <v>269</v>
      </c>
      <c r="F130">
        <v>92</v>
      </c>
    </row>
    <row r="131" spans="1:6">
      <c r="A131">
        <v>4</v>
      </c>
      <c r="B131" s="295" t="s">
        <v>760</v>
      </c>
      <c r="C131">
        <v>37</v>
      </c>
      <c r="E131" t="s">
        <v>333</v>
      </c>
      <c r="F131">
        <v>52</v>
      </c>
    </row>
    <row r="132" spans="1:6">
      <c r="A132">
        <v>5</v>
      </c>
      <c r="B132" t="s">
        <v>502</v>
      </c>
      <c r="C132">
        <v>21</v>
      </c>
      <c r="E132" t="s">
        <v>491</v>
      </c>
      <c r="F132">
        <v>48</v>
      </c>
    </row>
    <row r="134" spans="1:6">
      <c r="A134" t="s">
        <v>239</v>
      </c>
    </row>
    <row r="136" spans="1:6" s="15" customFormat="1" ht="21">
      <c r="A136" s="281" t="s">
        <v>2580</v>
      </c>
      <c r="B136" s="279"/>
      <c r="C136" s="279"/>
    </row>
    <row r="137" spans="1:6" s="15" customFormat="1" ht="14.5">
      <c r="A137" s="280" t="b">
        <v>1</v>
      </c>
      <c r="B137" s="13" t="s">
        <v>2576</v>
      </c>
    </row>
    <row r="138" spans="1:6" s="15" customFormat="1" ht="10.5">
      <c r="B138" s="15" t="s">
        <v>2577</v>
      </c>
    </row>
    <row r="139" spans="1:6" s="15" customFormat="1" ht="14.5">
      <c r="A139" s="280" t="b">
        <v>0</v>
      </c>
      <c r="B139" s="13" t="s">
        <v>2578</v>
      </c>
    </row>
    <row r="140" spans="1:6" s="15" customFormat="1" ht="10.5"/>
    <row r="141" spans="1:6" s="15" customFormat="1" ht="10.5"/>
    <row r="142" spans="1:6" s="15" customFormat="1" ht="10.5"/>
    <row r="143" spans="1:6" s="15" customFormat="1" ht="10.5"/>
    <row r="144" spans="1:6" s="15" customFormat="1" ht="10.5"/>
    <row r="145" s="15" customFormat="1" ht="10.5"/>
    <row r="146" s="15" customFormat="1" ht="10.5"/>
    <row r="147" s="15" customFormat="1" ht="10.5"/>
    <row r="148" s="15" customFormat="1" ht="10.5"/>
    <row r="149" s="15" customFormat="1" ht="10.5"/>
  </sheetData>
  <conditionalFormatting sqref="C19">
    <cfRule type="cellIs" dxfId="16" priority="3" operator="between">
      <formula>0.09</formula>
      <formula>0.1</formula>
    </cfRule>
  </conditionalFormatting>
  <conditionalFormatting sqref="C76">
    <cfRule type="containsText" dxfId="15" priority="12" operator="containsText" text="735">
      <formula>NOT(ISERROR(SEARCH("735",C76)))</formula>
    </cfRule>
  </conditionalFormatting>
  <conditionalFormatting sqref="C91">
    <cfRule type="containsText" dxfId="14" priority="15" operator="containsText" text="39">
      <formula>NOT(ISERROR(SEARCH("39",C91)))</formula>
    </cfRule>
  </conditionalFormatting>
  <conditionalFormatting sqref="C96">
    <cfRule type="cellIs" dxfId="13" priority="4" operator="equal">
      <formula>1042</formula>
    </cfRule>
  </conditionalFormatting>
  <conditionalFormatting sqref="C128">
    <cfRule type="cellIs" dxfId="12" priority="7" operator="between">
      <formula>79</formula>
      <formula>80</formula>
    </cfRule>
  </conditionalFormatting>
  <conditionalFormatting sqref="D9">
    <cfRule type="containsText" dxfId="11" priority="26" operator="containsText" text="591">
      <formula>NOT(ISERROR(SEARCH("591",D9)))</formula>
    </cfRule>
  </conditionalFormatting>
  <conditionalFormatting sqref="D43">
    <cfRule type="cellIs" dxfId="10" priority="22" operator="between">
      <formula>16.02</formula>
      <formula>16.03</formula>
    </cfRule>
  </conditionalFormatting>
  <conditionalFormatting sqref="D96">
    <cfRule type="cellIs" dxfId="9" priority="5" operator="equal">
      <formula>3958</formula>
    </cfRule>
  </conditionalFormatting>
  <conditionalFormatting sqref="D97">
    <cfRule type="cellIs" dxfId="8" priority="14" operator="between">
      <formula>3.79</formula>
      <formula>3.8</formula>
    </cfRule>
  </conditionalFormatting>
  <conditionalFormatting sqref="F18">
    <cfRule type="containsText" dxfId="7" priority="24" operator="containsText" text="220">
      <formula>NOT(ISERROR(SEARCH("220",F18)))</formula>
    </cfRule>
  </conditionalFormatting>
  <conditionalFormatting sqref="F128">
    <cfRule type="cellIs" dxfId="6" priority="1" operator="between">
      <formula>112</formula>
      <formula>114</formula>
    </cfRule>
  </conditionalFormatting>
  <conditionalFormatting sqref="G19">
    <cfRule type="cellIs" dxfId="5" priority="23" operator="between">
      <formula>13.62</formula>
      <formula>13.63</formula>
    </cfRule>
  </conditionalFormatting>
  <conditionalFormatting sqref="G92">
    <cfRule type="cellIs" dxfId="4" priority="9" operator="between">
      <formula>223.1</formula>
      <formula>223.2</formula>
    </cfRule>
  </conditionalFormatting>
  <conditionalFormatting sqref="I97">
    <cfRule type="cellIs" dxfId="3" priority="13" operator="between">
      <formula>4.21</formula>
      <formula>4.22</formula>
    </cfRule>
  </conditionalFormatting>
  <conditionalFormatting sqref="K78">
    <cfRule type="containsText" dxfId="2" priority="11" operator="containsText" text="140">
      <formula>NOT(ISERROR(SEARCH("140",K78)))</formula>
    </cfRule>
  </conditionalFormatting>
  <conditionalFormatting sqref="L92">
    <cfRule type="cellIs" dxfId="1" priority="8" operator="between">
      <formula>137.6</formula>
      <formula>137.7</formula>
    </cfRule>
  </conditionalFormatting>
  <conditionalFormatting sqref="M79">
    <cfRule type="cellIs" dxfId="0" priority="10" operator="between">
      <formula>5.85</formula>
      <formula>5.86</formula>
    </cfRule>
  </conditionalFormatting>
  <hyperlinks>
    <hyperlink ref="F4" r:id="rId1" xr:uid="{F5B202FF-08DE-D54E-82EF-5C6A503B5D4B}"/>
  </hyperlinks>
  <pageMargins left="0.75" right="0.75" top="1" bottom="1" header="0.5" footer="0.5"/>
  <pageSetup paperSize="9" orientation="portrait" horizontalDpi="4294967292" verticalDpi="4294967292" r:id="rId2"/>
  <drawing r:id="rId3"/>
  <legacy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8B98C-A580-4E2D-B141-2AA8C2493B56}">
  <dimension ref="A3:B315"/>
  <sheetViews>
    <sheetView topLeftCell="A34" workbookViewId="0">
      <selection activeCell="A34" sqref="A34"/>
    </sheetView>
  </sheetViews>
  <sheetFormatPr defaultRowHeight="15.5"/>
  <cols>
    <col min="1" max="1" width="32.5" bestFit="1" customWidth="1"/>
    <col min="2" max="3" width="19.83203125" bestFit="1" customWidth="1"/>
  </cols>
  <sheetData>
    <row r="3" spans="1:2">
      <c r="A3" s="289" t="s">
        <v>2602</v>
      </c>
      <c r="B3" t="s">
        <v>2609</v>
      </c>
    </row>
    <row r="4" spans="1:2">
      <c r="A4" s="290" t="s">
        <v>297</v>
      </c>
      <c r="B4" s="291">
        <v>39</v>
      </c>
    </row>
    <row r="5" spans="1:2">
      <c r="A5" s="290" t="s">
        <v>406</v>
      </c>
      <c r="B5" s="291">
        <v>28</v>
      </c>
    </row>
    <row r="6" spans="1:2">
      <c r="A6" s="290" t="s">
        <v>269</v>
      </c>
      <c r="B6" s="291">
        <v>25</v>
      </c>
    </row>
    <row r="7" spans="1:2">
      <c r="A7" s="290" t="s">
        <v>636</v>
      </c>
      <c r="B7" s="291">
        <v>20</v>
      </c>
    </row>
    <row r="8" spans="1:2">
      <c r="A8" s="290" t="s">
        <v>536</v>
      </c>
      <c r="B8" s="291">
        <v>19</v>
      </c>
    </row>
    <row r="9" spans="1:2">
      <c r="A9" s="290" t="s">
        <v>640</v>
      </c>
      <c r="B9" s="291">
        <v>16</v>
      </c>
    </row>
    <row r="10" spans="1:2">
      <c r="A10" s="290" t="s">
        <v>699</v>
      </c>
      <c r="B10" s="291">
        <v>15</v>
      </c>
    </row>
    <row r="11" spans="1:2">
      <c r="A11" s="290" t="s">
        <v>265</v>
      </c>
      <c r="B11" s="291">
        <v>14</v>
      </c>
    </row>
    <row r="12" spans="1:2">
      <c r="A12" s="290" t="s">
        <v>289</v>
      </c>
      <c r="B12" s="291">
        <v>12</v>
      </c>
    </row>
    <row r="13" spans="1:2">
      <c r="A13" s="290" t="s">
        <v>760</v>
      </c>
      <c r="B13" s="291">
        <v>11</v>
      </c>
    </row>
    <row r="14" spans="1:2">
      <c r="A14" s="290" t="s">
        <v>581</v>
      </c>
      <c r="B14" s="291">
        <v>10</v>
      </c>
    </row>
    <row r="15" spans="1:2">
      <c r="A15" s="290" t="s">
        <v>310</v>
      </c>
      <c r="B15" s="291">
        <v>10</v>
      </c>
    </row>
    <row r="16" spans="1:2">
      <c r="A16" s="290" t="s">
        <v>502</v>
      </c>
      <c r="B16" s="291">
        <v>9</v>
      </c>
    </row>
    <row r="17" spans="1:2">
      <c r="A17" s="290" t="s">
        <v>752</v>
      </c>
      <c r="B17" s="291">
        <v>9</v>
      </c>
    </row>
    <row r="18" spans="1:2">
      <c r="A18" s="290" t="s">
        <v>798</v>
      </c>
      <c r="B18" s="291">
        <v>8</v>
      </c>
    </row>
    <row r="19" spans="1:2">
      <c r="A19" s="290" t="s">
        <v>447</v>
      </c>
      <c r="B19" s="291">
        <v>8</v>
      </c>
    </row>
    <row r="20" spans="1:2">
      <c r="A20" s="290" t="s">
        <v>518</v>
      </c>
      <c r="B20" s="291">
        <v>8</v>
      </c>
    </row>
    <row r="21" spans="1:2">
      <c r="A21" s="290" t="s">
        <v>795</v>
      </c>
      <c r="B21" s="291">
        <v>7</v>
      </c>
    </row>
    <row r="22" spans="1:2">
      <c r="A22" s="290" t="s">
        <v>403</v>
      </c>
      <c r="B22" s="291">
        <v>7</v>
      </c>
    </row>
    <row r="23" spans="1:2">
      <c r="A23" s="290" t="s">
        <v>418</v>
      </c>
      <c r="B23" s="291">
        <v>7</v>
      </c>
    </row>
    <row r="24" spans="1:2">
      <c r="A24" s="290" t="s">
        <v>685</v>
      </c>
      <c r="B24" s="291">
        <v>7</v>
      </c>
    </row>
    <row r="25" spans="1:2">
      <c r="A25" s="290" t="s">
        <v>527</v>
      </c>
      <c r="B25" s="291">
        <v>6</v>
      </c>
    </row>
    <row r="26" spans="1:2">
      <c r="A26" s="290" t="s">
        <v>904</v>
      </c>
      <c r="B26" s="291">
        <v>6</v>
      </c>
    </row>
    <row r="27" spans="1:2">
      <c r="A27" s="290" t="s">
        <v>909</v>
      </c>
      <c r="B27" s="291">
        <v>6</v>
      </c>
    </row>
    <row r="28" spans="1:2">
      <c r="A28" s="290" t="s">
        <v>630</v>
      </c>
      <c r="B28" s="291">
        <v>5</v>
      </c>
    </row>
    <row r="29" spans="1:2">
      <c r="A29" s="290" t="s">
        <v>375</v>
      </c>
      <c r="B29" s="291">
        <v>5</v>
      </c>
    </row>
    <row r="30" spans="1:2">
      <c r="A30" s="290" t="s">
        <v>603</v>
      </c>
      <c r="B30" s="291">
        <v>5</v>
      </c>
    </row>
    <row r="31" spans="1:2">
      <c r="A31" s="290" t="s">
        <v>920</v>
      </c>
      <c r="B31" s="291">
        <v>5</v>
      </c>
    </row>
    <row r="32" spans="1:2">
      <c r="A32" s="290" t="s">
        <v>1002</v>
      </c>
      <c r="B32" s="291">
        <v>5</v>
      </c>
    </row>
    <row r="33" spans="1:2">
      <c r="A33" s="290" t="s">
        <v>1564</v>
      </c>
      <c r="B33" s="291">
        <v>5</v>
      </c>
    </row>
    <row r="34" spans="1:2">
      <c r="A34" s="290" t="s">
        <v>614</v>
      </c>
      <c r="B34" s="291">
        <v>4</v>
      </c>
    </row>
    <row r="35" spans="1:2">
      <c r="A35" s="290" t="s">
        <v>315</v>
      </c>
      <c r="B35" s="291">
        <v>4</v>
      </c>
    </row>
    <row r="36" spans="1:2">
      <c r="A36" s="290" t="s">
        <v>910</v>
      </c>
      <c r="B36" s="291">
        <v>4</v>
      </c>
    </row>
    <row r="37" spans="1:2">
      <c r="A37" s="290" t="s">
        <v>278</v>
      </c>
      <c r="B37" s="291">
        <v>4</v>
      </c>
    </row>
    <row r="38" spans="1:2">
      <c r="A38" s="290" t="s">
        <v>422</v>
      </c>
      <c r="B38" s="291">
        <v>4</v>
      </c>
    </row>
    <row r="39" spans="1:2">
      <c r="A39" s="290" t="s">
        <v>2049</v>
      </c>
      <c r="B39" s="291">
        <v>4</v>
      </c>
    </row>
    <row r="40" spans="1:2">
      <c r="A40" s="290" t="s">
        <v>508</v>
      </c>
      <c r="B40" s="291">
        <v>4</v>
      </c>
    </row>
    <row r="41" spans="1:2">
      <c r="A41" s="290" t="s">
        <v>488</v>
      </c>
      <c r="B41" s="291">
        <v>3</v>
      </c>
    </row>
    <row r="42" spans="1:2">
      <c r="A42" s="290" t="s">
        <v>736</v>
      </c>
      <c r="B42" s="291">
        <v>3</v>
      </c>
    </row>
    <row r="43" spans="1:2">
      <c r="A43" s="290" t="s">
        <v>497</v>
      </c>
      <c r="B43" s="291">
        <v>3</v>
      </c>
    </row>
    <row r="44" spans="1:2">
      <c r="A44" s="290" t="s">
        <v>258</v>
      </c>
      <c r="B44" s="291">
        <v>3</v>
      </c>
    </row>
    <row r="45" spans="1:2">
      <c r="A45" s="290" t="s">
        <v>1072</v>
      </c>
      <c r="B45" s="291">
        <v>3</v>
      </c>
    </row>
    <row r="46" spans="1:2">
      <c r="A46" s="290" t="s">
        <v>548</v>
      </c>
      <c r="B46" s="291">
        <v>3</v>
      </c>
    </row>
    <row r="47" spans="1:2">
      <c r="A47" s="290" t="s">
        <v>1399</v>
      </c>
      <c r="B47" s="291">
        <v>3</v>
      </c>
    </row>
    <row r="48" spans="1:2">
      <c r="A48" s="290" t="s">
        <v>1910</v>
      </c>
      <c r="B48" s="291">
        <v>3</v>
      </c>
    </row>
    <row r="49" spans="1:2">
      <c r="A49" s="290" t="s">
        <v>1326</v>
      </c>
      <c r="B49" s="291">
        <v>3</v>
      </c>
    </row>
    <row r="50" spans="1:2">
      <c r="A50" s="290" t="s">
        <v>471</v>
      </c>
      <c r="B50" s="291">
        <v>3</v>
      </c>
    </row>
    <row r="51" spans="1:2">
      <c r="A51" s="290" t="s">
        <v>592</v>
      </c>
      <c r="B51" s="291">
        <v>3</v>
      </c>
    </row>
    <row r="52" spans="1:2">
      <c r="A52" s="290" t="s">
        <v>1264</v>
      </c>
      <c r="B52" s="291">
        <v>3</v>
      </c>
    </row>
    <row r="53" spans="1:2">
      <c r="A53" s="290" t="s">
        <v>509</v>
      </c>
      <c r="B53" s="291">
        <v>3</v>
      </c>
    </row>
    <row r="54" spans="1:2">
      <c r="A54" s="290" t="s">
        <v>1100</v>
      </c>
      <c r="B54" s="291">
        <v>3</v>
      </c>
    </row>
    <row r="55" spans="1:2">
      <c r="A55" s="290" t="s">
        <v>361</v>
      </c>
      <c r="B55" s="291">
        <v>3</v>
      </c>
    </row>
    <row r="56" spans="1:2">
      <c r="A56" s="290" t="s">
        <v>445</v>
      </c>
      <c r="B56" s="291">
        <v>3</v>
      </c>
    </row>
    <row r="57" spans="1:2">
      <c r="A57" s="290" t="s">
        <v>1064</v>
      </c>
      <c r="B57" s="291">
        <v>3</v>
      </c>
    </row>
    <row r="58" spans="1:2">
      <c r="A58" s="290" t="s">
        <v>1410</v>
      </c>
      <c r="B58" s="291">
        <v>2</v>
      </c>
    </row>
    <row r="59" spans="1:2">
      <c r="A59" s="290" t="s">
        <v>961</v>
      </c>
      <c r="B59" s="291">
        <v>2</v>
      </c>
    </row>
    <row r="60" spans="1:2">
      <c r="A60" s="290" t="s">
        <v>831</v>
      </c>
      <c r="B60" s="291">
        <v>2</v>
      </c>
    </row>
    <row r="61" spans="1:2">
      <c r="A61" s="290" t="s">
        <v>501</v>
      </c>
      <c r="B61" s="291">
        <v>2</v>
      </c>
    </row>
    <row r="62" spans="1:2">
      <c r="A62" s="290" t="s">
        <v>884</v>
      </c>
      <c r="B62" s="291">
        <v>2</v>
      </c>
    </row>
    <row r="63" spans="1:2">
      <c r="A63" s="290" t="s">
        <v>1431</v>
      </c>
      <c r="B63" s="291">
        <v>2</v>
      </c>
    </row>
    <row r="64" spans="1:2">
      <c r="A64" s="290" t="s">
        <v>854</v>
      </c>
      <c r="B64" s="291">
        <v>2</v>
      </c>
    </row>
    <row r="65" spans="1:2">
      <c r="A65" s="290" t="s">
        <v>1592</v>
      </c>
      <c r="B65" s="291">
        <v>2</v>
      </c>
    </row>
    <row r="66" spans="1:2">
      <c r="A66" s="290" t="s">
        <v>266</v>
      </c>
      <c r="B66" s="291">
        <v>2</v>
      </c>
    </row>
    <row r="67" spans="1:2">
      <c r="A67" s="290" t="s">
        <v>696</v>
      </c>
      <c r="B67" s="291">
        <v>2</v>
      </c>
    </row>
    <row r="68" spans="1:2">
      <c r="A68" s="290" t="s">
        <v>951</v>
      </c>
      <c r="B68" s="291">
        <v>2</v>
      </c>
    </row>
    <row r="69" spans="1:2">
      <c r="A69" s="290" t="s">
        <v>1246</v>
      </c>
      <c r="B69" s="291">
        <v>2</v>
      </c>
    </row>
    <row r="70" spans="1:2">
      <c r="A70" s="290" t="s">
        <v>2188</v>
      </c>
      <c r="B70" s="291">
        <v>2</v>
      </c>
    </row>
    <row r="71" spans="1:2">
      <c r="A71" s="290" t="s">
        <v>2155</v>
      </c>
      <c r="B71" s="291">
        <v>2</v>
      </c>
    </row>
    <row r="72" spans="1:2">
      <c r="A72" s="290" t="s">
        <v>1590</v>
      </c>
      <c r="B72" s="291">
        <v>2</v>
      </c>
    </row>
    <row r="73" spans="1:2">
      <c r="A73" s="290" t="s">
        <v>1271</v>
      </c>
      <c r="B73" s="291">
        <v>2</v>
      </c>
    </row>
    <row r="74" spans="1:2">
      <c r="A74" s="290" t="s">
        <v>825</v>
      </c>
      <c r="B74" s="291">
        <v>2</v>
      </c>
    </row>
    <row r="75" spans="1:2">
      <c r="A75" s="290" t="s">
        <v>1769</v>
      </c>
      <c r="B75" s="291">
        <v>2</v>
      </c>
    </row>
    <row r="76" spans="1:2">
      <c r="A76" s="290" t="s">
        <v>1628</v>
      </c>
      <c r="B76" s="291">
        <v>2</v>
      </c>
    </row>
    <row r="77" spans="1:2">
      <c r="A77" s="290" t="s">
        <v>1752</v>
      </c>
      <c r="B77" s="291">
        <v>2</v>
      </c>
    </row>
    <row r="78" spans="1:2">
      <c r="A78" s="290" t="s">
        <v>1823</v>
      </c>
      <c r="B78" s="291">
        <v>2</v>
      </c>
    </row>
    <row r="79" spans="1:2">
      <c r="A79" s="290" t="s">
        <v>1653</v>
      </c>
      <c r="B79" s="291">
        <v>2</v>
      </c>
    </row>
    <row r="80" spans="1:2">
      <c r="A80" s="290" t="s">
        <v>2135</v>
      </c>
      <c r="B80" s="291">
        <v>2</v>
      </c>
    </row>
    <row r="81" spans="1:2">
      <c r="A81" s="290" t="s">
        <v>591</v>
      </c>
      <c r="B81" s="291">
        <v>2</v>
      </c>
    </row>
    <row r="82" spans="1:2">
      <c r="A82" s="290" t="s">
        <v>1128</v>
      </c>
      <c r="B82" s="291">
        <v>2</v>
      </c>
    </row>
    <row r="83" spans="1:2">
      <c r="A83" s="290" t="s">
        <v>1013</v>
      </c>
      <c r="B83" s="291">
        <v>2</v>
      </c>
    </row>
    <row r="84" spans="1:2">
      <c r="A84" s="290" t="s">
        <v>2193</v>
      </c>
      <c r="B84" s="291">
        <v>2</v>
      </c>
    </row>
    <row r="85" spans="1:2">
      <c r="A85" s="290" t="s">
        <v>377</v>
      </c>
      <c r="B85" s="291">
        <v>2</v>
      </c>
    </row>
    <row r="86" spans="1:2">
      <c r="A86" s="290" t="s">
        <v>523</v>
      </c>
      <c r="B86" s="291">
        <v>2</v>
      </c>
    </row>
    <row r="87" spans="1:2">
      <c r="A87" s="290" t="s">
        <v>356</v>
      </c>
      <c r="B87" s="291">
        <v>2</v>
      </c>
    </row>
    <row r="88" spans="1:2">
      <c r="A88" s="290" t="s">
        <v>1896</v>
      </c>
      <c r="B88" s="291">
        <v>2</v>
      </c>
    </row>
    <row r="89" spans="1:2">
      <c r="A89" s="290" t="s">
        <v>457</v>
      </c>
      <c r="B89" s="291">
        <v>2</v>
      </c>
    </row>
    <row r="90" spans="1:2">
      <c r="A90" s="290" t="s">
        <v>714</v>
      </c>
      <c r="B90" s="291">
        <v>2</v>
      </c>
    </row>
    <row r="91" spans="1:2">
      <c r="A91" s="290" t="s">
        <v>1550</v>
      </c>
      <c r="B91" s="291">
        <v>2</v>
      </c>
    </row>
    <row r="92" spans="1:2">
      <c r="A92" s="290" t="s">
        <v>425</v>
      </c>
      <c r="B92" s="291">
        <v>2</v>
      </c>
    </row>
    <row r="93" spans="1:2">
      <c r="A93" s="290" t="s">
        <v>844</v>
      </c>
      <c r="B93" s="291">
        <v>2</v>
      </c>
    </row>
    <row r="94" spans="1:2">
      <c r="A94" s="290" t="s">
        <v>357</v>
      </c>
      <c r="B94" s="291">
        <v>1</v>
      </c>
    </row>
    <row r="95" spans="1:2">
      <c r="A95" s="290" t="s">
        <v>1673</v>
      </c>
      <c r="B95" s="291">
        <v>1</v>
      </c>
    </row>
    <row r="96" spans="1:2">
      <c r="A96" s="290" t="s">
        <v>679</v>
      </c>
      <c r="B96" s="291">
        <v>1</v>
      </c>
    </row>
    <row r="97" spans="1:2">
      <c r="A97" s="290" t="s">
        <v>1787</v>
      </c>
      <c r="B97" s="291">
        <v>1</v>
      </c>
    </row>
    <row r="98" spans="1:2">
      <c r="A98" s="290" t="s">
        <v>1441</v>
      </c>
      <c r="B98" s="291">
        <v>1</v>
      </c>
    </row>
    <row r="99" spans="1:2">
      <c r="A99" s="290" t="s">
        <v>1202</v>
      </c>
      <c r="B99" s="291">
        <v>1</v>
      </c>
    </row>
    <row r="100" spans="1:2">
      <c r="A100" s="290" t="s">
        <v>1342</v>
      </c>
      <c r="B100" s="291">
        <v>1</v>
      </c>
    </row>
    <row r="101" spans="1:2">
      <c r="A101" s="290" t="s">
        <v>2002</v>
      </c>
      <c r="B101" s="291">
        <v>1</v>
      </c>
    </row>
    <row r="102" spans="1:2">
      <c r="A102" s="290" t="s">
        <v>595</v>
      </c>
      <c r="B102" s="291">
        <v>1</v>
      </c>
    </row>
    <row r="103" spans="1:2">
      <c r="A103" s="290" t="s">
        <v>1519</v>
      </c>
      <c r="B103" s="291">
        <v>1</v>
      </c>
    </row>
    <row r="104" spans="1:2">
      <c r="A104" s="290" t="s">
        <v>1581</v>
      </c>
      <c r="B104" s="291">
        <v>1</v>
      </c>
    </row>
    <row r="105" spans="1:2">
      <c r="A105" s="290" t="s">
        <v>918</v>
      </c>
      <c r="B105" s="291">
        <v>1</v>
      </c>
    </row>
    <row r="106" spans="1:2">
      <c r="A106" s="290" t="s">
        <v>893</v>
      </c>
      <c r="B106" s="291">
        <v>1</v>
      </c>
    </row>
    <row r="107" spans="1:2">
      <c r="A107" s="290" t="s">
        <v>1906</v>
      </c>
      <c r="B107" s="291">
        <v>1</v>
      </c>
    </row>
    <row r="108" spans="1:2">
      <c r="A108" s="290" t="s">
        <v>949</v>
      </c>
      <c r="B108" s="291">
        <v>1</v>
      </c>
    </row>
    <row r="109" spans="1:2">
      <c r="A109" s="290" t="s">
        <v>1552</v>
      </c>
      <c r="B109" s="291">
        <v>1</v>
      </c>
    </row>
    <row r="110" spans="1:2">
      <c r="A110" s="290" t="s">
        <v>1037</v>
      </c>
      <c r="B110" s="291">
        <v>1</v>
      </c>
    </row>
    <row r="111" spans="1:2">
      <c r="A111" s="290" t="s">
        <v>1149</v>
      </c>
      <c r="B111" s="291">
        <v>1</v>
      </c>
    </row>
    <row r="112" spans="1:2">
      <c r="A112" s="290" t="s">
        <v>2069</v>
      </c>
      <c r="B112" s="291">
        <v>1</v>
      </c>
    </row>
    <row r="113" spans="1:2">
      <c r="A113" s="290" t="s">
        <v>1338</v>
      </c>
      <c r="B113" s="291">
        <v>1</v>
      </c>
    </row>
    <row r="114" spans="1:2">
      <c r="A114" s="290" t="s">
        <v>833</v>
      </c>
      <c r="B114" s="291">
        <v>1</v>
      </c>
    </row>
    <row r="115" spans="1:2">
      <c r="A115" s="290" t="s">
        <v>532</v>
      </c>
      <c r="B115" s="291">
        <v>1</v>
      </c>
    </row>
    <row r="116" spans="1:2">
      <c r="A116" s="290" t="s">
        <v>762</v>
      </c>
      <c r="B116" s="291">
        <v>1</v>
      </c>
    </row>
    <row r="117" spans="1:2">
      <c r="A117" s="290" t="s">
        <v>1621</v>
      </c>
      <c r="B117" s="291">
        <v>1</v>
      </c>
    </row>
    <row r="118" spans="1:2">
      <c r="A118" s="290" t="s">
        <v>292</v>
      </c>
      <c r="B118" s="291">
        <v>1</v>
      </c>
    </row>
    <row r="119" spans="1:2">
      <c r="A119" s="290" t="s">
        <v>1459</v>
      </c>
      <c r="B119" s="291">
        <v>1</v>
      </c>
    </row>
    <row r="120" spans="1:2">
      <c r="A120" s="290" t="s">
        <v>1397</v>
      </c>
      <c r="B120" s="291">
        <v>1</v>
      </c>
    </row>
    <row r="121" spans="1:2">
      <c r="A121" s="290" t="s">
        <v>1008</v>
      </c>
      <c r="B121" s="291">
        <v>1</v>
      </c>
    </row>
    <row r="122" spans="1:2">
      <c r="A122" s="290" t="s">
        <v>1070</v>
      </c>
      <c r="B122" s="291">
        <v>1</v>
      </c>
    </row>
    <row r="123" spans="1:2">
      <c r="A123" s="290" t="s">
        <v>2252</v>
      </c>
      <c r="B123" s="291">
        <v>1</v>
      </c>
    </row>
    <row r="124" spans="1:2">
      <c r="A124" s="290" t="s">
        <v>1055</v>
      </c>
      <c r="B124" s="291">
        <v>1</v>
      </c>
    </row>
    <row r="125" spans="1:2">
      <c r="A125" s="290" t="s">
        <v>2547</v>
      </c>
      <c r="B125" s="291">
        <v>1</v>
      </c>
    </row>
    <row r="126" spans="1:2">
      <c r="A126" s="290" t="s">
        <v>515</v>
      </c>
      <c r="B126" s="291">
        <v>1</v>
      </c>
    </row>
    <row r="127" spans="1:2">
      <c r="A127" s="290" t="s">
        <v>1356</v>
      </c>
      <c r="B127" s="291">
        <v>1</v>
      </c>
    </row>
    <row r="128" spans="1:2">
      <c r="A128" s="290" t="s">
        <v>2126</v>
      </c>
      <c r="B128" s="291">
        <v>1</v>
      </c>
    </row>
    <row r="129" spans="1:2">
      <c r="A129" s="290" t="s">
        <v>544</v>
      </c>
      <c r="B129" s="291">
        <v>1</v>
      </c>
    </row>
    <row r="130" spans="1:2">
      <c r="A130" s="290" t="s">
        <v>1125</v>
      </c>
      <c r="B130" s="291">
        <v>1</v>
      </c>
    </row>
    <row r="131" spans="1:2">
      <c r="A131" s="290" t="s">
        <v>1086</v>
      </c>
      <c r="B131" s="291">
        <v>1</v>
      </c>
    </row>
    <row r="132" spans="1:2">
      <c r="A132" s="290" t="s">
        <v>1436</v>
      </c>
      <c r="B132" s="291">
        <v>1</v>
      </c>
    </row>
    <row r="133" spans="1:2">
      <c r="A133" s="290" t="s">
        <v>1860</v>
      </c>
      <c r="B133" s="291">
        <v>1</v>
      </c>
    </row>
    <row r="134" spans="1:2">
      <c r="A134" s="290" t="s">
        <v>439</v>
      </c>
      <c r="B134" s="291">
        <v>1</v>
      </c>
    </row>
    <row r="135" spans="1:2">
      <c r="A135" s="290" t="s">
        <v>1259</v>
      </c>
      <c r="B135" s="291">
        <v>1</v>
      </c>
    </row>
    <row r="136" spans="1:2">
      <c r="A136" s="290" t="s">
        <v>2005</v>
      </c>
      <c r="B136" s="291">
        <v>1</v>
      </c>
    </row>
    <row r="137" spans="1:2">
      <c r="A137" s="290" t="s">
        <v>829</v>
      </c>
      <c r="B137" s="291">
        <v>1</v>
      </c>
    </row>
    <row r="138" spans="1:2">
      <c r="A138" s="290" t="s">
        <v>723</v>
      </c>
      <c r="B138" s="291">
        <v>1</v>
      </c>
    </row>
    <row r="139" spans="1:2">
      <c r="A139" s="290" t="s">
        <v>769</v>
      </c>
      <c r="B139" s="291">
        <v>1</v>
      </c>
    </row>
    <row r="140" spans="1:2">
      <c r="A140" s="290" t="s">
        <v>896</v>
      </c>
      <c r="B140" s="291">
        <v>1</v>
      </c>
    </row>
    <row r="141" spans="1:2">
      <c r="A141" s="290" t="s">
        <v>1780</v>
      </c>
      <c r="B141" s="291">
        <v>1</v>
      </c>
    </row>
    <row r="142" spans="1:2">
      <c r="A142" s="290" t="s">
        <v>420</v>
      </c>
      <c r="B142" s="291">
        <v>1</v>
      </c>
    </row>
    <row r="143" spans="1:2">
      <c r="A143" s="290" t="s">
        <v>427</v>
      </c>
      <c r="B143" s="291">
        <v>1</v>
      </c>
    </row>
    <row r="144" spans="1:2">
      <c r="A144" s="290" t="s">
        <v>1098</v>
      </c>
      <c r="B144" s="291">
        <v>1</v>
      </c>
    </row>
    <row r="145" spans="1:2">
      <c r="A145" s="290" t="s">
        <v>1920</v>
      </c>
      <c r="B145" s="291">
        <v>1</v>
      </c>
    </row>
    <row r="146" spans="1:2">
      <c r="A146" s="290" t="s">
        <v>1102</v>
      </c>
      <c r="B146" s="291">
        <v>1</v>
      </c>
    </row>
    <row r="147" spans="1:2">
      <c r="A147" s="290" t="s">
        <v>843</v>
      </c>
      <c r="B147" s="291">
        <v>1</v>
      </c>
    </row>
    <row r="148" spans="1:2">
      <c r="A148" s="290" t="s">
        <v>634</v>
      </c>
      <c r="B148" s="291">
        <v>1</v>
      </c>
    </row>
    <row r="149" spans="1:2">
      <c r="A149" s="290" t="s">
        <v>1027</v>
      </c>
      <c r="B149" s="291">
        <v>1</v>
      </c>
    </row>
    <row r="150" spans="1:2">
      <c r="A150" s="290" t="s">
        <v>1032</v>
      </c>
      <c r="B150" s="291">
        <v>1</v>
      </c>
    </row>
    <row r="151" spans="1:2">
      <c r="A151" s="290" t="s">
        <v>676</v>
      </c>
      <c r="B151" s="291">
        <v>1</v>
      </c>
    </row>
    <row r="152" spans="1:2">
      <c r="A152" s="290" t="s">
        <v>2207</v>
      </c>
      <c r="B152" s="291">
        <v>1</v>
      </c>
    </row>
    <row r="153" spans="1:2">
      <c r="A153" s="290" t="s">
        <v>1371</v>
      </c>
      <c r="B153" s="291">
        <v>1</v>
      </c>
    </row>
    <row r="154" spans="1:2">
      <c r="A154" s="290" t="s">
        <v>554</v>
      </c>
      <c r="B154" s="291">
        <v>1</v>
      </c>
    </row>
    <row r="155" spans="1:2">
      <c r="A155" s="290" t="s">
        <v>2092</v>
      </c>
      <c r="B155" s="291">
        <v>1</v>
      </c>
    </row>
    <row r="156" spans="1:2">
      <c r="A156" s="290" t="s">
        <v>816</v>
      </c>
      <c r="B156" s="291">
        <v>1</v>
      </c>
    </row>
    <row r="157" spans="1:2">
      <c r="A157" s="290" t="s">
        <v>1665</v>
      </c>
      <c r="B157" s="291">
        <v>1</v>
      </c>
    </row>
    <row r="158" spans="1:2">
      <c r="A158" s="290" t="s">
        <v>1688</v>
      </c>
      <c r="B158" s="291">
        <v>1</v>
      </c>
    </row>
    <row r="159" spans="1:2">
      <c r="A159" s="290" t="s">
        <v>1395</v>
      </c>
      <c r="B159" s="291">
        <v>1</v>
      </c>
    </row>
    <row r="160" spans="1:2">
      <c r="A160" s="290" t="s">
        <v>2245</v>
      </c>
      <c r="B160" s="291">
        <v>1</v>
      </c>
    </row>
    <row r="161" spans="1:2">
      <c r="A161" s="290" t="s">
        <v>726</v>
      </c>
      <c r="B161" s="291">
        <v>1</v>
      </c>
    </row>
    <row r="162" spans="1:2">
      <c r="A162" s="290" t="s">
        <v>484</v>
      </c>
      <c r="B162" s="291">
        <v>1</v>
      </c>
    </row>
    <row r="163" spans="1:2">
      <c r="A163" s="290" t="s">
        <v>1968</v>
      </c>
      <c r="B163" s="291">
        <v>1</v>
      </c>
    </row>
    <row r="164" spans="1:2">
      <c r="A164" s="290" t="s">
        <v>1471</v>
      </c>
      <c r="B164" s="291">
        <v>1</v>
      </c>
    </row>
    <row r="165" spans="1:2">
      <c r="A165" s="290" t="s">
        <v>1733</v>
      </c>
      <c r="B165" s="291">
        <v>1</v>
      </c>
    </row>
    <row r="166" spans="1:2">
      <c r="A166" s="290" t="s">
        <v>1516</v>
      </c>
      <c r="B166" s="291">
        <v>1</v>
      </c>
    </row>
    <row r="167" spans="1:2">
      <c r="A167" s="290" t="s">
        <v>392</v>
      </c>
      <c r="B167" s="291">
        <v>1</v>
      </c>
    </row>
    <row r="168" spans="1:2">
      <c r="A168" s="290" t="s">
        <v>1366</v>
      </c>
      <c r="B168" s="291">
        <v>1</v>
      </c>
    </row>
    <row r="169" spans="1:2">
      <c r="A169" s="290" t="s">
        <v>307</v>
      </c>
      <c r="B169" s="291">
        <v>1</v>
      </c>
    </row>
    <row r="170" spans="1:2">
      <c r="A170" s="290" t="s">
        <v>1174</v>
      </c>
      <c r="B170" s="291">
        <v>1</v>
      </c>
    </row>
    <row r="171" spans="1:2">
      <c r="A171" s="290" t="s">
        <v>2122</v>
      </c>
      <c r="B171" s="291">
        <v>1</v>
      </c>
    </row>
    <row r="172" spans="1:2">
      <c r="A172" s="290" t="s">
        <v>385</v>
      </c>
      <c r="B172" s="291">
        <v>1</v>
      </c>
    </row>
    <row r="173" spans="1:2">
      <c r="A173" s="290" t="s">
        <v>1107</v>
      </c>
      <c r="B173" s="291">
        <v>1</v>
      </c>
    </row>
    <row r="174" spans="1:2">
      <c r="A174" s="290" t="s">
        <v>657</v>
      </c>
      <c r="B174" s="291">
        <v>1</v>
      </c>
    </row>
    <row r="175" spans="1:2">
      <c r="A175" s="290" t="s">
        <v>373</v>
      </c>
      <c r="B175" s="291">
        <v>1</v>
      </c>
    </row>
    <row r="176" spans="1:2">
      <c r="A176" s="290" t="s">
        <v>2190</v>
      </c>
      <c r="B176" s="291">
        <v>1</v>
      </c>
    </row>
    <row r="177" spans="1:2">
      <c r="A177" s="290" t="s">
        <v>1607</v>
      </c>
      <c r="B177" s="291">
        <v>1</v>
      </c>
    </row>
    <row r="178" spans="1:2">
      <c r="A178" s="290" t="s">
        <v>2130</v>
      </c>
      <c r="B178" s="291">
        <v>1</v>
      </c>
    </row>
    <row r="179" spans="1:2">
      <c r="A179" s="290" t="s">
        <v>717</v>
      </c>
      <c r="B179" s="291">
        <v>1</v>
      </c>
    </row>
    <row r="180" spans="1:2">
      <c r="A180" s="290" t="s">
        <v>1198</v>
      </c>
      <c r="B180" s="291">
        <v>1</v>
      </c>
    </row>
    <row r="181" spans="1:2">
      <c r="A181" s="290" t="s">
        <v>1094</v>
      </c>
      <c r="B181" s="291">
        <v>1</v>
      </c>
    </row>
    <row r="182" spans="1:2">
      <c r="A182" s="290" t="s">
        <v>479</v>
      </c>
      <c r="B182" s="291">
        <v>1</v>
      </c>
    </row>
    <row r="183" spans="1:2">
      <c r="A183" s="290" t="s">
        <v>2041</v>
      </c>
      <c r="B183" s="291">
        <v>1</v>
      </c>
    </row>
    <row r="184" spans="1:2">
      <c r="A184" s="290" t="s">
        <v>1428</v>
      </c>
      <c r="B184" s="291">
        <v>1</v>
      </c>
    </row>
    <row r="185" spans="1:2">
      <c r="A185" s="290" t="s">
        <v>1332</v>
      </c>
      <c r="B185" s="291">
        <v>1</v>
      </c>
    </row>
    <row r="186" spans="1:2">
      <c r="A186" s="290" t="s">
        <v>2137</v>
      </c>
      <c r="B186" s="291">
        <v>1</v>
      </c>
    </row>
    <row r="187" spans="1:2">
      <c r="A187" s="290" t="s">
        <v>2112</v>
      </c>
      <c r="B187" s="291">
        <v>1</v>
      </c>
    </row>
    <row r="188" spans="1:2">
      <c r="A188" s="290" t="s">
        <v>542</v>
      </c>
      <c r="B188" s="291">
        <v>1</v>
      </c>
    </row>
    <row r="189" spans="1:2">
      <c r="A189" s="290" t="s">
        <v>690</v>
      </c>
      <c r="B189" s="291">
        <v>1</v>
      </c>
    </row>
    <row r="190" spans="1:2">
      <c r="A190" s="290" t="s">
        <v>1380</v>
      </c>
      <c r="B190" s="291">
        <v>1</v>
      </c>
    </row>
    <row r="191" spans="1:2">
      <c r="A191" s="290" t="s">
        <v>670</v>
      </c>
      <c r="B191" s="291">
        <v>1</v>
      </c>
    </row>
    <row r="192" spans="1:2">
      <c r="A192" s="290" t="s">
        <v>1314</v>
      </c>
      <c r="B192" s="291">
        <v>1</v>
      </c>
    </row>
    <row r="193" spans="1:2">
      <c r="A193" s="290" t="s">
        <v>1401</v>
      </c>
      <c r="B193" s="291">
        <v>1</v>
      </c>
    </row>
    <row r="194" spans="1:2">
      <c r="A194" s="290" t="s">
        <v>272</v>
      </c>
      <c r="B194" s="291">
        <v>1</v>
      </c>
    </row>
    <row r="195" spans="1:2">
      <c r="A195" s="290" t="s">
        <v>1990</v>
      </c>
      <c r="B195" s="291">
        <v>1</v>
      </c>
    </row>
    <row r="196" spans="1:2">
      <c r="A196" s="290" t="s">
        <v>911</v>
      </c>
      <c r="B196" s="291">
        <v>1</v>
      </c>
    </row>
    <row r="197" spans="1:2">
      <c r="A197" s="290" t="s">
        <v>2160</v>
      </c>
      <c r="B197" s="291">
        <v>1</v>
      </c>
    </row>
    <row r="198" spans="1:2">
      <c r="A198" s="290" t="s">
        <v>2209</v>
      </c>
      <c r="B198" s="291">
        <v>1</v>
      </c>
    </row>
    <row r="199" spans="1:2">
      <c r="A199" s="290" t="s">
        <v>1506</v>
      </c>
      <c r="B199" s="291">
        <v>1</v>
      </c>
    </row>
    <row r="200" spans="1:2">
      <c r="A200" s="290" t="s">
        <v>1363</v>
      </c>
      <c r="B200" s="291">
        <v>1</v>
      </c>
    </row>
    <row r="201" spans="1:2">
      <c r="A201" s="290" t="s">
        <v>923</v>
      </c>
      <c r="B201" s="291">
        <v>1</v>
      </c>
    </row>
    <row r="202" spans="1:2">
      <c r="A202" s="290" t="s">
        <v>275</v>
      </c>
      <c r="B202" s="291">
        <v>1</v>
      </c>
    </row>
    <row r="203" spans="1:2">
      <c r="A203" s="290" t="s">
        <v>2015</v>
      </c>
      <c r="B203" s="291">
        <v>1</v>
      </c>
    </row>
    <row r="204" spans="1:2">
      <c r="A204" s="290" t="s">
        <v>1451</v>
      </c>
      <c r="B204" s="291">
        <v>1</v>
      </c>
    </row>
    <row r="205" spans="1:2">
      <c r="A205" s="290" t="s">
        <v>2211</v>
      </c>
      <c r="B205" s="291">
        <v>1</v>
      </c>
    </row>
    <row r="206" spans="1:2">
      <c r="A206" s="290" t="s">
        <v>891</v>
      </c>
      <c r="B206" s="291">
        <v>1</v>
      </c>
    </row>
    <row r="207" spans="1:2">
      <c r="A207" s="290" t="s">
        <v>1645</v>
      </c>
      <c r="B207" s="291">
        <v>1</v>
      </c>
    </row>
    <row r="208" spans="1:2">
      <c r="A208" s="290" t="s">
        <v>624</v>
      </c>
      <c r="B208" s="291">
        <v>1</v>
      </c>
    </row>
    <row r="209" spans="1:2">
      <c r="A209" s="290" t="s">
        <v>1232</v>
      </c>
      <c r="B209" s="291">
        <v>1</v>
      </c>
    </row>
    <row r="210" spans="1:2">
      <c r="A210" s="290" t="s">
        <v>1275</v>
      </c>
      <c r="B210" s="291">
        <v>1</v>
      </c>
    </row>
    <row r="211" spans="1:2">
      <c r="A211" s="290" t="s">
        <v>607</v>
      </c>
      <c r="B211" s="291">
        <v>1</v>
      </c>
    </row>
    <row r="212" spans="1:2">
      <c r="A212" s="290" t="s">
        <v>1651</v>
      </c>
      <c r="B212" s="291">
        <v>1</v>
      </c>
    </row>
    <row r="213" spans="1:2">
      <c r="A213" s="290" t="s">
        <v>2167</v>
      </c>
      <c r="B213" s="291">
        <v>1</v>
      </c>
    </row>
    <row r="214" spans="1:2">
      <c r="A214" s="290" t="s">
        <v>2119</v>
      </c>
      <c r="B214" s="291">
        <v>1</v>
      </c>
    </row>
    <row r="215" spans="1:2">
      <c r="A215" s="290" t="s">
        <v>1966</v>
      </c>
      <c r="B215" s="291">
        <v>1</v>
      </c>
    </row>
    <row r="216" spans="1:2">
      <c r="A216" s="290" t="s">
        <v>672</v>
      </c>
      <c r="B216" s="291">
        <v>1</v>
      </c>
    </row>
    <row r="217" spans="1:2">
      <c r="A217" s="290" t="s">
        <v>996</v>
      </c>
      <c r="B217" s="291">
        <v>1</v>
      </c>
    </row>
    <row r="218" spans="1:2">
      <c r="A218" s="290" t="s">
        <v>2089</v>
      </c>
      <c r="B218" s="291">
        <v>1</v>
      </c>
    </row>
    <row r="219" spans="1:2">
      <c r="A219" s="290" t="s">
        <v>1845</v>
      </c>
      <c r="B219" s="291">
        <v>1</v>
      </c>
    </row>
    <row r="220" spans="1:2">
      <c r="A220" s="290" t="s">
        <v>788</v>
      </c>
      <c r="B220" s="291">
        <v>1</v>
      </c>
    </row>
    <row r="221" spans="1:2">
      <c r="A221" s="290" t="s">
        <v>616</v>
      </c>
      <c r="B221" s="291">
        <v>1</v>
      </c>
    </row>
    <row r="222" spans="1:2">
      <c r="A222" s="290" t="s">
        <v>519</v>
      </c>
      <c r="B222" s="291">
        <v>1</v>
      </c>
    </row>
    <row r="223" spans="1:2">
      <c r="A223" s="290" t="s">
        <v>1884</v>
      </c>
      <c r="B223" s="291">
        <v>1</v>
      </c>
    </row>
    <row r="224" spans="1:2">
      <c r="A224" s="290" t="s">
        <v>1204</v>
      </c>
      <c r="B224" s="291">
        <v>1</v>
      </c>
    </row>
    <row r="225" spans="1:2">
      <c r="A225" s="290" t="s">
        <v>2225</v>
      </c>
      <c r="B225" s="291">
        <v>1</v>
      </c>
    </row>
    <row r="226" spans="1:2">
      <c r="A226" s="290" t="s">
        <v>1502</v>
      </c>
      <c r="B226" s="291">
        <v>1</v>
      </c>
    </row>
    <row r="227" spans="1:2">
      <c r="A227" s="290" t="s">
        <v>1758</v>
      </c>
      <c r="B227" s="291">
        <v>1</v>
      </c>
    </row>
    <row r="228" spans="1:2">
      <c r="A228" s="290" t="s">
        <v>728</v>
      </c>
      <c r="B228" s="291">
        <v>1</v>
      </c>
    </row>
    <row r="229" spans="1:2">
      <c r="A229" s="290" t="s">
        <v>1820</v>
      </c>
      <c r="B229" s="291">
        <v>1</v>
      </c>
    </row>
    <row r="230" spans="1:2">
      <c r="A230" s="290" t="s">
        <v>1879</v>
      </c>
      <c r="B230" s="291">
        <v>1</v>
      </c>
    </row>
    <row r="231" spans="1:2">
      <c r="A231" s="290" t="s">
        <v>1190</v>
      </c>
      <c r="B231" s="291">
        <v>1</v>
      </c>
    </row>
    <row r="232" spans="1:2">
      <c r="A232" s="290" t="s">
        <v>2203</v>
      </c>
      <c r="B232" s="291">
        <v>1</v>
      </c>
    </row>
    <row r="233" spans="1:2">
      <c r="A233" s="290" t="s">
        <v>694</v>
      </c>
      <c r="B233" s="291">
        <v>1</v>
      </c>
    </row>
    <row r="234" spans="1:2">
      <c r="A234" s="290" t="s">
        <v>1576</v>
      </c>
      <c r="B234" s="291">
        <v>1</v>
      </c>
    </row>
    <row r="235" spans="1:2">
      <c r="A235" s="290" t="s">
        <v>1767</v>
      </c>
      <c r="B235" s="291">
        <v>1</v>
      </c>
    </row>
    <row r="236" spans="1:2">
      <c r="A236" s="290" t="s">
        <v>1222</v>
      </c>
      <c r="B236" s="291">
        <v>1</v>
      </c>
    </row>
    <row r="237" spans="1:2">
      <c r="A237" s="290" t="s">
        <v>1536</v>
      </c>
      <c r="B237" s="291">
        <v>1</v>
      </c>
    </row>
    <row r="238" spans="1:2">
      <c r="A238" s="290" t="s">
        <v>1889</v>
      </c>
      <c r="B238" s="291">
        <v>1</v>
      </c>
    </row>
    <row r="239" spans="1:2">
      <c r="A239" s="290" t="s">
        <v>1641</v>
      </c>
      <c r="B239" s="291">
        <v>1</v>
      </c>
    </row>
    <row r="240" spans="1:2">
      <c r="A240" s="290" t="s">
        <v>1318</v>
      </c>
      <c r="B240" s="291">
        <v>1</v>
      </c>
    </row>
    <row r="241" spans="1:2">
      <c r="A241" s="290" t="s">
        <v>531</v>
      </c>
      <c r="B241" s="291">
        <v>1</v>
      </c>
    </row>
    <row r="242" spans="1:2">
      <c r="A242" s="290" t="s">
        <v>959</v>
      </c>
      <c r="B242" s="291">
        <v>1</v>
      </c>
    </row>
    <row r="243" spans="1:2">
      <c r="A243" s="290" t="s">
        <v>753</v>
      </c>
      <c r="B243" s="291">
        <v>1</v>
      </c>
    </row>
    <row r="244" spans="1:2">
      <c r="A244" s="290" t="s">
        <v>2239</v>
      </c>
      <c r="B244" s="291">
        <v>1</v>
      </c>
    </row>
    <row r="245" spans="1:2">
      <c r="A245" s="290" t="s">
        <v>511</v>
      </c>
      <c r="B245" s="291">
        <v>1</v>
      </c>
    </row>
    <row r="246" spans="1:2">
      <c r="A246" s="290" t="s">
        <v>835</v>
      </c>
      <c r="B246" s="291">
        <v>1</v>
      </c>
    </row>
    <row r="247" spans="1:2">
      <c r="A247" s="290" t="s">
        <v>262</v>
      </c>
      <c r="B247" s="291">
        <v>1</v>
      </c>
    </row>
    <row r="248" spans="1:2">
      <c r="A248" s="290" t="s">
        <v>1320</v>
      </c>
      <c r="B248" s="291">
        <v>1</v>
      </c>
    </row>
    <row r="249" spans="1:2">
      <c r="A249" s="290" t="s">
        <v>295</v>
      </c>
      <c r="B249" s="291">
        <v>1</v>
      </c>
    </row>
    <row r="250" spans="1:2">
      <c r="A250" s="290" t="s">
        <v>1408</v>
      </c>
      <c r="B250" s="291">
        <v>1</v>
      </c>
    </row>
    <row r="251" spans="1:2">
      <c r="A251" s="290" t="s">
        <v>329</v>
      </c>
      <c r="B251" s="291">
        <v>1</v>
      </c>
    </row>
    <row r="252" spans="1:2">
      <c r="A252" s="290" t="s">
        <v>796</v>
      </c>
      <c r="B252" s="291">
        <v>1</v>
      </c>
    </row>
    <row r="253" spans="1:2">
      <c r="A253" s="290" t="s">
        <v>1235</v>
      </c>
      <c r="B253" s="291">
        <v>1</v>
      </c>
    </row>
    <row r="254" spans="1:2">
      <c r="A254" s="290" t="s">
        <v>1656</v>
      </c>
      <c r="B254" s="291">
        <v>1</v>
      </c>
    </row>
    <row r="255" spans="1:2">
      <c r="A255" s="290" t="s">
        <v>899</v>
      </c>
      <c r="B255" s="291">
        <v>1</v>
      </c>
    </row>
    <row r="256" spans="1:2">
      <c r="A256" s="290" t="s">
        <v>1829</v>
      </c>
      <c r="B256" s="291">
        <v>1</v>
      </c>
    </row>
    <row r="257" spans="1:2">
      <c r="A257" s="290" t="s">
        <v>2110</v>
      </c>
      <c r="B257" s="291">
        <v>1</v>
      </c>
    </row>
    <row r="258" spans="1:2">
      <c r="A258" s="290" t="s">
        <v>701</v>
      </c>
      <c r="B258" s="291">
        <v>1</v>
      </c>
    </row>
    <row r="259" spans="1:2">
      <c r="A259" s="290" t="s">
        <v>1794</v>
      </c>
      <c r="B259" s="291">
        <v>1</v>
      </c>
    </row>
    <row r="260" spans="1:2">
      <c r="A260" s="290" t="s">
        <v>1586</v>
      </c>
      <c r="B260" s="291">
        <v>1</v>
      </c>
    </row>
    <row r="261" spans="1:2">
      <c r="A261" s="290" t="s">
        <v>1578</v>
      </c>
      <c r="B261" s="291">
        <v>1</v>
      </c>
    </row>
    <row r="262" spans="1:2">
      <c r="A262" s="290" t="s">
        <v>534</v>
      </c>
      <c r="B262" s="291">
        <v>1</v>
      </c>
    </row>
    <row r="263" spans="1:2">
      <c r="A263" s="290" t="s">
        <v>284</v>
      </c>
      <c r="B263" s="291">
        <v>1</v>
      </c>
    </row>
    <row r="264" spans="1:2">
      <c r="A264" s="290" t="s">
        <v>1836</v>
      </c>
      <c r="B264" s="291">
        <v>1</v>
      </c>
    </row>
    <row r="265" spans="1:2">
      <c r="A265" s="290" t="s">
        <v>299</v>
      </c>
      <c r="B265" s="291">
        <v>1</v>
      </c>
    </row>
    <row r="266" spans="1:2">
      <c r="A266" s="290" t="s">
        <v>1986</v>
      </c>
      <c r="B266" s="291">
        <v>1</v>
      </c>
    </row>
    <row r="267" spans="1:2">
      <c r="A267" s="290" t="s">
        <v>2010</v>
      </c>
      <c r="B267" s="291">
        <v>1</v>
      </c>
    </row>
    <row r="268" spans="1:2">
      <c r="A268" s="290" t="s">
        <v>901</v>
      </c>
      <c r="B268" s="291">
        <v>1</v>
      </c>
    </row>
    <row r="269" spans="1:2">
      <c r="A269" s="290" t="s">
        <v>280</v>
      </c>
      <c r="B269" s="291">
        <v>1</v>
      </c>
    </row>
    <row r="270" spans="1:2">
      <c r="A270" s="290" t="s">
        <v>556</v>
      </c>
      <c r="B270" s="291">
        <v>1</v>
      </c>
    </row>
    <row r="271" spans="1:2">
      <c r="A271" s="290" t="s">
        <v>1299</v>
      </c>
      <c r="B271" s="291">
        <v>1</v>
      </c>
    </row>
    <row r="272" spans="1:2">
      <c r="A272" s="290" t="s">
        <v>1194</v>
      </c>
      <c r="B272" s="291">
        <v>1</v>
      </c>
    </row>
    <row r="273" spans="1:2">
      <c r="A273" s="290" t="s">
        <v>557</v>
      </c>
      <c r="B273" s="291">
        <v>1</v>
      </c>
    </row>
    <row r="274" spans="1:2">
      <c r="A274" s="290" t="s">
        <v>454</v>
      </c>
      <c r="B274" s="291">
        <v>1</v>
      </c>
    </row>
    <row r="275" spans="1:2">
      <c r="A275" s="290" t="s">
        <v>1719</v>
      </c>
      <c r="B275" s="291">
        <v>1</v>
      </c>
    </row>
    <row r="276" spans="1:2">
      <c r="A276" s="290" t="s">
        <v>2139</v>
      </c>
      <c r="B276" s="291">
        <v>1</v>
      </c>
    </row>
    <row r="277" spans="1:2">
      <c r="A277" s="290" t="s">
        <v>2116</v>
      </c>
      <c r="B277" s="291">
        <v>1</v>
      </c>
    </row>
    <row r="278" spans="1:2">
      <c r="A278" s="290" t="s">
        <v>731</v>
      </c>
      <c r="B278" s="291">
        <v>1</v>
      </c>
    </row>
    <row r="279" spans="1:2">
      <c r="A279" s="290" t="s">
        <v>1207</v>
      </c>
      <c r="B279" s="291">
        <v>1</v>
      </c>
    </row>
    <row r="280" spans="1:2">
      <c r="A280" s="290" t="s">
        <v>2037</v>
      </c>
      <c r="B280" s="291">
        <v>1</v>
      </c>
    </row>
    <row r="281" spans="1:2">
      <c r="A281" s="290" t="s">
        <v>1937</v>
      </c>
      <c r="B281" s="291">
        <v>1</v>
      </c>
    </row>
    <row r="282" spans="1:2">
      <c r="A282" s="290" t="s">
        <v>477</v>
      </c>
      <c r="B282" s="291">
        <v>1</v>
      </c>
    </row>
    <row r="283" spans="1:2">
      <c r="A283" s="290" t="s">
        <v>415</v>
      </c>
      <c r="B283" s="291">
        <v>1</v>
      </c>
    </row>
    <row r="284" spans="1:2">
      <c r="A284" s="290" t="s">
        <v>1168</v>
      </c>
      <c r="B284" s="291">
        <v>1</v>
      </c>
    </row>
    <row r="285" spans="1:2">
      <c r="A285" s="290" t="s">
        <v>1887</v>
      </c>
      <c r="B285" s="291">
        <v>1</v>
      </c>
    </row>
    <row r="286" spans="1:2">
      <c r="A286" s="290" t="s">
        <v>707</v>
      </c>
      <c r="B286" s="291">
        <v>1</v>
      </c>
    </row>
    <row r="287" spans="1:2">
      <c r="A287" s="290" t="s">
        <v>2218</v>
      </c>
      <c r="B287" s="291">
        <v>1</v>
      </c>
    </row>
    <row r="288" spans="1:2">
      <c r="A288" s="290" t="s">
        <v>1296</v>
      </c>
      <c r="B288" s="291">
        <v>1</v>
      </c>
    </row>
    <row r="289" spans="1:2">
      <c r="A289" s="290" t="s">
        <v>1251</v>
      </c>
      <c r="B289" s="291">
        <v>1</v>
      </c>
    </row>
    <row r="290" spans="1:2">
      <c r="A290" s="290" t="s">
        <v>2152</v>
      </c>
      <c r="B290" s="291">
        <v>1</v>
      </c>
    </row>
    <row r="291" spans="1:2">
      <c r="A291" s="290" t="s">
        <v>859</v>
      </c>
      <c r="B291" s="291">
        <v>1</v>
      </c>
    </row>
    <row r="292" spans="1:2">
      <c r="A292" s="290" t="s">
        <v>401</v>
      </c>
      <c r="B292" s="291">
        <v>1</v>
      </c>
    </row>
    <row r="293" spans="1:2">
      <c r="A293" s="290" t="s">
        <v>1683</v>
      </c>
      <c r="B293" s="291">
        <v>1</v>
      </c>
    </row>
    <row r="294" spans="1:2">
      <c r="A294" s="290" t="s">
        <v>1349</v>
      </c>
      <c r="B294" s="291">
        <v>1</v>
      </c>
    </row>
    <row r="295" spans="1:2">
      <c r="A295" s="290" t="s">
        <v>956</v>
      </c>
      <c r="B295" s="291">
        <v>1</v>
      </c>
    </row>
    <row r="296" spans="1:2">
      <c r="A296" s="290" t="s">
        <v>2059</v>
      </c>
      <c r="B296" s="291">
        <v>1</v>
      </c>
    </row>
    <row r="297" spans="1:2">
      <c r="A297" s="290" t="s">
        <v>1104</v>
      </c>
      <c r="B297" s="291">
        <v>1</v>
      </c>
    </row>
    <row r="298" spans="1:2">
      <c r="A298" s="290" t="s">
        <v>1262</v>
      </c>
      <c r="B298" s="291">
        <v>1</v>
      </c>
    </row>
    <row r="299" spans="1:2">
      <c r="A299" s="290" t="s">
        <v>724</v>
      </c>
      <c r="B299" s="291">
        <v>1</v>
      </c>
    </row>
    <row r="300" spans="1:2">
      <c r="A300" s="290" t="s">
        <v>741</v>
      </c>
      <c r="B300" s="291">
        <v>1</v>
      </c>
    </row>
    <row r="301" spans="1:2">
      <c r="A301" s="290" t="s">
        <v>1419</v>
      </c>
      <c r="B301" s="291">
        <v>1</v>
      </c>
    </row>
    <row r="302" spans="1:2">
      <c r="A302" s="290" t="s">
        <v>756</v>
      </c>
      <c r="B302" s="291">
        <v>1</v>
      </c>
    </row>
    <row r="303" spans="1:2">
      <c r="A303" s="290" t="s">
        <v>1346</v>
      </c>
      <c r="B303" s="291">
        <v>1</v>
      </c>
    </row>
    <row r="304" spans="1:2">
      <c r="A304" s="290" t="s">
        <v>1801</v>
      </c>
      <c r="B304" s="291">
        <v>1</v>
      </c>
    </row>
    <row r="305" spans="1:2">
      <c r="A305" s="290" t="s">
        <v>1715</v>
      </c>
      <c r="B305" s="291">
        <v>1</v>
      </c>
    </row>
    <row r="306" spans="1:2">
      <c r="A306" s="290" t="s">
        <v>1052</v>
      </c>
      <c r="B306" s="291">
        <v>1</v>
      </c>
    </row>
    <row r="307" spans="1:2">
      <c r="A307" s="290" t="s">
        <v>743</v>
      </c>
      <c r="B307" s="291">
        <v>1</v>
      </c>
    </row>
    <row r="308" spans="1:2">
      <c r="A308" s="290" t="s">
        <v>1549</v>
      </c>
      <c r="B308" s="291">
        <v>1</v>
      </c>
    </row>
    <row r="309" spans="1:2">
      <c r="A309" s="290" t="s">
        <v>885</v>
      </c>
      <c r="B309" s="291">
        <v>1</v>
      </c>
    </row>
    <row r="310" spans="1:2">
      <c r="A310" s="290" t="s">
        <v>1488</v>
      </c>
      <c r="B310" s="291">
        <v>1</v>
      </c>
    </row>
    <row r="311" spans="1:2">
      <c r="A311" s="290" t="s">
        <v>1492</v>
      </c>
      <c r="B311" s="291">
        <v>1</v>
      </c>
    </row>
    <row r="312" spans="1:2">
      <c r="A312" s="290" t="s">
        <v>493</v>
      </c>
      <c r="B312" s="291">
        <v>1</v>
      </c>
    </row>
    <row r="313" spans="1:2">
      <c r="A313" s="290" t="s">
        <v>1825</v>
      </c>
      <c r="B313" s="291">
        <v>1</v>
      </c>
    </row>
    <row r="314" spans="1:2">
      <c r="A314" s="290" t="s">
        <v>2608</v>
      </c>
      <c r="B314" s="291"/>
    </row>
    <row r="315" spans="1:2">
      <c r="A315" s="290" t="s">
        <v>2603</v>
      </c>
      <c r="B315" s="291">
        <v>708</v>
      </c>
    </row>
  </sheetData>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67573-886B-4034-8E92-522815853412}">
  <dimension ref="A3:B7"/>
  <sheetViews>
    <sheetView workbookViewId="0">
      <selection activeCell="B6" sqref="B6"/>
    </sheetView>
  </sheetViews>
  <sheetFormatPr defaultRowHeight="15.5"/>
  <cols>
    <col min="1" max="1" width="12" bestFit="1" customWidth="1"/>
    <col min="2" max="2" width="14.4140625" bestFit="1" customWidth="1"/>
  </cols>
  <sheetData>
    <row r="3" spans="1:2">
      <c r="A3" s="289" t="s">
        <v>2602</v>
      </c>
      <c r="B3" t="s">
        <v>2604</v>
      </c>
    </row>
    <row r="4" spans="1:2">
      <c r="A4" s="290">
        <v>1</v>
      </c>
      <c r="B4" s="291">
        <v>449</v>
      </c>
    </row>
    <row r="5" spans="1:2">
      <c r="A5" s="290">
        <v>2</v>
      </c>
      <c r="B5" s="291">
        <v>591</v>
      </c>
    </row>
    <row r="6" spans="1:2">
      <c r="A6" s="290">
        <v>3</v>
      </c>
      <c r="B6" s="291">
        <v>2</v>
      </c>
    </row>
    <row r="7" spans="1:2">
      <c r="A7" s="290" t="s">
        <v>2603</v>
      </c>
      <c r="B7" s="291">
        <v>1042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FEFE9-5B9D-4B95-B66B-1AE4CB926D4D}">
  <dimension ref="A3:B11"/>
  <sheetViews>
    <sheetView workbookViewId="0">
      <selection activeCell="B10" sqref="B10"/>
    </sheetView>
  </sheetViews>
  <sheetFormatPr defaultRowHeight="15.5"/>
  <cols>
    <col min="1" max="1" width="12" bestFit="1" customWidth="1"/>
    <col min="2" max="2" width="11.33203125" bestFit="1" customWidth="1"/>
    <col min="3" max="3" width="10.9140625" bestFit="1" customWidth="1"/>
  </cols>
  <sheetData>
    <row r="3" spans="1:2">
      <c r="A3" s="289" t="s">
        <v>2602</v>
      </c>
      <c r="B3" t="s">
        <v>2605</v>
      </c>
    </row>
    <row r="4" spans="1:2">
      <c r="A4" s="290">
        <v>1</v>
      </c>
      <c r="B4" s="291">
        <v>68</v>
      </c>
    </row>
    <row r="5" spans="1:2">
      <c r="A5" s="290">
        <v>2</v>
      </c>
      <c r="B5" s="291">
        <v>266</v>
      </c>
    </row>
    <row r="6" spans="1:2">
      <c r="A6" s="290">
        <v>3</v>
      </c>
      <c r="B6" s="291">
        <v>220</v>
      </c>
    </row>
    <row r="7" spans="1:2">
      <c r="A7" s="290">
        <v>4</v>
      </c>
      <c r="B7" s="291">
        <v>142</v>
      </c>
    </row>
    <row r="8" spans="1:2">
      <c r="A8" s="290">
        <v>5</v>
      </c>
      <c r="B8" s="291">
        <v>136</v>
      </c>
    </row>
    <row r="9" spans="1:2">
      <c r="A9" s="290">
        <v>6</v>
      </c>
      <c r="B9" s="291">
        <v>209</v>
      </c>
    </row>
    <row r="10" spans="1:2">
      <c r="A10" s="290">
        <v>7</v>
      </c>
      <c r="B10" s="291">
        <v>1</v>
      </c>
    </row>
    <row r="11" spans="1:2">
      <c r="A11" s="290" t="s">
        <v>2603</v>
      </c>
      <c r="B11" s="291">
        <v>1042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D8DE4-91FA-49AD-BB23-5B59CAA8300C}">
  <dimension ref="A3:B15"/>
  <sheetViews>
    <sheetView workbookViewId="0">
      <selection activeCell="B4" sqref="B4"/>
    </sheetView>
  </sheetViews>
  <sheetFormatPr defaultRowHeight="15.5"/>
  <cols>
    <col min="1" max="1" width="12" bestFit="1" customWidth="1"/>
    <col min="2" max="2" width="21.25" bestFit="1" customWidth="1"/>
  </cols>
  <sheetData>
    <row r="3" spans="1:2">
      <c r="A3" s="289" t="s">
        <v>2602</v>
      </c>
      <c r="B3" t="s">
        <v>2607</v>
      </c>
    </row>
    <row r="4" spans="1:2">
      <c r="A4" s="290">
        <v>1</v>
      </c>
      <c r="B4" s="291">
        <v>676</v>
      </c>
    </row>
    <row r="5" spans="1:2">
      <c r="A5" s="290">
        <v>2</v>
      </c>
      <c r="B5" s="291">
        <v>17</v>
      </c>
    </row>
    <row r="6" spans="1:2">
      <c r="A6" s="290">
        <v>3</v>
      </c>
      <c r="B6" s="291">
        <v>7</v>
      </c>
    </row>
    <row r="7" spans="1:2">
      <c r="A7" s="290">
        <v>4</v>
      </c>
      <c r="B7" s="291">
        <v>3</v>
      </c>
    </row>
    <row r="8" spans="1:2">
      <c r="A8" s="290">
        <v>5</v>
      </c>
      <c r="B8" s="291">
        <v>4</v>
      </c>
    </row>
    <row r="9" spans="1:2">
      <c r="A9" s="290">
        <v>6</v>
      </c>
      <c r="B9" s="291">
        <v>3</v>
      </c>
    </row>
    <row r="10" spans="1:2">
      <c r="A10" s="290">
        <v>7</v>
      </c>
      <c r="B10" s="291">
        <v>45</v>
      </c>
    </row>
    <row r="11" spans="1:2">
      <c r="A11" s="290">
        <v>8</v>
      </c>
      <c r="B11" s="291">
        <v>69</v>
      </c>
    </row>
    <row r="12" spans="1:2">
      <c r="A12" s="290">
        <v>9</v>
      </c>
      <c r="B12" s="291">
        <v>140</v>
      </c>
    </row>
    <row r="13" spans="1:2">
      <c r="A13" s="290">
        <v>10</v>
      </c>
      <c r="B13" s="291">
        <v>17</v>
      </c>
    </row>
    <row r="14" spans="1:2">
      <c r="A14" s="290">
        <v>11</v>
      </c>
      <c r="B14" s="291">
        <v>61</v>
      </c>
    </row>
    <row r="15" spans="1:2">
      <c r="A15" s="290" t="s">
        <v>2603</v>
      </c>
      <c r="B15" s="291">
        <v>1042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58EDC-4C4A-4DCD-B054-E94781C35DEB}">
  <dimension ref="A3:B11"/>
  <sheetViews>
    <sheetView workbookViewId="0">
      <selection activeCell="B10" sqref="B10"/>
    </sheetView>
  </sheetViews>
  <sheetFormatPr defaultRowHeight="15.5"/>
  <cols>
    <col min="1" max="1" width="12" bestFit="1" customWidth="1"/>
    <col min="2" max="2" width="23.9140625" bestFit="1" customWidth="1"/>
  </cols>
  <sheetData>
    <row r="3" spans="1:2">
      <c r="A3" s="289" t="s">
        <v>2602</v>
      </c>
      <c r="B3" t="s">
        <v>2606</v>
      </c>
    </row>
    <row r="4" spans="1:2">
      <c r="A4" s="290">
        <v>1</v>
      </c>
      <c r="B4" s="291">
        <v>116</v>
      </c>
    </row>
    <row r="5" spans="1:2">
      <c r="A5" s="290">
        <v>2</v>
      </c>
      <c r="B5" s="291">
        <v>167</v>
      </c>
    </row>
    <row r="6" spans="1:2">
      <c r="A6" s="290">
        <v>3</v>
      </c>
      <c r="B6" s="291">
        <v>170</v>
      </c>
    </row>
    <row r="7" spans="1:2">
      <c r="A7" s="290">
        <v>4</v>
      </c>
      <c r="B7" s="291">
        <v>181</v>
      </c>
    </row>
    <row r="8" spans="1:2">
      <c r="A8" s="290">
        <v>5</v>
      </c>
      <c r="B8" s="291">
        <v>132</v>
      </c>
    </row>
    <row r="9" spans="1:2">
      <c r="A9" s="290">
        <v>6</v>
      </c>
      <c r="B9" s="291">
        <v>99</v>
      </c>
    </row>
    <row r="10" spans="1:2">
      <c r="A10" s="290">
        <v>7</v>
      </c>
      <c r="B10" s="291">
        <v>177</v>
      </c>
    </row>
    <row r="11" spans="1:2">
      <c r="A11" s="290" t="s">
        <v>2603</v>
      </c>
      <c r="B11" s="291">
        <v>1042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9B46E-BA6E-CF4C-87D7-FF05939D6FDC}">
  <dimension ref="A1:CP1056"/>
  <sheetViews>
    <sheetView tabSelected="1" zoomScale="103" workbookViewId="0">
      <pane xSplit="1" ySplit="4" topLeftCell="B1044" activePane="bottomRight" state="frozen"/>
      <selection pane="topRight" activeCell="B1" sqref="B1"/>
      <selection pane="bottomLeft" activeCell="A5" sqref="A5"/>
      <selection pane="bottomRight" activeCell="M1055" sqref="M1055"/>
    </sheetView>
  </sheetViews>
  <sheetFormatPr defaultColWidth="8.83203125" defaultRowHeight="14.5"/>
  <cols>
    <col min="1" max="1" width="8.83203125" style="126"/>
    <col min="2" max="2" width="9.6640625" style="126" bestFit="1" customWidth="1"/>
    <col min="3" max="4" width="8.83203125" style="126"/>
    <col min="5" max="5" width="14.83203125" style="126" customWidth="1"/>
    <col min="6" max="17" width="8.83203125" style="126"/>
    <col min="18" max="18" width="18" style="126" customWidth="1"/>
    <col min="19" max="82" width="8.83203125" style="126"/>
    <col min="83" max="83" width="13.1640625" style="126" customWidth="1"/>
    <col min="84" max="16384" width="8.83203125" style="126"/>
  </cols>
  <sheetData>
    <row r="1" spans="1:94">
      <c r="A1" s="163" t="s">
        <v>180</v>
      </c>
      <c r="B1" s="163"/>
      <c r="C1" s="303"/>
      <c r="D1" s="303"/>
      <c r="E1" s="303"/>
      <c r="F1" s="160" t="s">
        <v>174</v>
      </c>
      <c r="G1" s="160"/>
      <c r="H1" s="160"/>
      <c r="I1" s="160"/>
      <c r="J1" s="160"/>
      <c r="K1" s="160"/>
      <c r="L1" s="160"/>
      <c r="M1" s="160"/>
      <c r="N1" s="160"/>
      <c r="O1" s="160"/>
      <c r="P1" s="160"/>
      <c r="Q1" s="160" t="s">
        <v>2430</v>
      </c>
      <c r="R1" s="160" t="s">
        <v>2415</v>
      </c>
      <c r="S1" s="158" t="s">
        <v>2429</v>
      </c>
      <c r="T1" s="158"/>
      <c r="U1" s="158"/>
      <c r="V1" s="158"/>
      <c r="W1" s="158"/>
      <c r="X1" s="158"/>
      <c r="Y1" s="158"/>
      <c r="Z1" s="158"/>
      <c r="AA1" s="158"/>
      <c r="AB1" s="158"/>
      <c r="AC1" s="158"/>
      <c r="AD1" s="158"/>
      <c r="AE1" s="158"/>
      <c r="AF1" s="158"/>
      <c r="AG1" s="158"/>
      <c r="AH1" s="159" t="s">
        <v>2428</v>
      </c>
      <c r="AI1" s="159"/>
      <c r="AJ1" s="159"/>
      <c r="AK1" s="159"/>
      <c r="AL1" s="159"/>
      <c r="AM1" s="159"/>
      <c r="AN1" s="159"/>
      <c r="AO1" s="159"/>
      <c r="AP1" s="159"/>
      <c r="AQ1" s="159"/>
      <c r="AR1" s="159"/>
      <c r="AS1" s="159"/>
      <c r="AT1" s="159"/>
      <c r="AU1" s="162" t="s">
        <v>2427</v>
      </c>
      <c r="AV1" s="162"/>
      <c r="AW1" s="162"/>
      <c r="AX1" s="162"/>
      <c r="AY1" s="162"/>
      <c r="AZ1" s="161" t="s">
        <v>2426</v>
      </c>
      <c r="BA1" s="161"/>
      <c r="BB1" s="161"/>
      <c r="BC1" s="161"/>
      <c r="BD1" s="161"/>
      <c r="BE1" s="161"/>
      <c r="BF1" s="160" t="s">
        <v>2425</v>
      </c>
      <c r="BG1" s="160"/>
      <c r="BH1" s="160"/>
      <c r="BI1" s="160"/>
      <c r="BJ1" s="159" t="s">
        <v>2424</v>
      </c>
      <c r="BK1" s="159"/>
      <c r="BL1" s="159"/>
      <c r="BM1" s="159"/>
      <c r="BN1" s="158" t="s">
        <v>2423</v>
      </c>
      <c r="BO1" s="158"/>
      <c r="BP1" s="158"/>
      <c r="BQ1" s="157" t="s">
        <v>2422</v>
      </c>
      <c r="BR1" s="157"/>
      <c r="BS1" s="157"/>
      <c r="BT1" s="156" t="s">
        <v>2421</v>
      </c>
      <c r="BU1" s="156"/>
      <c r="BV1" s="156"/>
      <c r="BW1" s="156"/>
      <c r="BX1" s="155" t="s">
        <v>2420</v>
      </c>
      <c r="BY1" s="155"/>
      <c r="BZ1" s="155"/>
      <c r="CA1" s="154" t="s">
        <v>2419</v>
      </c>
      <c r="CB1" s="154"/>
      <c r="CC1" s="154"/>
      <c r="CD1" s="154"/>
      <c r="CF1" s="153" t="s">
        <v>2418</v>
      </c>
      <c r="CG1" s="153"/>
      <c r="CH1" s="153"/>
      <c r="CI1" s="153"/>
      <c r="CJ1" s="153"/>
      <c r="CK1" s="153"/>
      <c r="CL1" s="153"/>
      <c r="CM1" s="153"/>
      <c r="CN1" s="153"/>
    </row>
    <row r="2" spans="1:94" s="146" customFormat="1" ht="26">
      <c r="A2" s="148" t="s">
        <v>177</v>
      </c>
      <c r="B2" s="152" t="s">
        <v>2511</v>
      </c>
      <c r="C2" s="146" t="s">
        <v>176</v>
      </c>
      <c r="D2" s="146" t="s">
        <v>2346</v>
      </c>
      <c r="E2" s="146" t="s">
        <v>2345</v>
      </c>
      <c r="F2" s="146" t="s">
        <v>2344</v>
      </c>
      <c r="G2" s="146" t="s">
        <v>2343</v>
      </c>
      <c r="H2" s="146" t="s">
        <v>2342</v>
      </c>
      <c r="I2" s="146" t="s">
        <v>2341</v>
      </c>
      <c r="J2" s="146" t="s">
        <v>2340</v>
      </c>
      <c r="K2" s="146" t="s">
        <v>2339</v>
      </c>
      <c r="L2" s="146" t="s">
        <v>2338</v>
      </c>
      <c r="M2" s="146" t="s">
        <v>2337</v>
      </c>
      <c r="N2" s="146" t="s">
        <v>175</v>
      </c>
      <c r="O2" s="146" t="s">
        <v>2336</v>
      </c>
      <c r="P2" s="146" t="s">
        <v>175</v>
      </c>
      <c r="Q2" s="146" t="s">
        <v>2335</v>
      </c>
      <c r="R2" s="146" t="s">
        <v>174</v>
      </c>
      <c r="S2" s="146" t="s">
        <v>2333</v>
      </c>
      <c r="T2" s="146" t="s">
        <v>2332</v>
      </c>
      <c r="U2" s="146" t="s">
        <v>2331</v>
      </c>
      <c r="V2" s="146" t="s">
        <v>2330</v>
      </c>
      <c r="W2" s="146" t="s">
        <v>2329</v>
      </c>
      <c r="X2" s="146" t="s">
        <v>2328</v>
      </c>
      <c r="Y2" s="146" t="s">
        <v>2327</v>
      </c>
      <c r="Z2" s="146" t="s">
        <v>2326</v>
      </c>
      <c r="AA2" s="146" t="s">
        <v>2325</v>
      </c>
      <c r="AB2" s="146" t="s">
        <v>2324</v>
      </c>
      <c r="AC2" s="146" t="s">
        <v>2323</v>
      </c>
      <c r="AD2" s="146" t="s">
        <v>2322</v>
      </c>
      <c r="AE2" s="146" t="s">
        <v>2321</v>
      </c>
      <c r="AG2" s="146" t="s">
        <v>2334</v>
      </c>
      <c r="AH2" s="146" t="s">
        <v>2333</v>
      </c>
      <c r="AI2" s="146" t="s">
        <v>2332</v>
      </c>
      <c r="AJ2" s="146" t="s">
        <v>2331</v>
      </c>
      <c r="AK2" s="146" t="s">
        <v>2330</v>
      </c>
      <c r="AL2" s="146" t="s">
        <v>2329</v>
      </c>
      <c r="AM2" s="146" t="s">
        <v>2328</v>
      </c>
      <c r="AN2" s="146" t="s">
        <v>2327</v>
      </c>
      <c r="AO2" s="146" t="s">
        <v>2326</v>
      </c>
      <c r="AP2" s="146" t="s">
        <v>2325</v>
      </c>
      <c r="AQ2" s="146" t="s">
        <v>2324</v>
      </c>
      <c r="AR2" s="146" t="s">
        <v>2323</v>
      </c>
      <c r="AS2" s="146" t="s">
        <v>2322</v>
      </c>
      <c r="AT2" s="146" t="s">
        <v>2321</v>
      </c>
      <c r="AU2" s="147" t="s">
        <v>2320</v>
      </c>
      <c r="AV2" s="129" t="s">
        <v>2319</v>
      </c>
      <c r="AW2" s="129" t="s">
        <v>2318</v>
      </c>
      <c r="AX2" s="129" t="s">
        <v>2317</v>
      </c>
      <c r="AY2" s="129" t="s">
        <v>2316</v>
      </c>
      <c r="AZ2" s="146" t="s">
        <v>2315</v>
      </c>
      <c r="BA2" s="146" t="s">
        <v>2314</v>
      </c>
      <c r="BB2" s="146" t="s">
        <v>2313</v>
      </c>
      <c r="BC2" s="146" t="s">
        <v>2312</v>
      </c>
      <c r="BD2" s="146" t="s">
        <v>2311</v>
      </c>
      <c r="BE2" s="146" t="s">
        <v>2310</v>
      </c>
      <c r="BF2" s="146" t="s">
        <v>2309</v>
      </c>
      <c r="BG2" s="146" t="s">
        <v>2308</v>
      </c>
      <c r="BH2" s="146" t="s">
        <v>2307</v>
      </c>
      <c r="BI2" s="146" t="s">
        <v>2306</v>
      </c>
      <c r="BJ2" s="146" t="s">
        <v>2305</v>
      </c>
      <c r="BK2" s="146" t="s">
        <v>2304</v>
      </c>
      <c r="BL2" s="146" t="s">
        <v>2303</v>
      </c>
      <c r="BM2" s="146" t="s">
        <v>2302</v>
      </c>
      <c r="BN2" s="146" t="s">
        <v>2301</v>
      </c>
      <c r="BO2" s="146" t="s">
        <v>2300</v>
      </c>
      <c r="BP2" s="146" t="s">
        <v>2299</v>
      </c>
      <c r="BQ2" s="146" t="s">
        <v>2298</v>
      </c>
      <c r="BR2" s="146" t="s">
        <v>2297</v>
      </c>
      <c r="BS2" s="146" t="s">
        <v>2296</v>
      </c>
      <c r="BT2" s="146" t="s">
        <v>2295</v>
      </c>
      <c r="BU2" s="146" t="s">
        <v>2294</v>
      </c>
      <c r="BV2" s="146" t="s">
        <v>2293</v>
      </c>
      <c r="BW2" s="146" t="s">
        <v>2292</v>
      </c>
      <c r="BX2" s="146" t="s">
        <v>2291</v>
      </c>
      <c r="BY2" s="146" t="s">
        <v>2290</v>
      </c>
      <c r="BZ2" s="146" t="s">
        <v>2289</v>
      </c>
      <c r="CA2" s="146" t="s">
        <v>2288</v>
      </c>
      <c r="CB2" s="146" t="s">
        <v>2287</v>
      </c>
      <c r="CC2" s="146" t="s">
        <v>2286</v>
      </c>
      <c r="CD2" s="146" t="s">
        <v>2285</v>
      </c>
      <c r="CE2" s="146" t="s">
        <v>2284</v>
      </c>
      <c r="CF2" s="146" t="s">
        <v>2283</v>
      </c>
      <c r="CG2" s="146" t="s">
        <v>2282</v>
      </c>
      <c r="CH2" s="146" t="s">
        <v>2281</v>
      </c>
      <c r="CI2" s="146" t="s">
        <v>2280</v>
      </c>
      <c r="CJ2" s="146" t="s">
        <v>2279</v>
      </c>
      <c r="CK2" s="146" t="s">
        <v>2278</v>
      </c>
      <c r="CL2" s="146" t="s">
        <v>2277</v>
      </c>
      <c r="CM2" s="146" t="s">
        <v>2276</v>
      </c>
      <c r="CN2" s="146" t="s">
        <v>2275</v>
      </c>
    </row>
    <row r="3" spans="1:94" s="142" customFormat="1" ht="89" customHeight="1">
      <c r="A3" s="145" t="s">
        <v>173</v>
      </c>
      <c r="B3" s="217" t="s">
        <v>2512</v>
      </c>
      <c r="C3" s="143" t="s">
        <v>172</v>
      </c>
      <c r="D3" s="143" t="s">
        <v>2274</v>
      </c>
      <c r="E3" s="143" t="s">
        <v>2527</v>
      </c>
      <c r="R3" s="143" t="s">
        <v>2273</v>
      </c>
      <c r="S3" s="304" t="s">
        <v>2272</v>
      </c>
      <c r="T3" s="304"/>
      <c r="U3" s="304"/>
      <c r="V3" s="304"/>
      <c r="W3" s="304"/>
      <c r="X3" s="304"/>
      <c r="Y3" s="304"/>
      <c r="Z3" s="304"/>
      <c r="AA3" s="304"/>
      <c r="AB3" s="304"/>
      <c r="AC3" s="304"/>
      <c r="AD3" s="304"/>
      <c r="AE3" s="304"/>
      <c r="AF3" s="304"/>
      <c r="AG3" s="304"/>
      <c r="AH3" s="304" t="s">
        <v>2271</v>
      </c>
      <c r="AI3" s="305"/>
      <c r="AJ3" s="305"/>
      <c r="AK3" s="305"/>
      <c r="AL3" s="305"/>
      <c r="AM3" s="305"/>
      <c r="AN3" s="305"/>
      <c r="AO3" s="305"/>
      <c r="AP3" s="305"/>
      <c r="AQ3" s="305"/>
      <c r="AR3" s="305"/>
      <c r="AS3" s="305"/>
      <c r="AT3" s="305"/>
      <c r="AU3" s="143" t="s">
        <v>2270</v>
      </c>
      <c r="AV3" s="143" t="s">
        <v>2269</v>
      </c>
      <c r="AW3" s="143" t="s">
        <v>2269</v>
      </c>
      <c r="AX3" s="143" t="s">
        <v>2269</v>
      </c>
      <c r="AY3" s="143" t="s">
        <v>2269</v>
      </c>
      <c r="AZ3" s="143" t="s">
        <v>2268</v>
      </c>
      <c r="BA3" s="143" t="s">
        <v>2267</v>
      </c>
      <c r="BB3" s="143" t="s">
        <v>2264</v>
      </c>
      <c r="BC3" s="143" t="s">
        <v>2264</v>
      </c>
      <c r="BD3" s="144" t="s">
        <v>2264</v>
      </c>
      <c r="BE3" s="144" t="s">
        <v>2264</v>
      </c>
      <c r="BF3" s="143" t="s">
        <v>2266</v>
      </c>
      <c r="BG3" s="143" t="s">
        <v>2266</v>
      </c>
      <c r="BH3" s="143" t="s">
        <v>2266</v>
      </c>
      <c r="BI3" s="143" t="s">
        <v>2266</v>
      </c>
      <c r="BJ3" s="143" t="s">
        <v>2266</v>
      </c>
      <c r="BK3" s="143" t="s">
        <v>2266</v>
      </c>
      <c r="BL3" s="143" t="s">
        <v>2266</v>
      </c>
      <c r="BM3" s="143" t="s">
        <v>2266</v>
      </c>
      <c r="BN3" s="143" t="s">
        <v>2266</v>
      </c>
      <c r="BO3" s="143" t="s">
        <v>2266</v>
      </c>
      <c r="BP3" s="143" t="s">
        <v>2266</v>
      </c>
      <c r="BQ3" s="143" t="s">
        <v>2266</v>
      </c>
      <c r="BR3" s="143" t="s">
        <v>2266</v>
      </c>
      <c r="BS3" s="143" t="s">
        <v>2266</v>
      </c>
      <c r="BT3" s="143" t="s">
        <v>2266</v>
      </c>
      <c r="BU3" s="143" t="s">
        <v>2266</v>
      </c>
      <c r="BV3" s="143" t="s">
        <v>2266</v>
      </c>
      <c r="BW3" s="143" t="s">
        <v>2266</v>
      </c>
      <c r="BX3" s="143" t="s">
        <v>2266</v>
      </c>
      <c r="BY3" s="143" t="s">
        <v>2266</v>
      </c>
      <c r="BZ3" s="143" t="s">
        <v>2266</v>
      </c>
      <c r="CA3" s="143" t="s">
        <v>2266</v>
      </c>
      <c r="CB3" s="143" t="s">
        <v>2266</v>
      </c>
      <c r="CC3" s="143" t="s">
        <v>2266</v>
      </c>
      <c r="CD3" s="143" t="s">
        <v>2266</v>
      </c>
      <c r="CE3" s="143" t="s">
        <v>2265</v>
      </c>
      <c r="CF3" s="143" t="s">
        <v>2264</v>
      </c>
      <c r="CG3" s="143" t="s">
        <v>2264</v>
      </c>
      <c r="CH3" s="143" t="s">
        <v>2264</v>
      </c>
      <c r="CI3" s="143" t="s">
        <v>2264</v>
      </c>
      <c r="CJ3" s="143" t="s">
        <v>2264</v>
      </c>
      <c r="CK3" s="143" t="s">
        <v>2264</v>
      </c>
      <c r="CL3" s="143" t="s">
        <v>2264</v>
      </c>
      <c r="CM3" s="143" t="s">
        <v>2264</v>
      </c>
      <c r="CN3" s="143" t="s">
        <v>2264</v>
      </c>
    </row>
    <row r="4" spans="1:94" s="149" customFormat="1" ht="30" customHeight="1">
      <c r="A4" s="152" t="s">
        <v>179</v>
      </c>
      <c r="B4" s="152" t="s">
        <v>2513</v>
      </c>
      <c r="C4" s="149" t="s">
        <v>2417</v>
      </c>
      <c r="D4" s="149" t="s">
        <v>240</v>
      </c>
      <c r="E4" s="149" t="s">
        <v>2416</v>
      </c>
      <c r="F4" s="164" t="s">
        <v>2432</v>
      </c>
      <c r="G4" s="164" t="s">
        <v>2433</v>
      </c>
      <c r="H4" s="164" t="s">
        <v>2434</v>
      </c>
      <c r="I4" s="164" t="s">
        <v>2435</v>
      </c>
      <c r="J4" s="164" t="s">
        <v>2436</v>
      </c>
      <c r="K4" s="164" t="s">
        <v>2437</v>
      </c>
      <c r="L4" s="164" t="s">
        <v>2438</v>
      </c>
      <c r="M4" s="164" t="s">
        <v>2439</v>
      </c>
      <c r="N4" s="164" t="s">
        <v>2440</v>
      </c>
      <c r="O4" s="164" t="s">
        <v>2441</v>
      </c>
      <c r="P4" s="164" t="s">
        <v>2442</v>
      </c>
      <c r="Q4" s="164" t="s">
        <v>2443</v>
      </c>
      <c r="R4" s="149" t="s">
        <v>2415</v>
      </c>
      <c r="S4" s="149" t="s">
        <v>2414</v>
      </c>
      <c r="T4" s="149" t="s">
        <v>2413</v>
      </c>
      <c r="U4" s="149" t="s">
        <v>2412</v>
      </c>
      <c r="V4" s="149" t="s">
        <v>2411</v>
      </c>
      <c r="W4" s="149" t="s">
        <v>2410</v>
      </c>
      <c r="X4" s="149" t="s">
        <v>2409</v>
      </c>
      <c r="Y4" s="149" t="s">
        <v>2408</v>
      </c>
      <c r="Z4" s="149" t="s">
        <v>2407</v>
      </c>
      <c r="AA4" s="149" t="s">
        <v>2406</v>
      </c>
      <c r="AB4" s="149" t="s">
        <v>2405</v>
      </c>
      <c r="AC4" s="149" t="s">
        <v>2404</v>
      </c>
      <c r="AD4" s="149" t="s">
        <v>2403</v>
      </c>
      <c r="AE4" s="149" t="s">
        <v>2402</v>
      </c>
      <c r="AF4" s="149" t="s">
        <v>2401</v>
      </c>
      <c r="AG4" s="151" t="s">
        <v>2400</v>
      </c>
      <c r="AH4" s="149" t="s">
        <v>2399</v>
      </c>
      <c r="AI4" s="149" t="s">
        <v>2398</v>
      </c>
      <c r="AJ4" s="149" t="s">
        <v>2397</v>
      </c>
      <c r="AK4" s="149" t="s">
        <v>2396</v>
      </c>
      <c r="AL4" s="149" t="s">
        <v>2395</v>
      </c>
      <c r="AM4" s="149" t="s">
        <v>2394</v>
      </c>
      <c r="AN4" s="149" t="s">
        <v>2393</v>
      </c>
      <c r="AO4" s="149" t="s">
        <v>2392</v>
      </c>
      <c r="AP4" s="149" t="s">
        <v>2391</v>
      </c>
      <c r="AQ4" s="149" t="s">
        <v>2390</v>
      </c>
      <c r="AR4" s="149" t="s">
        <v>2389</v>
      </c>
      <c r="AS4" s="149" t="s">
        <v>2388</v>
      </c>
      <c r="AT4" s="149" t="s">
        <v>2387</v>
      </c>
      <c r="AU4" s="150" t="s">
        <v>2320</v>
      </c>
      <c r="AV4" s="149" t="s">
        <v>2319</v>
      </c>
      <c r="AW4" s="149" t="s">
        <v>2318</v>
      </c>
      <c r="AX4" s="149" t="s">
        <v>2317</v>
      </c>
      <c r="AY4" s="149" t="s">
        <v>2316</v>
      </c>
      <c r="AZ4" s="149" t="s">
        <v>2386</v>
      </c>
      <c r="BA4" s="149" t="s">
        <v>2385</v>
      </c>
      <c r="BB4" s="149" t="s">
        <v>2384</v>
      </c>
      <c r="BC4" s="149" t="s">
        <v>2383</v>
      </c>
      <c r="BD4" s="149" t="s">
        <v>2382</v>
      </c>
      <c r="BE4" s="149" t="s">
        <v>2381</v>
      </c>
      <c r="BF4" s="149" t="s">
        <v>2380</v>
      </c>
      <c r="BG4" s="149" t="s">
        <v>2379</v>
      </c>
      <c r="BH4" s="149" t="s">
        <v>2378</v>
      </c>
      <c r="BI4" s="149" t="s">
        <v>2377</v>
      </c>
      <c r="BJ4" s="149" t="s">
        <v>2376</v>
      </c>
      <c r="BK4" s="149" t="s">
        <v>2375</v>
      </c>
      <c r="BL4" s="149" t="s">
        <v>2374</v>
      </c>
      <c r="BM4" s="149" t="s">
        <v>2373</v>
      </c>
      <c r="BN4" s="149" t="s">
        <v>2372</v>
      </c>
      <c r="BO4" s="149" t="s">
        <v>2371</v>
      </c>
      <c r="BP4" s="149" t="s">
        <v>2370</v>
      </c>
      <c r="BQ4" s="149" t="s">
        <v>2369</v>
      </c>
      <c r="BR4" s="149" t="s">
        <v>2368</v>
      </c>
      <c r="BS4" s="149" t="s">
        <v>2367</v>
      </c>
      <c r="BT4" s="149" t="s">
        <v>2366</v>
      </c>
      <c r="BU4" s="149" t="s">
        <v>2365</v>
      </c>
      <c r="BV4" s="149" t="s">
        <v>2364</v>
      </c>
      <c r="BW4" s="149" t="s">
        <v>2363</v>
      </c>
      <c r="BX4" s="149" t="s">
        <v>2362</v>
      </c>
      <c r="BY4" s="149" t="s">
        <v>2361</v>
      </c>
      <c r="BZ4" s="149" t="s">
        <v>2360</v>
      </c>
      <c r="CA4" s="149" t="s">
        <v>2359</v>
      </c>
      <c r="CB4" s="149" t="s">
        <v>2358</v>
      </c>
      <c r="CC4" s="149" t="s">
        <v>2357</v>
      </c>
      <c r="CD4" s="149" t="s">
        <v>2356</v>
      </c>
      <c r="CE4" s="149" t="s">
        <v>178</v>
      </c>
      <c r="CF4" s="149" t="s">
        <v>2355</v>
      </c>
      <c r="CG4" s="149" t="s">
        <v>2354</v>
      </c>
      <c r="CH4" s="149" t="s">
        <v>2353</v>
      </c>
      <c r="CI4" s="149" t="s">
        <v>2352</v>
      </c>
      <c r="CJ4" s="149" t="s">
        <v>2351</v>
      </c>
      <c r="CK4" s="149" t="s">
        <v>2350</v>
      </c>
      <c r="CL4" s="149" t="s">
        <v>2349</v>
      </c>
      <c r="CM4" s="149" t="s">
        <v>2348</v>
      </c>
      <c r="CN4" s="149" t="s">
        <v>2347</v>
      </c>
    </row>
    <row r="5" spans="1:94" ht="15.5">
      <c r="A5" s="126" t="s">
        <v>2263</v>
      </c>
      <c r="B5" s="214">
        <v>4.5166666666666666</v>
      </c>
      <c r="C5">
        <v>2</v>
      </c>
      <c r="D5">
        <v>4</v>
      </c>
      <c r="E5">
        <v>2</v>
      </c>
      <c r="F5">
        <v>1</v>
      </c>
      <c r="G5"/>
      <c r="H5"/>
      <c r="I5"/>
      <c r="J5"/>
      <c r="K5"/>
      <c r="L5"/>
      <c r="M5"/>
      <c r="N5"/>
      <c r="O5"/>
      <c r="P5"/>
      <c r="Q5" s="126">
        <f t="shared" ref="Q5:Q68" si="0">COUNT(F5:P5)</f>
        <v>1</v>
      </c>
      <c r="R5">
        <f>IF(Q5=1,MAX(F5:O5),11)</f>
        <v>1</v>
      </c>
      <c r="S5"/>
      <c r="T5">
        <v>2</v>
      </c>
      <c r="U5"/>
      <c r="V5"/>
      <c r="W5"/>
      <c r="X5">
        <v>6</v>
      </c>
      <c r="Y5"/>
      <c r="Z5"/>
      <c r="AA5"/>
      <c r="AB5"/>
      <c r="AC5"/>
      <c r="AD5">
        <v>12</v>
      </c>
      <c r="AE5"/>
      <c r="AF5"/>
      <c r="AG5" s="126">
        <f t="shared" ref="AG5:AG68" si="1">COUNT(S5:AE5)</f>
        <v>3</v>
      </c>
      <c r="AH5"/>
      <c r="AI5">
        <v>3</v>
      </c>
      <c r="AJ5"/>
      <c r="AK5"/>
      <c r="AL5"/>
      <c r="AM5">
        <v>1</v>
      </c>
      <c r="AN5"/>
      <c r="AO5"/>
      <c r="AP5"/>
      <c r="AQ5"/>
      <c r="AR5"/>
      <c r="AS5">
        <v>2</v>
      </c>
      <c r="AT5"/>
      <c r="AU5" t="s">
        <v>699</v>
      </c>
      <c r="AV5" t="s">
        <v>2262</v>
      </c>
      <c r="AW5"/>
      <c r="AX5"/>
      <c r="AY5"/>
      <c r="AZ5">
        <v>3</v>
      </c>
      <c r="BA5">
        <v>3</v>
      </c>
      <c r="BB5">
        <v>3</v>
      </c>
      <c r="BC5">
        <v>3</v>
      </c>
      <c r="BD5">
        <v>4</v>
      </c>
      <c r="BE5">
        <v>4</v>
      </c>
      <c r="BF5">
        <v>3</v>
      </c>
      <c r="BG5">
        <v>3</v>
      </c>
      <c r="BH5">
        <v>3</v>
      </c>
      <c r="BI5">
        <v>3</v>
      </c>
      <c r="BJ5">
        <v>4</v>
      </c>
      <c r="BK5">
        <v>4</v>
      </c>
      <c r="BL5">
        <v>3</v>
      </c>
      <c r="BM5">
        <v>4</v>
      </c>
      <c r="BN5">
        <v>4</v>
      </c>
      <c r="BO5">
        <v>4</v>
      </c>
      <c r="BP5">
        <v>4</v>
      </c>
      <c r="BQ5">
        <v>4</v>
      </c>
      <c r="BR5">
        <v>4</v>
      </c>
      <c r="BS5">
        <v>4</v>
      </c>
      <c r="BT5">
        <v>4</v>
      </c>
      <c r="BU5">
        <v>3</v>
      </c>
      <c r="BV5">
        <v>4</v>
      </c>
      <c r="BW5">
        <v>4</v>
      </c>
      <c r="BX5">
        <v>4</v>
      </c>
      <c r="BY5">
        <v>4</v>
      </c>
      <c r="BZ5">
        <v>4</v>
      </c>
      <c r="CA5">
        <v>3</v>
      </c>
      <c r="CB5">
        <v>4</v>
      </c>
      <c r="CC5">
        <v>3</v>
      </c>
      <c r="CD5">
        <v>4</v>
      </c>
      <c r="CE5">
        <v>7</v>
      </c>
      <c r="CF5">
        <v>3</v>
      </c>
      <c r="CG5">
        <v>4</v>
      </c>
      <c r="CH5">
        <v>3</v>
      </c>
      <c r="CI5">
        <v>4</v>
      </c>
      <c r="CJ5">
        <v>4</v>
      </c>
      <c r="CK5">
        <v>4</v>
      </c>
      <c r="CL5">
        <v>3</v>
      </c>
      <c r="CM5">
        <v>3</v>
      </c>
      <c r="CN5">
        <v>2</v>
      </c>
      <c r="CP5" s="213"/>
    </row>
    <row r="6" spans="1:94" ht="15.5">
      <c r="A6" s="126" t="s">
        <v>2261</v>
      </c>
      <c r="B6" s="214">
        <v>31.016666666666666</v>
      </c>
      <c r="C6">
        <v>2</v>
      </c>
      <c r="D6">
        <v>5</v>
      </c>
      <c r="E6">
        <v>11</v>
      </c>
      <c r="F6">
        <v>1</v>
      </c>
      <c r="G6"/>
      <c r="H6"/>
      <c r="I6"/>
      <c r="J6"/>
      <c r="K6"/>
      <c r="L6"/>
      <c r="M6"/>
      <c r="N6"/>
      <c r="O6"/>
      <c r="P6"/>
      <c r="Q6" s="126">
        <f t="shared" si="0"/>
        <v>1</v>
      </c>
      <c r="R6">
        <f t="shared" ref="R6:R69" si="2">IF(Q6=1,MAX(F6:O6),11)</f>
        <v>1</v>
      </c>
      <c r="S6"/>
      <c r="T6">
        <v>2</v>
      </c>
      <c r="U6">
        <v>3</v>
      </c>
      <c r="V6"/>
      <c r="W6">
        <v>5</v>
      </c>
      <c r="X6">
        <v>6</v>
      </c>
      <c r="Y6"/>
      <c r="Z6">
        <v>8</v>
      </c>
      <c r="AA6"/>
      <c r="AB6">
        <v>10</v>
      </c>
      <c r="AC6"/>
      <c r="AD6">
        <v>12</v>
      </c>
      <c r="AE6"/>
      <c r="AF6"/>
      <c r="AG6" s="126">
        <f t="shared" si="1"/>
        <v>7</v>
      </c>
      <c r="AH6"/>
      <c r="AI6">
        <v>2</v>
      </c>
      <c r="AJ6">
        <v>6</v>
      </c>
      <c r="AK6"/>
      <c r="AL6">
        <v>3</v>
      </c>
      <c r="AM6">
        <v>1</v>
      </c>
      <c r="AN6"/>
      <c r="AO6">
        <v>5</v>
      </c>
      <c r="AP6"/>
      <c r="AQ6">
        <v>7</v>
      </c>
      <c r="AR6"/>
      <c r="AS6">
        <v>4</v>
      </c>
      <c r="AT6"/>
      <c r="AU6"/>
      <c r="AV6"/>
      <c r="AW6"/>
      <c r="AX6"/>
      <c r="AY6"/>
      <c r="AZ6">
        <v>6</v>
      </c>
      <c r="BA6">
        <v>3</v>
      </c>
      <c r="BB6">
        <v>3</v>
      </c>
      <c r="BC6">
        <v>4</v>
      </c>
      <c r="BD6">
        <v>4</v>
      </c>
      <c r="BE6">
        <v>4</v>
      </c>
      <c r="BF6">
        <v>3</v>
      </c>
      <c r="BG6">
        <v>4</v>
      </c>
      <c r="BH6">
        <v>4</v>
      </c>
      <c r="BI6">
        <v>3</v>
      </c>
      <c r="BJ6">
        <v>4</v>
      </c>
      <c r="BK6">
        <v>4</v>
      </c>
      <c r="BL6">
        <v>5</v>
      </c>
      <c r="BM6">
        <v>5</v>
      </c>
      <c r="BN6">
        <v>4</v>
      </c>
      <c r="BO6">
        <v>3</v>
      </c>
      <c r="BP6">
        <v>4</v>
      </c>
      <c r="BQ6">
        <v>4</v>
      </c>
      <c r="BR6">
        <v>4</v>
      </c>
      <c r="BS6">
        <v>4</v>
      </c>
      <c r="BT6">
        <v>5</v>
      </c>
      <c r="BU6">
        <v>5</v>
      </c>
      <c r="BV6">
        <v>5</v>
      </c>
      <c r="BW6">
        <v>5</v>
      </c>
      <c r="BX6">
        <v>5</v>
      </c>
      <c r="BY6">
        <v>5</v>
      </c>
      <c r="BZ6">
        <v>5</v>
      </c>
      <c r="CA6">
        <v>5</v>
      </c>
      <c r="CB6">
        <v>5</v>
      </c>
      <c r="CC6">
        <v>4</v>
      </c>
      <c r="CD6">
        <v>4</v>
      </c>
      <c r="CE6" s="141">
        <v>1</v>
      </c>
      <c r="CF6">
        <v>3</v>
      </c>
      <c r="CG6">
        <v>4</v>
      </c>
      <c r="CH6">
        <v>3</v>
      </c>
      <c r="CI6">
        <v>4</v>
      </c>
      <c r="CJ6">
        <v>4</v>
      </c>
      <c r="CK6">
        <v>4</v>
      </c>
      <c r="CL6">
        <v>2</v>
      </c>
      <c r="CM6">
        <v>1</v>
      </c>
      <c r="CN6">
        <v>2</v>
      </c>
      <c r="CP6" s="213"/>
    </row>
    <row r="7" spans="1:94" ht="15.5">
      <c r="A7" s="126" t="s">
        <v>2260</v>
      </c>
      <c r="B7" s="214">
        <v>13.683333333333334</v>
      </c>
      <c r="C7">
        <v>2</v>
      </c>
      <c r="D7">
        <v>4</v>
      </c>
      <c r="E7">
        <v>12</v>
      </c>
      <c r="F7">
        <v>1</v>
      </c>
      <c r="G7"/>
      <c r="H7"/>
      <c r="I7"/>
      <c r="J7"/>
      <c r="K7"/>
      <c r="L7"/>
      <c r="M7"/>
      <c r="N7"/>
      <c r="O7"/>
      <c r="P7"/>
      <c r="Q7" s="126">
        <f t="shared" si="0"/>
        <v>1</v>
      </c>
      <c r="R7">
        <f t="shared" si="2"/>
        <v>1</v>
      </c>
      <c r="S7"/>
      <c r="T7">
        <v>2</v>
      </c>
      <c r="U7"/>
      <c r="V7"/>
      <c r="W7"/>
      <c r="X7"/>
      <c r="Y7">
        <v>7</v>
      </c>
      <c r="Z7">
        <v>8</v>
      </c>
      <c r="AA7"/>
      <c r="AB7"/>
      <c r="AC7">
        <v>11</v>
      </c>
      <c r="AD7">
        <v>12</v>
      </c>
      <c r="AE7"/>
      <c r="AF7"/>
      <c r="AG7" s="126">
        <f t="shared" si="1"/>
        <v>5</v>
      </c>
      <c r="AH7"/>
      <c r="AI7">
        <v>1</v>
      </c>
      <c r="AJ7"/>
      <c r="AK7"/>
      <c r="AL7"/>
      <c r="AM7"/>
      <c r="AN7">
        <v>3</v>
      </c>
      <c r="AO7">
        <v>2</v>
      </c>
      <c r="AP7"/>
      <c r="AQ7"/>
      <c r="AR7">
        <v>4</v>
      </c>
      <c r="AS7">
        <v>5</v>
      </c>
      <c r="AT7"/>
      <c r="AU7" t="s">
        <v>508</v>
      </c>
      <c r="AV7" t="s">
        <v>2259</v>
      </c>
      <c r="AW7" t="s">
        <v>2258</v>
      </c>
      <c r="AX7" t="s">
        <v>1910</v>
      </c>
      <c r="AY7" t="s">
        <v>2257</v>
      </c>
      <c r="AZ7">
        <v>4</v>
      </c>
      <c r="BA7">
        <v>5</v>
      </c>
      <c r="BB7">
        <v>5</v>
      </c>
      <c r="BC7">
        <v>5</v>
      </c>
      <c r="BD7">
        <v>5</v>
      </c>
      <c r="BE7">
        <v>5</v>
      </c>
      <c r="BF7">
        <v>4</v>
      </c>
      <c r="BG7">
        <v>4</v>
      </c>
      <c r="BH7">
        <v>5</v>
      </c>
      <c r="BI7">
        <v>5</v>
      </c>
      <c r="BJ7">
        <v>5</v>
      </c>
      <c r="BK7">
        <v>5</v>
      </c>
      <c r="BL7">
        <v>5</v>
      </c>
      <c r="BM7">
        <v>5</v>
      </c>
      <c r="BN7">
        <v>5</v>
      </c>
      <c r="BO7">
        <v>5</v>
      </c>
      <c r="BP7">
        <v>5</v>
      </c>
      <c r="BQ7">
        <v>5</v>
      </c>
      <c r="BR7">
        <v>5</v>
      </c>
      <c r="BS7">
        <v>5</v>
      </c>
      <c r="BT7">
        <v>5</v>
      </c>
      <c r="BU7">
        <v>5</v>
      </c>
      <c r="BV7">
        <v>5</v>
      </c>
      <c r="BW7">
        <v>5</v>
      </c>
      <c r="BX7">
        <v>5</v>
      </c>
      <c r="BY7">
        <v>5</v>
      </c>
      <c r="BZ7">
        <v>5</v>
      </c>
      <c r="CA7">
        <v>5</v>
      </c>
      <c r="CB7">
        <v>5</v>
      </c>
      <c r="CC7">
        <v>5</v>
      </c>
      <c r="CD7">
        <v>5</v>
      </c>
      <c r="CE7">
        <v>1</v>
      </c>
      <c r="CF7">
        <v>5</v>
      </c>
      <c r="CG7">
        <v>5</v>
      </c>
      <c r="CH7">
        <v>5</v>
      </c>
      <c r="CI7">
        <v>5</v>
      </c>
      <c r="CJ7">
        <v>5</v>
      </c>
      <c r="CK7">
        <v>5</v>
      </c>
      <c r="CL7">
        <v>3</v>
      </c>
      <c r="CM7">
        <v>3</v>
      </c>
      <c r="CN7">
        <v>3</v>
      </c>
      <c r="CP7" s="213"/>
    </row>
    <row r="8" spans="1:94" ht="15.5">
      <c r="A8" s="126" t="s">
        <v>2256</v>
      </c>
      <c r="B8" s="214">
        <v>12.65</v>
      </c>
      <c r="C8">
        <v>1</v>
      </c>
      <c r="D8">
        <v>4</v>
      </c>
      <c r="E8">
        <v>9</v>
      </c>
      <c r="F8">
        <v>1</v>
      </c>
      <c r="G8"/>
      <c r="H8"/>
      <c r="I8"/>
      <c r="J8"/>
      <c r="K8"/>
      <c r="L8"/>
      <c r="M8"/>
      <c r="N8"/>
      <c r="O8"/>
      <c r="P8"/>
      <c r="Q8" s="126">
        <f t="shared" si="0"/>
        <v>1</v>
      </c>
      <c r="R8">
        <f t="shared" si="2"/>
        <v>1</v>
      </c>
      <c r="S8"/>
      <c r="T8">
        <v>2</v>
      </c>
      <c r="U8"/>
      <c r="V8"/>
      <c r="W8">
        <v>5</v>
      </c>
      <c r="X8">
        <v>6</v>
      </c>
      <c r="Y8"/>
      <c r="Z8"/>
      <c r="AA8"/>
      <c r="AB8"/>
      <c r="AC8"/>
      <c r="AD8"/>
      <c r="AE8"/>
      <c r="AF8"/>
      <c r="AG8" s="126">
        <f t="shared" si="1"/>
        <v>3</v>
      </c>
      <c r="AH8"/>
      <c r="AI8">
        <v>2</v>
      </c>
      <c r="AJ8"/>
      <c r="AK8"/>
      <c r="AL8">
        <v>3</v>
      </c>
      <c r="AM8">
        <v>1</v>
      </c>
      <c r="AN8"/>
      <c r="AO8"/>
      <c r="AP8"/>
      <c r="AQ8"/>
      <c r="AR8"/>
      <c r="AS8"/>
      <c r="AT8"/>
      <c r="AU8"/>
      <c r="AV8"/>
      <c r="AW8"/>
      <c r="AX8"/>
      <c r="AY8"/>
      <c r="AZ8">
        <v>6</v>
      </c>
      <c r="BA8">
        <v>3</v>
      </c>
      <c r="BB8">
        <v>3</v>
      </c>
      <c r="BC8">
        <v>3</v>
      </c>
      <c r="BD8">
        <v>3</v>
      </c>
      <c r="BE8">
        <v>3</v>
      </c>
      <c r="BF8">
        <v>3</v>
      </c>
      <c r="BG8">
        <v>3</v>
      </c>
      <c r="BH8">
        <v>3</v>
      </c>
      <c r="BI8">
        <v>3</v>
      </c>
      <c r="BJ8">
        <v>3</v>
      </c>
      <c r="BK8">
        <v>3</v>
      </c>
      <c r="BL8">
        <v>3</v>
      </c>
      <c r="BM8">
        <v>3</v>
      </c>
      <c r="BN8">
        <v>3</v>
      </c>
      <c r="BO8">
        <v>3</v>
      </c>
      <c r="BP8">
        <v>3</v>
      </c>
      <c r="BQ8">
        <v>3</v>
      </c>
      <c r="BR8">
        <v>3</v>
      </c>
      <c r="BS8">
        <v>3</v>
      </c>
      <c r="BT8">
        <v>3</v>
      </c>
      <c r="BU8">
        <v>3</v>
      </c>
      <c r="BV8">
        <v>3</v>
      </c>
      <c r="BW8">
        <v>3</v>
      </c>
      <c r="BX8">
        <v>3</v>
      </c>
      <c r="BY8">
        <v>3</v>
      </c>
      <c r="BZ8">
        <v>3</v>
      </c>
      <c r="CA8">
        <v>3</v>
      </c>
      <c r="CB8">
        <v>3</v>
      </c>
      <c r="CC8">
        <v>3</v>
      </c>
      <c r="CD8">
        <v>3</v>
      </c>
      <c r="CE8">
        <v>6</v>
      </c>
      <c r="CF8">
        <v>3</v>
      </c>
      <c r="CG8">
        <v>3</v>
      </c>
      <c r="CH8">
        <v>3</v>
      </c>
      <c r="CI8">
        <v>3</v>
      </c>
      <c r="CJ8">
        <v>3</v>
      </c>
      <c r="CK8">
        <v>3</v>
      </c>
      <c r="CL8">
        <v>2</v>
      </c>
      <c r="CM8">
        <v>2</v>
      </c>
      <c r="CN8">
        <v>2</v>
      </c>
      <c r="CP8" s="213"/>
    </row>
    <row r="9" spans="1:94" ht="15.5">
      <c r="A9" s="126" t="s">
        <v>2255</v>
      </c>
      <c r="B9" s="214">
        <v>13.083333333333334</v>
      </c>
      <c r="C9">
        <v>1</v>
      </c>
      <c r="D9">
        <v>4</v>
      </c>
      <c r="E9">
        <v>4</v>
      </c>
      <c r="F9">
        <v>1</v>
      </c>
      <c r="G9"/>
      <c r="H9"/>
      <c r="I9"/>
      <c r="J9"/>
      <c r="K9"/>
      <c r="L9"/>
      <c r="M9"/>
      <c r="N9"/>
      <c r="O9"/>
      <c r="P9"/>
      <c r="Q9" s="126">
        <f t="shared" si="0"/>
        <v>1</v>
      </c>
      <c r="R9">
        <f t="shared" si="2"/>
        <v>1</v>
      </c>
      <c r="S9"/>
      <c r="T9">
        <v>2</v>
      </c>
      <c r="U9">
        <v>3</v>
      </c>
      <c r="V9"/>
      <c r="W9">
        <v>5</v>
      </c>
      <c r="X9">
        <v>6</v>
      </c>
      <c r="Y9">
        <v>7</v>
      </c>
      <c r="Z9">
        <v>8</v>
      </c>
      <c r="AA9"/>
      <c r="AB9">
        <v>10</v>
      </c>
      <c r="AC9"/>
      <c r="AD9"/>
      <c r="AE9">
        <v>13</v>
      </c>
      <c r="AF9"/>
      <c r="AG9" s="126">
        <f t="shared" si="1"/>
        <v>8</v>
      </c>
      <c r="AH9"/>
      <c r="AI9">
        <v>1</v>
      </c>
      <c r="AJ9">
        <v>7</v>
      </c>
      <c r="AK9"/>
      <c r="AL9">
        <v>2</v>
      </c>
      <c r="AM9">
        <v>6</v>
      </c>
      <c r="AN9">
        <v>3</v>
      </c>
      <c r="AO9">
        <v>4</v>
      </c>
      <c r="AP9"/>
      <c r="AQ9">
        <v>5</v>
      </c>
      <c r="AR9"/>
      <c r="AS9"/>
      <c r="AT9">
        <v>8</v>
      </c>
      <c r="AU9" t="s">
        <v>265</v>
      </c>
      <c r="AV9"/>
      <c r="AW9"/>
      <c r="AX9"/>
      <c r="AY9"/>
      <c r="AZ9">
        <v>6</v>
      </c>
      <c r="BA9">
        <v>3</v>
      </c>
      <c r="BB9">
        <v>3</v>
      </c>
      <c r="BC9">
        <v>3</v>
      </c>
      <c r="BD9">
        <v>5</v>
      </c>
      <c r="BE9">
        <v>5</v>
      </c>
      <c r="BF9">
        <v>3</v>
      </c>
      <c r="BG9">
        <v>5</v>
      </c>
      <c r="BH9">
        <v>4</v>
      </c>
      <c r="BI9">
        <v>4</v>
      </c>
      <c r="BJ9">
        <v>5</v>
      </c>
      <c r="BK9">
        <v>5</v>
      </c>
      <c r="BL9">
        <v>5</v>
      </c>
      <c r="BM9">
        <v>5</v>
      </c>
      <c r="BN9">
        <v>5</v>
      </c>
      <c r="BO9">
        <v>5</v>
      </c>
      <c r="BP9">
        <v>5</v>
      </c>
      <c r="BQ9">
        <v>5</v>
      </c>
      <c r="BR9">
        <v>5</v>
      </c>
      <c r="BS9">
        <v>5</v>
      </c>
      <c r="BT9">
        <v>4</v>
      </c>
      <c r="BU9">
        <v>4</v>
      </c>
      <c r="BV9">
        <v>5</v>
      </c>
      <c r="BW9">
        <v>5</v>
      </c>
      <c r="BX9">
        <v>5</v>
      </c>
      <c r="BY9">
        <v>5</v>
      </c>
      <c r="BZ9">
        <v>5</v>
      </c>
      <c r="CA9">
        <v>5</v>
      </c>
      <c r="CB9">
        <v>5</v>
      </c>
      <c r="CC9">
        <v>5</v>
      </c>
      <c r="CD9">
        <v>5</v>
      </c>
      <c r="CE9">
        <v>1</v>
      </c>
      <c r="CF9">
        <v>3</v>
      </c>
      <c r="CG9">
        <v>4</v>
      </c>
      <c r="CH9">
        <v>4</v>
      </c>
      <c r="CI9">
        <v>3</v>
      </c>
      <c r="CJ9">
        <v>4</v>
      </c>
      <c r="CK9">
        <v>4</v>
      </c>
      <c r="CL9">
        <v>3</v>
      </c>
      <c r="CM9">
        <v>2</v>
      </c>
      <c r="CN9">
        <v>2</v>
      </c>
      <c r="CP9" s="213"/>
    </row>
    <row r="10" spans="1:94" ht="15.5">
      <c r="A10" s="126" t="s">
        <v>2254</v>
      </c>
      <c r="B10" s="214">
        <v>7.15</v>
      </c>
      <c r="C10">
        <v>2</v>
      </c>
      <c r="D10">
        <v>2</v>
      </c>
      <c r="E10">
        <v>2</v>
      </c>
      <c r="F10"/>
      <c r="G10"/>
      <c r="H10"/>
      <c r="I10"/>
      <c r="J10"/>
      <c r="K10"/>
      <c r="L10">
        <v>7</v>
      </c>
      <c r="M10"/>
      <c r="N10"/>
      <c r="O10"/>
      <c r="P10"/>
      <c r="Q10" s="126">
        <f t="shared" si="0"/>
        <v>1</v>
      </c>
      <c r="R10">
        <f t="shared" si="2"/>
        <v>7</v>
      </c>
      <c r="S10"/>
      <c r="T10">
        <v>2</v>
      </c>
      <c r="U10"/>
      <c r="V10">
        <v>4</v>
      </c>
      <c r="W10"/>
      <c r="X10"/>
      <c r="Y10">
        <v>7</v>
      </c>
      <c r="Z10"/>
      <c r="AA10"/>
      <c r="AB10"/>
      <c r="AC10"/>
      <c r="AD10"/>
      <c r="AE10"/>
      <c r="AF10"/>
      <c r="AG10" s="126">
        <f t="shared" si="1"/>
        <v>3</v>
      </c>
      <c r="AH10"/>
      <c r="AI10">
        <v>2</v>
      </c>
      <c r="AJ10"/>
      <c r="AK10">
        <v>3</v>
      </c>
      <c r="AL10"/>
      <c r="AM10"/>
      <c r="AN10">
        <v>1</v>
      </c>
      <c r="AO10"/>
      <c r="AP10"/>
      <c r="AQ10"/>
      <c r="AR10"/>
      <c r="AS10"/>
      <c r="AT10"/>
      <c r="AU10"/>
      <c r="AV10"/>
      <c r="AW10"/>
      <c r="AX10"/>
      <c r="AY10"/>
      <c r="AZ10">
        <v>2</v>
      </c>
      <c r="BA10">
        <v>3</v>
      </c>
      <c r="BB10">
        <v>3</v>
      </c>
      <c r="BC10">
        <v>4</v>
      </c>
      <c r="BD10">
        <v>4</v>
      </c>
      <c r="BE10">
        <v>5</v>
      </c>
      <c r="BF10">
        <v>3</v>
      </c>
      <c r="BG10">
        <v>4</v>
      </c>
      <c r="BH10">
        <v>3</v>
      </c>
      <c r="BI10">
        <v>4</v>
      </c>
      <c r="BJ10">
        <v>4</v>
      </c>
      <c r="BK10">
        <v>4</v>
      </c>
      <c r="BL10">
        <v>4</v>
      </c>
      <c r="BM10">
        <v>4</v>
      </c>
      <c r="BN10">
        <v>4</v>
      </c>
      <c r="BO10">
        <v>4</v>
      </c>
      <c r="BP10">
        <v>4</v>
      </c>
      <c r="BQ10">
        <v>4</v>
      </c>
      <c r="BR10">
        <v>4</v>
      </c>
      <c r="BS10">
        <v>4</v>
      </c>
      <c r="BT10">
        <v>4</v>
      </c>
      <c r="BU10">
        <v>4</v>
      </c>
      <c r="BV10">
        <v>4</v>
      </c>
      <c r="BW10">
        <v>4</v>
      </c>
      <c r="BX10">
        <v>5</v>
      </c>
      <c r="BY10">
        <v>5</v>
      </c>
      <c r="BZ10">
        <v>5</v>
      </c>
      <c r="CA10">
        <v>4</v>
      </c>
      <c r="CB10">
        <v>3</v>
      </c>
      <c r="CC10">
        <v>4</v>
      </c>
      <c r="CD10">
        <v>3</v>
      </c>
      <c r="CE10">
        <v>4</v>
      </c>
      <c r="CF10">
        <v>3</v>
      </c>
      <c r="CG10">
        <v>3</v>
      </c>
      <c r="CH10">
        <v>4</v>
      </c>
      <c r="CI10">
        <v>4</v>
      </c>
      <c r="CJ10">
        <v>4</v>
      </c>
      <c r="CK10">
        <v>4</v>
      </c>
      <c r="CL10">
        <v>3</v>
      </c>
      <c r="CM10">
        <v>3</v>
      </c>
      <c r="CN10">
        <v>3</v>
      </c>
      <c r="CP10" s="213"/>
    </row>
    <row r="11" spans="1:94" ht="15.5">
      <c r="A11" s="126" t="s">
        <v>2253</v>
      </c>
      <c r="B11" s="214">
        <v>11.766666666666667</v>
      </c>
      <c r="C11">
        <v>2</v>
      </c>
      <c r="D11">
        <v>6</v>
      </c>
      <c r="E11">
        <v>8</v>
      </c>
      <c r="F11">
        <v>1</v>
      </c>
      <c r="G11"/>
      <c r="H11"/>
      <c r="I11"/>
      <c r="J11"/>
      <c r="K11"/>
      <c r="L11"/>
      <c r="M11"/>
      <c r="N11"/>
      <c r="O11"/>
      <c r="P11"/>
      <c r="Q11" s="126">
        <f t="shared" si="0"/>
        <v>1</v>
      </c>
      <c r="R11">
        <f t="shared" si="2"/>
        <v>1</v>
      </c>
      <c r="S11"/>
      <c r="T11">
        <v>2</v>
      </c>
      <c r="U11"/>
      <c r="V11">
        <v>4</v>
      </c>
      <c r="W11"/>
      <c r="X11"/>
      <c r="Y11">
        <v>7</v>
      </c>
      <c r="Z11"/>
      <c r="AA11"/>
      <c r="AB11">
        <v>10</v>
      </c>
      <c r="AC11"/>
      <c r="AD11">
        <v>12</v>
      </c>
      <c r="AE11"/>
      <c r="AF11"/>
      <c r="AG11" s="126">
        <f t="shared" si="1"/>
        <v>5</v>
      </c>
      <c r="AH11"/>
      <c r="AI11">
        <v>1</v>
      </c>
      <c r="AJ11"/>
      <c r="AK11">
        <v>5</v>
      </c>
      <c r="AL11"/>
      <c r="AM11"/>
      <c r="AN11">
        <v>4</v>
      </c>
      <c r="AO11"/>
      <c r="AP11"/>
      <c r="AQ11">
        <v>2</v>
      </c>
      <c r="AR11"/>
      <c r="AS11">
        <v>3</v>
      </c>
      <c r="AT11"/>
      <c r="AU11" t="s">
        <v>2252</v>
      </c>
      <c r="AV11"/>
      <c r="AW11"/>
      <c r="AX11"/>
      <c r="AY11"/>
      <c r="AZ11">
        <v>6</v>
      </c>
      <c r="BA11">
        <v>3</v>
      </c>
      <c r="BB11">
        <v>3</v>
      </c>
      <c r="BC11">
        <v>2</v>
      </c>
      <c r="BD11">
        <v>4</v>
      </c>
      <c r="BE11">
        <v>5</v>
      </c>
      <c r="BF11">
        <v>1</v>
      </c>
      <c r="BG11">
        <v>4</v>
      </c>
      <c r="BH11">
        <v>5</v>
      </c>
      <c r="BI11">
        <v>2</v>
      </c>
      <c r="BJ11">
        <v>4</v>
      </c>
      <c r="BK11">
        <v>5</v>
      </c>
      <c r="BL11">
        <v>5</v>
      </c>
      <c r="BM11">
        <v>5</v>
      </c>
      <c r="BN11">
        <v>4</v>
      </c>
      <c r="BO11">
        <v>5</v>
      </c>
      <c r="BP11">
        <v>3</v>
      </c>
      <c r="BQ11">
        <v>3</v>
      </c>
      <c r="BR11">
        <v>4</v>
      </c>
      <c r="BS11">
        <v>5</v>
      </c>
      <c r="BT11">
        <v>5</v>
      </c>
      <c r="BU11">
        <v>4</v>
      </c>
      <c r="BV11">
        <v>4</v>
      </c>
      <c r="BW11">
        <v>4</v>
      </c>
      <c r="BX11">
        <v>5</v>
      </c>
      <c r="BY11">
        <v>5</v>
      </c>
      <c r="BZ11">
        <v>5</v>
      </c>
      <c r="CA11">
        <v>4</v>
      </c>
      <c r="CB11">
        <v>3</v>
      </c>
      <c r="CC11">
        <v>3</v>
      </c>
      <c r="CD11">
        <v>3</v>
      </c>
      <c r="CE11">
        <v>1</v>
      </c>
      <c r="CF11">
        <v>3</v>
      </c>
      <c r="CG11">
        <v>4</v>
      </c>
      <c r="CH11">
        <v>3</v>
      </c>
      <c r="CI11">
        <v>3</v>
      </c>
      <c r="CJ11">
        <v>3</v>
      </c>
      <c r="CK11">
        <v>4</v>
      </c>
      <c r="CL11">
        <v>1</v>
      </c>
      <c r="CM11">
        <v>1</v>
      </c>
      <c r="CN11">
        <v>2</v>
      </c>
      <c r="CP11" s="213"/>
    </row>
    <row r="12" spans="1:94" ht="15.5">
      <c r="A12" s="126" t="s">
        <v>2251</v>
      </c>
      <c r="B12" s="214">
        <v>15.866666666666667</v>
      </c>
      <c r="C12">
        <v>2</v>
      </c>
      <c r="D12">
        <v>2</v>
      </c>
      <c r="E12">
        <v>9</v>
      </c>
      <c r="F12"/>
      <c r="G12"/>
      <c r="H12"/>
      <c r="I12"/>
      <c r="J12"/>
      <c r="K12"/>
      <c r="L12">
        <v>7</v>
      </c>
      <c r="M12"/>
      <c r="N12"/>
      <c r="O12"/>
      <c r="P12"/>
      <c r="Q12" s="126">
        <f t="shared" si="0"/>
        <v>1</v>
      </c>
      <c r="R12">
        <f t="shared" si="2"/>
        <v>7</v>
      </c>
      <c r="S12"/>
      <c r="T12">
        <v>2</v>
      </c>
      <c r="U12"/>
      <c r="V12">
        <v>4</v>
      </c>
      <c r="W12">
        <v>5</v>
      </c>
      <c r="X12">
        <v>6</v>
      </c>
      <c r="Y12">
        <v>7</v>
      </c>
      <c r="Z12"/>
      <c r="AA12"/>
      <c r="AB12"/>
      <c r="AC12"/>
      <c r="AD12"/>
      <c r="AE12"/>
      <c r="AF12"/>
      <c r="AG12" s="126">
        <f t="shared" si="1"/>
        <v>5</v>
      </c>
      <c r="AH12"/>
      <c r="AI12">
        <v>5</v>
      </c>
      <c r="AJ12"/>
      <c r="AK12">
        <v>4</v>
      </c>
      <c r="AL12">
        <v>1</v>
      </c>
      <c r="AM12">
        <v>2</v>
      </c>
      <c r="AN12">
        <v>3</v>
      </c>
      <c r="AO12"/>
      <c r="AP12"/>
      <c r="AQ12"/>
      <c r="AR12"/>
      <c r="AS12"/>
      <c r="AT12"/>
      <c r="AU12" t="s">
        <v>297</v>
      </c>
      <c r="AV12"/>
      <c r="AW12"/>
      <c r="AX12"/>
      <c r="AY12"/>
      <c r="AZ12">
        <v>4</v>
      </c>
      <c r="BA12">
        <v>4</v>
      </c>
      <c r="BB12">
        <v>4</v>
      </c>
      <c r="BC12">
        <v>3</v>
      </c>
      <c r="BD12">
        <v>5</v>
      </c>
      <c r="BE12">
        <v>4</v>
      </c>
      <c r="BF12">
        <v>4</v>
      </c>
      <c r="BG12">
        <v>3</v>
      </c>
      <c r="BH12">
        <v>2</v>
      </c>
      <c r="BI12">
        <v>2</v>
      </c>
      <c r="BJ12">
        <v>4</v>
      </c>
      <c r="BK12">
        <v>4</v>
      </c>
      <c r="BL12">
        <v>4</v>
      </c>
      <c r="BM12">
        <v>4</v>
      </c>
      <c r="BN12">
        <v>4</v>
      </c>
      <c r="BO12">
        <v>4</v>
      </c>
      <c r="BP12">
        <v>4</v>
      </c>
      <c r="BQ12">
        <v>4</v>
      </c>
      <c r="BR12">
        <v>4</v>
      </c>
      <c r="BS12">
        <v>4</v>
      </c>
      <c r="BT12">
        <v>4</v>
      </c>
      <c r="BU12">
        <v>3</v>
      </c>
      <c r="BV12">
        <v>3</v>
      </c>
      <c r="BW12">
        <v>3</v>
      </c>
      <c r="BX12">
        <v>4</v>
      </c>
      <c r="BY12">
        <v>4</v>
      </c>
      <c r="BZ12">
        <v>4</v>
      </c>
      <c r="CA12">
        <v>5</v>
      </c>
      <c r="CB12">
        <v>3</v>
      </c>
      <c r="CC12">
        <v>3</v>
      </c>
      <c r="CD12">
        <v>5</v>
      </c>
      <c r="CE12">
        <v>7</v>
      </c>
      <c r="CF12">
        <v>4</v>
      </c>
      <c r="CG12">
        <v>4</v>
      </c>
      <c r="CH12">
        <v>4</v>
      </c>
      <c r="CI12">
        <v>4</v>
      </c>
      <c r="CJ12">
        <v>4</v>
      </c>
      <c r="CK12">
        <v>4</v>
      </c>
      <c r="CL12">
        <v>4</v>
      </c>
      <c r="CM12">
        <v>4</v>
      </c>
      <c r="CN12">
        <v>4</v>
      </c>
      <c r="CP12" s="213"/>
    </row>
    <row r="13" spans="1:94" ht="15.5">
      <c r="A13" s="126" t="s">
        <v>2250</v>
      </c>
      <c r="B13" s="214">
        <v>7.6</v>
      </c>
      <c r="C13">
        <v>2</v>
      </c>
      <c r="D13">
        <v>5</v>
      </c>
      <c r="E13">
        <v>9</v>
      </c>
      <c r="F13">
        <v>1</v>
      </c>
      <c r="G13"/>
      <c r="H13"/>
      <c r="I13"/>
      <c r="J13"/>
      <c r="K13"/>
      <c r="L13"/>
      <c r="M13"/>
      <c r="N13"/>
      <c r="O13"/>
      <c r="P13"/>
      <c r="Q13" s="126">
        <f t="shared" si="0"/>
        <v>1</v>
      </c>
      <c r="R13">
        <f t="shared" si="2"/>
        <v>1</v>
      </c>
      <c r="S13"/>
      <c r="T13">
        <v>2</v>
      </c>
      <c r="U13">
        <v>3</v>
      </c>
      <c r="V13">
        <v>4</v>
      </c>
      <c r="W13">
        <v>5</v>
      </c>
      <c r="X13">
        <v>6</v>
      </c>
      <c r="Y13">
        <v>7</v>
      </c>
      <c r="Z13">
        <v>8</v>
      </c>
      <c r="AA13">
        <v>9</v>
      </c>
      <c r="AB13">
        <v>10</v>
      </c>
      <c r="AC13">
        <v>11</v>
      </c>
      <c r="AD13">
        <v>12</v>
      </c>
      <c r="AE13"/>
      <c r="AF13"/>
      <c r="AG13" s="126">
        <f t="shared" si="1"/>
        <v>11</v>
      </c>
      <c r="AH13"/>
      <c r="AI13">
        <v>9</v>
      </c>
      <c r="AJ13">
        <v>8</v>
      </c>
      <c r="AK13">
        <v>10</v>
      </c>
      <c r="AL13">
        <v>7</v>
      </c>
      <c r="AM13">
        <v>4</v>
      </c>
      <c r="AN13">
        <v>3</v>
      </c>
      <c r="AO13">
        <v>6</v>
      </c>
      <c r="AP13">
        <v>1</v>
      </c>
      <c r="AQ13">
        <v>11</v>
      </c>
      <c r="AR13">
        <v>2</v>
      </c>
      <c r="AS13">
        <v>5</v>
      </c>
      <c r="AT13"/>
      <c r="AU13"/>
      <c r="AV13"/>
      <c r="AW13"/>
      <c r="AX13"/>
      <c r="AY13"/>
      <c r="AZ13">
        <v>3</v>
      </c>
      <c r="BA13">
        <v>2</v>
      </c>
      <c r="BB13">
        <v>2</v>
      </c>
      <c r="BC13">
        <v>3</v>
      </c>
      <c r="BD13">
        <v>3</v>
      </c>
      <c r="BE13">
        <v>4</v>
      </c>
      <c r="BF13">
        <v>4</v>
      </c>
      <c r="BG13">
        <v>3</v>
      </c>
      <c r="BH13">
        <v>3</v>
      </c>
      <c r="BI13">
        <v>5</v>
      </c>
      <c r="BJ13">
        <v>5</v>
      </c>
      <c r="BK13">
        <v>5</v>
      </c>
      <c r="BL13">
        <v>5</v>
      </c>
      <c r="BM13">
        <v>5</v>
      </c>
      <c r="BN13">
        <v>5</v>
      </c>
      <c r="BO13">
        <v>5</v>
      </c>
      <c r="BP13">
        <v>5</v>
      </c>
      <c r="BQ13">
        <v>4</v>
      </c>
      <c r="BR13">
        <v>5</v>
      </c>
      <c r="BS13">
        <v>5</v>
      </c>
      <c r="BT13">
        <v>4</v>
      </c>
      <c r="BU13">
        <v>3</v>
      </c>
      <c r="BV13">
        <v>4</v>
      </c>
      <c r="BW13">
        <v>4</v>
      </c>
      <c r="BX13">
        <v>5</v>
      </c>
      <c r="BY13">
        <v>5</v>
      </c>
      <c r="BZ13">
        <v>5</v>
      </c>
      <c r="CA13">
        <v>4</v>
      </c>
      <c r="CB13">
        <v>4</v>
      </c>
      <c r="CC13">
        <v>4</v>
      </c>
      <c r="CD13">
        <v>4</v>
      </c>
      <c r="CE13">
        <v>3</v>
      </c>
      <c r="CF13">
        <v>4</v>
      </c>
      <c r="CG13">
        <v>4</v>
      </c>
      <c r="CH13">
        <v>4</v>
      </c>
      <c r="CI13">
        <v>4</v>
      </c>
      <c r="CJ13">
        <v>4</v>
      </c>
      <c r="CK13">
        <v>4</v>
      </c>
      <c r="CL13">
        <v>2</v>
      </c>
      <c r="CM13">
        <v>2</v>
      </c>
      <c r="CN13">
        <v>2</v>
      </c>
      <c r="CP13" s="213"/>
    </row>
    <row r="14" spans="1:94" ht="15.5">
      <c r="A14" s="126" t="s">
        <v>2249</v>
      </c>
      <c r="B14" s="214">
        <v>9.9666666666666668</v>
      </c>
      <c r="C14">
        <v>1</v>
      </c>
      <c r="D14">
        <v>1</v>
      </c>
      <c r="E14">
        <v>3</v>
      </c>
      <c r="F14">
        <v>1</v>
      </c>
      <c r="G14"/>
      <c r="H14"/>
      <c r="I14"/>
      <c r="J14"/>
      <c r="K14"/>
      <c r="L14"/>
      <c r="M14"/>
      <c r="N14"/>
      <c r="O14"/>
      <c r="P14"/>
      <c r="Q14" s="126">
        <f t="shared" si="0"/>
        <v>1</v>
      </c>
      <c r="R14">
        <f t="shared" si="2"/>
        <v>1</v>
      </c>
      <c r="S14"/>
      <c r="T14">
        <v>2</v>
      </c>
      <c r="U14">
        <v>3</v>
      </c>
      <c r="V14"/>
      <c r="W14">
        <v>5</v>
      </c>
      <c r="X14">
        <v>6</v>
      </c>
      <c r="Y14">
        <v>7</v>
      </c>
      <c r="Z14"/>
      <c r="AA14"/>
      <c r="AB14"/>
      <c r="AC14">
        <v>11</v>
      </c>
      <c r="AD14">
        <v>12</v>
      </c>
      <c r="AE14"/>
      <c r="AF14"/>
      <c r="AG14" s="126">
        <f t="shared" si="1"/>
        <v>7</v>
      </c>
      <c r="AH14"/>
      <c r="AI14">
        <v>1</v>
      </c>
      <c r="AJ14">
        <v>5</v>
      </c>
      <c r="AK14"/>
      <c r="AL14">
        <v>2</v>
      </c>
      <c r="AM14">
        <v>3</v>
      </c>
      <c r="AN14">
        <v>4</v>
      </c>
      <c r="AO14"/>
      <c r="AP14"/>
      <c r="AQ14"/>
      <c r="AR14">
        <v>6</v>
      </c>
      <c r="AS14">
        <v>7</v>
      </c>
      <c r="AT14"/>
      <c r="AU14"/>
      <c r="AV14"/>
      <c r="AW14"/>
      <c r="AX14"/>
      <c r="AY14"/>
      <c r="AZ14">
        <v>4</v>
      </c>
      <c r="BA14">
        <v>4</v>
      </c>
      <c r="BB14">
        <v>4</v>
      </c>
      <c r="BC14">
        <v>5</v>
      </c>
      <c r="BD14">
        <v>2</v>
      </c>
      <c r="BE14">
        <v>5</v>
      </c>
      <c r="BF14">
        <v>4</v>
      </c>
      <c r="BG14">
        <v>4</v>
      </c>
      <c r="BH14">
        <v>4</v>
      </c>
      <c r="BI14">
        <v>5</v>
      </c>
      <c r="BJ14">
        <v>5</v>
      </c>
      <c r="BK14">
        <v>5</v>
      </c>
      <c r="BL14">
        <v>5</v>
      </c>
      <c r="BM14">
        <v>5</v>
      </c>
      <c r="BN14">
        <v>4</v>
      </c>
      <c r="BO14">
        <v>4</v>
      </c>
      <c r="BP14">
        <v>5</v>
      </c>
      <c r="BQ14">
        <v>4</v>
      </c>
      <c r="BR14">
        <v>5</v>
      </c>
      <c r="BS14">
        <v>5</v>
      </c>
      <c r="BT14">
        <v>4</v>
      </c>
      <c r="BU14">
        <v>4</v>
      </c>
      <c r="BV14">
        <v>4</v>
      </c>
      <c r="BW14">
        <v>5</v>
      </c>
      <c r="BX14">
        <v>4</v>
      </c>
      <c r="BY14">
        <v>5</v>
      </c>
      <c r="BZ14">
        <v>5</v>
      </c>
      <c r="CA14">
        <v>5</v>
      </c>
      <c r="CB14">
        <v>4</v>
      </c>
      <c r="CC14">
        <v>5</v>
      </c>
      <c r="CD14">
        <v>4</v>
      </c>
      <c r="CE14">
        <v>3</v>
      </c>
      <c r="CF14">
        <v>3</v>
      </c>
      <c r="CG14">
        <v>5</v>
      </c>
      <c r="CH14">
        <v>4</v>
      </c>
      <c r="CI14">
        <v>5</v>
      </c>
      <c r="CJ14">
        <v>4</v>
      </c>
      <c r="CK14">
        <v>4</v>
      </c>
      <c r="CL14">
        <v>4</v>
      </c>
      <c r="CM14">
        <v>4</v>
      </c>
      <c r="CN14">
        <v>2</v>
      </c>
      <c r="CP14" s="213"/>
    </row>
    <row r="15" spans="1:94" ht="15.5">
      <c r="A15" s="126" t="s">
        <v>2248</v>
      </c>
      <c r="B15" s="214">
        <v>15.933333333333334</v>
      </c>
      <c r="C15">
        <v>1</v>
      </c>
      <c r="D15">
        <v>2</v>
      </c>
      <c r="E15">
        <v>2</v>
      </c>
      <c r="F15">
        <v>1</v>
      </c>
      <c r="G15"/>
      <c r="H15"/>
      <c r="I15"/>
      <c r="J15"/>
      <c r="K15"/>
      <c r="L15"/>
      <c r="M15"/>
      <c r="N15">
        <v>9</v>
      </c>
      <c r="O15"/>
      <c r="P15" t="s">
        <v>170</v>
      </c>
      <c r="Q15" s="126">
        <f t="shared" si="0"/>
        <v>2</v>
      </c>
      <c r="R15">
        <f t="shared" si="2"/>
        <v>11</v>
      </c>
      <c r="S15">
        <v>1</v>
      </c>
      <c r="T15">
        <v>2</v>
      </c>
      <c r="U15"/>
      <c r="V15">
        <v>4</v>
      </c>
      <c r="W15"/>
      <c r="X15">
        <v>6</v>
      </c>
      <c r="Y15"/>
      <c r="Z15"/>
      <c r="AA15">
        <v>9</v>
      </c>
      <c r="AB15">
        <v>10</v>
      </c>
      <c r="AC15"/>
      <c r="AD15"/>
      <c r="AE15"/>
      <c r="AF15"/>
      <c r="AG15" s="126">
        <f t="shared" si="1"/>
        <v>6</v>
      </c>
      <c r="AH15">
        <v>1</v>
      </c>
      <c r="AI15">
        <v>6</v>
      </c>
      <c r="AJ15"/>
      <c r="AK15">
        <v>2</v>
      </c>
      <c r="AL15"/>
      <c r="AM15">
        <v>3</v>
      </c>
      <c r="AN15"/>
      <c r="AO15"/>
      <c r="AP15">
        <v>5</v>
      </c>
      <c r="AQ15">
        <v>4</v>
      </c>
      <c r="AR15"/>
      <c r="AS15"/>
      <c r="AT15"/>
      <c r="AU15" t="s">
        <v>406</v>
      </c>
      <c r="AV15" t="s">
        <v>269</v>
      </c>
      <c r="AW15"/>
      <c r="AX15"/>
      <c r="AY15"/>
      <c r="AZ15">
        <v>4</v>
      </c>
      <c r="BA15">
        <v>4</v>
      </c>
      <c r="BB15">
        <v>4</v>
      </c>
      <c r="BC15">
        <v>4</v>
      </c>
      <c r="BD15">
        <v>5</v>
      </c>
      <c r="BE15">
        <v>2</v>
      </c>
      <c r="BF15">
        <v>3</v>
      </c>
      <c r="BG15">
        <v>3</v>
      </c>
      <c r="BH15">
        <v>3</v>
      </c>
      <c r="BI15">
        <v>3</v>
      </c>
      <c r="BJ15">
        <v>4</v>
      </c>
      <c r="BK15">
        <v>5</v>
      </c>
      <c r="BL15">
        <v>4</v>
      </c>
      <c r="BM15">
        <v>4</v>
      </c>
      <c r="BN15">
        <v>3</v>
      </c>
      <c r="BO15">
        <v>5</v>
      </c>
      <c r="BP15">
        <v>4</v>
      </c>
      <c r="BQ15">
        <v>4</v>
      </c>
      <c r="BR15">
        <v>5</v>
      </c>
      <c r="BS15">
        <v>4</v>
      </c>
      <c r="BT15">
        <v>4</v>
      </c>
      <c r="BU15">
        <v>4</v>
      </c>
      <c r="BV15">
        <v>4</v>
      </c>
      <c r="BW15">
        <v>4</v>
      </c>
      <c r="BX15">
        <v>4</v>
      </c>
      <c r="BY15">
        <v>5</v>
      </c>
      <c r="BZ15">
        <v>4</v>
      </c>
      <c r="CA15">
        <v>4</v>
      </c>
      <c r="CB15">
        <v>4</v>
      </c>
      <c r="CC15">
        <v>5</v>
      </c>
      <c r="CD15">
        <v>4</v>
      </c>
      <c r="CE15">
        <v>6</v>
      </c>
      <c r="CF15">
        <v>4</v>
      </c>
      <c r="CG15">
        <v>3</v>
      </c>
      <c r="CH15">
        <v>2</v>
      </c>
      <c r="CI15">
        <v>5</v>
      </c>
      <c r="CJ15">
        <v>2</v>
      </c>
      <c r="CK15">
        <v>4</v>
      </c>
      <c r="CL15">
        <v>4</v>
      </c>
      <c r="CM15">
        <v>5</v>
      </c>
      <c r="CN15">
        <v>5</v>
      </c>
      <c r="CP15" s="213"/>
    </row>
    <row r="16" spans="1:94" ht="15.5">
      <c r="A16" s="126" t="s">
        <v>2247</v>
      </c>
      <c r="B16" s="214">
        <v>7.6166666666666663</v>
      </c>
      <c r="C16">
        <v>2</v>
      </c>
      <c r="D16">
        <v>1</v>
      </c>
      <c r="E16">
        <v>3</v>
      </c>
      <c r="F16">
        <v>1</v>
      </c>
      <c r="G16"/>
      <c r="H16"/>
      <c r="I16"/>
      <c r="J16"/>
      <c r="K16"/>
      <c r="L16"/>
      <c r="M16"/>
      <c r="N16"/>
      <c r="O16"/>
      <c r="P16"/>
      <c r="Q16" s="126">
        <f t="shared" si="0"/>
        <v>1</v>
      </c>
      <c r="R16">
        <f t="shared" si="2"/>
        <v>1</v>
      </c>
      <c r="S16"/>
      <c r="T16">
        <v>2</v>
      </c>
      <c r="U16">
        <v>3</v>
      </c>
      <c r="V16"/>
      <c r="W16">
        <v>5</v>
      </c>
      <c r="X16">
        <v>6</v>
      </c>
      <c r="Y16"/>
      <c r="Z16">
        <v>8</v>
      </c>
      <c r="AA16">
        <v>9</v>
      </c>
      <c r="AB16"/>
      <c r="AC16"/>
      <c r="AD16"/>
      <c r="AE16">
        <v>13</v>
      </c>
      <c r="AF16"/>
      <c r="AG16" s="126">
        <f t="shared" si="1"/>
        <v>7</v>
      </c>
      <c r="AH16"/>
      <c r="AI16">
        <v>1</v>
      </c>
      <c r="AJ16">
        <v>7</v>
      </c>
      <c r="AK16"/>
      <c r="AL16">
        <v>2</v>
      </c>
      <c r="AM16">
        <v>3</v>
      </c>
      <c r="AN16"/>
      <c r="AO16">
        <v>4</v>
      </c>
      <c r="AP16">
        <v>6</v>
      </c>
      <c r="AQ16"/>
      <c r="AR16"/>
      <c r="AS16"/>
      <c r="AT16">
        <v>5</v>
      </c>
      <c r="AU16"/>
      <c r="AV16"/>
      <c r="AW16"/>
      <c r="AX16"/>
      <c r="AY16"/>
      <c r="AZ16">
        <v>6</v>
      </c>
      <c r="BA16">
        <v>4</v>
      </c>
      <c r="BB16">
        <v>4</v>
      </c>
      <c r="BC16">
        <v>5</v>
      </c>
      <c r="BD16">
        <v>4</v>
      </c>
      <c r="BE16">
        <v>5</v>
      </c>
      <c r="BF16">
        <v>3</v>
      </c>
      <c r="BG16">
        <v>4</v>
      </c>
      <c r="BH16">
        <v>3</v>
      </c>
      <c r="BI16">
        <v>3</v>
      </c>
      <c r="BJ16">
        <v>4</v>
      </c>
      <c r="BK16">
        <v>4</v>
      </c>
      <c r="BL16">
        <v>3</v>
      </c>
      <c r="BM16">
        <v>4</v>
      </c>
      <c r="BN16">
        <v>3</v>
      </c>
      <c r="BO16">
        <v>3</v>
      </c>
      <c r="BP16">
        <v>3</v>
      </c>
      <c r="BQ16">
        <v>4</v>
      </c>
      <c r="BR16">
        <v>3</v>
      </c>
      <c r="BS16">
        <v>4</v>
      </c>
      <c r="BT16">
        <v>3</v>
      </c>
      <c r="BU16">
        <v>3</v>
      </c>
      <c r="BV16">
        <v>4</v>
      </c>
      <c r="BW16">
        <v>3</v>
      </c>
      <c r="BX16">
        <v>2</v>
      </c>
      <c r="BY16">
        <v>3</v>
      </c>
      <c r="BZ16">
        <v>4</v>
      </c>
      <c r="CA16">
        <v>3</v>
      </c>
      <c r="CB16">
        <v>2</v>
      </c>
      <c r="CC16">
        <v>4</v>
      </c>
      <c r="CD16">
        <v>5</v>
      </c>
      <c r="CE16">
        <v>7</v>
      </c>
      <c r="CF16">
        <v>3</v>
      </c>
      <c r="CG16">
        <v>4</v>
      </c>
      <c r="CH16">
        <v>2</v>
      </c>
      <c r="CI16">
        <v>4</v>
      </c>
      <c r="CJ16">
        <v>4</v>
      </c>
      <c r="CK16">
        <v>4</v>
      </c>
      <c r="CL16">
        <v>2</v>
      </c>
      <c r="CM16">
        <v>2</v>
      </c>
      <c r="CN16">
        <v>3</v>
      </c>
      <c r="CP16" s="213"/>
    </row>
    <row r="17" spans="1:94" ht="15.5">
      <c r="A17" s="126" t="s">
        <v>2246</v>
      </c>
      <c r="B17" s="214">
        <v>6.3</v>
      </c>
      <c r="C17">
        <v>2</v>
      </c>
      <c r="D17">
        <v>6</v>
      </c>
      <c r="E17">
        <v>7</v>
      </c>
      <c r="F17">
        <v>1</v>
      </c>
      <c r="G17"/>
      <c r="H17"/>
      <c r="I17"/>
      <c r="J17"/>
      <c r="K17"/>
      <c r="L17"/>
      <c r="M17"/>
      <c r="N17"/>
      <c r="O17"/>
      <c r="P17"/>
      <c r="Q17" s="126">
        <f t="shared" si="0"/>
        <v>1</v>
      </c>
      <c r="R17">
        <f t="shared" si="2"/>
        <v>1</v>
      </c>
      <c r="S17"/>
      <c r="T17"/>
      <c r="U17"/>
      <c r="V17">
        <v>4</v>
      </c>
      <c r="W17">
        <v>5</v>
      </c>
      <c r="X17"/>
      <c r="Y17"/>
      <c r="Z17"/>
      <c r="AA17"/>
      <c r="AB17">
        <v>10</v>
      </c>
      <c r="AC17"/>
      <c r="AD17">
        <v>12</v>
      </c>
      <c r="AE17"/>
      <c r="AF17"/>
      <c r="AG17" s="126">
        <f t="shared" si="1"/>
        <v>4</v>
      </c>
      <c r="AH17"/>
      <c r="AI17"/>
      <c r="AJ17"/>
      <c r="AK17">
        <v>2</v>
      </c>
      <c r="AL17">
        <v>4</v>
      </c>
      <c r="AM17"/>
      <c r="AN17"/>
      <c r="AO17"/>
      <c r="AP17"/>
      <c r="AQ17">
        <v>1</v>
      </c>
      <c r="AR17"/>
      <c r="AS17">
        <v>3</v>
      </c>
      <c r="AT17"/>
      <c r="AU17" t="s">
        <v>2245</v>
      </c>
      <c r="AV17" t="s">
        <v>2244</v>
      </c>
      <c r="AW17"/>
      <c r="AX17"/>
      <c r="AY17"/>
      <c r="AZ17">
        <v>5</v>
      </c>
      <c r="BA17">
        <v>3</v>
      </c>
      <c r="BB17">
        <v>3</v>
      </c>
      <c r="BC17">
        <v>3</v>
      </c>
      <c r="BD17">
        <v>4</v>
      </c>
      <c r="BE17">
        <v>5</v>
      </c>
      <c r="BF17">
        <v>5</v>
      </c>
      <c r="BG17">
        <v>5</v>
      </c>
      <c r="BH17">
        <v>5</v>
      </c>
      <c r="BI17">
        <v>4</v>
      </c>
      <c r="BJ17">
        <v>5</v>
      </c>
      <c r="BK17">
        <v>5</v>
      </c>
      <c r="BL17">
        <v>5</v>
      </c>
      <c r="BM17">
        <v>5</v>
      </c>
      <c r="BN17">
        <v>5</v>
      </c>
      <c r="BO17">
        <v>5</v>
      </c>
      <c r="BP17">
        <v>5</v>
      </c>
      <c r="BQ17">
        <v>5</v>
      </c>
      <c r="BR17">
        <v>5</v>
      </c>
      <c r="BS17">
        <v>5</v>
      </c>
      <c r="BT17">
        <v>5</v>
      </c>
      <c r="BU17">
        <v>5</v>
      </c>
      <c r="BV17">
        <v>5</v>
      </c>
      <c r="BW17">
        <v>5</v>
      </c>
      <c r="BX17">
        <v>5</v>
      </c>
      <c r="BY17">
        <v>5</v>
      </c>
      <c r="BZ17">
        <v>5</v>
      </c>
      <c r="CA17">
        <v>5</v>
      </c>
      <c r="CB17">
        <v>5</v>
      </c>
      <c r="CC17">
        <v>5</v>
      </c>
      <c r="CD17">
        <v>5</v>
      </c>
      <c r="CE17">
        <v>1</v>
      </c>
      <c r="CF17">
        <v>4</v>
      </c>
      <c r="CG17">
        <v>4</v>
      </c>
      <c r="CH17">
        <v>5</v>
      </c>
      <c r="CI17">
        <v>4</v>
      </c>
      <c r="CJ17">
        <v>5</v>
      </c>
      <c r="CK17">
        <v>5</v>
      </c>
      <c r="CL17">
        <v>4</v>
      </c>
      <c r="CM17">
        <v>5</v>
      </c>
      <c r="CN17">
        <v>5</v>
      </c>
      <c r="CP17" s="213"/>
    </row>
    <row r="18" spans="1:94" ht="15.5">
      <c r="A18" s="126" t="s">
        <v>2243</v>
      </c>
      <c r="B18" s="214">
        <v>14.716666666666667</v>
      </c>
      <c r="C18">
        <v>1</v>
      </c>
      <c r="D18">
        <v>1</v>
      </c>
      <c r="E18">
        <v>12</v>
      </c>
      <c r="F18">
        <v>1</v>
      </c>
      <c r="G18"/>
      <c r="H18"/>
      <c r="I18"/>
      <c r="J18"/>
      <c r="K18"/>
      <c r="L18"/>
      <c r="M18"/>
      <c r="N18"/>
      <c r="O18"/>
      <c r="P18"/>
      <c r="Q18" s="126">
        <f t="shared" si="0"/>
        <v>1</v>
      </c>
      <c r="R18">
        <f t="shared" si="2"/>
        <v>1</v>
      </c>
      <c r="S18"/>
      <c r="T18">
        <v>2</v>
      </c>
      <c r="U18"/>
      <c r="V18"/>
      <c r="W18"/>
      <c r="X18"/>
      <c r="Y18"/>
      <c r="Z18">
        <v>8</v>
      </c>
      <c r="AA18"/>
      <c r="AB18"/>
      <c r="AC18"/>
      <c r="AD18"/>
      <c r="AE18"/>
      <c r="AF18"/>
      <c r="AG18" s="126">
        <f t="shared" si="1"/>
        <v>2</v>
      </c>
      <c r="AH18"/>
      <c r="AI18">
        <v>1</v>
      </c>
      <c r="AJ18"/>
      <c r="AK18"/>
      <c r="AL18"/>
      <c r="AM18"/>
      <c r="AN18"/>
      <c r="AO18">
        <v>2</v>
      </c>
      <c r="AP18"/>
      <c r="AQ18"/>
      <c r="AR18"/>
      <c r="AS18"/>
      <c r="AT18"/>
      <c r="AU18" t="s">
        <v>86</v>
      </c>
      <c r="AV18"/>
      <c r="AW18"/>
      <c r="AX18"/>
      <c r="AY18"/>
      <c r="AZ18">
        <v>2</v>
      </c>
      <c r="BA18">
        <v>3</v>
      </c>
      <c r="BB18">
        <v>3</v>
      </c>
      <c r="BC18">
        <v>3</v>
      </c>
      <c r="BD18">
        <v>4</v>
      </c>
      <c r="BE18">
        <v>5</v>
      </c>
      <c r="BF18">
        <v>4</v>
      </c>
      <c r="BG18">
        <v>4</v>
      </c>
      <c r="BH18">
        <v>5</v>
      </c>
      <c r="BI18">
        <v>4</v>
      </c>
      <c r="BJ18">
        <v>4</v>
      </c>
      <c r="BK18">
        <v>5</v>
      </c>
      <c r="BL18">
        <v>5</v>
      </c>
      <c r="BM18">
        <v>4</v>
      </c>
      <c r="BN18">
        <v>3</v>
      </c>
      <c r="BO18">
        <v>3</v>
      </c>
      <c r="BP18">
        <v>4</v>
      </c>
      <c r="BQ18">
        <v>4</v>
      </c>
      <c r="BR18">
        <v>4</v>
      </c>
      <c r="BS18">
        <v>4</v>
      </c>
      <c r="BT18">
        <v>4</v>
      </c>
      <c r="BU18">
        <v>4</v>
      </c>
      <c r="BV18">
        <v>4</v>
      </c>
      <c r="BW18">
        <v>4</v>
      </c>
      <c r="BX18">
        <v>4</v>
      </c>
      <c r="BY18">
        <v>4</v>
      </c>
      <c r="BZ18">
        <v>4</v>
      </c>
      <c r="CA18">
        <v>4</v>
      </c>
      <c r="CB18">
        <v>4</v>
      </c>
      <c r="CC18">
        <v>4</v>
      </c>
      <c r="CD18">
        <v>4</v>
      </c>
      <c r="CE18">
        <v>3</v>
      </c>
      <c r="CF18">
        <v>3</v>
      </c>
      <c r="CG18">
        <v>3</v>
      </c>
      <c r="CH18">
        <v>3</v>
      </c>
      <c r="CI18">
        <v>3</v>
      </c>
      <c r="CJ18">
        <v>3</v>
      </c>
      <c r="CK18">
        <v>4</v>
      </c>
      <c r="CL18">
        <v>4</v>
      </c>
      <c r="CM18">
        <v>3</v>
      </c>
      <c r="CN18">
        <v>2</v>
      </c>
      <c r="CP18" s="213"/>
    </row>
    <row r="19" spans="1:94" ht="15.5">
      <c r="A19" s="126" t="s">
        <v>2242</v>
      </c>
      <c r="B19" s="214">
        <v>16.649999999999999</v>
      </c>
      <c r="C19">
        <v>2</v>
      </c>
      <c r="D19">
        <v>1</v>
      </c>
      <c r="E19">
        <v>8</v>
      </c>
      <c r="F19">
        <v>1</v>
      </c>
      <c r="G19"/>
      <c r="H19"/>
      <c r="I19"/>
      <c r="J19"/>
      <c r="K19"/>
      <c r="L19"/>
      <c r="M19"/>
      <c r="N19"/>
      <c r="O19"/>
      <c r="P19"/>
      <c r="Q19" s="126">
        <f t="shared" si="0"/>
        <v>1</v>
      </c>
      <c r="R19">
        <f t="shared" si="2"/>
        <v>1</v>
      </c>
      <c r="S19"/>
      <c r="T19">
        <v>2</v>
      </c>
      <c r="U19">
        <v>3</v>
      </c>
      <c r="V19">
        <v>4</v>
      </c>
      <c r="W19"/>
      <c r="X19"/>
      <c r="Y19">
        <v>7</v>
      </c>
      <c r="Z19"/>
      <c r="AA19">
        <v>9</v>
      </c>
      <c r="AB19"/>
      <c r="AC19"/>
      <c r="AD19"/>
      <c r="AE19">
        <v>13</v>
      </c>
      <c r="AF19"/>
      <c r="AG19" s="126">
        <f t="shared" si="1"/>
        <v>6</v>
      </c>
      <c r="AH19"/>
      <c r="AI19">
        <v>3</v>
      </c>
      <c r="AJ19">
        <v>1</v>
      </c>
      <c r="AK19">
        <v>4</v>
      </c>
      <c r="AL19"/>
      <c r="AM19"/>
      <c r="AN19">
        <v>2</v>
      </c>
      <c r="AO19"/>
      <c r="AP19">
        <v>6</v>
      </c>
      <c r="AQ19"/>
      <c r="AR19"/>
      <c r="AS19"/>
      <c r="AT19">
        <v>5</v>
      </c>
      <c r="AU19" t="s">
        <v>265</v>
      </c>
      <c r="AV19" t="s">
        <v>910</v>
      </c>
      <c r="AW19"/>
      <c r="AX19"/>
      <c r="AY19"/>
      <c r="AZ19">
        <v>3</v>
      </c>
      <c r="BA19">
        <v>4</v>
      </c>
      <c r="BB19">
        <v>4</v>
      </c>
      <c r="BC19">
        <v>4</v>
      </c>
      <c r="BD19">
        <v>3</v>
      </c>
      <c r="BE19">
        <v>5</v>
      </c>
      <c r="BF19">
        <v>4</v>
      </c>
      <c r="BG19">
        <v>4</v>
      </c>
      <c r="BH19">
        <v>5</v>
      </c>
      <c r="BI19">
        <v>5</v>
      </c>
      <c r="BJ19">
        <v>4</v>
      </c>
      <c r="BK19">
        <v>5</v>
      </c>
      <c r="BL19">
        <v>5</v>
      </c>
      <c r="BM19">
        <v>5</v>
      </c>
      <c r="BN19">
        <v>3</v>
      </c>
      <c r="BO19">
        <v>5</v>
      </c>
      <c r="BP19">
        <v>4</v>
      </c>
      <c r="BQ19">
        <v>5</v>
      </c>
      <c r="BR19">
        <v>5</v>
      </c>
      <c r="BS19">
        <v>4</v>
      </c>
      <c r="BT19">
        <v>4</v>
      </c>
      <c r="BU19">
        <v>4</v>
      </c>
      <c r="BV19">
        <v>5</v>
      </c>
      <c r="BW19">
        <v>5</v>
      </c>
      <c r="BX19">
        <v>5</v>
      </c>
      <c r="BY19">
        <v>5</v>
      </c>
      <c r="BZ19">
        <v>5</v>
      </c>
      <c r="CA19">
        <v>5</v>
      </c>
      <c r="CB19">
        <v>3</v>
      </c>
      <c r="CC19">
        <v>3</v>
      </c>
      <c r="CD19">
        <v>4</v>
      </c>
      <c r="CE19">
        <v>3</v>
      </c>
      <c r="CF19">
        <v>5</v>
      </c>
      <c r="CG19">
        <v>5</v>
      </c>
      <c r="CH19">
        <v>4</v>
      </c>
      <c r="CI19">
        <v>5</v>
      </c>
      <c r="CJ19">
        <v>5</v>
      </c>
      <c r="CK19">
        <v>5</v>
      </c>
      <c r="CL19">
        <v>3</v>
      </c>
      <c r="CM19">
        <v>2</v>
      </c>
      <c r="CN19">
        <v>2</v>
      </c>
      <c r="CP19" s="213"/>
    </row>
    <row r="20" spans="1:94" ht="15.5">
      <c r="A20" s="126" t="s">
        <v>2241</v>
      </c>
      <c r="B20" s="214">
        <v>6.6833333333333336</v>
      </c>
      <c r="C20">
        <v>1</v>
      </c>
      <c r="D20">
        <v>2</v>
      </c>
      <c r="E20">
        <v>9</v>
      </c>
      <c r="F20">
        <v>1</v>
      </c>
      <c r="G20"/>
      <c r="H20"/>
      <c r="I20"/>
      <c r="J20"/>
      <c r="K20"/>
      <c r="L20"/>
      <c r="M20"/>
      <c r="N20"/>
      <c r="O20"/>
      <c r="P20"/>
      <c r="Q20" s="126">
        <f t="shared" si="0"/>
        <v>1</v>
      </c>
      <c r="R20">
        <f t="shared" si="2"/>
        <v>1</v>
      </c>
      <c r="S20"/>
      <c r="T20">
        <v>2</v>
      </c>
      <c r="U20"/>
      <c r="V20">
        <v>4</v>
      </c>
      <c r="W20"/>
      <c r="X20">
        <v>6</v>
      </c>
      <c r="Y20">
        <v>7</v>
      </c>
      <c r="Z20"/>
      <c r="AA20">
        <v>9</v>
      </c>
      <c r="AB20">
        <v>10</v>
      </c>
      <c r="AC20"/>
      <c r="AD20">
        <v>12</v>
      </c>
      <c r="AE20"/>
      <c r="AF20"/>
      <c r="AG20" s="126">
        <f t="shared" si="1"/>
        <v>7</v>
      </c>
      <c r="AH20"/>
      <c r="AI20">
        <v>1</v>
      </c>
      <c r="AJ20"/>
      <c r="AK20">
        <v>2</v>
      </c>
      <c r="AL20"/>
      <c r="AM20">
        <v>6</v>
      </c>
      <c r="AN20">
        <v>5</v>
      </c>
      <c r="AO20"/>
      <c r="AP20">
        <v>3</v>
      </c>
      <c r="AQ20">
        <v>4</v>
      </c>
      <c r="AR20"/>
      <c r="AS20">
        <v>7</v>
      </c>
      <c r="AT20"/>
      <c r="AU20" t="s">
        <v>310</v>
      </c>
      <c r="AV20" t="s">
        <v>311</v>
      </c>
      <c r="AW20" t="s">
        <v>269</v>
      </c>
      <c r="AX20"/>
      <c r="AY20"/>
      <c r="AZ20">
        <v>4</v>
      </c>
      <c r="BA20">
        <v>3</v>
      </c>
      <c r="BB20">
        <v>3</v>
      </c>
      <c r="BC20">
        <v>3</v>
      </c>
      <c r="BD20">
        <v>4</v>
      </c>
      <c r="BE20">
        <v>4</v>
      </c>
      <c r="BF20">
        <v>3</v>
      </c>
      <c r="BG20">
        <v>4</v>
      </c>
      <c r="BH20">
        <v>3</v>
      </c>
      <c r="BI20">
        <v>4</v>
      </c>
      <c r="BJ20">
        <v>4</v>
      </c>
      <c r="BK20">
        <v>4</v>
      </c>
      <c r="BL20">
        <v>4</v>
      </c>
      <c r="BM20">
        <v>4</v>
      </c>
      <c r="BN20">
        <v>4</v>
      </c>
      <c r="BO20">
        <v>4</v>
      </c>
      <c r="BP20">
        <v>4</v>
      </c>
      <c r="BQ20">
        <v>3</v>
      </c>
      <c r="BR20">
        <v>4</v>
      </c>
      <c r="BS20">
        <v>4</v>
      </c>
      <c r="BT20">
        <v>3</v>
      </c>
      <c r="BU20">
        <v>4</v>
      </c>
      <c r="BV20">
        <v>3</v>
      </c>
      <c r="BW20">
        <v>4</v>
      </c>
      <c r="BX20">
        <v>4</v>
      </c>
      <c r="BY20">
        <v>4</v>
      </c>
      <c r="BZ20">
        <v>4</v>
      </c>
      <c r="CA20">
        <v>4</v>
      </c>
      <c r="CB20">
        <v>4</v>
      </c>
      <c r="CC20">
        <v>4</v>
      </c>
      <c r="CD20">
        <v>4</v>
      </c>
      <c r="CE20">
        <v>2</v>
      </c>
      <c r="CF20">
        <v>4</v>
      </c>
      <c r="CG20">
        <v>4</v>
      </c>
      <c r="CH20">
        <v>4</v>
      </c>
      <c r="CI20">
        <v>4</v>
      </c>
      <c r="CJ20">
        <v>4</v>
      </c>
      <c r="CK20">
        <v>5</v>
      </c>
      <c r="CL20">
        <v>4</v>
      </c>
      <c r="CM20">
        <v>4</v>
      </c>
      <c r="CN20">
        <v>4</v>
      </c>
      <c r="CP20" s="213"/>
    </row>
    <row r="21" spans="1:94" ht="15.5">
      <c r="A21" s="126" t="s">
        <v>2240</v>
      </c>
      <c r="B21" s="214">
        <v>17.899999999999999</v>
      </c>
      <c r="C21">
        <v>2</v>
      </c>
      <c r="D21">
        <v>6</v>
      </c>
      <c r="E21">
        <v>8</v>
      </c>
      <c r="F21">
        <v>1</v>
      </c>
      <c r="G21"/>
      <c r="H21"/>
      <c r="I21"/>
      <c r="J21"/>
      <c r="K21"/>
      <c r="L21"/>
      <c r="M21"/>
      <c r="N21"/>
      <c r="O21"/>
      <c r="P21"/>
      <c r="Q21" s="126">
        <f t="shared" si="0"/>
        <v>1</v>
      </c>
      <c r="R21">
        <f t="shared" si="2"/>
        <v>1</v>
      </c>
      <c r="S21">
        <v>1</v>
      </c>
      <c r="T21">
        <v>2</v>
      </c>
      <c r="U21">
        <v>3</v>
      </c>
      <c r="V21">
        <v>4</v>
      </c>
      <c r="W21">
        <v>5</v>
      </c>
      <c r="X21">
        <v>6</v>
      </c>
      <c r="Y21"/>
      <c r="Z21"/>
      <c r="AA21"/>
      <c r="AB21">
        <v>10</v>
      </c>
      <c r="AC21">
        <v>11</v>
      </c>
      <c r="AD21">
        <v>12</v>
      </c>
      <c r="AE21"/>
      <c r="AF21"/>
      <c r="AG21" s="126">
        <f t="shared" si="1"/>
        <v>9</v>
      </c>
      <c r="AH21">
        <v>9</v>
      </c>
      <c r="AI21">
        <v>6</v>
      </c>
      <c r="AJ21">
        <v>5</v>
      </c>
      <c r="AK21">
        <v>1</v>
      </c>
      <c r="AL21">
        <v>7</v>
      </c>
      <c r="AM21">
        <v>8</v>
      </c>
      <c r="AN21"/>
      <c r="AO21"/>
      <c r="AP21"/>
      <c r="AQ21">
        <v>2</v>
      </c>
      <c r="AR21">
        <v>3</v>
      </c>
      <c r="AS21">
        <v>4</v>
      </c>
      <c r="AT21"/>
      <c r="AU21" t="s">
        <v>2239</v>
      </c>
      <c r="AV21" t="s">
        <v>2238</v>
      </c>
      <c r="AW21" t="s">
        <v>2237</v>
      </c>
      <c r="AX21" t="s">
        <v>2236</v>
      </c>
      <c r="AY21" t="s">
        <v>2235</v>
      </c>
      <c r="AZ21">
        <v>5</v>
      </c>
      <c r="BA21">
        <v>4</v>
      </c>
      <c r="BB21">
        <v>4</v>
      </c>
      <c r="BC21">
        <v>4</v>
      </c>
      <c r="BD21">
        <v>5</v>
      </c>
      <c r="BE21">
        <v>5</v>
      </c>
      <c r="BF21">
        <v>5</v>
      </c>
      <c r="BG21">
        <v>5</v>
      </c>
      <c r="BH21">
        <v>5</v>
      </c>
      <c r="BI21">
        <v>5</v>
      </c>
      <c r="BJ21">
        <v>5</v>
      </c>
      <c r="BK21">
        <v>5</v>
      </c>
      <c r="BL21">
        <v>5</v>
      </c>
      <c r="BM21">
        <v>5</v>
      </c>
      <c r="BN21">
        <v>5</v>
      </c>
      <c r="BO21">
        <v>5</v>
      </c>
      <c r="BP21">
        <v>5</v>
      </c>
      <c r="BQ21">
        <v>5</v>
      </c>
      <c r="BR21">
        <v>5</v>
      </c>
      <c r="BS21">
        <v>5</v>
      </c>
      <c r="BT21">
        <v>5</v>
      </c>
      <c r="BU21">
        <v>5</v>
      </c>
      <c r="BV21">
        <v>5</v>
      </c>
      <c r="BW21">
        <v>5</v>
      </c>
      <c r="BX21">
        <v>5</v>
      </c>
      <c r="BY21">
        <v>5</v>
      </c>
      <c r="BZ21">
        <v>5</v>
      </c>
      <c r="CA21">
        <v>5</v>
      </c>
      <c r="CB21">
        <v>5</v>
      </c>
      <c r="CC21">
        <v>5</v>
      </c>
      <c r="CD21">
        <v>5</v>
      </c>
      <c r="CE21">
        <v>2</v>
      </c>
      <c r="CF21">
        <v>5</v>
      </c>
      <c r="CG21">
        <v>5</v>
      </c>
      <c r="CH21">
        <v>5</v>
      </c>
      <c r="CI21">
        <v>5</v>
      </c>
      <c r="CJ21">
        <v>5</v>
      </c>
      <c r="CK21">
        <v>5</v>
      </c>
      <c r="CL21">
        <v>3</v>
      </c>
      <c r="CM21">
        <v>3</v>
      </c>
      <c r="CN21">
        <v>3</v>
      </c>
      <c r="CP21" s="213"/>
    </row>
    <row r="22" spans="1:94" ht="15.5">
      <c r="A22" s="126" t="s">
        <v>2234</v>
      </c>
      <c r="B22" s="214">
        <v>16.983333333333334</v>
      </c>
      <c r="C22">
        <v>2</v>
      </c>
      <c r="D22">
        <v>2</v>
      </c>
      <c r="E22">
        <v>3</v>
      </c>
      <c r="F22">
        <v>1</v>
      </c>
      <c r="G22">
        <v>2</v>
      </c>
      <c r="H22"/>
      <c r="I22"/>
      <c r="J22"/>
      <c r="K22"/>
      <c r="L22"/>
      <c r="M22"/>
      <c r="N22"/>
      <c r="O22"/>
      <c r="P22"/>
      <c r="Q22" s="126">
        <f t="shared" si="0"/>
        <v>2</v>
      </c>
      <c r="R22">
        <f t="shared" si="2"/>
        <v>11</v>
      </c>
      <c r="S22"/>
      <c r="T22">
        <v>2</v>
      </c>
      <c r="U22">
        <v>3</v>
      </c>
      <c r="V22"/>
      <c r="W22">
        <v>5</v>
      </c>
      <c r="X22">
        <v>6</v>
      </c>
      <c r="Y22"/>
      <c r="Z22">
        <v>8</v>
      </c>
      <c r="AA22"/>
      <c r="AB22"/>
      <c r="AC22"/>
      <c r="AD22"/>
      <c r="AE22"/>
      <c r="AF22"/>
      <c r="AG22" s="126">
        <f t="shared" si="1"/>
        <v>5</v>
      </c>
      <c r="AH22"/>
      <c r="AI22">
        <v>1</v>
      </c>
      <c r="AJ22">
        <v>3</v>
      </c>
      <c r="AK22"/>
      <c r="AL22">
        <v>2</v>
      </c>
      <c r="AM22">
        <v>4</v>
      </c>
      <c r="AN22"/>
      <c r="AO22">
        <v>5</v>
      </c>
      <c r="AP22"/>
      <c r="AQ22"/>
      <c r="AR22"/>
      <c r="AS22"/>
      <c r="AT22"/>
      <c r="AU22" t="s">
        <v>86</v>
      </c>
      <c r="AV22"/>
      <c r="AW22"/>
      <c r="AX22"/>
      <c r="AY22"/>
      <c r="AZ22">
        <v>3</v>
      </c>
      <c r="BA22">
        <v>2</v>
      </c>
      <c r="BB22">
        <v>3</v>
      </c>
      <c r="BC22">
        <v>3</v>
      </c>
      <c r="BD22">
        <v>3</v>
      </c>
      <c r="BE22">
        <v>3</v>
      </c>
      <c r="BF22">
        <v>3</v>
      </c>
      <c r="BG22">
        <v>3</v>
      </c>
      <c r="BH22">
        <v>3</v>
      </c>
      <c r="BI22">
        <v>3</v>
      </c>
      <c r="BJ22">
        <v>3</v>
      </c>
      <c r="BK22">
        <v>3</v>
      </c>
      <c r="BL22">
        <v>3</v>
      </c>
      <c r="BM22">
        <v>3</v>
      </c>
      <c r="BN22">
        <v>3</v>
      </c>
      <c r="BO22">
        <v>3</v>
      </c>
      <c r="BP22">
        <v>3</v>
      </c>
      <c r="BQ22">
        <v>3</v>
      </c>
      <c r="BR22">
        <v>3</v>
      </c>
      <c r="BS22">
        <v>3</v>
      </c>
      <c r="BT22">
        <v>3</v>
      </c>
      <c r="BU22">
        <v>3</v>
      </c>
      <c r="BV22">
        <v>3</v>
      </c>
      <c r="BW22">
        <v>3</v>
      </c>
      <c r="BX22">
        <v>3</v>
      </c>
      <c r="BY22">
        <v>3</v>
      </c>
      <c r="BZ22">
        <v>3</v>
      </c>
      <c r="CA22">
        <v>3</v>
      </c>
      <c r="CB22">
        <v>3</v>
      </c>
      <c r="CC22">
        <v>3</v>
      </c>
      <c r="CD22">
        <v>3</v>
      </c>
      <c r="CE22">
        <v>7</v>
      </c>
      <c r="CF22">
        <v>4</v>
      </c>
      <c r="CG22">
        <v>3</v>
      </c>
      <c r="CH22">
        <v>4</v>
      </c>
      <c r="CI22">
        <v>3</v>
      </c>
      <c r="CJ22">
        <v>1</v>
      </c>
      <c r="CK22">
        <v>5</v>
      </c>
      <c r="CL22">
        <v>2</v>
      </c>
      <c r="CM22">
        <v>3</v>
      </c>
      <c r="CN22">
        <v>2</v>
      </c>
      <c r="CP22" s="213"/>
    </row>
    <row r="23" spans="1:94" ht="15.5">
      <c r="A23" s="126" t="s">
        <v>2233</v>
      </c>
      <c r="B23" s="214">
        <v>6.6833333333333336</v>
      </c>
      <c r="C23">
        <v>2</v>
      </c>
      <c r="D23">
        <v>2</v>
      </c>
      <c r="E23">
        <v>15</v>
      </c>
      <c r="F23">
        <v>1</v>
      </c>
      <c r="G23"/>
      <c r="H23"/>
      <c r="I23"/>
      <c r="J23"/>
      <c r="K23"/>
      <c r="L23"/>
      <c r="M23"/>
      <c r="N23"/>
      <c r="O23"/>
      <c r="P23"/>
      <c r="Q23" s="126">
        <f t="shared" si="0"/>
        <v>1</v>
      </c>
      <c r="R23">
        <f t="shared" si="2"/>
        <v>1</v>
      </c>
      <c r="S23"/>
      <c r="T23"/>
      <c r="U23"/>
      <c r="V23"/>
      <c r="W23"/>
      <c r="X23"/>
      <c r="Y23"/>
      <c r="Z23"/>
      <c r="AA23"/>
      <c r="AB23"/>
      <c r="AC23"/>
      <c r="AD23"/>
      <c r="AE23"/>
      <c r="AF23">
        <v>14</v>
      </c>
      <c r="AG23" s="126">
        <f t="shared" si="1"/>
        <v>0</v>
      </c>
      <c r="AH23"/>
      <c r="AI23"/>
      <c r="AJ23"/>
      <c r="AK23"/>
      <c r="AL23"/>
      <c r="AM23"/>
      <c r="AN23"/>
      <c r="AO23"/>
      <c r="AP23"/>
      <c r="AQ23"/>
      <c r="AR23"/>
      <c r="AS23"/>
      <c r="AT23"/>
      <c r="AU23"/>
      <c r="AV23"/>
      <c r="AW23"/>
      <c r="AX23"/>
      <c r="AY23"/>
      <c r="AZ23">
        <v>6</v>
      </c>
      <c r="BA23">
        <v>3</v>
      </c>
      <c r="BB23">
        <v>3</v>
      </c>
      <c r="BC23">
        <v>3</v>
      </c>
      <c r="BD23">
        <v>3</v>
      </c>
      <c r="BE23">
        <v>3</v>
      </c>
      <c r="BF23">
        <v>3</v>
      </c>
      <c r="BG23">
        <v>3</v>
      </c>
      <c r="BH23">
        <v>3</v>
      </c>
      <c r="BI23">
        <v>3</v>
      </c>
      <c r="BJ23">
        <v>3</v>
      </c>
      <c r="BK23">
        <v>3</v>
      </c>
      <c r="BL23">
        <v>3</v>
      </c>
      <c r="BM23">
        <v>3</v>
      </c>
      <c r="BN23">
        <v>5</v>
      </c>
      <c r="BO23">
        <v>5</v>
      </c>
      <c r="BP23">
        <v>3</v>
      </c>
      <c r="BQ23">
        <v>3</v>
      </c>
      <c r="BR23">
        <v>5</v>
      </c>
      <c r="BS23">
        <v>5</v>
      </c>
      <c r="BT23">
        <v>3</v>
      </c>
      <c r="BU23">
        <v>5</v>
      </c>
      <c r="BV23">
        <v>5</v>
      </c>
      <c r="BW23">
        <v>5</v>
      </c>
      <c r="BX23">
        <v>5</v>
      </c>
      <c r="BY23">
        <v>5</v>
      </c>
      <c r="BZ23">
        <v>5</v>
      </c>
      <c r="CA23">
        <v>3</v>
      </c>
      <c r="CB23">
        <v>5</v>
      </c>
      <c r="CC23">
        <v>3</v>
      </c>
      <c r="CD23">
        <v>5</v>
      </c>
      <c r="CE23">
        <v>7</v>
      </c>
      <c r="CF23">
        <v>3</v>
      </c>
      <c r="CG23">
        <v>3</v>
      </c>
      <c r="CH23">
        <v>3</v>
      </c>
      <c r="CI23">
        <v>3</v>
      </c>
      <c r="CJ23">
        <v>3</v>
      </c>
      <c r="CK23">
        <v>3</v>
      </c>
      <c r="CL23">
        <v>3</v>
      </c>
      <c r="CM23">
        <v>3</v>
      </c>
      <c r="CN23">
        <v>3</v>
      </c>
      <c r="CP23" s="213"/>
    </row>
    <row r="24" spans="1:94" ht="15.5">
      <c r="A24" s="126" t="s">
        <v>2232</v>
      </c>
      <c r="B24" s="214">
        <v>8.6</v>
      </c>
      <c r="C24">
        <v>2</v>
      </c>
      <c r="D24">
        <v>4</v>
      </c>
      <c r="E24">
        <v>2</v>
      </c>
      <c r="F24">
        <v>1</v>
      </c>
      <c r="G24"/>
      <c r="H24"/>
      <c r="I24"/>
      <c r="J24"/>
      <c r="K24"/>
      <c r="L24"/>
      <c r="M24"/>
      <c r="N24"/>
      <c r="O24"/>
      <c r="P24"/>
      <c r="Q24" s="126">
        <f t="shared" si="0"/>
        <v>1</v>
      </c>
      <c r="R24">
        <f t="shared" si="2"/>
        <v>1</v>
      </c>
      <c r="S24"/>
      <c r="T24">
        <v>2</v>
      </c>
      <c r="U24">
        <v>3</v>
      </c>
      <c r="V24"/>
      <c r="W24"/>
      <c r="X24"/>
      <c r="Y24"/>
      <c r="Z24"/>
      <c r="AA24">
        <v>9</v>
      </c>
      <c r="AB24"/>
      <c r="AC24"/>
      <c r="AD24"/>
      <c r="AE24"/>
      <c r="AF24"/>
      <c r="AG24" s="126">
        <f t="shared" si="1"/>
        <v>3</v>
      </c>
      <c r="AH24"/>
      <c r="AI24">
        <v>1</v>
      </c>
      <c r="AJ24">
        <v>2</v>
      </c>
      <c r="AK24"/>
      <c r="AL24"/>
      <c r="AM24"/>
      <c r="AN24"/>
      <c r="AO24"/>
      <c r="AP24">
        <v>3</v>
      </c>
      <c r="AQ24"/>
      <c r="AR24"/>
      <c r="AS24"/>
      <c r="AT24"/>
      <c r="AU24"/>
      <c r="AV24"/>
      <c r="AW24"/>
      <c r="AX24"/>
      <c r="AY24"/>
      <c r="AZ24">
        <v>6</v>
      </c>
      <c r="BA24">
        <v>4</v>
      </c>
      <c r="BB24">
        <v>3</v>
      </c>
      <c r="BC24">
        <v>4</v>
      </c>
      <c r="BD24">
        <v>4</v>
      </c>
      <c r="BE24">
        <v>4</v>
      </c>
      <c r="BF24">
        <v>3</v>
      </c>
      <c r="BG24">
        <v>4</v>
      </c>
      <c r="BH24">
        <v>3</v>
      </c>
      <c r="BI24">
        <v>3</v>
      </c>
      <c r="BJ24">
        <v>4</v>
      </c>
      <c r="BK24">
        <v>4</v>
      </c>
      <c r="BL24">
        <v>4</v>
      </c>
      <c r="BM24">
        <v>4</v>
      </c>
      <c r="BN24">
        <v>3</v>
      </c>
      <c r="BO24">
        <v>3</v>
      </c>
      <c r="BP24">
        <v>3</v>
      </c>
      <c r="BQ24">
        <v>3</v>
      </c>
      <c r="BR24">
        <v>3</v>
      </c>
      <c r="BS24">
        <v>3</v>
      </c>
      <c r="BT24">
        <v>5</v>
      </c>
      <c r="BU24">
        <v>5</v>
      </c>
      <c r="BV24">
        <v>5</v>
      </c>
      <c r="BW24">
        <v>5</v>
      </c>
      <c r="BX24">
        <v>5</v>
      </c>
      <c r="BY24">
        <v>5</v>
      </c>
      <c r="BZ24">
        <v>5</v>
      </c>
      <c r="CA24">
        <v>5</v>
      </c>
      <c r="CB24">
        <v>5</v>
      </c>
      <c r="CC24">
        <v>5</v>
      </c>
      <c r="CD24">
        <v>5</v>
      </c>
      <c r="CE24">
        <v>7</v>
      </c>
      <c r="CF24">
        <v>3</v>
      </c>
      <c r="CG24">
        <v>3</v>
      </c>
      <c r="CH24">
        <v>3</v>
      </c>
      <c r="CI24">
        <v>3</v>
      </c>
      <c r="CJ24">
        <v>3</v>
      </c>
      <c r="CK24">
        <v>3</v>
      </c>
      <c r="CL24">
        <v>3</v>
      </c>
      <c r="CM24">
        <v>3</v>
      </c>
      <c r="CN24">
        <v>3</v>
      </c>
      <c r="CP24" s="213"/>
    </row>
    <row r="25" spans="1:94" ht="15.5">
      <c r="A25" s="126" t="s">
        <v>2231</v>
      </c>
      <c r="B25" s="214">
        <v>13.683333333333334</v>
      </c>
      <c r="C25">
        <v>2</v>
      </c>
      <c r="D25">
        <v>2</v>
      </c>
      <c r="E25">
        <v>2</v>
      </c>
      <c r="F25">
        <v>1</v>
      </c>
      <c r="G25"/>
      <c r="H25"/>
      <c r="I25"/>
      <c r="J25"/>
      <c r="K25"/>
      <c r="L25"/>
      <c r="M25"/>
      <c r="N25"/>
      <c r="O25"/>
      <c r="P25"/>
      <c r="Q25" s="126">
        <f t="shared" si="0"/>
        <v>1</v>
      </c>
      <c r="R25">
        <f t="shared" si="2"/>
        <v>1</v>
      </c>
      <c r="S25"/>
      <c r="T25">
        <v>2</v>
      </c>
      <c r="U25">
        <v>3</v>
      </c>
      <c r="V25">
        <v>4</v>
      </c>
      <c r="W25"/>
      <c r="X25">
        <v>6</v>
      </c>
      <c r="Y25"/>
      <c r="Z25">
        <v>8</v>
      </c>
      <c r="AA25"/>
      <c r="AB25">
        <v>10</v>
      </c>
      <c r="AC25"/>
      <c r="AD25"/>
      <c r="AE25"/>
      <c r="AF25"/>
      <c r="AG25" s="126">
        <f t="shared" si="1"/>
        <v>6</v>
      </c>
      <c r="AH25"/>
      <c r="AI25">
        <v>5</v>
      </c>
      <c r="AJ25">
        <v>2</v>
      </c>
      <c r="AK25">
        <v>4</v>
      </c>
      <c r="AL25"/>
      <c r="AM25">
        <v>3</v>
      </c>
      <c r="AN25"/>
      <c r="AO25">
        <v>6</v>
      </c>
      <c r="AP25"/>
      <c r="AQ25">
        <v>1</v>
      </c>
      <c r="AR25"/>
      <c r="AS25"/>
      <c r="AT25"/>
      <c r="AU25" t="s">
        <v>508</v>
      </c>
      <c r="AV25" t="s">
        <v>1188</v>
      </c>
      <c r="AW25" t="s">
        <v>278</v>
      </c>
      <c r="AX25" t="s">
        <v>2230</v>
      </c>
      <c r="AY25" t="s">
        <v>449</v>
      </c>
      <c r="AZ25">
        <v>4</v>
      </c>
      <c r="BA25">
        <v>4</v>
      </c>
      <c r="BB25">
        <v>4</v>
      </c>
      <c r="BC25">
        <v>4</v>
      </c>
      <c r="BD25">
        <v>4</v>
      </c>
      <c r="BE25">
        <v>4</v>
      </c>
      <c r="BF25">
        <v>4</v>
      </c>
      <c r="BG25">
        <v>3</v>
      </c>
      <c r="BH25">
        <v>4</v>
      </c>
      <c r="BI25">
        <v>5</v>
      </c>
      <c r="BJ25">
        <v>4</v>
      </c>
      <c r="BK25">
        <v>5</v>
      </c>
      <c r="BL25">
        <v>5</v>
      </c>
      <c r="BM25">
        <v>5</v>
      </c>
      <c r="BN25">
        <v>5</v>
      </c>
      <c r="BO25">
        <v>5</v>
      </c>
      <c r="BP25">
        <v>5</v>
      </c>
      <c r="BQ25">
        <v>4</v>
      </c>
      <c r="BR25">
        <v>4</v>
      </c>
      <c r="BS25">
        <v>4</v>
      </c>
      <c r="BT25">
        <v>3</v>
      </c>
      <c r="BU25">
        <v>4</v>
      </c>
      <c r="BV25">
        <v>4</v>
      </c>
      <c r="BW25">
        <v>4</v>
      </c>
      <c r="BX25">
        <v>5</v>
      </c>
      <c r="BY25">
        <v>5</v>
      </c>
      <c r="BZ25">
        <v>5</v>
      </c>
      <c r="CA25">
        <v>4</v>
      </c>
      <c r="CB25">
        <v>4</v>
      </c>
      <c r="CC25">
        <v>4</v>
      </c>
      <c r="CD25">
        <v>4</v>
      </c>
      <c r="CE25">
        <v>5</v>
      </c>
      <c r="CF25">
        <v>3</v>
      </c>
      <c r="CG25">
        <v>4</v>
      </c>
      <c r="CH25">
        <v>3</v>
      </c>
      <c r="CI25">
        <v>3</v>
      </c>
      <c r="CJ25">
        <v>4</v>
      </c>
      <c r="CK25">
        <v>4</v>
      </c>
      <c r="CL25">
        <v>3</v>
      </c>
      <c r="CM25">
        <v>3</v>
      </c>
      <c r="CN25">
        <v>3</v>
      </c>
      <c r="CP25" s="213"/>
    </row>
    <row r="26" spans="1:94" ht="15.5">
      <c r="A26" s="126" t="s">
        <v>2229</v>
      </c>
      <c r="B26" s="214">
        <v>11.416666666666666</v>
      </c>
      <c r="C26">
        <v>2</v>
      </c>
      <c r="D26">
        <v>2</v>
      </c>
      <c r="E26">
        <v>12</v>
      </c>
      <c r="F26">
        <v>1</v>
      </c>
      <c r="G26"/>
      <c r="H26"/>
      <c r="I26"/>
      <c r="J26"/>
      <c r="K26"/>
      <c r="L26"/>
      <c r="M26"/>
      <c r="N26"/>
      <c r="O26"/>
      <c r="P26"/>
      <c r="Q26" s="126">
        <f t="shared" si="0"/>
        <v>1</v>
      </c>
      <c r="R26">
        <f t="shared" si="2"/>
        <v>1</v>
      </c>
      <c r="S26"/>
      <c r="T26">
        <v>2</v>
      </c>
      <c r="U26">
        <v>3</v>
      </c>
      <c r="V26">
        <v>4</v>
      </c>
      <c r="W26">
        <v>5</v>
      </c>
      <c r="X26">
        <v>6</v>
      </c>
      <c r="Y26">
        <v>7</v>
      </c>
      <c r="Z26">
        <v>8</v>
      </c>
      <c r="AA26"/>
      <c r="AB26">
        <v>10</v>
      </c>
      <c r="AC26">
        <v>11</v>
      </c>
      <c r="AD26">
        <v>12</v>
      </c>
      <c r="AE26"/>
      <c r="AF26"/>
      <c r="AG26" s="126">
        <f t="shared" si="1"/>
        <v>10</v>
      </c>
      <c r="AH26"/>
      <c r="AI26">
        <v>1</v>
      </c>
      <c r="AJ26">
        <v>5</v>
      </c>
      <c r="AK26">
        <v>3</v>
      </c>
      <c r="AL26">
        <v>9</v>
      </c>
      <c r="AM26">
        <v>2</v>
      </c>
      <c r="AN26">
        <v>7</v>
      </c>
      <c r="AO26">
        <v>10</v>
      </c>
      <c r="AP26"/>
      <c r="AQ26">
        <v>6</v>
      </c>
      <c r="AR26">
        <v>4</v>
      </c>
      <c r="AS26">
        <v>8</v>
      </c>
      <c r="AT26"/>
      <c r="AU26" t="s">
        <v>1990</v>
      </c>
      <c r="AV26" t="s">
        <v>901</v>
      </c>
      <c r="AW26" t="s">
        <v>406</v>
      </c>
      <c r="AX26"/>
      <c r="AY26"/>
      <c r="AZ26">
        <v>6</v>
      </c>
      <c r="BA26">
        <v>4</v>
      </c>
      <c r="BB26">
        <v>4</v>
      </c>
      <c r="BC26">
        <v>4</v>
      </c>
      <c r="BD26">
        <v>4</v>
      </c>
      <c r="BE26">
        <v>3</v>
      </c>
      <c r="BF26">
        <v>4</v>
      </c>
      <c r="BG26">
        <v>3</v>
      </c>
      <c r="BH26">
        <v>4</v>
      </c>
      <c r="BI26">
        <v>5</v>
      </c>
      <c r="BJ26">
        <v>4</v>
      </c>
      <c r="BK26">
        <v>5</v>
      </c>
      <c r="BL26">
        <v>5</v>
      </c>
      <c r="BM26">
        <v>5</v>
      </c>
      <c r="BN26">
        <v>4</v>
      </c>
      <c r="BO26">
        <v>4</v>
      </c>
      <c r="BP26">
        <v>5</v>
      </c>
      <c r="BQ26">
        <v>5</v>
      </c>
      <c r="BR26">
        <v>5</v>
      </c>
      <c r="BS26">
        <v>4</v>
      </c>
      <c r="BT26">
        <v>5</v>
      </c>
      <c r="BU26">
        <v>5</v>
      </c>
      <c r="BV26">
        <v>4</v>
      </c>
      <c r="BW26">
        <v>4</v>
      </c>
      <c r="BX26">
        <v>5</v>
      </c>
      <c r="BY26">
        <v>5</v>
      </c>
      <c r="BZ26">
        <v>5</v>
      </c>
      <c r="CA26">
        <v>5</v>
      </c>
      <c r="CB26">
        <v>5</v>
      </c>
      <c r="CC26">
        <v>5</v>
      </c>
      <c r="CD26">
        <v>5</v>
      </c>
      <c r="CE26">
        <v>3</v>
      </c>
      <c r="CF26">
        <v>3</v>
      </c>
      <c r="CG26">
        <v>4</v>
      </c>
      <c r="CH26">
        <v>4</v>
      </c>
      <c r="CI26">
        <v>3</v>
      </c>
      <c r="CJ26">
        <v>4</v>
      </c>
      <c r="CK26">
        <v>5</v>
      </c>
      <c r="CL26">
        <v>3</v>
      </c>
      <c r="CM26">
        <v>3</v>
      </c>
      <c r="CN26">
        <v>3</v>
      </c>
      <c r="CP26" s="213"/>
    </row>
    <row r="27" spans="1:94" ht="15.5">
      <c r="A27" s="126" t="s">
        <v>2228</v>
      </c>
      <c r="B27" s="214">
        <v>6.2</v>
      </c>
      <c r="C27">
        <v>2</v>
      </c>
      <c r="D27">
        <v>2</v>
      </c>
      <c r="E27">
        <v>12</v>
      </c>
      <c r="F27">
        <v>1</v>
      </c>
      <c r="G27"/>
      <c r="H27"/>
      <c r="I27"/>
      <c r="J27"/>
      <c r="K27"/>
      <c r="L27"/>
      <c r="M27"/>
      <c r="N27"/>
      <c r="O27"/>
      <c r="P27"/>
      <c r="Q27" s="126">
        <f t="shared" si="0"/>
        <v>1</v>
      </c>
      <c r="R27">
        <f t="shared" si="2"/>
        <v>1</v>
      </c>
      <c r="S27"/>
      <c r="T27"/>
      <c r="U27"/>
      <c r="V27">
        <v>4</v>
      </c>
      <c r="W27"/>
      <c r="X27"/>
      <c r="Y27"/>
      <c r="Z27"/>
      <c r="AA27"/>
      <c r="AB27"/>
      <c r="AC27"/>
      <c r="AD27"/>
      <c r="AE27"/>
      <c r="AF27"/>
      <c r="AG27" s="126">
        <f t="shared" si="1"/>
        <v>1</v>
      </c>
      <c r="AH27"/>
      <c r="AI27"/>
      <c r="AJ27"/>
      <c r="AK27">
        <v>1</v>
      </c>
      <c r="AL27"/>
      <c r="AM27"/>
      <c r="AN27"/>
      <c r="AO27"/>
      <c r="AP27"/>
      <c r="AQ27"/>
      <c r="AR27"/>
      <c r="AS27"/>
      <c r="AT27"/>
      <c r="AU27" t="s">
        <v>86</v>
      </c>
      <c r="AV27"/>
      <c r="AW27"/>
      <c r="AX27"/>
      <c r="AY27"/>
      <c r="AZ27">
        <v>3</v>
      </c>
      <c r="BA27">
        <v>2</v>
      </c>
      <c r="BB27">
        <v>3</v>
      </c>
      <c r="BC27">
        <v>3</v>
      </c>
      <c r="BD27">
        <v>2</v>
      </c>
      <c r="BE27">
        <v>5</v>
      </c>
      <c r="BF27">
        <v>3</v>
      </c>
      <c r="BG27">
        <v>4</v>
      </c>
      <c r="BH27">
        <v>3</v>
      </c>
      <c r="BI27">
        <v>4</v>
      </c>
      <c r="BJ27">
        <v>3</v>
      </c>
      <c r="BK27">
        <v>3</v>
      </c>
      <c r="BL27">
        <v>3</v>
      </c>
      <c r="BM27">
        <v>4</v>
      </c>
      <c r="BN27">
        <v>4</v>
      </c>
      <c r="BO27">
        <v>4</v>
      </c>
      <c r="BP27">
        <v>3</v>
      </c>
      <c r="BQ27">
        <v>3</v>
      </c>
      <c r="BR27">
        <v>3</v>
      </c>
      <c r="BS27">
        <v>4</v>
      </c>
      <c r="BT27">
        <v>4</v>
      </c>
      <c r="BU27">
        <v>3</v>
      </c>
      <c r="BV27">
        <v>4</v>
      </c>
      <c r="BW27">
        <v>5</v>
      </c>
      <c r="BX27">
        <v>5</v>
      </c>
      <c r="BY27">
        <v>5</v>
      </c>
      <c r="BZ27">
        <v>5</v>
      </c>
      <c r="CA27">
        <v>3</v>
      </c>
      <c r="CB27">
        <v>5</v>
      </c>
      <c r="CC27">
        <v>5</v>
      </c>
      <c r="CD27">
        <v>5</v>
      </c>
      <c r="CE27">
        <v>2</v>
      </c>
      <c r="CF27">
        <v>3</v>
      </c>
      <c r="CG27">
        <v>4</v>
      </c>
      <c r="CH27">
        <v>3</v>
      </c>
      <c r="CI27">
        <v>2</v>
      </c>
      <c r="CJ27">
        <v>4</v>
      </c>
      <c r="CK27">
        <v>4</v>
      </c>
      <c r="CL27">
        <v>3</v>
      </c>
      <c r="CM27">
        <v>1</v>
      </c>
      <c r="CN27">
        <v>3</v>
      </c>
      <c r="CP27" s="213"/>
    </row>
    <row r="28" spans="1:94" ht="15.5">
      <c r="A28" s="126" t="s">
        <v>2227</v>
      </c>
      <c r="B28" s="214">
        <v>14.4</v>
      </c>
      <c r="C28">
        <v>1</v>
      </c>
      <c r="D28">
        <v>5</v>
      </c>
      <c r="E28">
        <v>2</v>
      </c>
      <c r="F28">
        <v>1</v>
      </c>
      <c r="G28"/>
      <c r="H28"/>
      <c r="I28"/>
      <c r="J28"/>
      <c r="K28"/>
      <c r="L28"/>
      <c r="M28"/>
      <c r="N28"/>
      <c r="O28"/>
      <c r="P28"/>
      <c r="Q28" s="126">
        <f t="shared" si="0"/>
        <v>1</v>
      </c>
      <c r="R28">
        <f t="shared" si="2"/>
        <v>1</v>
      </c>
      <c r="S28">
        <v>1</v>
      </c>
      <c r="T28"/>
      <c r="U28"/>
      <c r="V28"/>
      <c r="W28"/>
      <c r="X28"/>
      <c r="Y28"/>
      <c r="Z28"/>
      <c r="AA28"/>
      <c r="AB28"/>
      <c r="AC28"/>
      <c r="AD28"/>
      <c r="AE28"/>
      <c r="AF28"/>
      <c r="AG28" s="126">
        <f t="shared" si="1"/>
        <v>1</v>
      </c>
      <c r="AH28">
        <v>1</v>
      </c>
      <c r="AI28"/>
      <c r="AJ28"/>
      <c r="AK28"/>
      <c r="AL28"/>
      <c r="AM28"/>
      <c r="AN28"/>
      <c r="AO28"/>
      <c r="AP28"/>
      <c r="AQ28"/>
      <c r="AR28"/>
      <c r="AS28"/>
      <c r="AT28"/>
      <c r="AU28"/>
      <c r="AV28"/>
      <c r="AW28"/>
      <c r="AX28"/>
      <c r="AY28"/>
      <c r="AZ28">
        <v>5</v>
      </c>
      <c r="BA28">
        <v>4</v>
      </c>
      <c r="BB28">
        <v>4</v>
      </c>
      <c r="BC28">
        <v>4</v>
      </c>
      <c r="BD28">
        <v>3</v>
      </c>
      <c r="BE28">
        <v>4</v>
      </c>
      <c r="BF28">
        <v>4</v>
      </c>
      <c r="BG28">
        <v>5</v>
      </c>
      <c r="BH28">
        <v>5</v>
      </c>
      <c r="BI28">
        <v>4</v>
      </c>
      <c r="BJ28">
        <v>4</v>
      </c>
      <c r="BK28">
        <v>4</v>
      </c>
      <c r="BL28">
        <v>3</v>
      </c>
      <c r="BM28">
        <v>3</v>
      </c>
      <c r="BN28">
        <v>4</v>
      </c>
      <c r="BO28">
        <v>4</v>
      </c>
      <c r="BP28">
        <v>5</v>
      </c>
      <c r="BQ28">
        <v>4</v>
      </c>
      <c r="BR28">
        <v>4</v>
      </c>
      <c r="BS28">
        <v>4</v>
      </c>
      <c r="BT28">
        <v>4</v>
      </c>
      <c r="BU28">
        <v>4</v>
      </c>
      <c r="BV28">
        <v>4</v>
      </c>
      <c r="BW28">
        <v>4</v>
      </c>
      <c r="BX28">
        <v>4</v>
      </c>
      <c r="BY28">
        <v>4</v>
      </c>
      <c r="BZ28">
        <v>4</v>
      </c>
      <c r="CA28">
        <v>4</v>
      </c>
      <c r="CB28">
        <v>3</v>
      </c>
      <c r="CC28">
        <v>4</v>
      </c>
      <c r="CD28">
        <v>4</v>
      </c>
      <c r="CE28">
        <v>4</v>
      </c>
      <c r="CF28">
        <v>4</v>
      </c>
      <c r="CG28">
        <v>5</v>
      </c>
      <c r="CH28">
        <v>4</v>
      </c>
      <c r="CI28">
        <v>4</v>
      </c>
      <c r="CJ28">
        <v>4</v>
      </c>
      <c r="CK28">
        <v>4</v>
      </c>
      <c r="CL28">
        <v>4</v>
      </c>
      <c r="CM28">
        <v>4</v>
      </c>
      <c r="CN28">
        <v>4</v>
      </c>
      <c r="CP28" s="213"/>
    </row>
    <row r="29" spans="1:94" ht="15.5">
      <c r="A29" s="126" t="s">
        <v>2226</v>
      </c>
      <c r="B29" s="214">
        <v>10.533333333333333</v>
      </c>
      <c r="C29">
        <v>2</v>
      </c>
      <c r="D29">
        <v>2</v>
      </c>
      <c r="E29">
        <v>8</v>
      </c>
      <c r="F29">
        <v>1</v>
      </c>
      <c r="G29"/>
      <c r="H29"/>
      <c r="I29"/>
      <c r="J29"/>
      <c r="K29"/>
      <c r="L29"/>
      <c r="M29"/>
      <c r="N29"/>
      <c r="O29"/>
      <c r="P29"/>
      <c r="Q29" s="126">
        <f t="shared" si="0"/>
        <v>1</v>
      </c>
      <c r="R29">
        <f t="shared" si="2"/>
        <v>1</v>
      </c>
      <c r="S29"/>
      <c r="T29">
        <v>2</v>
      </c>
      <c r="U29">
        <v>3</v>
      </c>
      <c r="V29">
        <v>4</v>
      </c>
      <c r="W29">
        <v>5</v>
      </c>
      <c r="X29">
        <v>6</v>
      </c>
      <c r="Y29">
        <v>7</v>
      </c>
      <c r="Z29">
        <v>8</v>
      </c>
      <c r="AA29"/>
      <c r="AB29">
        <v>10</v>
      </c>
      <c r="AC29">
        <v>11</v>
      </c>
      <c r="AD29">
        <v>12</v>
      </c>
      <c r="AE29">
        <v>13</v>
      </c>
      <c r="AF29"/>
      <c r="AG29" s="126">
        <f t="shared" si="1"/>
        <v>11</v>
      </c>
      <c r="AH29"/>
      <c r="AI29">
        <v>1</v>
      </c>
      <c r="AJ29">
        <v>10</v>
      </c>
      <c r="AK29">
        <v>11</v>
      </c>
      <c r="AL29">
        <v>2</v>
      </c>
      <c r="AM29">
        <v>3</v>
      </c>
      <c r="AN29">
        <v>4</v>
      </c>
      <c r="AO29">
        <v>5</v>
      </c>
      <c r="AP29"/>
      <c r="AQ29">
        <v>6</v>
      </c>
      <c r="AR29">
        <v>9</v>
      </c>
      <c r="AS29">
        <v>7</v>
      </c>
      <c r="AT29">
        <v>8</v>
      </c>
      <c r="AU29" t="s">
        <v>2225</v>
      </c>
      <c r="AV29" t="s">
        <v>2224</v>
      </c>
      <c r="AW29" t="s">
        <v>2223</v>
      </c>
      <c r="AX29" t="s">
        <v>410</v>
      </c>
      <c r="AY29"/>
      <c r="AZ29">
        <v>5</v>
      </c>
      <c r="BA29">
        <v>5</v>
      </c>
      <c r="BB29">
        <v>5</v>
      </c>
      <c r="BC29">
        <v>5</v>
      </c>
      <c r="BD29">
        <v>3</v>
      </c>
      <c r="BE29">
        <v>5</v>
      </c>
      <c r="BF29">
        <v>3</v>
      </c>
      <c r="BG29">
        <v>4</v>
      </c>
      <c r="BH29">
        <v>4</v>
      </c>
      <c r="BI29">
        <v>4</v>
      </c>
      <c r="BJ29">
        <v>5</v>
      </c>
      <c r="BK29">
        <v>5</v>
      </c>
      <c r="BL29">
        <v>5</v>
      </c>
      <c r="BM29">
        <v>5</v>
      </c>
      <c r="BN29">
        <v>5</v>
      </c>
      <c r="BO29">
        <v>4</v>
      </c>
      <c r="BP29">
        <v>5</v>
      </c>
      <c r="BQ29">
        <v>5</v>
      </c>
      <c r="BR29">
        <v>5</v>
      </c>
      <c r="BS29">
        <v>5</v>
      </c>
      <c r="BT29">
        <v>5</v>
      </c>
      <c r="BU29">
        <v>5</v>
      </c>
      <c r="BV29">
        <v>4</v>
      </c>
      <c r="BW29">
        <v>4</v>
      </c>
      <c r="BX29">
        <v>5</v>
      </c>
      <c r="BY29">
        <v>5</v>
      </c>
      <c r="BZ29">
        <v>5</v>
      </c>
      <c r="CA29">
        <v>5</v>
      </c>
      <c r="CB29">
        <v>5</v>
      </c>
      <c r="CC29">
        <v>5</v>
      </c>
      <c r="CD29">
        <v>5</v>
      </c>
      <c r="CE29">
        <v>5</v>
      </c>
      <c r="CF29">
        <v>3</v>
      </c>
      <c r="CG29">
        <v>5</v>
      </c>
      <c r="CH29">
        <v>5</v>
      </c>
      <c r="CI29">
        <v>5</v>
      </c>
      <c r="CJ29">
        <v>5</v>
      </c>
      <c r="CK29">
        <v>4</v>
      </c>
      <c r="CL29">
        <v>3</v>
      </c>
      <c r="CM29">
        <v>3</v>
      </c>
      <c r="CN29">
        <v>4</v>
      </c>
      <c r="CP29" s="213"/>
    </row>
    <row r="30" spans="1:94" ht="15.5">
      <c r="A30" s="126" t="s">
        <v>2222</v>
      </c>
      <c r="B30" s="214">
        <v>6.8166666666666664</v>
      </c>
      <c r="C30">
        <v>2</v>
      </c>
      <c r="D30">
        <v>1</v>
      </c>
      <c r="E30">
        <v>2</v>
      </c>
      <c r="F30"/>
      <c r="G30"/>
      <c r="H30"/>
      <c r="I30"/>
      <c r="J30"/>
      <c r="K30"/>
      <c r="L30">
        <v>7</v>
      </c>
      <c r="M30"/>
      <c r="N30"/>
      <c r="O30"/>
      <c r="P30"/>
      <c r="Q30" s="126">
        <f t="shared" si="0"/>
        <v>1</v>
      </c>
      <c r="R30">
        <f t="shared" si="2"/>
        <v>7</v>
      </c>
      <c r="S30"/>
      <c r="T30"/>
      <c r="U30"/>
      <c r="V30"/>
      <c r="W30"/>
      <c r="X30">
        <v>6</v>
      </c>
      <c r="Y30"/>
      <c r="Z30"/>
      <c r="AA30">
        <v>9</v>
      </c>
      <c r="AB30"/>
      <c r="AC30"/>
      <c r="AD30"/>
      <c r="AE30"/>
      <c r="AF30"/>
      <c r="AG30" s="126">
        <f t="shared" si="1"/>
        <v>2</v>
      </c>
      <c r="AH30"/>
      <c r="AI30"/>
      <c r="AJ30"/>
      <c r="AK30"/>
      <c r="AL30"/>
      <c r="AM30">
        <v>2</v>
      </c>
      <c r="AN30"/>
      <c r="AO30"/>
      <c r="AP30">
        <v>1</v>
      </c>
      <c r="AQ30"/>
      <c r="AR30"/>
      <c r="AS30"/>
      <c r="AT30"/>
      <c r="AU30"/>
      <c r="AV30"/>
      <c r="AW30"/>
      <c r="AX30"/>
      <c r="AY30"/>
      <c r="AZ30">
        <v>2</v>
      </c>
      <c r="BA30">
        <v>2</v>
      </c>
      <c r="BB30">
        <v>2</v>
      </c>
      <c r="BC30">
        <v>2</v>
      </c>
      <c r="BD30">
        <v>2</v>
      </c>
      <c r="BE30">
        <v>2</v>
      </c>
      <c r="BF30">
        <v>2</v>
      </c>
      <c r="BG30">
        <v>2</v>
      </c>
      <c r="BH30">
        <v>2</v>
      </c>
      <c r="BI30">
        <v>2</v>
      </c>
      <c r="BJ30">
        <v>2</v>
      </c>
      <c r="BK30">
        <v>2</v>
      </c>
      <c r="BL30">
        <v>2</v>
      </c>
      <c r="BM30">
        <v>2</v>
      </c>
      <c r="BN30">
        <v>2</v>
      </c>
      <c r="BO30">
        <v>2</v>
      </c>
      <c r="BP30">
        <v>2</v>
      </c>
      <c r="BQ30">
        <v>2</v>
      </c>
      <c r="BR30">
        <v>2</v>
      </c>
      <c r="BS30">
        <v>2</v>
      </c>
      <c r="BT30">
        <v>2</v>
      </c>
      <c r="BU30">
        <v>2</v>
      </c>
      <c r="BV30">
        <v>2</v>
      </c>
      <c r="BW30">
        <v>2</v>
      </c>
      <c r="BX30">
        <v>2</v>
      </c>
      <c r="BY30">
        <v>2</v>
      </c>
      <c r="BZ30">
        <v>2</v>
      </c>
      <c r="CA30">
        <v>2</v>
      </c>
      <c r="CB30">
        <v>2</v>
      </c>
      <c r="CC30">
        <v>2</v>
      </c>
      <c r="CD30">
        <v>2</v>
      </c>
      <c r="CE30">
        <v>1</v>
      </c>
      <c r="CF30">
        <v>2</v>
      </c>
      <c r="CG30">
        <v>2</v>
      </c>
      <c r="CH30">
        <v>2</v>
      </c>
      <c r="CI30">
        <v>2</v>
      </c>
      <c r="CJ30">
        <v>2</v>
      </c>
      <c r="CK30">
        <v>2</v>
      </c>
      <c r="CL30">
        <v>2</v>
      </c>
      <c r="CM30">
        <v>2</v>
      </c>
      <c r="CN30">
        <v>2</v>
      </c>
      <c r="CP30" s="213"/>
    </row>
    <row r="31" spans="1:94" ht="15.5">
      <c r="A31" s="126" t="s">
        <v>2221</v>
      </c>
      <c r="B31" s="214">
        <v>12.333333333333334</v>
      </c>
      <c r="C31">
        <v>2</v>
      </c>
      <c r="D31">
        <v>2</v>
      </c>
      <c r="E31">
        <v>12</v>
      </c>
      <c r="F31">
        <v>1</v>
      </c>
      <c r="G31"/>
      <c r="H31"/>
      <c r="I31"/>
      <c r="J31"/>
      <c r="K31"/>
      <c r="L31"/>
      <c r="M31"/>
      <c r="N31"/>
      <c r="O31"/>
      <c r="P31"/>
      <c r="Q31" s="126">
        <f t="shared" si="0"/>
        <v>1</v>
      </c>
      <c r="R31">
        <f t="shared" si="2"/>
        <v>1</v>
      </c>
      <c r="S31"/>
      <c r="T31"/>
      <c r="U31"/>
      <c r="V31"/>
      <c r="W31"/>
      <c r="X31"/>
      <c r="Y31"/>
      <c r="Z31"/>
      <c r="AA31"/>
      <c r="AB31">
        <v>10</v>
      </c>
      <c r="AC31"/>
      <c r="AD31">
        <v>12</v>
      </c>
      <c r="AE31"/>
      <c r="AF31"/>
      <c r="AG31" s="126">
        <f t="shared" si="1"/>
        <v>2</v>
      </c>
      <c r="AH31"/>
      <c r="AI31"/>
      <c r="AJ31"/>
      <c r="AK31"/>
      <c r="AL31"/>
      <c r="AM31"/>
      <c r="AN31"/>
      <c r="AO31"/>
      <c r="AP31"/>
      <c r="AQ31">
        <v>2</v>
      </c>
      <c r="AR31"/>
      <c r="AS31">
        <v>1</v>
      </c>
      <c r="AT31"/>
      <c r="AU31"/>
      <c r="AV31"/>
      <c r="AW31"/>
      <c r="AX31"/>
      <c r="AY31"/>
      <c r="AZ31">
        <v>4</v>
      </c>
      <c r="BA31">
        <v>3</v>
      </c>
      <c r="BB31">
        <v>3</v>
      </c>
      <c r="BC31">
        <v>3</v>
      </c>
      <c r="BD31">
        <v>3</v>
      </c>
      <c r="BE31">
        <v>3</v>
      </c>
      <c r="BF31">
        <v>2</v>
      </c>
      <c r="BG31">
        <v>2</v>
      </c>
      <c r="BH31">
        <v>2</v>
      </c>
      <c r="BI31">
        <v>2</v>
      </c>
      <c r="BJ31">
        <v>3</v>
      </c>
      <c r="BK31">
        <v>3</v>
      </c>
      <c r="BL31">
        <v>2</v>
      </c>
      <c r="BM31">
        <v>4</v>
      </c>
      <c r="BN31">
        <v>3</v>
      </c>
      <c r="BO31">
        <v>3</v>
      </c>
      <c r="BP31">
        <v>2</v>
      </c>
      <c r="BQ31">
        <v>4</v>
      </c>
      <c r="BR31">
        <v>3</v>
      </c>
      <c r="BS31">
        <v>3</v>
      </c>
      <c r="BT31">
        <v>2</v>
      </c>
      <c r="BU31">
        <v>2</v>
      </c>
      <c r="BV31">
        <v>3</v>
      </c>
      <c r="BW31">
        <v>3</v>
      </c>
      <c r="BX31">
        <v>3</v>
      </c>
      <c r="BY31">
        <v>3</v>
      </c>
      <c r="BZ31">
        <v>3</v>
      </c>
      <c r="CA31">
        <v>3</v>
      </c>
      <c r="CB31">
        <v>3</v>
      </c>
      <c r="CC31">
        <v>4</v>
      </c>
      <c r="CD31">
        <v>3</v>
      </c>
      <c r="CE31">
        <v>7</v>
      </c>
      <c r="CF31">
        <v>3</v>
      </c>
      <c r="CG31">
        <v>3</v>
      </c>
      <c r="CH31">
        <v>4</v>
      </c>
      <c r="CI31">
        <v>3</v>
      </c>
      <c r="CJ31">
        <v>3</v>
      </c>
      <c r="CK31">
        <v>4</v>
      </c>
      <c r="CL31">
        <v>3</v>
      </c>
      <c r="CM31">
        <v>3</v>
      </c>
      <c r="CN31">
        <v>3</v>
      </c>
      <c r="CP31" s="213"/>
    </row>
    <row r="32" spans="1:94" ht="15.5">
      <c r="A32" s="126" t="s">
        <v>2220</v>
      </c>
      <c r="B32" s="214">
        <v>9.8000000000000007</v>
      </c>
      <c r="C32">
        <v>2</v>
      </c>
      <c r="D32">
        <v>2</v>
      </c>
      <c r="E32">
        <v>2</v>
      </c>
      <c r="F32"/>
      <c r="G32"/>
      <c r="H32"/>
      <c r="I32"/>
      <c r="J32"/>
      <c r="K32"/>
      <c r="L32"/>
      <c r="M32">
        <v>8</v>
      </c>
      <c r="N32"/>
      <c r="O32"/>
      <c r="P32"/>
      <c r="Q32" s="126">
        <f t="shared" si="0"/>
        <v>1</v>
      </c>
      <c r="R32">
        <f t="shared" si="2"/>
        <v>8</v>
      </c>
      <c r="S32"/>
      <c r="T32">
        <v>2</v>
      </c>
      <c r="U32"/>
      <c r="V32">
        <v>4</v>
      </c>
      <c r="W32"/>
      <c r="X32">
        <v>6</v>
      </c>
      <c r="Y32">
        <v>7</v>
      </c>
      <c r="Z32">
        <v>8</v>
      </c>
      <c r="AA32">
        <v>9</v>
      </c>
      <c r="AB32">
        <v>10</v>
      </c>
      <c r="AC32"/>
      <c r="AD32"/>
      <c r="AE32">
        <v>13</v>
      </c>
      <c r="AF32"/>
      <c r="AG32" s="126">
        <f t="shared" si="1"/>
        <v>8</v>
      </c>
      <c r="AH32"/>
      <c r="AI32">
        <v>4</v>
      </c>
      <c r="AJ32"/>
      <c r="AK32">
        <v>5</v>
      </c>
      <c r="AL32"/>
      <c r="AM32">
        <v>6</v>
      </c>
      <c r="AN32">
        <v>1</v>
      </c>
      <c r="AO32">
        <v>7</v>
      </c>
      <c r="AP32">
        <v>2</v>
      </c>
      <c r="AQ32">
        <v>8</v>
      </c>
      <c r="AR32"/>
      <c r="AS32"/>
      <c r="AT32">
        <v>3</v>
      </c>
      <c r="AU32"/>
      <c r="AV32"/>
      <c r="AW32"/>
      <c r="AX32"/>
      <c r="AY32"/>
      <c r="AZ32">
        <v>6</v>
      </c>
      <c r="BA32">
        <v>4</v>
      </c>
      <c r="BB32">
        <v>4</v>
      </c>
      <c r="BC32">
        <v>3</v>
      </c>
      <c r="BD32">
        <v>5</v>
      </c>
      <c r="BE32">
        <v>5</v>
      </c>
      <c r="BF32">
        <v>3</v>
      </c>
      <c r="BG32">
        <v>3</v>
      </c>
      <c r="BH32">
        <v>3</v>
      </c>
      <c r="BI32">
        <v>3</v>
      </c>
      <c r="BJ32">
        <v>4</v>
      </c>
      <c r="BK32">
        <v>5</v>
      </c>
      <c r="BL32">
        <v>4</v>
      </c>
      <c r="BM32">
        <v>4</v>
      </c>
      <c r="BN32">
        <v>3</v>
      </c>
      <c r="BO32">
        <v>4</v>
      </c>
      <c r="BP32">
        <v>4</v>
      </c>
      <c r="BQ32">
        <v>4</v>
      </c>
      <c r="BR32">
        <v>4</v>
      </c>
      <c r="BS32">
        <v>4</v>
      </c>
      <c r="BT32">
        <v>4</v>
      </c>
      <c r="BU32">
        <v>4</v>
      </c>
      <c r="BV32">
        <v>4</v>
      </c>
      <c r="BW32">
        <v>4</v>
      </c>
      <c r="BX32">
        <v>4</v>
      </c>
      <c r="BY32">
        <v>4</v>
      </c>
      <c r="BZ32">
        <v>4</v>
      </c>
      <c r="CA32">
        <v>4</v>
      </c>
      <c r="CB32">
        <v>4</v>
      </c>
      <c r="CC32">
        <v>4</v>
      </c>
      <c r="CD32">
        <v>4</v>
      </c>
      <c r="CE32">
        <v>3</v>
      </c>
      <c r="CF32">
        <v>4</v>
      </c>
      <c r="CG32">
        <v>4</v>
      </c>
      <c r="CH32">
        <v>4</v>
      </c>
      <c r="CI32">
        <v>4</v>
      </c>
      <c r="CJ32">
        <v>4</v>
      </c>
      <c r="CK32">
        <v>4</v>
      </c>
      <c r="CL32">
        <v>3</v>
      </c>
      <c r="CM32">
        <v>3</v>
      </c>
      <c r="CN32">
        <v>2</v>
      </c>
      <c r="CP32" s="213"/>
    </row>
    <row r="33" spans="1:94" ht="15.5">
      <c r="A33" s="126" t="s">
        <v>2219</v>
      </c>
      <c r="B33" s="214">
        <v>10.3</v>
      </c>
      <c r="C33">
        <v>2</v>
      </c>
      <c r="D33">
        <v>2</v>
      </c>
      <c r="E33">
        <v>6</v>
      </c>
      <c r="F33">
        <v>1</v>
      </c>
      <c r="G33"/>
      <c r="H33"/>
      <c r="I33"/>
      <c r="J33"/>
      <c r="K33"/>
      <c r="L33"/>
      <c r="M33"/>
      <c r="N33"/>
      <c r="O33"/>
      <c r="P33"/>
      <c r="Q33" s="126">
        <f t="shared" si="0"/>
        <v>1</v>
      </c>
      <c r="R33">
        <f t="shared" si="2"/>
        <v>1</v>
      </c>
      <c r="S33"/>
      <c r="T33">
        <v>2</v>
      </c>
      <c r="U33">
        <v>3</v>
      </c>
      <c r="V33"/>
      <c r="W33">
        <v>5</v>
      </c>
      <c r="X33">
        <v>6</v>
      </c>
      <c r="Y33">
        <v>7</v>
      </c>
      <c r="Z33">
        <v>8</v>
      </c>
      <c r="AA33"/>
      <c r="AB33"/>
      <c r="AC33">
        <v>11</v>
      </c>
      <c r="AD33">
        <v>12</v>
      </c>
      <c r="AE33"/>
      <c r="AF33"/>
      <c r="AG33" s="126">
        <f t="shared" si="1"/>
        <v>8</v>
      </c>
      <c r="AH33"/>
      <c r="AI33">
        <v>1</v>
      </c>
      <c r="AJ33">
        <v>6</v>
      </c>
      <c r="AK33"/>
      <c r="AL33">
        <v>8</v>
      </c>
      <c r="AM33">
        <v>5</v>
      </c>
      <c r="AN33">
        <v>4</v>
      </c>
      <c r="AO33">
        <v>7</v>
      </c>
      <c r="AP33"/>
      <c r="AQ33"/>
      <c r="AR33">
        <v>2</v>
      </c>
      <c r="AS33">
        <v>3</v>
      </c>
      <c r="AT33"/>
      <c r="AU33" t="s">
        <v>2218</v>
      </c>
      <c r="AV33" t="s">
        <v>2217</v>
      </c>
      <c r="AW33"/>
      <c r="AX33"/>
      <c r="AY33"/>
      <c r="AZ33">
        <v>5</v>
      </c>
      <c r="BA33">
        <v>3</v>
      </c>
      <c r="BB33">
        <v>3</v>
      </c>
      <c r="BC33">
        <v>3</v>
      </c>
      <c r="BD33">
        <v>3</v>
      </c>
      <c r="BE33">
        <v>4</v>
      </c>
      <c r="BF33">
        <v>2</v>
      </c>
      <c r="BG33">
        <v>3</v>
      </c>
      <c r="BH33">
        <v>4</v>
      </c>
      <c r="BI33">
        <v>4</v>
      </c>
      <c r="BJ33">
        <v>4</v>
      </c>
      <c r="BK33">
        <v>4</v>
      </c>
      <c r="BL33">
        <v>4</v>
      </c>
      <c r="BM33">
        <v>4</v>
      </c>
      <c r="BN33">
        <v>4</v>
      </c>
      <c r="BO33">
        <v>4</v>
      </c>
      <c r="BP33">
        <v>4</v>
      </c>
      <c r="BQ33">
        <v>4</v>
      </c>
      <c r="BR33">
        <v>4</v>
      </c>
      <c r="BS33">
        <v>4</v>
      </c>
      <c r="BT33">
        <v>4</v>
      </c>
      <c r="BU33">
        <v>4</v>
      </c>
      <c r="BV33">
        <v>4</v>
      </c>
      <c r="BW33">
        <v>4</v>
      </c>
      <c r="BX33">
        <v>5</v>
      </c>
      <c r="BY33">
        <v>5</v>
      </c>
      <c r="BZ33">
        <v>5</v>
      </c>
      <c r="CA33">
        <v>5</v>
      </c>
      <c r="CB33">
        <v>5</v>
      </c>
      <c r="CC33">
        <v>5</v>
      </c>
      <c r="CD33">
        <v>5</v>
      </c>
      <c r="CE33">
        <v>2</v>
      </c>
      <c r="CF33">
        <v>3</v>
      </c>
      <c r="CG33">
        <v>3</v>
      </c>
      <c r="CH33">
        <v>3</v>
      </c>
      <c r="CI33">
        <v>4</v>
      </c>
      <c r="CJ33">
        <v>3</v>
      </c>
      <c r="CK33">
        <v>4</v>
      </c>
      <c r="CL33">
        <v>3</v>
      </c>
      <c r="CM33">
        <v>3</v>
      </c>
      <c r="CN33">
        <v>3</v>
      </c>
      <c r="CP33" s="213"/>
    </row>
    <row r="34" spans="1:94" ht="15.5">
      <c r="A34" s="126" t="s">
        <v>2216</v>
      </c>
      <c r="B34" s="214">
        <v>12.283333333333333</v>
      </c>
      <c r="C34">
        <v>2</v>
      </c>
      <c r="D34">
        <v>5</v>
      </c>
      <c r="E34">
        <v>2</v>
      </c>
      <c r="F34"/>
      <c r="G34"/>
      <c r="H34"/>
      <c r="I34"/>
      <c r="J34"/>
      <c r="K34"/>
      <c r="L34"/>
      <c r="M34"/>
      <c r="N34">
        <v>9</v>
      </c>
      <c r="O34"/>
      <c r="P34" t="s">
        <v>1372</v>
      </c>
      <c r="Q34" s="126">
        <f t="shared" si="0"/>
        <v>1</v>
      </c>
      <c r="R34">
        <f t="shared" si="2"/>
        <v>9</v>
      </c>
      <c r="S34"/>
      <c r="T34"/>
      <c r="U34"/>
      <c r="V34"/>
      <c r="W34"/>
      <c r="X34">
        <v>6</v>
      </c>
      <c r="Y34"/>
      <c r="Z34"/>
      <c r="AA34"/>
      <c r="AB34"/>
      <c r="AC34"/>
      <c r="AD34"/>
      <c r="AE34"/>
      <c r="AF34"/>
      <c r="AG34" s="126">
        <f t="shared" si="1"/>
        <v>1</v>
      </c>
      <c r="AH34"/>
      <c r="AI34"/>
      <c r="AJ34"/>
      <c r="AK34"/>
      <c r="AL34"/>
      <c r="AM34">
        <v>1</v>
      </c>
      <c r="AN34"/>
      <c r="AO34"/>
      <c r="AP34"/>
      <c r="AQ34"/>
      <c r="AR34"/>
      <c r="AS34"/>
      <c r="AT34"/>
      <c r="AU34"/>
      <c r="AV34"/>
      <c r="AW34"/>
      <c r="AX34"/>
      <c r="AY34"/>
      <c r="AZ34">
        <v>6</v>
      </c>
      <c r="BA34">
        <v>1</v>
      </c>
      <c r="BB34">
        <v>1</v>
      </c>
      <c r="BC34">
        <v>1</v>
      </c>
      <c r="BD34">
        <v>3</v>
      </c>
      <c r="BE34">
        <v>5</v>
      </c>
      <c r="BF34">
        <v>3</v>
      </c>
      <c r="BG34">
        <v>3</v>
      </c>
      <c r="BH34">
        <v>4</v>
      </c>
      <c r="BI34">
        <v>3</v>
      </c>
      <c r="BJ34">
        <v>3</v>
      </c>
      <c r="BK34">
        <v>3</v>
      </c>
      <c r="BL34">
        <v>4</v>
      </c>
      <c r="BM34">
        <v>4</v>
      </c>
      <c r="BN34">
        <v>3</v>
      </c>
      <c r="BO34">
        <v>3</v>
      </c>
      <c r="BP34">
        <v>3</v>
      </c>
      <c r="BQ34">
        <v>3</v>
      </c>
      <c r="BR34">
        <v>3</v>
      </c>
      <c r="BS34">
        <v>3</v>
      </c>
      <c r="BT34">
        <v>4</v>
      </c>
      <c r="BU34">
        <v>4</v>
      </c>
      <c r="BV34">
        <v>4</v>
      </c>
      <c r="BW34">
        <v>3</v>
      </c>
      <c r="BX34">
        <v>4</v>
      </c>
      <c r="BY34">
        <v>4</v>
      </c>
      <c r="BZ34">
        <v>5</v>
      </c>
      <c r="CA34">
        <v>3</v>
      </c>
      <c r="CB34">
        <v>3</v>
      </c>
      <c r="CC34">
        <v>3</v>
      </c>
      <c r="CD34">
        <v>3</v>
      </c>
      <c r="CE34">
        <v>4</v>
      </c>
      <c r="CF34">
        <v>1</v>
      </c>
      <c r="CG34">
        <v>4</v>
      </c>
      <c r="CH34">
        <v>4</v>
      </c>
      <c r="CI34">
        <v>2</v>
      </c>
      <c r="CJ34">
        <v>4</v>
      </c>
      <c r="CK34">
        <v>4</v>
      </c>
      <c r="CL34">
        <v>1</v>
      </c>
      <c r="CM34">
        <v>1</v>
      </c>
      <c r="CN34">
        <v>1</v>
      </c>
      <c r="CP34" s="213"/>
    </row>
    <row r="35" spans="1:94" ht="15.5">
      <c r="A35" s="126" t="s">
        <v>2215</v>
      </c>
      <c r="B35" s="214">
        <v>16.166666666666668</v>
      </c>
      <c r="C35">
        <v>1</v>
      </c>
      <c r="D35">
        <v>2</v>
      </c>
      <c r="E35">
        <v>13</v>
      </c>
      <c r="F35">
        <v>1</v>
      </c>
      <c r="G35"/>
      <c r="H35"/>
      <c r="I35"/>
      <c r="J35"/>
      <c r="K35"/>
      <c r="L35"/>
      <c r="M35"/>
      <c r="N35"/>
      <c r="O35"/>
      <c r="P35"/>
      <c r="Q35" s="126">
        <f t="shared" si="0"/>
        <v>1</v>
      </c>
      <c r="R35">
        <f t="shared" si="2"/>
        <v>1</v>
      </c>
      <c r="S35"/>
      <c r="T35">
        <v>2</v>
      </c>
      <c r="U35"/>
      <c r="V35"/>
      <c r="W35">
        <v>5</v>
      </c>
      <c r="X35">
        <v>6</v>
      </c>
      <c r="Y35">
        <v>7</v>
      </c>
      <c r="Z35">
        <v>8</v>
      </c>
      <c r="AA35"/>
      <c r="AB35"/>
      <c r="AC35">
        <v>11</v>
      </c>
      <c r="AD35"/>
      <c r="AE35"/>
      <c r="AF35"/>
      <c r="AG35" s="126">
        <f t="shared" si="1"/>
        <v>6</v>
      </c>
      <c r="AH35"/>
      <c r="AI35">
        <v>1</v>
      </c>
      <c r="AJ35"/>
      <c r="AK35"/>
      <c r="AL35">
        <v>5</v>
      </c>
      <c r="AM35">
        <v>3</v>
      </c>
      <c r="AN35">
        <v>2</v>
      </c>
      <c r="AO35">
        <v>4</v>
      </c>
      <c r="AP35"/>
      <c r="AQ35"/>
      <c r="AR35">
        <v>6</v>
      </c>
      <c r="AS35"/>
      <c r="AT35"/>
      <c r="AU35"/>
      <c r="AV35"/>
      <c r="AW35"/>
      <c r="AX35"/>
      <c r="AY35"/>
      <c r="AZ35">
        <v>6</v>
      </c>
      <c r="BA35">
        <v>1</v>
      </c>
      <c r="BB35">
        <v>1</v>
      </c>
      <c r="BC35">
        <v>1</v>
      </c>
      <c r="BD35">
        <v>5</v>
      </c>
      <c r="BE35">
        <v>5</v>
      </c>
      <c r="BF35">
        <v>5</v>
      </c>
      <c r="BG35">
        <v>5</v>
      </c>
      <c r="BH35">
        <v>3</v>
      </c>
      <c r="BI35">
        <v>4</v>
      </c>
      <c r="BJ35">
        <v>5</v>
      </c>
      <c r="BK35">
        <v>5</v>
      </c>
      <c r="BL35">
        <v>5</v>
      </c>
      <c r="BM35">
        <v>5</v>
      </c>
      <c r="BN35">
        <v>3</v>
      </c>
      <c r="BO35">
        <v>4</v>
      </c>
      <c r="BP35">
        <v>4</v>
      </c>
      <c r="BQ35">
        <v>3</v>
      </c>
      <c r="BR35">
        <v>4</v>
      </c>
      <c r="BS35">
        <v>4</v>
      </c>
      <c r="BT35">
        <v>4</v>
      </c>
      <c r="BU35">
        <v>3</v>
      </c>
      <c r="BV35">
        <v>4</v>
      </c>
      <c r="BW35">
        <v>4</v>
      </c>
      <c r="BX35">
        <v>4</v>
      </c>
      <c r="BY35">
        <v>3</v>
      </c>
      <c r="BZ35">
        <v>3</v>
      </c>
      <c r="CA35">
        <v>4</v>
      </c>
      <c r="CB35">
        <v>4</v>
      </c>
      <c r="CC35">
        <v>4</v>
      </c>
      <c r="CD35">
        <v>4</v>
      </c>
      <c r="CE35">
        <v>7</v>
      </c>
      <c r="CF35">
        <v>5</v>
      </c>
      <c r="CG35">
        <v>5</v>
      </c>
      <c r="CH35">
        <v>5</v>
      </c>
      <c r="CI35">
        <v>5</v>
      </c>
      <c r="CJ35">
        <v>5</v>
      </c>
      <c r="CK35">
        <v>5</v>
      </c>
      <c r="CL35">
        <v>3</v>
      </c>
      <c r="CM35">
        <v>2</v>
      </c>
      <c r="CN35">
        <v>2</v>
      </c>
      <c r="CP35" s="213"/>
    </row>
    <row r="36" spans="1:94" ht="15.5">
      <c r="A36" s="126" t="s">
        <v>2214</v>
      </c>
      <c r="B36" s="214">
        <v>11.466666666666667</v>
      </c>
      <c r="C36">
        <v>1</v>
      </c>
      <c r="D36">
        <v>1</v>
      </c>
      <c r="E36">
        <v>3</v>
      </c>
      <c r="F36">
        <v>1</v>
      </c>
      <c r="G36">
        <v>2</v>
      </c>
      <c r="H36"/>
      <c r="I36"/>
      <c r="J36"/>
      <c r="K36"/>
      <c r="L36"/>
      <c r="M36"/>
      <c r="N36"/>
      <c r="O36"/>
      <c r="P36"/>
      <c r="Q36" s="126">
        <f t="shared" si="0"/>
        <v>2</v>
      </c>
      <c r="R36">
        <f t="shared" si="2"/>
        <v>11</v>
      </c>
      <c r="S36"/>
      <c r="T36">
        <v>2</v>
      </c>
      <c r="U36">
        <v>3</v>
      </c>
      <c r="V36"/>
      <c r="W36"/>
      <c r="X36">
        <v>6</v>
      </c>
      <c r="Y36"/>
      <c r="Z36"/>
      <c r="AA36"/>
      <c r="AB36"/>
      <c r="AC36"/>
      <c r="AD36"/>
      <c r="AE36"/>
      <c r="AF36"/>
      <c r="AG36" s="126">
        <f t="shared" si="1"/>
        <v>3</v>
      </c>
      <c r="AH36"/>
      <c r="AI36">
        <v>1</v>
      </c>
      <c r="AJ36">
        <v>3</v>
      </c>
      <c r="AK36"/>
      <c r="AL36"/>
      <c r="AM36">
        <v>2</v>
      </c>
      <c r="AN36"/>
      <c r="AO36"/>
      <c r="AP36"/>
      <c r="AQ36"/>
      <c r="AR36"/>
      <c r="AS36"/>
      <c r="AT36"/>
      <c r="AU36"/>
      <c r="AV36"/>
      <c r="AW36"/>
      <c r="AX36"/>
      <c r="AY36"/>
      <c r="AZ36">
        <v>6</v>
      </c>
      <c r="BA36">
        <v>3</v>
      </c>
      <c r="BB36">
        <v>2</v>
      </c>
      <c r="BC36">
        <v>3</v>
      </c>
      <c r="BD36">
        <v>4</v>
      </c>
      <c r="BE36">
        <v>4</v>
      </c>
      <c r="BF36">
        <v>3</v>
      </c>
      <c r="BG36">
        <v>4</v>
      </c>
      <c r="BH36">
        <v>4</v>
      </c>
      <c r="BI36">
        <v>3</v>
      </c>
      <c r="BJ36">
        <v>4</v>
      </c>
      <c r="BK36">
        <v>5</v>
      </c>
      <c r="BL36">
        <v>5</v>
      </c>
      <c r="BM36">
        <v>5</v>
      </c>
      <c r="BN36">
        <v>4</v>
      </c>
      <c r="BO36">
        <v>4</v>
      </c>
      <c r="BP36">
        <v>4</v>
      </c>
      <c r="BQ36">
        <v>4</v>
      </c>
      <c r="BR36">
        <v>4</v>
      </c>
      <c r="BS36">
        <v>4</v>
      </c>
      <c r="BT36">
        <v>4</v>
      </c>
      <c r="BU36">
        <v>3</v>
      </c>
      <c r="BV36">
        <v>3</v>
      </c>
      <c r="BW36">
        <v>3</v>
      </c>
      <c r="BX36">
        <v>3</v>
      </c>
      <c r="BY36">
        <v>4</v>
      </c>
      <c r="BZ36">
        <v>5</v>
      </c>
      <c r="CA36">
        <v>5</v>
      </c>
      <c r="CB36">
        <v>4</v>
      </c>
      <c r="CC36">
        <v>4</v>
      </c>
      <c r="CD36">
        <v>4</v>
      </c>
      <c r="CE36">
        <v>3</v>
      </c>
      <c r="CF36">
        <v>4</v>
      </c>
      <c r="CG36">
        <v>5</v>
      </c>
      <c r="CH36">
        <v>5</v>
      </c>
      <c r="CI36">
        <v>4</v>
      </c>
      <c r="CJ36">
        <v>5</v>
      </c>
      <c r="CK36">
        <v>4</v>
      </c>
      <c r="CL36">
        <v>2</v>
      </c>
      <c r="CM36">
        <v>2</v>
      </c>
      <c r="CN36">
        <v>1</v>
      </c>
      <c r="CP36" s="213"/>
    </row>
    <row r="37" spans="1:94" ht="15.5">
      <c r="A37" s="126" t="s">
        <v>2213</v>
      </c>
      <c r="B37" s="214">
        <v>9.7833333333333332</v>
      </c>
      <c r="C37">
        <v>2</v>
      </c>
      <c r="D37">
        <v>2</v>
      </c>
      <c r="E37">
        <v>2</v>
      </c>
      <c r="F37"/>
      <c r="G37"/>
      <c r="H37"/>
      <c r="I37"/>
      <c r="J37"/>
      <c r="K37"/>
      <c r="L37"/>
      <c r="M37"/>
      <c r="N37"/>
      <c r="O37">
        <v>10</v>
      </c>
      <c r="P37"/>
      <c r="Q37" s="126">
        <f t="shared" si="0"/>
        <v>1</v>
      </c>
      <c r="R37">
        <f t="shared" si="2"/>
        <v>10</v>
      </c>
      <c r="S37"/>
      <c r="T37"/>
      <c r="U37"/>
      <c r="V37"/>
      <c r="W37"/>
      <c r="X37"/>
      <c r="Y37"/>
      <c r="Z37"/>
      <c r="AA37"/>
      <c r="AB37"/>
      <c r="AC37">
        <v>11</v>
      </c>
      <c r="AD37"/>
      <c r="AE37"/>
      <c r="AF37"/>
      <c r="AG37" s="126">
        <f t="shared" si="1"/>
        <v>1</v>
      </c>
      <c r="AH37"/>
      <c r="AI37"/>
      <c r="AJ37"/>
      <c r="AK37"/>
      <c r="AL37"/>
      <c r="AM37"/>
      <c r="AN37"/>
      <c r="AO37"/>
      <c r="AP37"/>
      <c r="AQ37"/>
      <c r="AR37">
        <v>1</v>
      </c>
      <c r="AS37"/>
      <c r="AT37"/>
      <c r="AU37"/>
      <c r="AV37"/>
      <c r="AW37"/>
      <c r="AX37"/>
      <c r="AY37"/>
      <c r="AZ37">
        <v>5</v>
      </c>
      <c r="BA37">
        <v>4</v>
      </c>
      <c r="BB37">
        <v>4</v>
      </c>
      <c r="BC37">
        <v>4</v>
      </c>
      <c r="BD37">
        <v>3</v>
      </c>
      <c r="BE37">
        <v>4</v>
      </c>
      <c r="BF37">
        <v>3</v>
      </c>
      <c r="BG37">
        <v>4</v>
      </c>
      <c r="BH37">
        <v>4</v>
      </c>
      <c r="BI37">
        <v>4</v>
      </c>
      <c r="BJ37">
        <v>5</v>
      </c>
      <c r="BK37">
        <v>5</v>
      </c>
      <c r="BL37">
        <v>4</v>
      </c>
      <c r="BM37">
        <v>4</v>
      </c>
      <c r="BN37">
        <v>2</v>
      </c>
      <c r="BO37">
        <v>3</v>
      </c>
      <c r="BP37">
        <v>3</v>
      </c>
      <c r="BQ37">
        <v>5</v>
      </c>
      <c r="BR37">
        <v>4</v>
      </c>
      <c r="BS37">
        <v>4</v>
      </c>
      <c r="BT37">
        <v>3</v>
      </c>
      <c r="BU37">
        <v>5</v>
      </c>
      <c r="BV37">
        <v>5</v>
      </c>
      <c r="BW37">
        <v>4</v>
      </c>
      <c r="BX37">
        <v>5</v>
      </c>
      <c r="BY37">
        <v>5</v>
      </c>
      <c r="BZ37">
        <v>4</v>
      </c>
      <c r="CA37">
        <v>4</v>
      </c>
      <c r="CB37">
        <v>5</v>
      </c>
      <c r="CC37">
        <v>5</v>
      </c>
      <c r="CD37">
        <v>4</v>
      </c>
      <c r="CE37">
        <v>3</v>
      </c>
      <c r="CF37">
        <v>4</v>
      </c>
      <c r="CG37">
        <v>4</v>
      </c>
      <c r="CH37">
        <v>4</v>
      </c>
      <c r="CI37">
        <v>4</v>
      </c>
      <c r="CJ37">
        <v>3</v>
      </c>
      <c r="CK37">
        <v>4</v>
      </c>
      <c r="CL37">
        <v>4</v>
      </c>
      <c r="CM37">
        <v>4</v>
      </c>
      <c r="CN37">
        <v>4</v>
      </c>
      <c r="CP37" s="213"/>
    </row>
    <row r="38" spans="1:94" ht="15.5">
      <c r="A38" s="126" t="s">
        <v>2212</v>
      </c>
      <c r="B38" s="214">
        <v>10.216666666666667</v>
      </c>
      <c r="C38">
        <v>2</v>
      </c>
      <c r="D38">
        <v>1</v>
      </c>
      <c r="E38">
        <v>8</v>
      </c>
      <c r="F38"/>
      <c r="G38"/>
      <c r="H38"/>
      <c r="I38"/>
      <c r="J38"/>
      <c r="K38"/>
      <c r="L38"/>
      <c r="M38"/>
      <c r="N38"/>
      <c r="O38">
        <v>10</v>
      </c>
      <c r="P38"/>
      <c r="Q38" s="126">
        <f t="shared" si="0"/>
        <v>1</v>
      </c>
      <c r="R38">
        <f t="shared" si="2"/>
        <v>10</v>
      </c>
      <c r="S38"/>
      <c r="T38">
        <v>2</v>
      </c>
      <c r="U38"/>
      <c r="V38"/>
      <c r="W38"/>
      <c r="X38">
        <v>6</v>
      </c>
      <c r="Y38">
        <v>7</v>
      </c>
      <c r="Z38"/>
      <c r="AA38"/>
      <c r="AB38">
        <v>10</v>
      </c>
      <c r="AC38"/>
      <c r="AD38"/>
      <c r="AE38"/>
      <c r="AF38"/>
      <c r="AG38" s="126">
        <f t="shared" si="1"/>
        <v>4</v>
      </c>
      <c r="AH38"/>
      <c r="AI38">
        <v>1</v>
      </c>
      <c r="AJ38"/>
      <c r="AK38"/>
      <c r="AL38"/>
      <c r="AM38">
        <v>2</v>
      </c>
      <c r="AN38">
        <v>3</v>
      </c>
      <c r="AO38"/>
      <c r="AP38"/>
      <c r="AQ38">
        <v>4</v>
      </c>
      <c r="AR38"/>
      <c r="AS38"/>
      <c r="AT38"/>
      <c r="AU38" t="s">
        <v>2211</v>
      </c>
      <c r="AV38"/>
      <c r="AW38"/>
      <c r="AX38"/>
      <c r="AY38"/>
      <c r="AZ38">
        <v>4</v>
      </c>
      <c r="BA38">
        <v>5</v>
      </c>
      <c r="BB38">
        <v>4</v>
      </c>
      <c r="BC38">
        <v>5</v>
      </c>
      <c r="BD38">
        <v>4</v>
      </c>
      <c r="BE38">
        <v>5</v>
      </c>
      <c r="BF38">
        <v>3</v>
      </c>
      <c r="BG38">
        <v>4</v>
      </c>
      <c r="BH38">
        <v>3</v>
      </c>
      <c r="BI38">
        <v>4</v>
      </c>
      <c r="BJ38">
        <v>4</v>
      </c>
      <c r="BK38">
        <v>5</v>
      </c>
      <c r="BL38">
        <v>5</v>
      </c>
      <c r="BM38">
        <v>5</v>
      </c>
      <c r="BN38">
        <v>4</v>
      </c>
      <c r="BO38">
        <v>4</v>
      </c>
      <c r="BP38">
        <v>4</v>
      </c>
      <c r="BQ38">
        <v>4</v>
      </c>
      <c r="BR38">
        <v>5</v>
      </c>
      <c r="BS38">
        <v>4</v>
      </c>
      <c r="BT38">
        <v>3</v>
      </c>
      <c r="BU38">
        <v>4</v>
      </c>
      <c r="BV38">
        <v>2</v>
      </c>
      <c r="BW38">
        <v>5</v>
      </c>
      <c r="BX38">
        <v>5</v>
      </c>
      <c r="BY38">
        <v>4</v>
      </c>
      <c r="BZ38">
        <v>5</v>
      </c>
      <c r="CA38">
        <v>5</v>
      </c>
      <c r="CB38">
        <v>5</v>
      </c>
      <c r="CC38">
        <v>4</v>
      </c>
      <c r="CD38">
        <v>4</v>
      </c>
      <c r="CE38">
        <v>7</v>
      </c>
      <c r="CF38">
        <v>3</v>
      </c>
      <c r="CG38">
        <v>4</v>
      </c>
      <c r="CH38">
        <v>4</v>
      </c>
      <c r="CI38">
        <v>5</v>
      </c>
      <c r="CJ38">
        <v>4</v>
      </c>
      <c r="CK38">
        <v>5</v>
      </c>
      <c r="CL38">
        <v>4</v>
      </c>
      <c r="CM38">
        <v>4</v>
      </c>
      <c r="CN38">
        <v>3</v>
      </c>
      <c r="CP38" s="213"/>
    </row>
    <row r="39" spans="1:94" ht="15.5">
      <c r="A39" s="126" t="s">
        <v>2210</v>
      </c>
      <c r="B39" s="214">
        <v>7.3666666666666663</v>
      </c>
      <c r="C39">
        <v>2</v>
      </c>
      <c r="D39">
        <v>1</v>
      </c>
      <c r="E39">
        <v>13</v>
      </c>
      <c r="F39">
        <v>1</v>
      </c>
      <c r="G39"/>
      <c r="H39"/>
      <c r="I39"/>
      <c r="J39"/>
      <c r="K39"/>
      <c r="L39"/>
      <c r="M39"/>
      <c r="N39"/>
      <c r="O39"/>
      <c r="P39"/>
      <c r="Q39" s="126">
        <f t="shared" si="0"/>
        <v>1</v>
      </c>
      <c r="R39">
        <f t="shared" si="2"/>
        <v>1</v>
      </c>
      <c r="S39"/>
      <c r="T39"/>
      <c r="U39"/>
      <c r="V39"/>
      <c r="W39"/>
      <c r="X39">
        <v>6</v>
      </c>
      <c r="Y39">
        <v>7</v>
      </c>
      <c r="Z39"/>
      <c r="AA39"/>
      <c r="AB39"/>
      <c r="AC39">
        <v>11</v>
      </c>
      <c r="AD39"/>
      <c r="AE39"/>
      <c r="AF39"/>
      <c r="AG39" s="126">
        <f t="shared" si="1"/>
        <v>3</v>
      </c>
      <c r="AH39"/>
      <c r="AI39"/>
      <c r="AJ39"/>
      <c r="AK39"/>
      <c r="AL39"/>
      <c r="AM39">
        <v>2</v>
      </c>
      <c r="AN39">
        <v>1</v>
      </c>
      <c r="AO39"/>
      <c r="AP39"/>
      <c r="AQ39"/>
      <c r="AR39">
        <v>3</v>
      </c>
      <c r="AS39"/>
      <c r="AT39"/>
      <c r="AU39" t="s">
        <v>2209</v>
      </c>
      <c r="AV39"/>
      <c r="AW39"/>
      <c r="AX39"/>
      <c r="AY39"/>
      <c r="AZ39">
        <v>6</v>
      </c>
      <c r="BA39">
        <v>4</v>
      </c>
      <c r="BB39">
        <v>4</v>
      </c>
      <c r="BC39">
        <v>3</v>
      </c>
      <c r="BD39">
        <v>3</v>
      </c>
      <c r="BE39">
        <v>3</v>
      </c>
      <c r="BF39">
        <v>3</v>
      </c>
      <c r="BG39">
        <v>3</v>
      </c>
      <c r="BH39">
        <v>2</v>
      </c>
      <c r="BI39">
        <v>4</v>
      </c>
      <c r="BJ39">
        <v>4</v>
      </c>
      <c r="BK39">
        <v>5</v>
      </c>
      <c r="BL39">
        <v>5</v>
      </c>
      <c r="BM39">
        <v>5</v>
      </c>
      <c r="BN39">
        <v>4</v>
      </c>
      <c r="BO39">
        <v>3</v>
      </c>
      <c r="BP39">
        <v>3</v>
      </c>
      <c r="BQ39">
        <v>3</v>
      </c>
      <c r="BR39">
        <v>3</v>
      </c>
      <c r="BS39">
        <v>3</v>
      </c>
      <c r="BT39">
        <v>3</v>
      </c>
      <c r="BU39">
        <v>3</v>
      </c>
      <c r="BV39">
        <v>3</v>
      </c>
      <c r="BW39">
        <v>3</v>
      </c>
      <c r="BX39">
        <v>4</v>
      </c>
      <c r="BY39">
        <v>4</v>
      </c>
      <c r="BZ39">
        <v>4</v>
      </c>
      <c r="CA39">
        <v>5</v>
      </c>
      <c r="CB39">
        <v>4</v>
      </c>
      <c r="CC39">
        <v>4</v>
      </c>
      <c r="CD39">
        <v>3</v>
      </c>
      <c r="CE39">
        <v>1</v>
      </c>
      <c r="CF39">
        <v>4</v>
      </c>
      <c r="CG39">
        <v>4</v>
      </c>
      <c r="CH39">
        <v>4</v>
      </c>
      <c r="CI39">
        <v>3</v>
      </c>
      <c r="CJ39">
        <v>4</v>
      </c>
      <c r="CK39">
        <v>4</v>
      </c>
      <c r="CL39">
        <v>2</v>
      </c>
      <c r="CM39">
        <v>2</v>
      </c>
      <c r="CN39">
        <v>2</v>
      </c>
      <c r="CP39" s="213"/>
    </row>
    <row r="40" spans="1:94" ht="15.5">
      <c r="A40" s="126" t="s">
        <v>2208</v>
      </c>
      <c r="B40" s="214">
        <v>11.9</v>
      </c>
      <c r="C40">
        <v>2</v>
      </c>
      <c r="D40">
        <v>5</v>
      </c>
      <c r="E40">
        <v>7</v>
      </c>
      <c r="F40">
        <v>1</v>
      </c>
      <c r="G40"/>
      <c r="H40"/>
      <c r="I40"/>
      <c r="J40"/>
      <c r="K40"/>
      <c r="L40"/>
      <c r="M40"/>
      <c r="N40"/>
      <c r="O40"/>
      <c r="P40"/>
      <c r="Q40" s="126">
        <f t="shared" si="0"/>
        <v>1</v>
      </c>
      <c r="R40">
        <f t="shared" si="2"/>
        <v>1</v>
      </c>
      <c r="S40"/>
      <c r="T40">
        <v>2</v>
      </c>
      <c r="U40">
        <v>3</v>
      </c>
      <c r="V40"/>
      <c r="W40"/>
      <c r="X40"/>
      <c r="Y40">
        <v>7</v>
      </c>
      <c r="Z40"/>
      <c r="AA40"/>
      <c r="AB40"/>
      <c r="AC40"/>
      <c r="AD40"/>
      <c r="AE40"/>
      <c r="AF40"/>
      <c r="AG40" s="126">
        <f t="shared" si="1"/>
        <v>3</v>
      </c>
      <c r="AH40"/>
      <c r="AI40">
        <v>1</v>
      </c>
      <c r="AJ40">
        <v>3</v>
      </c>
      <c r="AK40"/>
      <c r="AL40"/>
      <c r="AM40"/>
      <c r="AN40">
        <v>2</v>
      </c>
      <c r="AO40"/>
      <c r="AP40"/>
      <c r="AQ40"/>
      <c r="AR40"/>
      <c r="AS40"/>
      <c r="AT40"/>
      <c r="AU40" t="s">
        <v>289</v>
      </c>
      <c r="AV40" t="s">
        <v>2207</v>
      </c>
      <c r="AW40"/>
      <c r="AX40"/>
      <c r="AY40"/>
      <c r="AZ40">
        <v>3</v>
      </c>
      <c r="BA40">
        <v>2</v>
      </c>
      <c r="BB40">
        <v>2</v>
      </c>
      <c r="BC40">
        <v>3</v>
      </c>
      <c r="BD40">
        <v>5</v>
      </c>
      <c r="BE40">
        <v>5</v>
      </c>
      <c r="BF40">
        <v>3</v>
      </c>
      <c r="BG40">
        <v>4</v>
      </c>
      <c r="BH40">
        <v>3</v>
      </c>
      <c r="BI40">
        <v>4</v>
      </c>
      <c r="BJ40">
        <v>4</v>
      </c>
      <c r="BK40">
        <v>5</v>
      </c>
      <c r="BL40">
        <v>5</v>
      </c>
      <c r="BM40">
        <v>5</v>
      </c>
      <c r="BN40">
        <v>4</v>
      </c>
      <c r="BO40">
        <v>4</v>
      </c>
      <c r="BP40">
        <v>4</v>
      </c>
      <c r="BQ40">
        <v>3</v>
      </c>
      <c r="BR40">
        <v>3</v>
      </c>
      <c r="BS40">
        <v>3</v>
      </c>
      <c r="BT40">
        <v>4</v>
      </c>
      <c r="BU40">
        <v>5</v>
      </c>
      <c r="BV40">
        <v>5</v>
      </c>
      <c r="BW40">
        <v>4</v>
      </c>
      <c r="BX40">
        <v>4</v>
      </c>
      <c r="BY40">
        <v>4</v>
      </c>
      <c r="BZ40">
        <v>4</v>
      </c>
      <c r="CA40">
        <v>4</v>
      </c>
      <c r="CB40">
        <v>3</v>
      </c>
      <c r="CC40">
        <v>3</v>
      </c>
      <c r="CD40">
        <v>4</v>
      </c>
      <c r="CE40">
        <v>2</v>
      </c>
      <c r="CF40">
        <v>4</v>
      </c>
      <c r="CG40">
        <v>4</v>
      </c>
      <c r="CH40">
        <v>3</v>
      </c>
      <c r="CI40">
        <v>3</v>
      </c>
      <c r="CJ40">
        <v>4</v>
      </c>
      <c r="CK40">
        <v>5</v>
      </c>
      <c r="CL40">
        <v>2</v>
      </c>
      <c r="CM40">
        <v>2</v>
      </c>
      <c r="CN40">
        <v>2</v>
      </c>
      <c r="CP40" s="213"/>
    </row>
    <row r="41" spans="1:94" ht="15.5">
      <c r="A41" s="126" t="s">
        <v>2206</v>
      </c>
      <c r="B41" s="214">
        <v>9.0666666666666664</v>
      </c>
      <c r="C41">
        <v>2</v>
      </c>
      <c r="D41">
        <v>2</v>
      </c>
      <c r="E41">
        <v>8</v>
      </c>
      <c r="F41">
        <v>1</v>
      </c>
      <c r="G41"/>
      <c r="H41"/>
      <c r="I41"/>
      <c r="J41"/>
      <c r="K41"/>
      <c r="L41"/>
      <c r="M41"/>
      <c r="N41"/>
      <c r="O41"/>
      <c r="P41"/>
      <c r="Q41" s="126">
        <f t="shared" si="0"/>
        <v>1</v>
      </c>
      <c r="R41">
        <f t="shared" si="2"/>
        <v>1</v>
      </c>
      <c r="S41"/>
      <c r="T41">
        <v>2</v>
      </c>
      <c r="U41"/>
      <c r="V41"/>
      <c r="W41"/>
      <c r="X41">
        <v>6</v>
      </c>
      <c r="Y41"/>
      <c r="Z41"/>
      <c r="AA41"/>
      <c r="AB41"/>
      <c r="AC41"/>
      <c r="AD41"/>
      <c r="AE41"/>
      <c r="AF41"/>
      <c r="AG41" s="126">
        <f t="shared" si="1"/>
        <v>2</v>
      </c>
      <c r="AH41"/>
      <c r="AI41">
        <v>2</v>
      </c>
      <c r="AJ41"/>
      <c r="AK41"/>
      <c r="AL41"/>
      <c r="AM41">
        <v>1</v>
      </c>
      <c r="AN41"/>
      <c r="AO41"/>
      <c r="AP41"/>
      <c r="AQ41"/>
      <c r="AR41"/>
      <c r="AS41"/>
      <c r="AT41"/>
      <c r="AU41" t="s">
        <v>760</v>
      </c>
      <c r="AV41"/>
      <c r="AW41"/>
      <c r="AX41"/>
      <c r="AY41"/>
      <c r="AZ41">
        <v>6</v>
      </c>
      <c r="BA41">
        <v>2</v>
      </c>
      <c r="BB41">
        <v>1</v>
      </c>
      <c r="BC41">
        <v>3</v>
      </c>
      <c r="BD41">
        <v>5</v>
      </c>
      <c r="BE41">
        <v>5</v>
      </c>
      <c r="BF41">
        <v>2</v>
      </c>
      <c r="BG41">
        <v>4</v>
      </c>
      <c r="BH41">
        <v>4</v>
      </c>
      <c r="BI41">
        <v>4</v>
      </c>
      <c r="BJ41">
        <v>4</v>
      </c>
      <c r="BK41">
        <v>5</v>
      </c>
      <c r="BL41">
        <v>5</v>
      </c>
      <c r="BM41">
        <v>5</v>
      </c>
      <c r="BN41">
        <v>5</v>
      </c>
      <c r="BO41">
        <v>5</v>
      </c>
      <c r="BP41">
        <v>5</v>
      </c>
      <c r="BQ41">
        <v>5</v>
      </c>
      <c r="BR41">
        <v>5</v>
      </c>
      <c r="BS41">
        <v>4</v>
      </c>
      <c r="BT41">
        <v>4</v>
      </c>
      <c r="BU41">
        <v>4</v>
      </c>
      <c r="BV41">
        <v>4</v>
      </c>
      <c r="BW41">
        <v>5</v>
      </c>
      <c r="BX41">
        <v>5</v>
      </c>
      <c r="BY41">
        <v>5</v>
      </c>
      <c r="BZ41">
        <v>5</v>
      </c>
      <c r="CA41">
        <v>5</v>
      </c>
      <c r="CB41">
        <v>5</v>
      </c>
      <c r="CC41">
        <v>5</v>
      </c>
      <c r="CD41">
        <v>4</v>
      </c>
      <c r="CE41">
        <v>3</v>
      </c>
      <c r="CF41">
        <v>2</v>
      </c>
      <c r="CG41">
        <v>4</v>
      </c>
      <c r="CH41">
        <v>4</v>
      </c>
      <c r="CI41">
        <v>3</v>
      </c>
      <c r="CJ41">
        <v>4</v>
      </c>
      <c r="CK41">
        <v>3</v>
      </c>
      <c r="CL41">
        <v>2</v>
      </c>
      <c r="CM41">
        <v>2</v>
      </c>
      <c r="CN41">
        <v>2</v>
      </c>
      <c r="CP41" s="213"/>
    </row>
    <row r="42" spans="1:94" ht="15.5">
      <c r="A42" s="126" t="s">
        <v>2205</v>
      </c>
      <c r="B42" s="214">
        <v>21.933333333333334</v>
      </c>
      <c r="C42">
        <v>2</v>
      </c>
      <c r="D42">
        <v>6</v>
      </c>
      <c r="E42">
        <v>12</v>
      </c>
      <c r="F42">
        <v>1</v>
      </c>
      <c r="G42"/>
      <c r="H42"/>
      <c r="I42"/>
      <c r="J42"/>
      <c r="K42"/>
      <c r="L42"/>
      <c r="M42"/>
      <c r="N42"/>
      <c r="O42"/>
      <c r="P42"/>
      <c r="Q42" s="126">
        <f t="shared" si="0"/>
        <v>1</v>
      </c>
      <c r="R42">
        <f t="shared" si="2"/>
        <v>1</v>
      </c>
      <c r="S42"/>
      <c r="T42">
        <v>2</v>
      </c>
      <c r="U42">
        <v>3</v>
      </c>
      <c r="V42">
        <v>4</v>
      </c>
      <c r="W42">
        <v>5</v>
      </c>
      <c r="X42">
        <v>6</v>
      </c>
      <c r="Y42">
        <v>7</v>
      </c>
      <c r="Z42"/>
      <c r="AA42"/>
      <c r="AB42">
        <v>10</v>
      </c>
      <c r="AC42">
        <v>11</v>
      </c>
      <c r="AD42">
        <v>12</v>
      </c>
      <c r="AE42"/>
      <c r="AF42"/>
      <c r="AG42" s="126">
        <f t="shared" si="1"/>
        <v>9</v>
      </c>
      <c r="AH42"/>
      <c r="AI42">
        <v>5</v>
      </c>
      <c r="AJ42">
        <v>4</v>
      </c>
      <c r="AK42">
        <v>3</v>
      </c>
      <c r="AL42">
        <v>8</v>
      </c>
      <c r="AM42">
        <v>2</v>
      </c>
      <c r="AN42">
        <v>1</v>
      </c>
      <c r="AO42"/>
      <c r="AP42"/>
      <c r="AQ42">
        <v>9</v>
      </c>
      <c r="AR42">
        <v>6</v>
      </c>
      <c r="AS42">
        <v>7</v>
      </c>
      <c r="AT42"/>
      <c r="AU42" t="s">
        <v>581</v>
      </c>
      <c r="AV42" t="s">
        <v>310</v>
      </c>
      <c r="AW42" t="s">
        <v>1200</v>
      </c>
      <c r="AX42"/>
      <c r="AY42"/>
      <c r="AZ42">
        <v>6</v>
      </c>
      <c r="BA42">
        <v>3</v>
      </c>
      <c r="BB42">
        <v>3</v>
      </c>
      <c r="BC42">
        <v>3</v>
      </c>
      <c r="BD42">
        <v>4</v>
      </c>
      <c r="BE42">
        <v>5</v>
      </c>
      <c r="BF42">
        <v>3</v>
      </c>
      <c r="BG42">
        <v>4</v>
      </c>
      <c r="BH42">
        <v>3</v>
      </c>
      <c r="BI42">
        <v>3</v>
      </c>
      <c r="BJ42">
        <v>4</v>
      </c>
      <c r="BK42">
        <v>4</v>
      </c>
      <c r="BL42">
        <v>4</v>
      </c>
      <c r="BM42">
        <v>4</v>
      </c>
      <c r="BN42">
        <v>3</v>
      </c>
      <c r="BO42">
        <v>3</v>
      </c>
      <c r="BP42">
        <v>3</v>
      </c>
      <c r="BQ42">
        <v>3</v>
      </c>
      <c r="BR42">
        <v>4</v>
      </c>
      <c r="BS42">
        <v>4</v>
      </c>
      <c r="BT42">
        <v>4</v>
      </c>
      <c r="BU42">
        <v>4</v>
      </c>
      <c r="BV42">
        <v>4</v>
      </c>
      <c r="BW42">
        <v>4</v>
      </c>
      <c r="BX42">
        <v>5</v>
      </c>
      <c r="BY42">
        <v>5</v>
      </c>
      <c r="BZ42">
        <v>5</v>
      </c>
      <c r="CA42">
        <v>4</v>
      </c>
      <c r="CB42">
        <v>4</v>
      </c>
      <c r="CC42">
        <v>4</v>
      </c>
      <c r="CD42">
        <v>4</v>
      </c>
      <c r="CE42">
        <v>2</v>
      </c>
      <c r="CF42">
        <v>3</v>
      </c>
      <c r="CG42">
        <v>3</v>
      </c>
      <c r="CH42">
        <v>3</v>
      </c>
      <c r="CI42">
        <v>4</v>
      </c>
      <c r="CJ42">
        <v>4</v>
      </c>
      <c r="CK42">
        <v>3</v>
      </c>
      <c r="CL42">
        <v>3</v>
      </c>
      <c r="CM42">
        <v>3</v>
      </c>
      <c r="CN42">
        <v>3</v>
      </c>
      <c r="CP42" s="213"/>
    </row>
    <row r="43" spans="1:94" ht="15.5">
      <c r="A43" s="126" t="s">
        <v>2204</v>
      </c>
      <c r="B43" s="214">
        <v>6.6833333333333336</v>
      </c>
      <c r="C43">
        <v>2</v>
      </c>
      <c r="D43">
        <v>1</v>
      </c>
      <c r="E43">
        <v>2</v>
      </c>
      <c r="F43">
        <v>1</v>
      </c>
      <c r="G43"/>
      <c r="H43"/>
      <c r="I43"/>
      <c r="J43"/>
      <c r="K43"/>
      <c r="L43"/>
      <c r="M43"/>
      <c r="N43"/>
      <c r="O43"/>
      <c r="P43"/>
      <c r="Q43" s="126">
        <f t="shared" si="0"/>
        <v>1</v>
      </c>
      <c r="R43">
        <f t="shared" si="2"/>
        <v>1</v>
      </c>
      <c r="S43"/>
      <c r="T43">
        <v>2</v>
      </c>
      <c r="U43">
        <v>3</v>
      </c>
      <c r="V43">
        <v>4</v>
      </c>
      <c r="W43">
        <v>5</v>
      </c>
      <c r="X43">
        <v>6</v>
      </c>
      <c r="Y43">
        <v>7</v>
      </c>
      <c r="Z43">
        <v>8</v>
      </c>
      <c r="AA43"/>
      <c r="AB43">
        <v>10</v>
      </c>
      <c r="AC43"/>
      <c r="AD43">
        <v>12</v>
      </c>
      <c r="AE43">
        <v>13</v>
      </c>
      <c r="AF43"/>
      <c r="AG43" s="126">
        <f t="shared" si="1"/>
        <v>10</v>
      </c>
      <c r="AH43"/>
      <c r="AI43">
        <v>1</v>
      </c>
      <c r="AJ43">
        <v>8</v>
      </c>
      <c r="AK43">
        <v>7</v>
      </c>
      <c r="AL43">
        <v>6</v>
      </c>
      <c r="AM43">
        <v>5</v>
      </c>
      <c r="AN43">
        <v>2</v>
      </c>
      <c r="AO43">
        <v>9</v>
      </c>
      <c r="AP43"/>
      <c r="AQ43">
        <v>10</v>
      </c>
      <c r="AR43"/>
      <c r="AS43">
        <v>3</v>
      </c>
      <c r="AT43">
        <v>4</v>
      </c>
      <c r="AU43" t="s">
        <v>2203</v>
      </c>
      <c r="AV43" t="s">
        <v>472</v>
      </c>
      <c r="AW43" t="s">
        <v>2005</v>
      </c>
      <c r="AX43" t="s">
        <v>909</v>
      </c>
      <c r="AY43" t="s">
        <v>2202</v>
      </c>
      <c r="AZ43">
        <v>5</v>
      </c>
      <c r="BA43">
        <v>4</v>
      </c>
      <c r="BB43">
        <v>4</v>
      </c>
      <c r="BC43">
        <v>4</v>
      </c>
      <c r="BD43">
        <v>5</v>
      </c>
      <c r="BE43">
        <v>5</v>
      </c>
      <c r="BF43">
        <v>4</v>
      </c>
      <c r="BG43">
        <v>5</v>
      </c>
      <c r="BH43">
        <v>4</v>
      </c>
      <c r="BI43">
        <v>4</v>
      </c>
      <c r="BJ43">
        <v>4</v>
      </c>
      <c r="BK43">
        <v>5</v>
      </c>
      <c r="BL43">
        <v>5</v>
      </c>
      <c r="BM43">
        <v>5</v>
      </c>
      <c r="BN43">
        <v>5</v>
      </c>
      <c r="BO43">
        <v>5</v>
      </c>
      <c r="BP43">
        <v>5</v>
      </c>
      <c r="BQ43">
        <v>4</v>
      </c>
      <c r="BR43">
        <v>5</v>
      </c>
      <c r="BS43">
        <v>5</v>
      </c>
      <c r="BT43">
        <v>5</v>
      </c>
      <c r="BU43">
        <v>5</v>
      </c>
      <c r="BV43">
        <v>5</v>
      </c>
      <c r="BW43">
        <v>5</v>
      </c>
      <c r="BX43">
        <v>5</v>
      </c>
      <c r="BY43">
        <v>5</v>
      </c>
      <c r="BZ43">
        <v>5</v>
      </c>
      <c r="CA43">
        <v>5</v>
      </c>
      <c r="CB43">
        <v>5</v>
      </c>
      <c r="CC43">
        <v>5</v>
      </c>
      <c r="CD43">
        <v>5</v>
      </c>
      <c r="CE43">
        <v>4</v>
      </c>
      <c r="CF43">
        <v>4</v>
      </c>
      <c r="CG43">
        <v>5</v>
      </c>
      <c r="CH43">
        <v>5</v>
      </c>
      <c r="CI43">
        <v>5</v>
      </c>
      <c r="CJ43">
        <v>5</v>
      </c>
      <c r="CK43">
        <v>5</v>
      </c>
      <c r="CL43">
        <v>4</v>
      </c>
      <c r="CM43">
        <v>4</v>
      </c>
      <c r="CN43">
        <v>4</v>
      </c>
      <c r="CP43" s="213"/>
    </row>
    <row r="44" spans="1:94" ht="15.5">
      <c r="A44" s="126" t="s">
        <v>2201</v>
      </c>
      <c r="B44" s="214">
        <v>29.833333333333332</v>
      </c>
      <c r="C44">
        <v>2</v>
      </c>
      <c r="D44">
        <v>2</v>
      </c>
      <c r="E44">
        <v>12</v>
      </c>
      <c r="F44">
        <v>1</v>
      </c>
      <c r="G44"/>
      <c r="H44"/>
      <c r="I44"/>
      <c r="J44"/>
      <c r="K44"/>
      <c r="L44"/>
      <c r="M44"/>
      <c r="N44"/>
      <c r="O44"/>
      <c r="P44"/>
      <c r="Q44" s="126">
        <f t="shared" si="0"/>
        <v>1</v>
      </c>
      <c r="R44">
        <f t="shared" si="2"/>
        <v>1</v>
      </c>
      <c r="S44"/>
      <c r="T44">
        <v>2</v>
      </c>
      <c r="U44"/>
      <c r="V44"/>
      <c r="W44"/>
      <c r="X44"/>
      <c r="Y44"/>
      <c r="Z44"/>
      <c r="AA44"/>
      <c r="AB44"/>
      <c r="AC44"/>
      <c r="AD44"/>
      <c r="AE44"/>
      <c r="AF44"/>
      <c r="AG44" s="126">
        <f t="shared" si="1"/>
        <v>1</v>
      </c>
      <c r="AH44"/>
      <c r="AI44">
        <v>1</v>
      </c>
      <c r="AJ44"/>
      <c r="AK44"/>
      <c r="AL44"/>
      <c r="AM44"/>
      <c r="AN44"/>
      <c r="AO44"/>
      <c r="AP44"/>
      <c r="AQ44"/>
      <c r="AR44"/>
      <c r="AS44"/>
      <c r="AT44"/>
      <c r="AU44" t="s">
        <v>406</v>
      </c>
      <c r="AV44" t="s">
        <v>2200</v>
      </c>
      <c r="AW44"/>
      <c r="AX44"/>
      <c r="AY44"/>
      <c r="AZ44">
        <v>5</v>
      </c>
      <c r="BA44">
        <v>5</v>
      </c>
      <c r="BB44">
        <v>5</v>
      </c>
      <c r="BC44">
        <v>5</v>
      </c>
      <c r="BD44">
        <v>5</v>
      </c>
      <c r="BE44">
        <v>5</v>
      </c>
      <c r="BF44">
        <v>5</v>
      </c>
      <c r="BG44">
        <v>5</v>
      </c>
      <c r="BH44">
        <v>5</v>
      </c>
      <c r="BI44">
        <v>5</v>
      </c>
      <c r="BJ44">
        <v>5</v>
      </c>
      <c r="BK44">
        <v>5</v>
      </c>
      <c r="BL44">
        <v>5</v>
      </c>
      <c r="BM44">
        <v>5</v>
      </c>
      <c r="BN44">
        <v>5</v>
      </c>
      <c r="BO44">
        <v>5</v>
      </c>
      <c r="BP44">
        <v>5</v>
      </c>
      <c r="BQ44">
        <v>5</v>
      </c>
      <c r="BR44">
        <v>5</v>
      </c>
      <c r="BS44">
        <v>5</v>
      </c>
      <c r="BT44">
        <v>5</v>
      </c>
      <c r="BU44">
        <v>5</v>
      </c>
      <c r="BV44">
        <v>5</v>
      </c>
      <c r="BW44">
        <v>5</v>
      </c>
      <c r="BX44">
        <v>5</v>
      </c>
      <c r="BY44">
        <v>5</v>
      </c>
      <c r="BZ44">
        <v>5</v>
      </c>
      <c r="CA44">
        <v>5</v>
      </c>
      <c r="CB44">
        <v>5</v>
      </c>
      <c r="CC44">
        <v>5</v>
      </c>
      <c r="CD44">
        <v>5</v>
      </c>
      <c r="CE44">
        <v>3</v>
      </c>
      <c r="CF44">
        <v>5</v>
      </c>
      <c r="CG44">
        <v>5</v>
      </c>
      <c r="CH44">
        <v>5</v>
      </c>
      <c r="CI44">
        <v>5</v>
      </c>
      <c r="CJ44">
        <v>5</v>
      </c>
      <c r="CK44">
        <v>5</v>
      </c>
      <c r="CL44">
        <v>5</v>
      </c>
      <c r="CM44">
        <v>5</v>
      </c>
      <c r="CN44">
        <v>5</v>
      </c>
      <c r="CP44" s="213"/>
    </row>
    <row r="45" spans="1:94" ht="15.5">
      <c r="A45" s="126" t="s">
        <v>2199</v>
      </c>
      <c r="B45" s="214">
        <v>15.666666666666666</v>
      </c>
      <c r="C45">
        <v>2</v>
      </c>
      <c r="D45">
        <v>2</v>
      </c>
      <c r="E45">
        <v>2</v>
      </c>
      <c r="F45">
        <v>1</v>
      </c>
      <c r="G45"/>
      <c r="H45"/>
      <c r="I45"/>
      <c r="J45"/>
      <c r="K45"/>
      <c r="L45"/>
      <c r="M45"/>
      <c r="N45"/>
      <c r="O45"/>
      <c r="P45"/>
      <c r="Q45" s="126">
        <f t="shared" si="0"/>
        <v>1</v>
      </c>
      <c r="R45">
        <f t="shared" si="2"/>
        <v>1</v>
      </c>
      <c r="S45"/>
      <c r="T45">
        <v>2</v>
      </c>
      <c r="U45"/>
      <c r="V45">
        <v>4</v>
      </c>
      <c r="W45"/>
      <c r="X45">
        <v>6</v>
      </c>
      <c r="Y45">
        <v>7</v>
      </c>
      <c r="Z45"/>
      <c r="AA45">
        <v>9</v>
      </c>
      <c r="AB45"/>
      <c r="AC45"/>
      <c r="AD45"/>
      <c r="AE45"/>
      <c r="AF45"/>
      <c r="AG45" s="126">
        <f t="shared" si="1"/>
        <v>5</v>
      </c>
      <c r="AH45"/>
      <c r="AI45">
        <v>2</v>
      </c>
      <c r="AJ45"/>
      <c r="AK45">
        <v>1</v>
      </c>
      <c r="AL45"/>
      <c r="AM45">
        <v>4</v>
      </c>
      <c r="AN45">
        <v>3</v>
      </c>
      <c r="AO45"/>
      <c r="AP45">
        <v>5</v>
      </c>
      <c r="AQ45"/>
      <c r="AR45"/>
      <c r="AS45"/>
      <c r="AT45"/>
      <c r="AU45" t="s">
        <v>685</v>
      </c>
      <c r="AV45"/>
      <c r="AW45"/>
      <c r="AX45"/>
      <c r="AY45"/>
      <c r="AZ45">
        <v>4</v>
      </c>
      <c r="BA45">
        <v>4</v>
      </c>
      <c r="BB45">
        <v>4</v>
      </c>
      <c r="BC45">
        <v>3</v>
      </c>
      <c r="BD45">
        <v>3</v>
      </c>
      <c r="BE45">
        <v>5</v>
      </c>
      <c r="BF45">
        <v>3</v>
      </c>
      <c r="BG45">
        <v>4</v>
      </c>
      <c r="BH45">
        <v>5</v>
      </c>
      <c r="BI45">
        <v>5</v>
      </c>
      <c r="BJ45">
        <v>3</v>
      </c>
      <c r="BK45">
        <v>5</v>
      </c>
      <c r="BL45">
        <v>5</v>
      </c>
      <c r="BM45">
        <v>5</v>
      </c>
      <c r="BN45">
        <v>5</v>
      </c>
      <c r="BO45">
        <v>5</v>
      </c>
      <c r="BP45">
        <v>5</v>
      </c>
      <c r="BQ45">
        <v>5</v>
      </c>
      <c r="BR45">
        <v>5</v>
      </c>
      <c r="BS45">
        <v>5</v>
      </c>
      <c r="BT45">
        <v>5</v>
      </c>
      <c r="BU45">
        <v>3</v>
      </c>
      <c r="BV45">
        <v>5</v>
      </c>
      <c r="BW45">
        <v>5</v>
      </c>
      <c r="BX45">
        <v>5</v>
      </c>
      <c r="BY45">
        <v>5</v>
      </c>
      <c r="BZ45">
        <v>5</v>
      </c>
      <c r="CA45">
        <v>4</v>
      </c>
      <c r="CB45">
        <v>4</v>
      </c>
      <c r="CC45">
        <v>5</v>
      </c>
      <c r="CD45">
        <v>5</v>
      </c>
      <c r="CE45">
        <v>7</v>
      </c>
      <c r="CF45">
        <v>3</v>
      </c>
      <c r="CG45">
        <v>5</v>
      </c>
      <c r="CH45">
        <v>5</v>
      </c>
      <c r="CI45">
        <v>4</v>
      </c>
      <c r="CJ45">
        <v>5</v>
      </c>
      <c r="CK45">
        <v>4</v>
      </c>
      <c r="CL45">
        <v>3</v>
      </c>
      <c r="CM45">
        <v>3</v>
      </c>
      <c r="CN45">
        <v>3</v>
      </c>
      <c r="CP45" s="213"/>
    </row>
    <row r="46" spans="1:94" ht="15.5">
      <c r="A46" s="126" t="s">
        <v>2198</v>
      </c>
      <c r="B46" s="214">
        <v>42.55</v>
      </c>
      <c r="C46">
        <v>2</v>
      </c>
      <c r="D46">
        <v>5</v>
      </c>
      <c r="E46">
        <v>15</v>
      </c>
      <c r="F46">
        <v>1</v>
      </c>
      <c r="G46"/>
      <c r="H46"/>
      <c r="I46"/>
      <c r="J46"/>
      <c r="K46"/>
      <c r="L46"/>
      <c r="M46"/>
      <c r="N46"/>
      <c r="O46"/>
      <c r="P46"/>
      <c r="Q46" s="126">
        <f t="shared" si="0"/>
        <v>1</v>
      </c>
      <c r="R46">
        <f t="shared" si="2"/>
        <v>1</v>
      </c>
      <c r="S46"/>
      <c r="T46">
        <v>2</v>
      </c>
      <c r="U46">
        <v>3</v>
      </c>
      <c r="V46">
        <v>4</v>
      </c>
      <c r="W46"/>
      <c r="X46">
        <v>6</v>
      </c>
      <c r="Y46">
        <v>7</v>
      </c>
      <c r="Z46">
        <v>8</v>
      </c>
      <c r="AA46">
        <v>9</v>
      </c>
      <c r="AB46">
        <v>10</v>
      </c>
      <c r="AC46">
        <v>11</v>
      </c>
      <c r="AD46">
        <v>12</v>
      </c>
      <c r="AE46"/>
      <c r="AF46"/>
      <c r="AG46" s="126">
        <f t="shared" si="1"/>
        <v>10</v>
      </c>
      <c r="AH46"/>
      <c r="AI46">
        <v>2</v>
      </c>
      <c r="AJ46">
        <v>3</v>
      </c>
      <c r="AK46">
        <v>8</v>
      </c>
      <c r="AL46"/>
      <c r="AM46">
        <v>1</v>
      </c>
      <c r="AN46">
        <v>4</v>
      </c>
      <c r="AO46">
        <v>5</v>
      </c>
      <c r="AP46">
        <v>10</v>
      </c>
      <c r="AQ46">
        <v>6</v>
      </c>
      <c r="AR46">
        <v>9</v>
      </c>
      <c r="AS46">
        <v>7</v>
      </c>
      <c r="AT46"/>
      <c r="AU46"/>
      <c r="AV46"/>
      <c r="AW46"/>
      <c r="AX46"/>
      <c r="AY46"/>
      <c r="AZ46">
        <v>6</v>
      </c>
      <c r="BA46">
        <v>3</v>
      </c>
      <c r="BB46">
        <v>2</v>
      </c>
      <c r="BC46">
        <v>3</v>
      </c>
      <c r="BD46">
        <v>5</v>
      </c>
      <c r="BE46">
        <v>5</v>
      </c>
      <c r="BF46">
        <v>3</v>
      </c>
      <c r="BG46">
        <v>3</v>
      </c>
      <c r="BH46">
        <v>3</v>
      </c>
      <c r="BI46">
        <v>3</v>
      </c>
      <c r="BJ46">
        <v>3</v>
      </c>
      <c r="BK46">
        <v>5</v>
      </c>
      <c r="BL46">
        <v>5</v>
      </c>
      <c r="BM46">
        <v>5</v>
      </c>
      <c r="BN46">
        <v>3</v>
      </c>
      <c r="BO46">
        <v>3</v>
      </c>
      <c r="BP46">
        <v>4</v>
      </c>
      <c r="BQ46">
        <v>4</v>
      </c>
      <c r="BR46">
        <v>3</v>
      </c>
      <c r="BS46">
        <v>4</v>
      </c>
      <c r="BT46">
        <v>5</v>
      </c>
      <c r="BU46">
        <v>5</v>
      </c>
      <c r="BV46">
        <v>4</v>
      </c>
      <c r="BW46">
        <v>3</v>
      </c>
      <c r="BX46">
        <v>4</v>
      </c>
      <c r="BY46">
        <v>4</v>
      </c>
      <c r="BZ46">
        <v>4</v>
      </c>
      <c r="CA46">
        <v>5</v>
      </c>
      <c r="CB46">
        <v>4</v>
      </c>
      <c r="CC46">
        <v>3</v>
      </c>
      <c r="CD46">
        <v>4</v>
      </c>
      <c r="CE46">
        <v>2</v>
      </c>
      <c r="CF46">
        <v>3</v>
      </c>
      <c r="CG46">
        <v>4</v>
      </c>
      <c r="CH46">
        <v>5</v>
      </c>
      <c r="CI46">
        <v>4</v>
      </c>
      <c r="CJ46">
        <v>5</v>
      </c>
      <c r="CK46">
        <v>5</v>
      </c>
      <c r="CL46">
        <v>2</v>
      </c>
      <c r="CM46">
        <v>2</v>
      </c>
      <c r="CN46">
        <v>1</v>
      </c>
      <c r="CP46" s="213"/>
    </row>
    <row r="47" spans="1:94" ht="15.5">
      <c r="A47" s="126" t="s">
        <v>2197</v>
      </c>
      <c r="B47" s="214">
        <v>9.9666666666666668</v>
      </c>
      <c r="C47">
        <v>2</v>
      </c>
      <c r="D47">
        <v>1</v>
      </c>
      <c r="E47">
        <v>3</v>
      </c>
      <c r="F47">
        <v>1</v>
      </c>
      <c r="G47">
        <v>2</v>
      </c>
      <c r="H47"/>
      <c r="I47"/>
      <c r="J47"/>
      <c r="K47"/>
      <c r="L47"/>
      <c r="M47"/>
      <c r="N47"/>
      <c r="O47"/>
      <c r="P47"/>
      <c r="Q47" s="126">
        <f t="shared" si="0"/>
        <v>2</v>
      </c>
      <c r="R47">
        <f t="shared" si="2"/>
        <v>11</v>
      </c>
      <c r="S47"/>
      <c r="T47"/>
      <c r="U47">
        <v>3</v>
      </c>
      <c r="V47">
        <v>4</v>
      </c>
      <c r="W47">
        <v>5</v>
      </c>
      <c r="X47">
        <v>6</v>
      </c>
      <c r="Y47">
        <v>7</v>
      </c>
      <c r="Z47">
        <v>8</v>
      </c>
      <c r="AA47"/>
      <c r="AB47"/>
      <c r="AC47">
        <v>11</v>
      </c>
      <c r="AD47"/>
      <c r="AE47"/>
      <c r="AF47"/>
      <c r="AG47" s="126">
        <f t="shared" si="1"/>
        <v>7</v>
      </c>
      <c r="AH47"/>
      <c r="AI47"/>
      <c r="AJ47">
        <v>2</v>
      </c>
      <c r="AK47">
        <v>1</v>
      </c>
      <c r="AL47">
        <v>3</v>
      </c>
      <c r="AM47">
        <v>4</v>
      </c>
      <c r="AN47">
        <v>6</v>
      </c>
      <c r="AO47">
        <v>5</v>
      </c>
      <c r="AP47"/>
      <c r="AQ47"/>
      <c r="AR47">
        <v>7</v>
      </c>
      <c r="AS47"/>
      <c r="AT47"/>
      <c r="AU47"/>
      <c r="AV47"/>
      <c r="AW47"/>
      <c r="AX47"/>
      <c r="AY47"/>
      <c r="AZ47">
        <v>3</v>
      </c>
      <c r="BA47">
        <v>4</v>
      </c>
      <c r="BB47">
        <v>4</v>
      </c>
      <c r="BC47">
        <v>4</v>
      </c>
      <c r="BD47">
        <v>3</v>
      </c>
      <c r="BE47">
        <v>4</v>
      </c>
      <c r="BF47">
        <v>3</v>
      </c>
      <c r="BG47">
        <v>3</v>
      </c>
      <c r="BH47">
        <v>3</v>
      </c>
      <c r="BI47">
        <v>4</v>
      </c>
      <c r="BJ47">
        <v>4</v>
      </c>
      <c r="BK47">
        <v>5</v>
      </c>
      <c r="BL47">
        <v>5</v>
      </c>
      <c r="BM47">
        <v>5</v>
      </c>
      <c r="BN47">
        <v>5</v>
      </c>
      <c r="BO47">
        <v>5</v>
      </c>
      <c r="BP47">
        <v>5</v>
      </c>
      <c r="BQ47">
        <v>4</v>
      </c>
      <c r="BR47">
        <v>5</v>
      </c>
      <c r="BS47">
        <v>5</v>
      </c>
      <c r="BT47">
        <v>3</v>
      </c>
      <c r="BU47">
        <v>4</v>
      </c>
      <c r="BV47">
        <v>4</v>
      </c>
      <c r="BW47">
        <v>5</v>
      </c>
      <c r="BX47">
        <v>5</v>
      </c>
      <c r="BY47">
        <v>5</v>
      </c>
      <c r="BZ47">
        <v>5</v>
      </c>
      <c r="CA47">
        <v>5</v>
      </c>
      <c r="CB47">
        <v>5</v>
      </c>
      <c r="CC47">
        <v>5</v>
      </c>
      <c r="CD47">
        <v>5</v>
      </c>
      <c r="CE47">
        <v>1</v>
      </c>
      <c r="CF47">
        <v>2</v>
      </c>
      <c r="CG47">
        <v>4</v>
      </c>
      <c r="CH47">
        <v>5</v>
      </c>
      <c r="CI47">
        <v>4</v>
      </c>
      <c r="CJ47">
        <v>5</v>
      </c>
      <c r="CK47">
        <v>5</v>
      </c>
      <c r="CL47">
        <v>3</v>
      </c>
      <c r="CM47">
        <v>4</v>
      </c>
      <c r="CN47">
        <v>4</v>
      </c>
      <c r="CP47" s="213"/>
    </row>
    <row r="48" spans="1:94" ht="15.5">
      <c r="A48" s="126" t="s">
        <v>2196</v>
      </c>
      <c r="B48" s="214">
        <v>7.4666666666666668</v>
      </c>
      <c r="C48">
        <v>2</v>
      </c>
      <c r="D48">
        <v>2</v>
      </c>
      <c r="E48">
        <v>8</v>
      </c>
      <c r="F48">
        <v>1</v>
      </c>
      <c r="G48">
        <v>2</v>
      </c>
      <c r="H48"/>
      <c r="I48"/>
      <c r="J48"/>
      <c r="K48"/>
      <c r="L48"/>
      <c r="M48"/>
      <c r="N48"/>
      <c r="O48"/>
      <c r="P48"/>
      <c r="Q48" s="126">
        <f t="shared" si="0"/>
        <v>2</v>
      </c>
      <c r="R48">
        <f t="shared" si="2"/>
        <v>11</v>
      </c>
      <c r="S48"/>
      <c r="T48">
        <v>2</v>
      </c>
      <c r="U48"/>
      <c r="V48">
        <v>4</v>
      </c>
      <c r="W48">
        <v>5</v>
      </c>
      <c r="X48">
        <v>6</v>
      </c>
      <c r="Y48"/>
      <c r="Z48"/>
      <c r="AA48"/>
      <c r="AB48">
        <v>10</v>
      </c>
      <c r="AC48">
        <v>11</v>
      </c>
      <c r="AD48">
        <v>12</v>
      </c>
      <c r="AE48"/>
      <c r="AF48"/>
      <c r="AG48" s="126">
        <f t="shared" si="1"/>
        <v>7</v>
      </c>
      <c r="AH48"/>
      <c r="AI48">
        <v>4</v>
      </c>
      <c r="AJ48"/>
      <c r="AK48">
        <v>5</v>
      </c>
      <c r="AL48">
        <v>6</v>
      </c>
      <c r="AM48">
        <v>7</v>
      </c>
      <c r="AN48"/>
      <c r="AO48"/>
      <c r="AP48"/>
      <c r="AQ48">
        <v>2</v>
      </c>
      <c r="AR48">
        <v>1</v>
      </c>
      <c r="AS48">
        <v>3</v>
      </c>
      <c r="AT48"/>
      <c r="AU48" t="s">
        <v>1823</v>
      </c>
      <c r="AV48" t="s">
        <v>297</v>
      </c>
      <c r="AW48" t="s">
        <v>375</v>
      </c>
      <c r="AX48" t="s">
        <v>2195</v>
      </c>
      <c r="AY48" t="s">
        <v>730</v>
      </c>
      <c r="AZ48">
        <v>5</v>
      </c>
      <c r="BA48">
        <v>4</v>
      </c>
      <c r="BB48">
        <v>4</v>
      </c>
      <c r="BC48">
        <v>5</v>
      </c>
      <c r="BD48">
        <v>4</v>
      </c>
      <c r="BE48">
        <v>5</v>
      </c>
      <c r="BF48">
        <v>3</v>
      </c>
      <c r="BG48">
        <v>3</v>
      </c>
      <c r="BH48">
        <v>4</v>
      </c>
      <c r="BI48">
        <v>5</v>
      </c>
      <c r="BJ48">
        <v>5</v>
      </c>
      <c r="BK48">
        <v>5</v>
      </c>
      <c r="BL48">
        <v>5</v>
      </c>
      <c r="BM48">
        <v>5</v>
      </c>
      <c r="BN48">
        <v>4</v>
      </c>
      <c r="BO48">
        <v>4</v>
      </c>
      <c r="BP48">
        <v>5</v>
      </c>
      <c r="BQ48">
        <v>3</v>
      </c>
      <c r="BR48">
        <v>4</v>
      </c>
      <c r="BS48">
        <v>4</v>
      </c>
      <c r="BT48">
        <v>4</v>
      </c>
      <c r="BU48">
        <v>5</v>
      </c>
      <c r="BV48">
        <v>5</v>
      </c>
      <c r="BW48">
        <v>5</v>
      </c>
      <c r="BX48">
        <v>5</v>
      </c>
      <c r="BY48">
        <v>5</v>
      </c>
      <c r="BZ48">
        <v>5</v>
      </c>
      <c r="CA48">
        <v>4</v>
      </c>
      <c r="CB48">
        <v>5</v>
      </c>
      <c r="CC48">
        <v>5</v>
      </c>
      <c r="CD48">
        <v>5</v>
      </c>
      <c r="CE48">
        <v>3</v>
      </c>
      <c r="CF48">
        <v>3</v>
      </c>
      <c r="CG48">
        <v>4</v>
      </c>
      <c r="CH48">
        <v>4</v>
      </c>
      <c r="CI48">
        <v>5</v>
      </c>
      <c r="CJ48">
        <v>4</v>
      </c>
      <c r="CK48">
        <v>4</v>
      </c>
      <c r="CL48">
        <v>4</v>
      </c>
      <c r="CM48">
        <v>3</v>
      </c>
      <c r="CN48">
        <v>3</v>
      </c>
      <c r="CP48" s="213"/>
    </row>
    <row r="49" spans="1:94" ht="15.5">
      <c r="A49" s="126" t="s">
        <v>2194</v>
      </c>
      <c r="B49" s="214">
        <v>11.45</v>
      </c>
      <c r="C49">
        <v>2</v>
      </c>
      <c r="D49">
        <v>6</v>
      </c>
      <c r="E49">
        <v>13</v>
      </c>
      <c r="F49"/>
      <c r="G49"/>
      <c r="H49"/>
      <c r="I49"/>
      <c r="J49"/>
      <c r="K49"/>
      <c r="L49"/>
      <c r="M49"/>
      <c r="N49">
        <v>9</v>
      </c>
      <c r="O49"/>
      <c r="P49" t="s">
        <v>164</v>
      </c>
      <c r="Q49" s="126">
        <f t="shared" si="0"/>
        <v>1</v>
      </c>
      <c r="R49">
        <f t="shared" si="2"/>
        <v>9</v>
      </c>
      <c r="S49"/>
      <c r="T49"/>
      <c r="U49"/>
      <c r="V49"/>
      <c r="W49"/>
      <c r="X49"/>
      <c r="Y49"/>
      <c r="Z49"/>
      <c r="AA49"/>
      <c r="AB49"/>
      <c r="AC49"/>
      <c r="AD49"/>
      <c r="AE49"/>
      <c r="AF49">
        <v>14</v>
      </c>
      <c r="AG49" s="126">
        <f t="shared" si="1"/>
        <v>0</v>
      </c>
      <c r="AH49"/>
      <c r="AI49"/>
      <c r="AJ49"/>
      <c r="AK49"/>
      <c r="AL49"/>
      <c r="AM49"/>
      <c r="AN49"/>
      <c r="AO49"/>
      <c r="AP49"/>
      <c r="AQ49"/>
      <c r="AR49"/>
      <c r="AS49"/>
      <c r="AT49"/>
      <c r="AU49" t="s">
        <v>2193</v>
      </c>
      <c r="AV49" t="s">
        <v>2192</v>
      </c>
      <c r="AW49"/>
      <c r="AX49"/>
      <c r="AY49"/>
      <c r="AZ49">
        <v>6</v>
      </c>
      <c r="BA49">
        <v>3</v>
      </c>
      <c r="BB49">
        <v>3</v>
      </c>
      <c r="BC49">
        <v>3</v>
      </c>
      <c r="BD49">
        <v>1</v>
      </c>
      <c r="BE49">
        <v>1</v>
      </c>
      <c r="BF49">
        <v>3</v>
      </c>
      <c r="BG49">
        <v>4</v>
      </c>
      <c r="BH49">
        <v>4</v>
      </c>
      <c r="BI49">
        <v>4</v>
      </c>
      <c r="BJ49">
        <v>3</v>
      </c>
      <c r="BK49">
        <v>4</v>
      </c>
      <c r="BL49">
        <v>4</v>
      </c>
      <c r="BM49">
        <v>4</v>
      </c>
      <c r="BN49">
        <v>5</v>
      </c>
      <c r="BO49">
        <v>5</v>
      </c>
      <c r="BP49">
        <v>5</v>
      </c>
      <c r="BQ49">
        <v>5</v>
      </c>
      <c r="BR49">
        <v>5</v>
      </c>
      <c r="BS49">
        <v>5</v>
      </c>
      <c r="BT49">
        <v>4</v>
      </c>
      <c r="BU49">
        <v>5</v>
      </c>
      <c r="BV49">
        <v>5</v>
      </c>
      <c r="BW49">
        <v>5</v>
      </c>
      <c r="BX49">
        <v>5</v>
      </c>
      <c r="BY49">
        <v>5</v>
      </c>
      <c r="BZ49">
        <v>5</v>
      </c>
      <c r="CA49">
        <v>4</v>
      </c>
      <c r="CB49">
        <v>5</v>
      </c>
      <c r="CC49">
        <v>5</v>
      </c>
      <c r="CD49">
        <v>5</v>
      </c>
      <c r="CE49">
        <v>1</v>
      </c>
      <c r="CF49">
        <v>3</v>
      </c>
      <c r="CG49">
        <v>3</v>
      </c>
      <c r="CH49">
        <v>3</v>
      </c>
      <c r="CI49">
        <v>3</v>
      </c>
      <c r="CJ49">
        <v>3</v>
      </c>
      <c r="CK49">
        <v>3</v>
      </c>
      <c r="CL49">
        <v>2</v>
      </c>
      <c r="CM49">
        <v>2</v>
      </c>
      <c r="CN49">
        <v>2</v>
      </c>
      <c r="CP49" s="213"/>
    </row>
    <row r="50" spans="1:94" ht="15.5">
      <c r="A50" s="126" t="s">
        <v>2191</v>
      </c>
      <c r="B50" s="214">
        <v>10.45</v>
      </c>
      <c r="C50">
        <v>2</v>
      </c>
      <c r="D50">
        <v>2</v>
      </c>
      <c r="E50">
        <v>8</v>
      </c>
      <c r="F50">
        <v>1</v>
      </c>
      <c r="G50"/>
      <c r="H50"/>
      <c r="I50"/>
      <c r="J50"/>
      <c r="K50"/>
      <c r="L50"/>
      <c r="M50">
        <v>8</v>
      </c>
      <c r="N50"/>
      <c r="O50"/>
      <c r="P50"/>
      <c r="Q50" s="126">
        <f t="shared" si="0"/>
        <v>2</v>
      </c>
      <c r="R50">
        <f t="shared" si="2"/>
        <v>11</v>
      </c>
      <c r="S50"/>
      <c r="T50">
        <v>2</v>
      </c>
      <c r="U50">
        <v>3</v>
      </c>
      <c r="V50">
        <v>4</v>
      </c>
      <c r="W50">
        <v>5</v>
      </c>
      <c r="X50">
        <v>6</v>
      </c>
      <c r="Y50">
        <v>7</v>
      </c>
      <c r="Z50"/>
      <c r="AA50"/>
      <c r="AB50"/>
      <c r="AC50">
        <v>11</v>
      </c>
      <c r="AD50">
        <v>12</v>
      </c>
      <c r="AE50"/>
      <c r="AF50"/>
      <c r="AG50" s="126">
        <f t="shared" si="1"/>
        <v>8</v>
      </c>
      <c r="AH50"/>
      <c r="AI50">
        <v>1</v>
      </c>
      <c r="AJ50">
        <v>2</v>
      </c>
      <c r="AK50">
        <v>3</v>
      </c>
      <c r="AL50">
        <v>4</v>
      </c>
      <c r="AM50">
        <v>5</v>
      </c>
      <c r="AN50">
        <v>6</v>
      </c>
      <c r="AO50"/>
      <c r="AP50"/>
      <c r="AQ50"/>
      <c r="AR50">
        <v>7</v>
      </c>
      <c r="AS50">
        <v>8</v>
      </c>
      <c r="AT50"/>
      <c r="AU50" t="s">
        <v>2190</v>
      </c>
      <c r="AV50"/>
      <c r="AW50"/>
      <c r="AX50"/>
      <c r="AY50"/>
      <c r="AZ50">
        <v>5</v>
      </c>
      <c r="BA50">
        <v>3</v>
      </c>
      <c r="BB50">
        <v>3</v>
      </c>
      <c r="BC50">
        <v>3</v>
      </c>
      <c r="BD50">
        <v>3</v>
      </c>
      <c r="BE50">
        <v>5</v>
      </c>
      <c r="BF50">
        <v>3</v>
      </c>
      <c r="BG50">
        <v>3</v>
      </c>
      <c r="BH50">
        <v>3</v>
      </c>
      <c r="BI50">
        <v>3</v>
      </c>
      <c r="BJ50">
        <v>3</v>
      </c>
      <c r="BK50">
        <v>3</v>
      </c>
      <c r="BL50">
        <v>3</v>
      </c>
      <c r="BM50">
        <v>3</v>
      </c>
      <c r="BN50">
        <v>5</v>
      </c>
      <c r="BO50">
        <v>3</v>
      </c>
      <c r="BP50">
        <v>3</v>
      </c>
      <c r="BQ50">
        <v>5</v>
      </c>
      <c r="BR50">
        <v>5</v>
      </c>
      <c r="BS50">
        <v>5</v>
      </c>
      <c r="BT50">
        <v>5</v>
      </c>
      <c r="BU50">
        <v>5</v>
      </c>
      <c r="BV50">
        <v>5</v>
      </c>
      <c r="BW50">
        <v>5</v>
      </c>
      <c r="BX50">
        <v>5</v>
      </c>
      <c r="BY50">
        <v>5</v>
      </c>
      <c r="BZ50">
        <v>5</v>
      </c>
      <c r="CA50">
        <v>5</v>
      </c>
      <c r="CB50">
        <v>5</v>
      </c>
      <c r="CC50">
        <v>5</v>
      </c>
      <c r="CD50">
        <v>5</v>
      </c>
      <c r="CE50">
        <v>2</v>
      </c>
      <c r="CF50">
        <v>5</v>
      </c>
      <c r="CG50">
        <v>5</v>
      </c>
      <c r="CH50">
        <v>5</v>
      </c>
      <c r="CI50">
        <v>5</v>
      </c>
      <c r="CJ50">
        <v>5</v>
      </c>
      <c r="CK50">
        <v>5</v>
      </c>
      <c r="CL50">
        <v>3</v>
      </c>
      <c r="CM50">
        <v>3</v>
      </c>
      <c r="CN50">
        <v>3</v>
      </c>
      <c r="CP50" s="213"/>
    </row>
    <row r="51" spans="1:94" ht="15.5">
      <c r="A51" s="126" t="s">
        <v>2189</v>
      </c>
      <c r="B51" s="214">
        <v>7.7166666666666668</v>
      </c>
      <c r="C51">
        <v>1</v>
      </c>
      <c r="D51">
        <v>2</v>
      </c>
      <c r="E51">
        <v>3</v>
      </c>
      <c r="F51">
        <v>1</v>
      </c>
      <c r="G51"/>
      <c r="H51"/>
      <c r="I51"/>
      <c r="J51"/>
      <c r="K51"/>
      <c r="L51"/>
      <c r="M51"/>
      <c r="N51"/>
      <c r="O51"/>
      <c r="P51"/>
      <c r="Q51" s="126">
        <f t="shared" si="0"/>
        <v>1</v>
      </c>
      <c r="R51">
        <f t="shared" si="2"/>
        <v>1</v>
      </c>
      <c r="S51"/>
      <c r="T51">
        <v>2</v>
      </c>
      <c r="U51"/>
      <c r="V51"/>
      <c r="W51"/>
      <c r="X51">
        <v>6</v>
      </c>
      <c r="Y51">
        <v>7</v>
      </c>
      <c r="Z51"/>
      <c r="AA51"/>
      <c r="AB51">
        <v>10</v>
      </c>
      <c r="AC51"/>
      <c r="AD51">
        <v>12</v>
      </c>
      <c r="AE51"/>
      <c r="AF51"/>
      <c r="AG51" s="126">
        <f t="shared" si="1"/>
        <v>5</v>
      </c>
      <c r="AH51"/>
      <c r="AI51">
        <v>3</v>
      </c>
      <c r="AJ51"/>
      <c r="AK51"/>
      <c r="AL51"/>
      <c r="AM51">
        <v>1</v>
      </c>
      <c r="AN51">
        <v>2</v>
      </c>
      <c r="AO51"/>
      <c r="AP51"/>
      <c r="AQ51">
        <v>5</v>
      </c>
      <c r="AR51"/>
      <c r="AS51">
        <v>4</v>
      </c>
      <c r="AT51"/>
      <c r="AU51" t="s">
        <v>2188</v>
      </c>
      <c r="AV51" t="s">
        <v>2187</v>
      </c>
      <c r="AW51"/>
      <c r="AX51"/>
      <c r="AY51"/>
      <c r="AZ51">
        <v>3</v>
      </c>
      <c r="BA51">
        <v>3</v>
      </c>
      <c r="BB51">
        <v>1</v>
      </c>
      <c r="BC51">
        <v>4</v>
      </c>
      <c r="BD51">
        <v>4</v>
      </c>
      <c r="BE51">
        <v>5</v>
      </c>
      <c r="BF51">
        <v>1</v>
      </c>
      <c r="BG51">
        <v>1</v>
      </c>
      <c r="BH51">
        <v>1</v>
      </c>
      <c r="BI51">
        <v>1</v>
      </c>
      <c r="BJ51">
        <v>2</v>
      </c>
      <c r="BK51">
        <v>4</v>
      </c>
      <c r="BL51">
        <v>1</v>
      </c>
      <c r="BM51">
        <v>4</v>
      </c>
      <c r="BN51">
        <v>4</v>
      </c>
      <c r="BO51">
        <v>5</v>
      </c>
      <c r="BP51">
        <v>5</v>
      </c>
      <c r="BQ51">
        <v>4</v>
      </c>
      <c r="BR51">
        <v>4</v>
      </c>
      <c r="BS51">
        <v>4</v>
      </c>
      <c r="BT51">
        <v>3</v>
      </c>
      <c r="BU51">
        <v>3</v>
      </c>
      <c r="BV51">
        <v>2</v>
      </c>
      <c r="BW51">
        <v>4</v>
      </c>
      <c r="BX51">
        <v>3</v>
      </c>
      <c r="BY51">
        <v>4</v>
      </c>
      <c r="BZ51">
        <v>4</v>
      </c>
      <c r="CA51">
        <v>4</v>
      </c>
      <c r="CB51">
        <v>3</v>
      </c>
      <c r="CC51">
        <v>4</v>
      </c>
      <c r="CD51">
        <v>4</v>
      </c>
      <c r="CE51">
        <v>1</v>
      </c>
      <c r="CF51">
        <v>3</v>
      </c>
      <c r="CG51">
        <v>4</v>
      </c>
      <c r="CH51">
        <v>1</v>
      </c>
      <c r="CI51">
        <v>1</v>
      </c>
      <c r="CJ51">
        <v>2</v>
      </c>
      <c r="CK51">
        <v>1</v>
      </c>
      <c r="CL51">
        <v>4</v>
      </c>
      <c r="CM51">
        <v>2</v>
      </c>
      <c r="CN51">
        <v>2</v>
      </c>
      <c r="CP51" s="213"/>
    </row>
    <row r="52" spans="1:94" ht="15.5">
      <c r="A52" s="126" t="s">
        <v>2186</v>
      </c>
      <c r="B52" s="214">
        <v>26.2</v>
      </c>
      <c r="C52">
        <v>2</v>
      </c>
      <c r="D52">
        <v>2</v>
      </c>
      <c r="E52">
        <v>6</v>
      </c>
      <c r="F52">
        <v>1</v>
      </c>
      <c r="G52">
        <v>2</v>
      </c>
      <c r="H52"/>
      <c r="I52"/>
      <c r="J52"/>
      <c r="K52"/>
      <c r="L52"/>
      <c r="M52"/>
      <c r="N52"/>
      <c r="O52"/>
      <c r="P52"/>
      <c r="Q52" s="126">
        <f t="shared" si="0"/>
        <v>2</v>
      </c>
      <c r="R52">
        <f t="shared" si="2"/>
        <v>11</v>
      </c>
      <c r="S52"/>
      <c r="T52"/>
      <c r="U52">
        <v>3</v>
      </c>
      <c r="V52">
        <v>4</v>
      </c>
      <c r="W52">
        <v>5</v>
      </c>
      <c r="X52">
        <v>6</v>
      </c>
      <c r="Y52">
        <v>7</v>
      </c>
      <c r="Z52"/>
      <c r="AA52"/>
      <c r="AB52">
        <v>10</v>
      </c>
      <c r="AC52">
        <v>11</v>
      </c>
      <c r="AD52">
        <v>12</v>
      </c>
      <c r="AE52"/>
      <c r="AF52"/>
      <c r="AG52" s="126">
        <f t="shared" si="1"/>
        <v>8</v>
      </c>
      <c r="AH52"/>
      <c r="AI52"/>
      <c r="AJ52">
        <v>1</v>
      </c>
      <c r="AK52">
        <v>4</v>
      </c>
      <c r="AL52">
        <v>3</v>
      </c>
      <c r="AM52">
        <v>5</v>
      </c>
      <c r="AN52">
        <v>2</v>
      </c>
      <c r="AO52"/>
      <c r="AP52"/>
      <c r="AQ52">
        <v>6</v>
      </c>
      <c r="AR52">
        <v>8</v>
      </c>
      <c r="AS52">
        <v>7</v>
      </c>
      <c r="AT52"/>
      <c r="AU52" t="s">
        <v>86</v>
      </c>
      <c r="AV52"/>
      <c r="AW52"/>
      <c r="AX52"/>
      <c r="AY52"/>
      <c r="AZ52">
        <v>3</v>
      </c>
      <c r="BA52">
        <v>4</v>
      </c>
      <c r="BB52">
        <v>4</v>
      </c>
      <c r="BC52">
        <v>4</v>
      </c>
      <c r="BD52">
        <v>4</v>
      </c>
      <c r="BE52">
        <v>4</v>
      </c>
      <c r="BF52">
        <v>4</v>
      </c>
      <c r="BG52">
        <v>4</v>
      </c>
      <c r="BH52">
        <v>4</v>
      </c>
      <c r="BI52">
        <v>4</v>
      </c>
      <c r="BJ52">
        <v>4</v>
      </c>
      <c r="BK52">
        <v>4</v>
      </c>
      <c r="BL52">
        <v>4</v>
      </c>
      <c r="BM52">
        <v>4</v>
      </c>
      <c r="BN52">
        <v>4</v>
      </c>
      <c r="BO52">
        <v>4</v>
      </c>
      <c r="BP52">
        <v>4</v>
      </c>
      <c r="BQ52">
        <v>4</v>
      </c>
      <c r="BR52">
        <v>4</v>
      </c>
      <c r="BS52">
        <v>4</v>
      </c>
      <c r="BT52">
        <v>4</v>
      </c>
      <c r="BU52">
        <v>4</v>
      </c>
      <c r="BV52">
        <v>4</v>
      </c>
      <c r="BW52">
        <v>4</v>
      </c>
      <c r="BX52">
        <v>4</v>
      </c>
      <c r="BY52">
        <v>4</v>
      </c>
      <c r="BZ52">
        <v>5</v>
      </c>
      <c r="CA52">
        <v>4</v>
      </c>
      <c r="CB52">
        <v>4</v>
      </c>
      <c r="CC52">
        <v>4</v>
      </c>
      <c r="CD52">
        <v>4</v>
      </c>
      <c r="CE52">
        <v>5</v>
      </c>
      <c r="CF52">
        <v>4</v>
      </c>
      <c r="CG52">
        <v>5</v>
      </c>
      <c r="CH52">
        <v>5</v>
      </c>
      <c r="CI52">
        <v>5</v>
      </c>
      <c r="CJ52">
        <v>4</v>
      </c>
      <c r="CK52">
        <v>4</v>
      </c>
      <c r="CL52">
        <v>4</v>
      </c>
      <c r="CM52">
        <v>4</v>
      </c>
      <c r="CN52">
        <v>4</v>
      </c>
      <c r="CP52" s="213"/>
    </row>
    <row r="53" spans="1:94" ht="15.5">
      <c r="A53" s="126" t="s">
        <v>2185</v>
      </c>
      <c r="B53" s="214">
        <v>11.083333333333334</v>
      </c>
      <c r="C53">
        <v>1</v>
      </c>
      <c r="D53">
        <v>2</v>
      </c>
      <c r="E53">
        <v>2</v>
      </c>
      <c r="F53"/>
      <c r="G53"/>
      <c r="H53"/>
      <c r="I53"/>
      <c r="J53"/>
      <c r="K53"/>
      <c r="L53"/>
      <c r="M53"/>
      <c r="N53">
        <v>9</v>
      </c>
      <c r="O53"/>
      <c r="P53" t="s">
        <v>2184</v>
      </c>
      <c r="Q53" s="126">
        <f t="shared" si="0"/>
        <v>1</v>
      </c>
      <c r="R53">
        <f t="shared" si="2"/>
        <v>9</v>
      </c>
      <c r="S53"/>
      <c r="T53"/>
      <c r="U53"/>
      <c r="V53"/>
      <c r="W53"/>
      <c r="X53"/>
      <c r="Y53">
        <v>7</v>
      </c>
      <c r="Z53">
        <v>8</v>
      </c>
      <c r="AA53">
        <v>9</v>
      </c>
      <c r="AB53">
        <v>10</v>
      </c>
      <c r="AC53"/>
      <c r="AD53">
        <v>12</v>
      </c>
      <c r="AE53">
        <v>13</v>
      </c>
      <c r="AF53"/>
      <c r="AG53" s="126">
        <f t="shared" si="1"/>
        <v>6</v>
      </c>
      <c r="AH53"/>
      <c r="AI53"/>
      <c r="AJ53"/>
      <c r="AK53"/>
      <c r="AL53"/>
      <c r="AM53"/>
      <c r="AN53">
        <v>5</v>
      </c>
      <c r="AO53">
        <v>4</v>
      </c>
      <c r="AP53">
        <v>6</v>
      </c>
      <c r="AQ53">
        <v>3</v>
      </c>
      <c r="AR53"/>
      <c r="AS53">
        <v>2</v>
      </c>
      <c r="AT53">
        <v>1</v>
      </c>
      <c r="AU53" t="s">
        <v>518</v>
      </c>
      <c r="AV53" t="s">
        <v>265</v>
      </c>
      <c r="AW53" t="s">
        <v>1100</v>
      </c>
      <c r="AX53" t="s">
        <v>284</v>
      </c>
      <c r="AY53"/>
      <c r="AZ53">
        <v>4</v>
      </c>
      <c r="BA53">
        <v>3</v>
      </c>
      <c r="BB53">
        <v>3</v>
      </c>
      <c r="BC53">
        <v>4</v>
      </c>
      <c r="BD53">
        <v>4</v>
      </c>
      <c r="BE53">
        <v>3</v>
      </c>
      <c r="BF53">
        <v>3</v>
      </c>
      <c r="BG53">
        <v>4</v>
      </c>
      <c r="BH53">
        <v>4</v>
      </c>
      <c r="BI53">
        <v>3</v>
      </c>
      <c r="BJ53">
        <v>5</v>
      </c>
      <c r="BK53">
        <v>5</v>
      </c>
      <c r="BL53">
        <v>4</v>
      </c>
      <c r="BM53">
        <v>5</v>
      </c>
      <c r="BN53">
        <v>3</v>
      </c>
      <c r="BO53">
        <v>4</v>
      </c>
      <c r="BP53">
        <v>3</v>
      </c>
      <c r="BQ53">
        <v>4</v>
      </c>
      <c r="BR53">
        <v>3</v>
      </c>
      <c r="BS53">
        <v>4</v>
      </c>
      <c r="BT53">
        <v>2</v>
      </c>
      <c r="BU53">
        <v>3</v>
      </c>
      <c r="BV53">
        <v>4</v>
      </c>
      <c r="BW53">
        <v>4</v>
      </c>
      <c r="BX53">
        <v>5</v>
      </c>
      <c r="BY53">
        <v>5</v>
      </c>
      <c r="BZ53">
        <v>4</v>
      </c>
      <c r="CA53">
        <v>5</v>
      </c>
      <c r="CB53">
        <v>4</v>
      </c>
      <c r="CC53">
        <v>4</v>
      </c>
      <c r="CD53">
        <v>4</v>
      </c>
      <c r="CE53">
        <v>4</v>
      </c>
      <c r="CF53">
        <v>4</v>
      </c>
      <c r="CG53">
        <v>4</v>
      </c>
      <c r="CH53">
        <v>3</v>
      </c>
      <c r="CI53">
        <v>4</v>
      </c>
      <c r="CJ53">
        <v>2</v>
      </c>
      <c r="CK53">
        <v>4</v>
      </c>
      <c r="CL53">
        <v>5</v>
      </c>
      <c r="CM53">
        <v>4</v>
      </c>
      <c r="CN53">
        <v>4</v>
      </c>
      <c r="CP53" s="213"/>
    </row>
    <row r="54" spans="1:94" ht="15.5">
      <c r="A54" s="126" t="s">
        <v>2183</v>
      </c>
      <c r="B54" s="214">
        <v>12.95</v>
      </c>
      <c r="C54">
        <v>2</v>
      </c>
      <c r="D54">
        <v>5</v>
      </c>
      <c r="E54">
        <v>4</v>
      </c>
      <c r="F54">
        <v>1</v>
      </c>
      <c r="G54"/>
      <c r="H54"/>
      <c r="I54"/>
      <c r="J54"/>
      <c r="K54"/>
      <c r="L54"/>
      <c r="M54"/>
      <c r="N54"/>
      <c r="O54"/>
      <c r="P54"/>
      <c r="Q54" s="126">
        <f t="shared" si="0"/>
        <v>1</v>
      </c>
      <c r="R54">
        <f t="shared" si="2"/>
        <v>1</v>
      </c>
      <c r="S54"/>
      <c r="T54">
        <v>2</v>
      </c>
      <c r="U54">
        <v>3</v>
      </c>
      <c r="V54">
        <v>4</v>
      </c>
      <c r="W54"/>
      <c r="X54">
        <v>6</v>
      </c>
      <c r="Y54"/>
      <c r="Z54"/>
      <c r="AA54"/>
      <c r="AB54"/>
      <c r="AC54">
        <v>11</v>
      </c>
      <c r="AD54">
        <v>12</v>
      </c>
      <c r="AE54"/>
      <c r="AF54"/>
      <c r="AG54" s="126">
        <f t="shared" si="1"/>
        <v>6</v>
      </c>
      <c r="AH54"/>
      <c r="AI54">
        <v>2</v>
      </c>
      <c r="AJ54">
        <v>5</v>
      </c>
      <c r="AK54">
        <v>6</v>
      </c>
      <c r="AL54"/>
      <c r="AM54">
        <v>1</v>
      </c>
      <c r="AN54"/>
      <c r="AO54"/>
      <c r="AP54"/>
      <c r="AQ54"/>
      <c r="AR54">
        <v>3</v>
      </c>
      <c r="AS54">
        <v>4</v>
      </c>
      <c r="AT54"/>
      <c r="AU54" t="s">
        <v>447</v>
      </c>
      <c r="AV54" t="s">
        <v>319</v>
      </c>
      <c r="AW54"/>
      <c r="AX54"/>
      <c r="AY54"/>
      <c r="AZ54">
        <v>6</v>
      </c>
      <c r="BA54">
        <v>1</v>
      </c>
      <c r="BB54">
        <v>1</v>
      </c>
      <c r="BC54">
        <v>1</v>
      </c>
      <c r="BD54">
        <v>4</v>
      </c>
      <c r="BE54">
        <v>5</v>
      </c>
      <c r="BF54">
        <v>4</v>
      </c>
      <c r="BG54">
        <v>5</v>
      </c>
      <c r="BH54">
        <v>4</v>
      </c>
      <c r="BI54">
        <v>5</v>
      </c>
      <c r="BJ54">
        <v>4</v>
      </c>
      <c r="BK54">
        <v>5</v>
      </c>
      <c r="BL54">
        <v>5</v>
      </c>
      <c r="BM54">
        <v>4</v>
      </c>
      <c r="BN54">
        <v>3</v>
      </c>
      <c r="BO54">
        <v>4</v>
      </c>
      <c r="BP54">
        <v>4</v>
      </c>
      <c r="BQ54">
        <v>4</v>
      </c>
      <c r="BR54">
        <v>4</v>
      </c>
      <c r="BS54">
        <v>4</v>
      </c>
      <c r="BT54">
        <v>5</v>
      </c>
      <c r="BU54">
        <v>5</v>
      </c>
      <c r="BV54">
        <v>5</v>
      </c>
      <c r="BW54">
        <v>5</v>
      </c>
      <c r="BX54">
        <v>5</v>
      </c>
      <c r="BY54">
        <v>5</v>
      </c>
      <c r="BZ54">
        <v>5</v>
      </c>
      <c r="CA54">
        <v>5</v>
      </c>
      <c r="CB54">
        <v>5</v>
      </c>
      <c r="CC54">
        <v>5</v>
      </c>
      <c r="CD54">
        <v>5</v>
      </c>
      <c r="CE54">
        <v>2</v>
      </c>
      <c r="CF54">
        <v>3</v>
      </c>
      <c r="CG54">
        <v>4</v>
      </c>
      <c r="CH54">
        <v>4</v>
      </c>
      <c r="CI54">
        <v>4</v>
      </c>
      <c r="CJ54">
        <v>3</v>
      </c>
      <c r="CK54">
        <v>4</v>
      </c>
      <c r="CL54">
        <v>1</v>
      </c>
      <c r="CM54">
        <v>1</v>
      </c>
      <c r="CN54">
        <v>1</v>
      </c>
      <c r="CP54" s="213"/>
    </row>
    <row r="55" spans="1:94" ht="15.5">
      <c r="A55" s="126" t="s">
        <v>2182</v>
      </c>
      <c r="B55" s="214">
        <v>14.633333333333333</v>
      </c>
      <c r="C55">
        <v>2</v>
      </c>
      <c r="D55">
        <v>6</v>
      </c>
      <c r="E55">
        <v>2</v>
      </c>
      <c r="F55">
        <v>1</v>
      </c>
      <c r="G55"/>
      <c r="H55"/>
      <c r="I55"/>
      <c r="J55"/>
      <c r="K55"/>
      <c r="L55"/>
      <c r="M55"/>
      <c r="N55"/>
      <c r="O55"/>
      <c r="P55"/>
      <c r="Q55" s="126">
        <f t="shared" si="0"/>
        <v>1</v>
      </c>
      <c r="R55">
        <f t="shared" si="2"/>
        <v>1</v>
      </c>
      <c r="S55"/>
      <c r="T55">
        <v>2</v>
      </c>
      <c r="U55"/>
      <c r="V55"/>
      <c r="W55"/>
      <c r="X55">
        <v>6</v>
      </c>
      <c r="Y55"/>
      <c r="Z55"/>
      <c r="AA55"/>
      <c r="AB55"/>
      <c r="AC55"/>
      <c r="AD55"/>
      <c r="AE55"/>
      <c r="AF55"/>
      <c r="AG55" s="126">
        <f t="shared" si="1"/>
        <v>2</v>
      </c>
      <c r="AH55"/>
      <c r="AI55">
        <v>1</v>
      </c>
      <c r="AJ55"/>
      <c r="AK55"/>
      <c r="AL55"/>
      <c r="AM55">
        <v>2</v>
      </c>
      <c r="AN55"/>
      <c r="AO55"/>
      <c r="AP55"/>
      <c r="AQ55"/>
      <c r="AR55"/>
      <c r="AS55"/>
      <c r="AT55"/>
      <c r="AU55" t="s">
        <v>1117</v>
      </c>
      <c r="AV55"/>
      <c r="AW55"/>
      <c r="AX55"/>
      <c r="AY55"/>
      <c r="AZ55">
        <v>6</v>
      </c>
      <c r="BA55">
        <v>3</v>
      </c>
      <c r="BB55">
        <v>3</v>
      </c>
      <c r="BC55">
        <v>3</v>
      </c>
      <c r="BD55">
        <v>3</v>
      </c>
      <c r="BE55">
        <v>4</v>
      </c>
      <c r="BF55">
        <v>3</v>
      </c>
      <c r="BG55">
        <v>4</v>
      </c>
      <c r="BH55">
        <v>3</v>
      </c>
      <c r="BI55">
        <v>4</v>
      </c>
      <c r="BJ55">
        <v>4</v>
      </c>
      <c r="BK55">
        <v>4</v>
      </c>
      <c r="BL55">
        <v>4</v>
      </c>
      <c r="BM55">
        <v>4</v>
      </c>
      <c r="BN55">
        <v>4</v>
      </c>
      <c r="BO55">
        <v>4</v>
      </c>
      <c r="BP55">
        <v>3</v>
      </c>
      <c r="BQ55">
        <v>4</v>
      </c>
      <c r="BR55">
        <v>4</v>
      </c>
      <c r="BS55">
        <v>4</v>
      </c>
      <c r="BT55">
        <v>4</v>
      </c>
      <c r="BU55">
        <v>3</v>
      </c>
      <c r="BV55">
        <v>4</v>
      </c>
      <c r="BW55">
        <v>3</v>
      </c>
      <c r="BX55">
        <v>3</v>
      </c>
      <c r="BY55">
        <v>4</v>
      </c>
      <c r="BZ55">
        <v>4</v>
      </c>
      <c r="CA55">
        <v>4</v>
      </c>
      <c r="CB55">
        <v>3</v>
      </c>
      <c r="CC55">
        <v>3</v>
      </c>
      <c r="CD55">
        <v>3</v>
      </c>
      <c r="CE55">
        <v>6</v>
      </c>
      <c r="CF55">
        <v>2</v>
      </c>
      <c r="CG55">
        <v>3</v>
      </c>
      <c r="CH55">
        <v>4</v>
      </c>
      <c r="CI55">
        <v>3</v>
      </c>
      <c r="CJ55">
        <v>4</v>
      </c>
      <c r="CK55">
        <v>3</v>
      </c>
      <c r="CL55">
        <v>1</v>
      </c>
      <c r="CM55">
        <v>1</v>
      </c>
      <c r="CN55">
        <v>1</v>
      </c>
      <c r="CP55" s="213"/>
    </row>
    <row r="56" spans="1:94" ht="15.5">
      <c r="A56" s="126" t="s">
        <v>2181</v>
      </c>
      <c r="B56" s="214">
        <v>11.8</v>
      </c>
      <c r="C56">
        <v>2</v>
      </c>
      <c r="D56">
        <v>2</v>
      </c>
      <c r="E56">
        <v>13</v>
      </c>
      <c r="F56"/>
      <c r="G56"/>
      <c r="H56"/>
      <c r="I56"/>
      <c r="J56"/>
      <c r="K56"/>
      <c r="L56">
        <v>7</v>
      </c>
      <c r="M56"/>
      <c r="N56"/>
      <c r="O56"/>
      <c r="P56"/>
      <c r="Q56" s="126">
        <f t="shared" si="0"/>
        <v>1</v>
      </c>
      <c r="R56">
        <f t="shared" si="2"/>
        <v>7</v>
      </c>
      <c r="S56">
        <v>1</v>
      </c>
      <c r="T56">
        <v>2</v>
      </c>
      <c r="U56">
        <v>3</v>
      </c>
      <c r="V56">
        <v>4</v>
      </c>
      <c r="W56">
        <v>5</v>
      </c>
      <c r="X56">
        <v>6</v>
      </c>
      <c r="Y56">
        <v>7</v>
      </c>
      <c r="Z56"/>
      <c r="AA56">
        <v>9</v>
      </c>
      <c r="AB56">
        <v>10</v>
      </c>
      <c r="AC56">
        <v>11</v>
      </c>
      <c r="AD56">
        <v>12</v>
      </c>
      <c r="AE56"/>
      <c r="AF56"/>
      <c r="AG56" s="126">
        <f t="shared" si="1"/>
        <v>11</v>
      </c>
      <c r="AH56">
        <v>4</v>
      </c>
      <c r="AI56">
        <v>1</v>
      </c>
      <c r="AJ56">
        <v>5</v>
      </c>
      <c r="AK56">
        <v>10</v>
      </c>
      <c r="AL56">
        <v>8</v>
      </c>
      <c r="AM56">
        <v>3</v>
      </c>
      <c r="AN56">
        <v>2</v>
      </c>
      <c r="AO56"/>
      <c r="AP56">
        <v>11</v>
      </c>
      <c r="AQ56">
        <v>9</v>
      </c>
      <c r="AR56">
        <v>6</v>
      </c>
      <c r="AS56">
        <v>7</v>
      </c>
      <c r="AT56"/>
      <c r="AU56"/>
      <c r="AV56"/>
      <c r="AW56"/>
      <c r="AX56"/>
      <c r="AY56"/>
      <c r="AZ56">
        <v>3</v>
      </c>
      <c r="BA56">
        <v>4</v>
      </c>
      <c r="BB56">
        <v>4</v>
      </c>
      <c r="BC56">
        <v>4</v>
      </c>
      <c r="BD56">
        <v>4</v>
      </c>
      <c r="BE56">
        <v>4</v>
      </c>
      <c r="BF56">
        <v>4</v>
      </c>
      <c r="BG56">
        <v>4</v>
      </c>
      <c r="BH56">
        <v>4</v>
      </c>
      <c r="BI56">
        <v>4</v>
      </c>
      <c r="BJ56">
        <v>4</v>
      </c>
      <c r="BK56">
        <v>4</v>
      </c>
      <c r="BL56">
        <v>4</v>
      </c>
      <c r="BM56">
        <v>4</v>
      </c>
      <c r="BN56">
        <v>4</v>
      </c>
      <c r="BO56">
        <v>4</v>
      </c>
      <c r="BP56">
        <v>4</v>
      </c>
      <c r="BQ56">
        <v>4</v>
      </c>
      <c r="BR56">
        <v>4</v>
      </c>
      <c r="BS56">
        <v>4</v>
      </c>
      <c r="BT56">
        <v>4</v>
      </c>
      <c r="BU56">
        <v>4</v>
      </c>
      <c r="BV56">
        <v>4</v>
      </c>
      <c r="BW56">
        <v>4</v>
      </c>
      <c r="BX56">
        <v>4</v>
      </c>
      <c r="BY56">
        <v>4</v>
      </c>
      <c r="BZ56">
        <v>4</v>
      </c>
      <c r="CA56">
        <v>4</v>
      </c>
      <c r="CB56">
        <v>4</v>
      </c>
      <c r="CC56">
        <v>4</v>
      </c>
      <c r="CD56">
        <v>4</v>
      </c>
      <c r="CE56">
        <v>3</v>
      </c>
      <c r="CF56">
        <v>4</v>
      </c>
      <c r="CG56">
        <v>4</v>
      </c>
      <c r="CH56">
        <v>4</v>
      </c>
      <c r="CI56">
        <v>4</v>
      </c>
      <c r="CJ56">
        <v>4</v>
      </c>
      <c r="CK56">
        <v>4</v>
      </c>
      <c r="CL56">
        <v>4</v>
      </c>
      <c r="CM56">
        <v>4</v>
      </c>
      <c r="CN56">
        <v>3</v>
      </c>
      <c r="CP56" s="213"/>
    </row>
    <row r="57" spans="1:94" ht="15.5">
      <c r="A57" s="126" t="s">
        <v>2180</v>
      </c>
      <c r="B57" s="214">
        <v>13.333333333333334</v>
      </c>
      <c r="C57">
        <v>2</v>
      </c>
      <c r="D57">
        <v>2</v>
      </c>
      <c r="E57">
        <v>12</v>
      </c>
      <c r="F57">
        <v>1</v>
      </c>
      <c r="G57"/>
      <c r="H57"/>
      <c r="I57"/>
      <c r="J57"/>
      <c r="K57"/>
      <c r="L57"/>
      <c r="M57"/>
      <c r="N57"/>
      <c r="O57"/>
      <c r="P57"/>
      <c r="Q57" s="126">
        <f t="shared" si="0"/>
        <v>1</v>
      </c>
      <c r="R57">
        <f t="shared" si="2"/>
        <v>1</v>
      </c>
      <c r="S57"/>
      <c r="T57">
        <v>2</v>
      </c>
      <c r="U57"/>
      <c r="V57">
        <v>4</v>
      </c>
      <c r="W57"/>
      <c r="X57">
        <v>6</v>
      </c>
      <c r="Y57">
        <v>7</v>
      </c>
      <c r="Z57">
        <v>8</v>
      </c>
      <c r="AA57">
        <v>9</v>
      </c>
      <c r="AB57"/>
      <c r="AC57"/>
      <c r="AD57"/>
      <c r="AE57"/>
      <c r="AF57"/>
      <c r="AG57" s="126">
        <f t="shared" si="1"/>
        <v>6</v>
      </c>
      <c r="AH57"/>
      <c r="AI57">
        <v>3</v>
      </c>
      <c r="AJ57"/>
      <c r="AK57">
        <v>4</v>
      </c>
      <c r="AL57"/>
      <c r="AM57">
        <v>5</v>
      </c>
      <c r="AN57">
        <v>6</v>
      </c>
      <c r="AO57">
        <v>1</v>
      </c>
      <c r="AP57">
        <v>2</v>
      </c>
      <c r="AQ57"/>
      <c r="AR57"/>
      <c r="AS57"/>
      <c r="AT57"/>
      <c r="AU57" t="s">
        <v>375</v>
      </c>
      <c r="AV57" t="s">
        <v>2179</v>
      </c>
      <c r="AW57"/>
      <c r="AX57"/>
      <c r="AY57"/>
      <c r="AZ57">
        <v>6</v>
      </c>
      <c r="BA57">
        <v>4</v>
      </c>
      <c r="BB57">
        <v>3</v>
      </c>
      <c r="BC57">
        <v>4</v>
      </c>
      <c r="BD57">
        <v>5</v>
      </c>
      <c r="BE57">
        <v>4</v>
      </c>
      <c r="BF57">
        <v>5</v>
      </c>
      <c r="BG57">
        <v>4</v>
      </c>
      <c r="BH57">
        <v>4</v>
      </c>
      <c r="BI57">
        <v>5</v>
      </c>
      <c r="BJ57">
        <v>5</v>
      </c>
      <c r="BK57">
        <v>5</v>
      </c>
      <c r="BL57">
        <v>5</v>
      </c>
      <c r="BM57">
        <v>5</v>
      </c>
      <c r="BN57">
        <v>5</v>
      </c>
      <c r="BO57">
        <v>3</v>
      </c>
      <c r="BP57">
        <v>5</v>
      </c>
      <c r="BQ57">
        <v>3</v>
      </c>
      <c r="BR57">
        <v>3</v>
      </c>
      <c r="BS57">
        <v>4</v>
      </c>
      <c r="BT57">
        <v>4</v>
      </c>
      <c r="BU57">
        <v>4</v>
      </c>
      <c r="BV57">
        <v>5</v>
      </c>
      <c r="BW57">
        <v>5</v>
      </c>
      <c r="BX57">
        <v>5</v>
      </c>
      <c r="BY57">
        <v>5</v>
      </c>
      <c r="BZ57">
        <v>5</v>
      </c>
      <c r="CA57">
        <v>4</v>
      </c>
      <c r="CB57">
        <v>4</v>
      </c>
      <c r="CC57">
        <v>4</v>
      </c>
      <c r="CD57">
        <v>5</v>
      </c>
      <c r="CE57">
        <v>2</v>
      </c>
      <c r="CF57">
        <v>2</v>
      </c>
      <c r="CG57">
        <v>3</v>
      </c>
      <c r="CH57">
        <v>2</v>
      </c>
      <c r="CI57">
        <v>3</v>
      </c>
      <c r="CJ57">
        <v>3</v>
      </c>
      <c r="CK57">
        <v>3</v>
      </c>
      <c r="CL57">
        <v>3</v>
      </c>
      <c r="CM57">
        <v>4</v>
      </c>
      <c r="CN57">
        <v>3</v>
      </c>
      <c r="CP57" s="213"/>
    </row>
    <row r="58" spans="1:94" ht="15.5">
      <c r="A58" s="126" t="s">
        <v>2178</v>
      </c>
      <c r="B58" s="214">
        <v>22.55</v>
      </c>
      <c r="C58">
        <v>1</v>
      </c>
      <c r="D58">
        <v>2</v>
      </c>
      <c r="E58">
        <v>2</v>
      </c>
      <c r="F58">
        <v>1</v>
      </c>
      <c r="G58">
        <v>2</v>
      </c>
      <c r="H58"/>
      <c r="I58"/>
      <c r="J58"/>
      <c r="K58"/>
      <c r="L58"/>
      <c r="M58"/>
      <c r="N58"/>
      <c r="O58"/>
      <c r="P58"/>
      <c r="Q58" s="126">
        <f t="shared" si="0"/>
        <v>2</v>
      </c>
      <c r="R58">
        <f t="shared" si="2"/>
        <v>11</v>
      </c>
      <c r="S58"/>
      <c r="T58">
        <v>2</v>
      </c>
      <c r="U58"/>
      <c r="V58">
        <v>4</v>
      </c>
      <c r="W58">
        <v>5</v>
      </c>
      <c r="X58">
        <v>6</v>
      </c>
      <c r="Y58"/>
      <c r="Z58">
        <v>8</v>
      </c>
      <c r="AA58">
        <v>9</v>
      </c>
      <c r="AB58">
        <v>10</v>
      </c>
      <c r="AC58">
        <v>11</v>
      </c>
      <c r="AD58">
        <v>12</v>
      </c>
      <c r="AE58"/>
      <c r="AF58"/>
      <c r="AG58" s="126">
        <f t="shared" si="1"/>
        <v>9</v>
      </c>
      <c r="AH58"/>
      <c r="AI58">
        <v>5</v>
      </c>
      <c r="AJ58"/>
      <c r="AK58">
        <v>8</v>
      </c>
      <c r="AL58">
        <v>9</v>
      </c>
      <c r="AM58">
        <v>6</v>
      </c>
      <c r="AN58"/>
      <c r="AO58">
        <v>1</v>
      </c>
      <c r="AP58">
        <v>2</v>
      </c>
      <c r="AQ58">
        <v>4</v>
      </c>
      <c r="AR58">
        <v>3</v>
      </c>
      <c r="AS58">
        <v>7</v>
      </c>
      <c r="AT58"/>
      <c r="AU58"/>
      <c r="AV58"/>
      <c r="AW58"/>
      <c r="AX58"/>
      <c r="AY58"/>
      <c r="AZ58">
        <v>3</v>
      </c>
      <c r="BA58">
        <v>1</v>
      </c>
      <c r="BB58">
        <v>5</v>
      </c>
      <c r="BC58">
        <v>1</v>
      </c>
      <c r="BD58">
        <v>5</v>
      </c>
      <c r="BE58">
        <v>5</v>
      </c>
      <c r="BF58">
        <v>3</v>
      </c>
      <c r="BG58">
        <v>3</v>
      </c>
      <c r="BH58">
        <v>3</v>
      </c>
      <c r="BI58">
        <v>2</v>
      </c>
      <c r="BJ58">
        <v>5</v>
      </c>
      <c r="BK58">
        <v>5</v>
      </c>
      <c r="BL58">
        <v>3</v>
      </c>
      <c r="BM58">
        <v>5</v>
      </c>
      <c r="BN58">
        <v>1</v>
      </c>
      <c r="BO58">
        <v>5</v>
      </c>
      <c r="BP58">
        <v>5</v>
      </c>
      <c r="BQ58">
        <v>2</v>
      </c>
      <c r="BR58">
        <v>4</v>
      </c>
      <c r="BS58">
        <v>5</v>
      </c>
      <c r="BT58">
        <v>3</v>
      </c>
      <c r="BU58">
        <v>1</v>
      </c>
      <c r="BV58">
        <v>1</v>
      </c>
      <c r="BW58">
        <v>1</v>
      </c>
      <c r="BX58">
        <v>4</v>
      </c>
      <c r="BY58">
        <v>4</v>
      </c>
      <c r="BZ58">
        <v>3</v>
      </c>
      <c r="CA58">
        <v>3</v>
      </c>
      <c r="CB58">
        <v>4</v>
      </c>
      <c r="CC58">
        <v>4</v>
      </c>
      <c r="CD58">
        <v>4</v>
      </c>
      <c r="CE58">
        <v>3</v>
      </c>
      <c r="CF58">
        <v>5</v>
      </c>
      <c r="CG58">
        <v>5</v>
      </c>
      <c r="CH58">
        <v>1</v>
      </c>
      <c r="CI58">
        <v>3</v>
      </c>
      <c r="CJ58">
        <v>2</v>
      </c>
      <c r="CK58">
        <v>1</v>
      </c>
      <c r="CL58">
        <v>2</v>
      </c>
      <c r="CM58">
        <v>3</v>
      </c>
      <c r="CN58">
        <v>1</v>
      </c>
      <c r="CP58" s="213"/>
    </row>
    <row r="59" spans="1:94" ht="15.5">
      <c r="A59" s="126" t="s">
        <v>2177</v>
      </c>
      <c r="B59" s="214">
        <v>4.4666666666666668</v>
      </c>
      <c r="C59">
        <v>2</v>
      </c>
      <c r="D59">
        <v>2</v>
      </c>
      <c r="E59">
        <v>2</v>
      </c>
      <c r="F59"/>
      <c r="G59"/>
      <c r="H59"/>
      <c r="I59"/>
      <c r="J59"/>
      <c r="K59"/>
      <c r="L59"/>
      <c r="M59">
        <v>8</v>
      </c>
      <c r="N59"/>
      <c r="O59"/>
      <c r="P59"/>
      <c r="Q59" s="126">
        <f t="shared" si="0"/>
        <v>1</v>
      </c>
      <c r="R59">
        <f t="shared" si="2"/>
        <v>8</v>
      </c>
      <c r="S59"/>
      <c r="T59">
        <v>2</v>
      </c>
      <c r="U59"/>
      <c r="V59"/>
      <c r="W59"/>
      <c r="X59"/>
      <c r="Y59"/>
      <c r="Z59"/>
      <c r="AA59"/>
      <c r="AB59"/>
      <c r="AC59"/>
      <c r="AD59"/>
      <c r="AE59"/>
      <c r="AF59"/>
      <c r="AG59" s="126">
        <f t="shared" si="1"/>
        <v>1</v>
      </c>
      <c r="AH59"/>
      <c r="AI59">
        <v>1</v>
      </c>
      <c r="AJ59"/>
      <c r="AK59"/>
      <c r="AL59"/>
      <c r="AM59"/>
      <c r="AN59"/>
      <c r="AO59"/>
      <c r="AP59"/>
      <c r="AQ59"/>
      <c r="AR59"/>
      <c r="AS59"/>
      <c r="AT59"/>
      <c r="AU59"/>
      <c r="AV59"/>
      <c r="AW59"/>
      <c r="AX59"/>
      <c r="AY59"/>
      <c r="AZ59">
        <v>5</v>
      </c>
      <c r="BA59">
        <v>5</v>
      </c>
      <c r="BB59">
        <v>5</v>
      </c>
      <c r="BC59">
        <v>5</v>
      </c>
      <c r="BD59">
        <v>5</v>
      </c>
      <c r="BE59">
        <v>5</v>
      </c>
      <c r="BF59">
        <v>4</v>
      </c>
      <c r="BG59">
        <v>5</v>
      </c>
      <c r="BH59">
        <v>5</v>
      </c>
      <c r="BI59">
        <v>5</v>
      </c>
      <c r="BJ59">
        <v>5</v>
      </c>
      <c r="BK59">
        <v>5</v>
      </c>
      <c r="BL59">
        <v>5</v>
      </c>
      <c r="BM59">
        <v>5</v>
      </c>
      <c r="BN59">
        <v>5</v>
      </c>
      <c r="BO59">
        <v>4</v>
      </c>
      <c r="BP59">
        <v>5</v>
      </c>
      <c r="BQ59">
        <v>5</v>
      </c>
      <c r="BR59">
        <v>5</v>
      </c>
      <c r="BS59">
        <v>5</v>
      </c>
      <c r="BT59">
        <v>5</v>
      </c>
      <c r="BU59">
        <v>4</v>
      </c>
      <c r="BV59">
        <v>5</v>
      </c>
      <c r="BW59">
        <v>5</v>
      </c>
      <c r="BX59">
        <v>5</v>
      </c>
      <c r="BY59">
        <v>5</v>
      </c>
      <c r="BZ59">
        <v>5</v>
      </c>
      <c r="CA59">
        <v>5</v>
      </c>
      <c r="CB59">
        <v>5</v>
      </c>
      <c r="CC59">
        <v>5</v>
      </c>
      <c r="CD59">
        <v>5</v>
      </c>
      <c r="CE59">
        <v>5</v>
      </c>
      <c r="CF59">
        <v>5</v>
      </c>
      <c r="CG59">
        <v>5</v>
      </c>
      <c r="CH59">
        <v>5</v>
      </c>
      <c r="CI59">
        <v>5</v>
      </c>
      <c r="CJ59">
        <v>5</v>
      </c>
      <c r="CK59">
        <v>5</v>
      </c>
      <c r="CL59">
        <v>5</v>
      </c>
      <c r="CM59">
        <v>5</v>
      </c>
      <c r="CN59">
        <v>5</v>
      </c>
      <c r="CP59" s="213"/>
    </row>
    <row r="60" spans="1:94" ht="15.5">
      <c r="A60" s="126" t="s">
        <v>2176</v>
      </c>
      <c r="B60" s="214">
        <v>8.2833333333333332</v>
      </c>
      <c r="C60">
        <v>2</v>
      </c>
      <c r="D60">
        <v>1</v>
      </c>
      <c r="E60">
        <v>2</v>
      </c>
      <c r="F60"/>
      <c r="G60"/>
      <c r="H60"/>
      <c r="I60"/>
      <c r="J60"/>
      <c r="K60"/>
      <c r="L60"/>
      <c r="M60"/>
      <c r="N60">
        <v>9</v>
      </c>
      <c r="O60"/>
      <c r="P60" t="s">
        <v>2175</v>
      </c>
      <c r="Q60" s="126">
        <f t="shared" si="0"/>
        <v>1</v>
      </c>
      <c r="R60">
        <f t="shared" si="2"/>
        <v>9</v>
      </c>
      <c r="S60"/>
      <c r="T60"/>
      <c r="U60"/>
      <c r="V60"/>
      <c r="W60"/>
      <c r="X60"/>
      <c r="Y60"/>
      <c r="Z60"/>
      <c r="AA60"/>
      <c r="AB60"/>
      <c r="AC60">
        <v>11</v>
      </c>
      <c r="AD60">
        <v>12</v>
      </c>
      <c r="AE60"/>
      <c r="AF60"/>
      <c r="AG60" s="126">
        <f t="shared" si="1"/>
        <v>2</v>
      </c>
      <c r="AH60"/>
      <c r="AI60"/>
      <c r="AJ60"/>
      <c r="AK60"/>
      <c r="AL60"/>
      <c r="AM60"/>
      <c r="AN60"/>
      <c r="AO60"/>
      <c r="AP60"/>
      <c r="AQ60"/>
      <c r="AR60">
        <v>2</v>
      </c>
      <c r="AS60">
        <v>1</v>
      </c>
      <c r="AT60"/>
      <c r="AU60"/>
      <c r="AV60"/>
      <c r="AW60"/>
      <c r="AX60"/>
      <c r="AY60"/>
      <c r="AZ60">
        <v>5</v>
      </c>
      <c r="BA60">
        <v>4</v>
      </c>
      <c r="BB60">
        <v>3</v>
      </c>
      <c r="BC60">
        <v>4</v>
      </c>
      <c r="BD60">
        <v>4</v>
      </c>
      <c r="BE60">
        <v>4</v>
      </c>
      <c r="BF60">
        <v>4</v>
      </c>
      <c r="BG60">
        <v>4</v>
      </c>
      <c r="BH60">
        <v>4</v>
      </c>
      <c r="BI60">
        <v>4</v>
      </c>
      <c r="BJ60">
        <v>4</v>
      </c>
      <c r="BK60">
        <v>4</v>
      </c>
      <c r="BL60">
        <v>4</v>
      </c>
      <c r="BM60">
        <v>4</v>
      </c>
      <c r="BN60">
        <v>4</v>
      </c>
      <c r="BO60">
        <v>4</v>
      </c>
      <c r="BP60">
        <v>4</v>
      </c>
      <c r="BQ60">
        <v>4</v>
      </c>
      <c r="BR60">
        <v>4</v>
      </c>
      <c r="BS60">
        <v>4</v>
      </c>
      <c r="BT60">
        <v>4</v>
      </c>
      <c r="BU60">
        <v>4</v>
      </c>
      <c r="BV60">
        <v>4</v>
      </c>
      <c r="BW60">
        <v>4</v>
      </c>
      <c r="BX60">
        <v>5</v>
      </c>
      <c r="BY60">
        <v>5</v>
      </c>
      <c r="BZ60">
        <v>4</v>
      </c>
      <c r="CA60">
        <v>4</v>
      </c>
      <c r="CB60">
        <v>4</v>
      </c>
      <c r="CC60">
        <v>5</v>
      </c>
      <c r="CD60">
        <v>5</v>
      </c>
      <c r="CE60">
        <v>4</v>
      </c>
      <c r="CF60">
        <v>4</v>
      </c>
      <c r="CG60">
        <v>4</v>
      </c>
      <c r="CH60">
        <v>4</v>
      </c>
      <c r="CI60">
        <v>4</v>
      </c>
      <c r="CJ60">
        <v>4</v>
      </c>
      <c r="CK60">
        <v>4</v>
      </c>
      <c r="CL60">
        <v>4</v>
      </c>
      <c r="CM60">
        <v>4</v>
      </c>
      <c r="CN60">
        <v>4</v>
      </c>
      <c r="CP60" s="213"/>
    </row>
    <row r="61" spans="1:94" ht="15.5">
      <c r="A61" s="126" t="s">
        <v>2174</v>
      </c>
      <c r="B61" s="214">
        <v>13.733333333333333</v>
      </c>
      <c r="C61">
        <v>2</v>
      </c>
      <c r="D61">
        <v>2</v>
      </c>
      <c r="E61">
        <v>2</v>
      </c>
      <c r="F61">
        <v>1</v>
      </c>
      <c r="G61"/>
      <c r="H61"/>
      <c r="I61"/>
      <c r="J61"/>
      <c r="K61"/>
      <c r="L61"/>
      <c r="M61"/>
      <c r="N61"/>
      <c r="O61"/>
      <c r="P61"/>
      <c r="Q61" s="126">
        <f t="shared" si="0"/>
        <v>1</v>
      </c>
      <c r="R61">
        <f t="shared" si="2"/>
        <v>1</v>
      </c>
      <c r="S61"/>
      <c r="T61">
        <v>2</v>
      </c>
      <c r="U61">
        <v>3</v>
      </c>
      <c r="V61"/>
      <c r="W61">
        <v>5</v>
      </c>
      <c r="X61">
        <v>6</v>
      </c>
      <c r="Y61">
        <v>7</v>
      </c>
      <c r="Z61">
        <v>8</v>
      </c>
      <c r="AA61"/>
      <c r="AB61"/>
      <c r="AC61"/>
      <c r="AD61">
        <v>12</v>
      </c>
      <c r="AE61"/>
      <c r="AF61"/>
      <c r="AG61" s="126">
        <f t="shared" si="1"/>
        <v>7</v>
      </c>
      <c r="AH61"/>
      <c r="AI61">
        <v>1</v>
      </c>
      <c r="AJ61">
        <v>6</v>
      </c>
      <c r="AK61"/>
      <c r="AL61">
        <v>7</v>
      </c>
      <c r="AM61">
        <v>5</v>
      </c>
      <c r="AN61">
        <v>3</v>
      </c>
      <c r="AO61">
        <v>4</v>
      </c>
      <c r="AP61"/>
      <c r="AQ61"/>
      <c r="AR61"/>
      <c r="AS61">
        <v>2</v>
      </c>
      <c r="AT61"/>
      <c r="AU61" t="s">
        <v>403</v>
      </c>
      <c r="AV61" t="s">
        <v>795</v>
      </c>
      <c r="AW61"/>
      <c r="AX61"/>
      <c r="AY61"/>
      <c r="AZ61">
        <v>3</v>
      </c>
      <c r="BA61">
        <v>3</v>
      </c>
      <c r="BB61">
        <v>3</v>
      </c>
      <c r="BC61">
        <v>3</v>
      </c>
      <c r="BD61">
        <v>4</v>
      </c>
      <c r="BE61">
        <v>5</v>
      </c>
      <c r="BF61">
        <v>3</v>
      </c>
      <c r="BG61">
        <v>4</v>
      </c>
      <c r="BH61">
        <v>3</v>
      </c>
      <c r="BI61">
        <v>4</v>
      </c>
      <c r="BJ61">
        <v>4</v>
      </c>
      <c r="BK61">
        <v>5</v>
      </c>
      <c r="BL61">
        <v>5</v>
      </c>
      <c r="BM61">
        <v>5</v>
      </c>
      <c r="BN61">
        <v>5</v>
      </c>
      <c r="BO61">
        <v>5</v>
      </c>
      <c r="BP61">
        <v>5</v>
      </c>
      <c r="BQ61">
        <v>5</v>
      </c>
      <c r="BR61">
        <v>5</v>
      </c>
      <c r="BS61">
        <v>5</v>
      </c>
      <c r="BT61">
        <v>3</v>
      </c>
      <c r="BU61">
        <v>4</v>
      </c>
      <c r="BV61">
        <v>4</v>
      </c>
      <c r="BW61">
        <v>4</v>
      </c>
      <c r="BX61">
        <v>5</v>
      </c>
      <c r="BY61">
        <v>5</v>
      </c>
      <c r="BZ61">
        <v>5</v>
      </c>
      <c r="CA61">
        <v>5</v>
      </c>
      <c r="CB61">
        <v>5</v>
      </c>
      <c r="CC61">
        <v>5</v>
      </c>
      <c r="CD61">
        <v>5</v>
      </c>
      <c r="CE61">
        <v>7</v>
      </c>
      <c r="CF61">
        <v>4</v>
      </c>
      <c r="CG61">
        <v>4</v>
      </c>
      <c r="CH61">
        <v>3</v>
      </c>
      <c r="CI61">
        <v>4</v>
      </c>
      <c r="CJ61">
        <v>4</v>
      </c>
      <c r="CK61">
        <v>4</v>
      </c>
      <c r="CL61">
        <v>4</v>
      </c>
      <c r="CM61">
        <v>4</v>
      </c>
      <c r="CN61">
        <v>4</v>
      </c>
      <c r="CP61" s="213"/>
    </row>
    <row r="62" spans="1:94" ht="15.5">
      <c r="A62" s="126" t="s">
        <v>2173</v>
      </c>
      <c r="B62" s="214">
        <v>4.9833333333333334</v>
      </c>
      <c r="C62">
        <v>2</v>
      </c>
      <c r="D62">
        <v>2</v>
      </c>
      <c r="E62">
        <v>4</v>
      </c>
      <c r="F62"/>
      <c r="G62"/>
      <c r="H62"/>
      <c r="I62"/>
      <c r="J62"/>
      <c r="K62"/>
      <c r="L62"/>
      <c r="M62"/>
      <c r="N62">
        <v>9</v>
      </c>
      <c r="O62"/>
      <c r="P62" t="s">
        <v>1075</v>
      </c>
      <c r="Q62" s="126">
        <f t="shared" si="0"/>
        <v>1</v>
      </c>
      <c r="R62">
        <f t="shared" si="2"/>
        <v>9</v>
      </c>
      <c r="S62">
        <v>1</v>
      </c>
      <c r="T62">
        <v>2</v>
      </c>
      <c r="U62"/>
      <c r="V62">
        <v>4</v>
      </c>
      <c r="W62"/>
      <c r="X62">
        <v>6</v>
      </c>
      <c r="Y62"/>
      <c r="Z62">
        <v>8</v>
      </c>
      <c r="AA62">
        <v>9</v>
      </c>
      <c r="AB62"/>
      <c r="AC62"/>
      <c r="AD62"/>
      <c r="AE62"/>
      <c r="AF62"/>
      <c r="AG62" s="126">
        <f t="shared" si="1"/>
        <v>6</v>
      </c>
      <c r="AH62">
        <v>4</v>
      </c>
      <c r="AI62">
        <v>1</v>
      </c>
      <c r="AJ62"/>
      <c r="AK62">
        <v>6</v>
      </c>
      <c r="AL62"/>
      <c r="AM62">
        <v>2</v>
      </c>
      <c r="AN62"/>
      <c r="AO62">
        <v>5</v>
      </c>
      <c r="AP62">
        <v>3</v>
      </c>
      <c r="AQ62"/>
      <c r="AR62"/>
      <c r="AS62"/>
      <c r="AT62"/>
      <c r="AU62" t="s">
        <v>518</v>
      </c>
      <c r="AV62" t="s">
        <v>316</v>
      </c>
      <c r="AW62" t="s">
        <v>556</v>
      </c>
      <c r="AX62" t="s">
        <v>2172</v>
      </c>
      <c r="AY62" t="s">
        <v>2171</v>
      </c>
      <c r="AZ62">
        <v>4</v>
      </c>
      <c r="BA62">
        <v>4</v>
      </c>
      <c r="BB62">
        <v>4</v>
      </c>
      <c r="BC62">
        <v>5</v>
      </c>
      <c r="BD62">
        <v>4</v>
      </c>
      <c r="BE62">
        <v>4</v>
      </c>
      <c r="BF62">
        <v>4</v>
      </c>
      <c r="BG62">
        <v>4</v>
      </c>
      <c r="BH62">
        <v>4</v>
      </c>
      <c r="BI62">
        <v>4</v>
      </c>
      <c r="BJ62">
        <v>5</v>
      </c>
      <c r="BK62">
        <v>5</v>
      </c>
      <c r="BL62">
        <v>4</v>
      </c>
      <c r="BM62">
        <v>5</v>
      </c>
      <c r="BN62">
        <v>4</v>
      </c>
      <c r="BO62">
        <v>4</v>
      </c>
      <c r="BP62">
        <v>4</v>
      </c>
      <c r="BQ62">
        <v>4</v>
      </c>
      <c r="BR62">
        <v>4</v>
      </c>
      <c r="BS62">
        <v>5</v>
      </c>
      <c r="BT62">
        <v>4</v>
      </c>
      <c r="BU62">
        <v>5</v>
      </c>
      <c r="BV62">
        <v>5</v>
      </c>
      <c r="BW62">
        <v>4</v>
      </c>
      <c r="BX62">
        <v>5</v>
      </c>
      <c r="BY62">
        <v>4</v>
      </c>
      <c r="BZ62">
        <v>4</v>
      </c>
      <c r="CA62">
        <v>4</v>
      </c>
      <c r="CB62">
        <v>5</v>
      </c>
      <c r="CC62">
        <v>5</v>
      </c>
      <c r="CD62">
        <v>5</v>
      </c>
      <c r="CE62">
        <v>3</v>
      </c>
      <c r="CF62">
        <v>4</v>
      </c>
      <c r="CG62">
        <v>5</v>
      </c>
      <c r="CH62">
        <v>4</v>
      </c>
      <c r="CI62">
        <v>4</v>
      </c>
      <c r="CJ62">
        <v>4</v>
      </c>
      <c r="CK62">
        <v>5</v>
      </c>
      <c r="CL62">
        <v>5</v>
      </c>
      <c r="CM62">
        <v>4</v>
      </c>
      <c r="CN62">
        <v>4</v>
      </c>
      <c r="CP62" s="213"/>
    </row>
    <row r="63" spans="1:94" ht="15.5">
      <c r="A63" s="126" t="s">
        <v>2170</v>
      </c>
      <c r="B63" s="214">
        <v>27.316666666666666</v>
      </c>
      <c r="C63">
        <v>2</v>
      </c>
      <c r="D63">
        <v>2</v>
      </c>
      <c r="E63">
        <v>6</v>
      </c>
      <c r="F63">
        <v>1</v>
      </c>
      <c r="G63"/>
      <c r="H63"/>
      <c r="I63"/>
      <c r="J63"/>
      <c r="K63"/>
      <c r="L63"/>
      <c r="M63"/>
      <c r="N63"/>
      <c r="O63"/>
      <c r="P63"/>
      <c r="Q63" s="126">
        <f t="shared" si="0"/>
        <v>1</v>
      </c>
      <c r="R63">
        <f t="shared" si="2"/>
        <v>1</v>
      </c>
      <c r="S63"/>
      <c r="T63">
        <v>2</v>
      </c>
      <c r="U63">
        <v>3</v>
      </c>
      <c r="V63"/>
      <c r="W63">
        <v>5</v>
      </c>
      <c r="X63">
        <v>6</v>
      </c>
      <c r="Y63">
        <v>7</v>
      </c>
      <c r="Z63"/>
      <c r="AA63"/>
      <c r="AB63">
        <v>10</v>
      </c>
      <c r="AC63">
        <v>11</v>
      </c>
      <c r="AD63">
        <v>12</v>
      </c>
      <c r="AE63"/>
      <c r="AF63"/>
      <c r="AG63" s="126">
        <f t="shared" si="1"/>
        <v>8</v>
      </c>
      <c r="AH63"/>
      <c r="AI63">
        <v>1</v>
      </c>
      <c r="AJ63">
        <v>2</v>
      </c>
      <c r="AK63"/>
      <c r="AL63">
        <v>4</v>
      </c>
      <c r="AM63">
        <v>3</v>
      </c>
      <c r="AN63">
        <v>5</v>
      </c>
      <c r="AO63"/>
      <c r="AP63"/>
      <c r="AQ63">
        <v>8</v>
      </c>
      <c r="AR63">
        <v>7</v>
      </c>
      <c r="AS63">
        <v>6</v>
      </c>
      <c r="AT63"/>
      <c r="AU63" t="s">
        <v>406</v>
      </c>
      <c r="AV63"/>
      <c r="AW63"/>
      <c r="AX63"/>
      <c r="AY63"/>
      <c r="AZ63">
        <v>2</v>
      </c>
      <c r="BA63">
        <v>4</v>
      </c>
      <c r="BB63">
        <v>3</v>
      </c>
      <c r="BC63">
        <v>4</v>
      </c>
      <c r="BD63">
        <v>4</v>
      </c>
      <c r="BE63">
        <v>5</v>
      </c>
      <c r="BF63">
        <v>3</v>
      </c>
      <c r="BG63">
        <v>3</v>
      </c>
      <c r="BH63">
        <v>4</v>
      </c>
      <c r="BI63">
        <v>5</v>
      </c>
      <c r="BJ63">
        <v>5</v>
      </c>
      <c r="BK63">
        <v>5</v>
      </c>
      <c r="BL63">
        <v>5</v>
      </c>
      <c r="BM63">
        <v>5</v>
      </c>
      <c r="BN63">
        <v>3</v>
      </c>
      <c r="BO63">
        <v>4</v>
      </c>
      <c r="BP63">
        <v>4</v>
      </c>
      <c r="BQ63">
        <v>3</v>
      </c>
      <c r="BR63">
        <v>3</v>
      </c>
      <c r="BS63">
        <v>4</v>
      </c>
      <c r="BT63">
        <v>3</v>
      </c>
      <c r="BU63">
        <v>2</v>
      </c>
      <c r="BV63">
        <v>3</v>
      </c>
      <c r="BW63">
        <v>2</v>
      </c>
      <c r="BX63">
        <v>4</v>
      </c>
      <c r="BY63">
        <v>4</v>
      </c>
      <c r="BZ63">
        <v>5</v>
      </c>
      <c r="CA63">
        <v>5</v>
      </c>
      <c r="CB63">
        <v>4</v>
      </c>
      <c r="CC63">
        <v>3</v>
      </c>
      <c r="CD63">
        <v>4</v>
      </c>
      <c r="CE63">
        <v>3</v>
      </c>
      <c r="CF63">
        <v>2</v>
      </c>
      <c r="CG63">
        <v>5</v>
      </c>
      <c r="CH63">
        <v>5</v>
      </c>
      <c r="CI63">
        <v>4</v>
      </c>
      <c r="CJ63">
        <v>5</v>
      </c>
      <c r="CK63">
        <v>5</v>
      </c>
      <c r="CL63">
        <v>4</v>
      </c>
      <c r="CM63">
        <v>3</v>
      </c>
      <c r="CN63">
        <v>3</v>
      </c>
      <c r="CP63" s="213"/>
    </row>
    <row r="64" spans="1:94" ht="15.5">
      <c r="A64" s="126" t="s">
        <v>2169</v>
      </c>
      <c r="B64" s="214">
        <v>6.6833333333333336</v>
      </c>
      <c r="C64">
        <v>2</v>
      </c>
      <c r="D64">
        <v>3</v>
      </c>
      <c r="E64">
        <v>12</v>
      </c>
      <c r="F64">
        <v>1</v>
      </c>
      <c r="G64"/>
      <c r="H64"/>
      <c r="I64"/>
      <c r="J64"/>
      <c r="K64"/>
      <c r="L64"/>
      <c r="M64"/>
      <c r="N64"/>
      <c r="O64"/>
      <c r="P64"/>
      <c r="Q64" s="126">
        <f t="shared" si="0"/>
        <v>1</v>
      </c>
      <c r="R64">
        <f t="shared" si="2"/>
        <v>1</v>
      </c>
      <c r="S64"/>
      <c r="T64">
        <v>2</v>
      </c>
      <c r="U64"/>
      <c r="V64">
        <v>4</v>
      </c>
      <c r="W64"/>
      <c r="X64">
        <v>6</v>
      </c>
      <c r="Y64"/>
      <c r="Z64"/>
      <c r="AA64"/>
      <c r="AB64"/>
      <c r="AC64"/>
      <c r="AD64"/>
      <c r="AE64"/>
      <c r="AF64"/>
      <c r="AG64" s="126">
        <f t="shared" si="1"/>
        <v>3</v>
      </c>
      <c r="AH64"/>
      <c r="AI64">
        <v>1</v>
      </c>
      <c r="AJ64"/>
      <c r="AK64">
        <v>2</v>
      </c>
      <c r="AL64"/>
      <c r="AM64">
        <v>3</v>
      </c>
      <c r="AN64"/>
      <c r="AO64"/>
      <c r="AP64"/>
      <c r="AQ64"/>
      <c r="AR64"/>
      <c r="AS64"/>
      <c r="AT64"/>
      <c r="AU64" t="s">
        <v>265</v>
      </c>
      <c r="AV64"/>
      <c r="AW64"/>
      <c r="AX64"/>
      <c r="AY64"/>
      <c r="AZ64">
        <v>4</v>
      </c>
      <c r="BA64">
        <v>4</v>
      </c>
      <c r="BB64">
        <v>4</v>
      </c>
      <c r="BC64">
        <v>3</v>
      </c>
      <c r="BD64">
        <v>4</v>
      </c>
      <c r="BE64">
        <v>4</v>
      </c>
      <c r="BF64">
        <v>3</v>
      </c>
      <c r="BG64">
        <v>3</v>
      </c>
      <c r="BH64">
        <v>4</v>
      </c>
      <c r="BI64">
        <v>3</v>
      </c>
      <c r="BJ64">
        <v>4</v>
      </c>
      <c r="BK64">
        <v>4</v>
      </c>
      <c r="BL64">
        <v>4</v>
      </c>
      <c r="BM64">
        <v>4</v>
      </c>
      <c r="BN64">
        <v>5</v>
      </c>
      <c r="BO64">
        <v>4</v>
      </c>
      <c r="BP64">
        <v>5</v>
      </c>
      <c r="BQ64">
        <v>4</v>
      </c>
      <c r="BR64">
        <v>4</v>
      </c>
      <c r="BS64">
        <v>4</v>
      </c>
      <c r="BT64">
        <v>4</v>
      </c>
      <c r="BU64">
        <v>4</v>
      </c>
      <c r="BV64">
        <v>5</v>
      </c>
      <c r="BW64">
        <v>5</v>
      </c>
      <c r="BX64">
        <v>5</v>
      </c>
      <c r="BY64">
        <v>5</v>
      </c>
      <c r="BZ64">
        <v>5</v>
      </c>
      <c r="CA64">
        <v>4</v>
      </c>
      <c r="CB64">
        <v>4</v>
      </c>
      <c r="CC64">
        <v>4</v>
      </c>
      <c r="CD64">
        <v>5</v>
      </c>
      <c r="CE64">
        <v>5</v>
      </c>
      <c r="CF64">
        <v>4</v>
      </c>
      <c r="CG64">
        <v>4</v>
      </c>
      <c r="CH64">
        <v>4</v>
      </c>
      <c r="CI64">
        <v>3</v>
      </c>
      <c r="CJ64">
        <v>4</v>
      </c>
      <c r="CK64">
        <v>4</v>
      </c>
      <c r="CL64">
        <v>4</v>
      </c>
      <c r="CM64">
        <v>4</v>
      </c>
      <c r="CN64">
        <v>3</v>
      </c>
      <c r="CP64" s="213"/>
    </row>
    <row r="65" spans="1:94" ht="15.5">
      <c r="A65" s="126" t="s">
        <v>2168</v>
      </c>
      <c r="B65" s="214">
        <v>6.75</v>
      </c>
      <c r="C65">
        <v>2</v>
      </c>
      <c r="D65">
        <v>2</v>
      </c>
      <c r="E65">
        <v>15</v>
      </c>
      <c r="F65">
        <v>1</v>
      </c>
      <c r="G65"/>
      <c r="H65"/>
      <c r="I65"/>
      <c r="J65"/>
      <c r="K65"/>
      <c r="L65"/>
      <c r="M65"/>
      <c r="N65"/>
      <c r="O65"/>
      <c r="P65"/>
      <c r="Q65" s="126">
        <f t="shared" si="0"/>
        <v>1</v>
      </c>
      <c r="R65">
        <f t="shared" si="2"/>
        <v>1</v>
      </c>
      <c r="S65"/>
      <c r="T65">
        <v>2</v>
      </c>
      <c r="U65"/>
      <c r="V65">
        <v>4</v>
      </c>
      <c r="W65"/>
      <c r="X65">
        <v>6</v>
      </c>
      <c r="Y65"/>
      <c r="Z65">
        <v>8</v>
      </c>
      <c r="AA65">
        <v>9</v>
      </c>
      <c r="AB65"/>
      <c r="AC65">
        <v>11</v>
      </c>
      <c r="AD65">
        <v>12</v>
      </c>
      <c r="AE65"/>
      <c r="AF65"/>
      <c r="AG65" s="126">
        <f t="shared" si="1"/>
        <v>7</v>
      </c>
      <c r="AH65"/>
      <c r="AI65">
        <v>5</v>
      </c>
      <c r="AJ65"/>
      <c r="AK65">
        <v>7</v>
      </c>
      <c r="AL65"/>
      <c r="AM65">
        <v>6</v>
      </c>
      <c r="AN65"/>
      <c r="AO65">
        <v>4</v>
      </c>
      <c r="AP65">
        <v>3</v>
      </c>
      <c r="AQ65"/>
      <c r="AR65">
        <v>1</v>
      </c>
      <c r="AS65">
        <v>2</v>
      </c>
      <c r="AT65"/>
      <c r="AU65" t="s">
        <v>2167</v>
      </c>
      <c r="AV65" t="s">
        <v>2166</v>
      </c>
      <c r="AW65" t="s">
        <v>2165</v>
      </c>
      <c r="AX65" t="s">
        <v>2164</v>
      </c>
      <c r="AY65" t="s">
        <v>2163</v>
      </c>
      <c r="AZ65">
        <v>4</v>
      </c>
      <c r="BA65">
        <v>1</v>
      </c>
      <c r="BB65">
        <v>1</v>
      </c>
      <c r="BC65">
        <v>1</v>
      </c>
      <c r="BD65">
        <v>4</v>
      </c>
      <c r="BE65">
        <v>5</v>
      </c>
      <c r="BF65">
        <v>5</v>
      </c>
      <c r="BG65">
        <v>5</v>
      </c>
      <c r="BH65">
        <v>3</v>
      </c>
      <c r="BI65">
        <v>4</v>
      </c>
      <c r="BJ65">
        <v>5</v>
      </c>
      <c r="BK65">
        <v>5</v>
      </c>
      <c r="BL65">
        <v>5</v>
      </c>
      <c r="BM65">
        <v>5</v>
      </c>
      <c r="BN65">
        <v>5</v>
      </c>
      <c r="BO65">
        <v>4</v>
      </c>
      <c r="BP65">
        <v>3</v>
      </c>
      <c r="BQ65">
        <v>3</v>
      </c>
      <c r="BR65">
        <v>4</v>
      </c>
      <c r="BS65">
        <v>5</v>
      </c>
      <c r="BT65">
        <v>5</v>
      </c>
      <c r="BU65">
        <v>5</v>
      </c>
      <c r="BV65">
        <v>5</v>
      </c>
      <c r="BW65">
        <v>5</v>
      </c>
      <c r="BX65">
        <v>5</v>
      </c>
      <c r="BY65">
        <v>5</v>
      </c>
      <c r="BZ65">
        <v>5</v>
      </c>
      <c r="CA65">
        <v>5</v>
      </c>
      <c r="CB65">
        <v>4</v>
      </c>
      <c r="CC65">
        <v>4</v>
      </c>
      <c r="CD65">
        <v>4</v>
      </c>
      <c r="CE65">
        <v>2</v>
      </c>
      <c r="CF65">
        <v>5</v>
      </c>
      <c r="CG65">
        <v>3</v>
      </c>
      <c r="CH65">
        <v>3</v>
      </c>
      <c r="CI65">
        <v>4</v>
      </c>
      <c r="CJ65">
        <v>3</v>
      </c>
      <c r="CK65">
        <v>4</v>
      </c>
      <c r="CL65">
        <v>4</v>
      </c>
      <c r="CM65">
        <v>4</v>
      </c>
      <c r="CN65">
        <v>3</v>
      </c>
      <c r="CP65" s="213"/>
    </row>
    <row r="66" spans="1:94" ht="15.5">
      <c r="A66" s="126" t="s">
        <v>2162</v>
      </c>
      <c r="B66" s="214">
        <v>7.2666666666666666</v>
      </c>
      <c r="C66">
        <v>2</v>
      </c>
      <c r="D66">
        <v>1</v>
      </c>
      <c r="E66">
        <v>2</v>
      </c>
      <c r="F66"/>
      <c r="G66"/>
      <c r="H66"/>
      <c r="I66"/>
      <c r="J66"/>
      <c r="K66"/>
      <c r="L66"/>
      <c r="M66">
        <v>8</v>
      </c>
      <c r="N66"/>
      <c r="O66"/>
      <c r="P66"/>
      <c r="Q66" s="126">
        <f t="shared" si="0"/>
        <v>1</v>
      </c>
      <c r="R66">
        <f t="shared" si="2"/>
        <v>8</v>
      </c>
      <c r="S66"/>
      <c r="T66"/>
      <c r="U66"/>
      <c r="V66"/>
      <c r="W66"/>
      <c r="X66"/>
      <c r="Y66"/>
      <c r="Z66"/>
      <c r="AA66"/>
      <c r="AB66">
        <v>10</v>
      </c>
      <c r="AC66"/>
      <c r="AD66"/>
      <c r="AE66"/>
      <c r="AF66"/>
      <c r="AG66" s="126">
        <f t="shared" si="1"/>
        <v>1</v>
      </c>
      <c r="AH66"/>
      <c r="AI66"/>
      <c r="AJ66"/>
      <c r="AK66"/>
      <c r="AL66"/>
      <c r="AM66"/>
      <c r="AN66"/>
      <c r="AO66"/>
      <c r="AP66"/>
      <c r="AQ66">
        <v>1</v>
      </c>
      <c r="AR66"/>
      <c r="AS66"/>
      <c r="AT66"/>
      <c r="AU66"/>
      <c r="AV66"/>
      <c r="AW66"/>
      <c r="AX66"/>
      <c r="AY66"/>
      <c r="AZ66">
        <v>3</v>
      </c>
      <c r="BA66">
        <v>3</v>
      </c>
      <c r="BB66">
        <v>3</v>
      </c>
      <c r="BC66">
        <v>3</v>
      </c>
      <c r="BD66">
        <v>3</v>
      </c>
      <c r="BE66">
        <v>3</v>
      </c>
      <c r="BF66">
        <v>3</v>
      </c>
      <c r="BG66">
        <v>3</v>
      </c>
      <c r="BH66">
        <v>3</v>
      </c>
      <c r="BI66">
        <v>3</v>
      </c>
      <c r="BJ66">
        <v>3</v>
      </c>
      <c r="BK66">
        <v>3</v>
      </c>
      <c r="BL66">
        <v>3</v>
      </c>
      <c r="BM66">
        <v>3</v>
      </c>
      <c r="BN66">
        <v>3</v>
      </c>
      <c r="BO66">
        <v>3</v>
      </c>
      <c r="BP66">
        <v>3</v>
      </c>
      <c r="BQ66">
        <v>4</v>
      </c>
      <c r="BR66">
        <v>3</v>
      </c>
      <c r="BS66">
        <v>3</v>
      </c>
      <c r="BT66">
        <v>3</v>
      </c>
      <c r="BU66">
        <v>3</v>
      </c>
      <c r="BV66">
        <v>3</v>
      </c>
      <c r="BW66">
        <v>3</v>
      </c>
      <c r="BX66">
        <v>3</v>
      </c>
      <c r="BY66">
        <v>3</v>
      </c>
      <c r="BZ66">
        <v>3</v>
      </c>
      <c r="CA66">
        <v>3</v>
      </c>
      <c r="CB66">
        <v>3</v>
      </c>
      <c r="CC66">
        <v>3</v>
      </c>
      <c r="CD66">
        <v>3</v>
      </c>
      <c r="CE66">
        <v>1</v>
      </c>
      <c r="CF66">
        <v>3</v>
      </c>
      <c r="CG66">
        <v>3</v>
      </c>
      <c r="CH66">
        <v>3</v>
      </c>
      <c r="CI66">
        <v>3</v>
      </c>
      <c r="CJ66">
        <v>3</v>
      </c>
      <c r="CK66">
        <v>3</v>
      </c>
      <c r="CL66">
        <v>3</v>
      </c>
      <c r="CM66">
        <v>3</v>
      </c>
      <c r="CN66">
        <v>3</v>
      </c>
      <c r="CP66" s="213"/>
    </row>
    <row r="67" spans="1:94" ht="15.5">
      <c r="A67" s="126" t="s">
        <v>2161</v>
      </c>
      <c r="B67" s="214">
        <v>12.666666666666666</v>
      </c>
      <c r="C67">
        <v>2</v>
      </c>
      <c r="D67">
        <v>2</v>
      </c>
      <c r="E67">
        <v>2</v>
      </c>
      <c r="F67">
        <v>1</v>
      </c>
      <c r="G67"/>
      <c r="H67"/>
      <c r="I67"/>
      <c r="J67"/>
      <c r="K67"/>
      <c r="L67"/>
      <c r="M67"/>
      <c r="N67"/>
      <c r="O67"/>
      <c r="P67"/>
      <c r="Q67" s="126">
        <f t="shared" si="0"/>
        <v>1</v>
      </c>
      <c r="R67">
        <f t="shared" si="2"/>
        <v>1</v>
      </c>
      <c r="S67"/>
      <c r="T67">
        <v>2</v>
      </c>
      <c r="U67">
        <v>3</v>
      </c>
      <c r="V67">
        <v>4</v>
      </c>
      <c r="W67">
        <v>5</v>
      </c>
      <c r="X67">
        <v>6</v>
      </c>
      <c r="Y67">
        <v>7</v>
      </c>
      <c r="Z67">
        <v>8</v>
      </c>
      <c r="AA67"/>
      <c r="AB67">
        <v>10</v>
      </c>
      <c r="AC67">
        <v>11</v>
      </c>
      <c r="AD67">
        <v>12</v>
      </c>
      <c r="AE67">
        <v>13</v>
      </c>
      <c r="AF67"/>
      <c r="AG67" s="126">
        <f t="shared" si="1"/>
        <v>11</v>
      </c>
      <c r="AH67"/>
      <c r="AI67">
        <v>1</v>
      </c>
      <c r="AJ67">
        <v>9</v>
      </c>
      <c r="AK67">
        <v>10</v>
      </c>
      <c r="AL67">
        <v>8</v>
      </c>
      <c r="AM67">
        <v>2</v>
      </c>
      <c r="AN67">
        <v>3</v>
      </c>
      <c r="AO67">
        <v>11</v>
      </c>
      <c r="AP67"/>
      <c r="AQ67">
        <v>4</v>
      </c>
      <c r="AR67">
        <v>5</v>
      </c>
      <c r="AS67">
        <v>6</v>
      </c>
      <c r="AT67">
        <v>7</v>
      </c>
      <c r="AU67" t="s">
        <v>2160</v>
      </c>
      <c r="AV67" t="s">
        <v>2159</v>
      </c>
      <c r="AW67"/>
      <c r="AX67"/>
      <c r="AY67"/>
      <c r="AZ67">
        <v>4</v>
      </c>
      <c r="BA67">
        <v>3</v>
      </c>
      <c r="BB67">
        <v>3</v>
      </c>
      <c r="BC67">
        <v>5</v>
      </c>
      <c r="BD67">
        <v>4</v>
      </c>
      <c r="BE67">
        <v>5</v>
      </c>
      <c r="BF67">
        <v>1</v>
      </c>
      <c r="BG67">
        <v>1</v>
      </c>
      <c r="BH67">
        <v>1</v>
      </c>
      <c r="BI67">
        <v>1</v>
      </c>
      <c r="BJ67">
        <v>5</v>
      </c>
      <c r="BK67">
        <v>5</v>
      </c>
      <c r="BL67">
        <v>5</v>
      </c>
      <c r="BM67">
        <v>5</v>
      </c>
      <c r="BN67">
        <v>4</v>
      </c>
      <c r="BO67">
        <v>5</v>
      </c>
      <c r="BP67">
        <v>5</v>
      </c>
      <c r="BQ67">
        <v>4</v>
      </c>
      <c r="BR67">
        <v>4</v>
      </c>
      <c r="BS67">
        <v>5</v>
      </c>
      <c r="BT67">
        <v>4</v>
      </c>
      <c r="BU67">
        <v>4</v>
      </c>
      <c r="BV67">
        <v>3</v>
      </c>
      <c r="BW67">
        <v>5</v>
      </c>
      <c r="BX67">
        <v>5</v>
      </c>
      <c r="BY67">
        <v>5</v>
      </c>
      <c r="BZ67">
        <v>5</v>
      </c>
      <c r="CA67">
        <v>5</v>
      </c>
      <c r="CB67">
        <v>4</v>
      </c>
      <c r="CC67">
        <v>3</v>
      </c>
      <c r="CD67">
        <v>5</v>
      </c>
      <c r="CE67">
        <v>6</v>
      </c>
      <c r="CF67">
        <v>3</v>
      </c>
      <c r="CG67">
        <v>3</v>
      </c>
      <c r="CH67">
        <v>4</v>
      </c>
      <c r="CI67">
        <v>4</v>
      </c>
      <c r="CJ67">
        <v>4</v>
      </c>
      <c r="CK67">
        <v>4</v>
      </c>
      <c r="CL67">
        <v>2</v>
      </c>
      <c r="CM67">
        <v>2</v>
      </c>
      <c r="CN67">
        <v>1</v>
      </c>
      <c r="CP67" s="213"/>
    </row>
    <row r="68" spans="1:94" ht="15.5">
      <c r="A68" s="126" t="s">
        <v>2158</v>
      </c>
      <c r="B68" s="214">
        <v>6.3</v>
      </c>
      <c r="C68">
        <v>2</v>
      </c>
      <c r="D68">
        <v>2</v>
      </c>
      <c r="E68">
        <v>9</v>
      </c>
      <c r="F68"/>
      <c r="G68"/>
      <c r="H68"/>
      <c r="I68"/>
      <c r="J68"/>
      <c r="K68"/>
      <c r="L68"/>
      <c r="M68"/>
      <c r="N68">
        <v>9</v>
      </c>
      <c r="O68"/>
      <c r="P68" t="s">
        <v>1423</v>
      </c>
      <c r="Q68" s="126">
        <f t="shared" si="0"/>
        <v>1</v>
      </c>
      <c r="R68">
        <f t="shared" si="2"/>
        <v>9</v>
      </c>
      <c r="S68"/>
      <c r="T68">
        <v>2</v>
      </c>
      <c r="U68"/>
      <c r="V68"/>
      <c r="W68"/>
      <c r="X68">
        <v>6</v>
      </c>
      <c r="Y68"/>
      <c r="Z68"/>
      <c r="AA68"/>
      <c r="AB68"/>
      <c r="AC68">
        <v>11</v>
      </c>
      <c r="AD68"/>
      <c r="AE68"/>
      <c r="AF68"/>
      <c r="AG68" s="126">
        <f t="shared" si="1"/>
        <v>3</v>
      </c>
      <c r="AH68"/>
      <c r="AI68">
        <v>1</v>
      </c>
      <c r="AJ68"/>
      <c r="AK68"/>
      <c r="AL68"/>
      <c r="AM68">
        <v>2</v>
      </c>
      <c r="AN68"/>
      <c r="AO68"/>
      <c r="AP68"/>
      <c r="AQ68"/>
      <c r="AR68">
        <v>3</v>
      </c>
      <c r="AS68"/>
      <c r="AT68"/>
      <c r="AU68" t="s">
        <v>406</v>
      </c>
      <c r="AV68"/>
      <c r="AW68"/>
      <c r="AX68"/>
      <c r="AY68"/>
      <c r="AZ68">
        <v>5</v>
      </c>
      <c r="BA68">
        <v>5</v>
      </c>
      <c r="BB68">
        <v>5</v>
      </c>
      <c r="BC68">
        <v>5</v>
      </c>
      <c r="BD68">
        <v>5</v>
      </c>
      <c r="BE68">
        <v>5</v>
      </c>
      <c r="BF68">
        <v>5</v>
      </c>
      <c r="BG68">
        <v>5</v>
      </c>
      <c r="BH68">
        <v>4</v>
      </c>
      <c r="BI68">
        <v>5</v>
      </c>
      <c r="BJ68">
        <v>4</v>
      </c>
      <c r="BK68">
        <v>4</v>
      </c>
      <c r="BL68">
        <v>5</v>
      </c>
      <c r="BM68">
        <v>5</v>
      </c>
      <c r="BN68">
        <v>5</v>
      </c>
      <c r="BO68">
        <v>4</v>
      </c>
      <c r="BP68">
        <v>5</v>
      </c>
      <c r="BQ68">
        <v>5</v>
      </c>
      <c r="BR68">
        <v>5</v>
      </c>
      <c r="BS68">
        <v>5</v>
      </c>
      <c r="BT68">
        <v>4</v>
      </c>
      <c r="BU68">
        <v>4</v>
      </c>
      <c r="BV68">
        <v>4</v>
      </c>
      <c r="BW68">
        <v>4</v>
      </c>
      <c r="BX68">
        <v>4</v>
      </c>
      <c r="BY68">
        <v>5</v>
      </c>
      <c r="BZ68">
        <v>5</v>
      </c>
      <c r="CA68">
        <v>5</v>
      </c>
      <c r="CB68">
        <v>5</v>
      </c>
      <c r="CC68">
        <v>5</v>
      </c>
      <c r="CD68">
        <v>5</v>
      </c>
      <c r="CE68">
        <v>4</v>
      </c>
      <c r="CF68">
        <v>5</v>
      </c>
      <c r="CG68">
        <v>5</v>
      </c>
      <c r="CH68">
        <v>5</v>
      </c>
      <c r="CI68">
        <v>5</v>
      </c>
      <c r="CJ68">
        <v>5</v>
      </c>
      <c r="CK68">
        <v>5</v>
      </c>
      <c r="CL68">
        <v>4</v>
      </c>
      <c r="CM68">
        <v>3</v>
      </c>
      <c r="CN68">
        <v>4</v>
      </c>
      <c r="CP68" s="213"/>
    </row>
    <row r="69" spans="1:94" ht="15.5">
      <c r="A69" s="126" t="s">
        <v>2157</v>
      </c>
      <c r="B69" s="214">
        <v>19.466666666666665</v>
      </c>
      <c r="C69">
        <v>2</v>
      </c>
      <c r="D69">
        <v>2</v>
      </c>
      <c r="E69">
        <v>3</v>
      </c>
      <c r="F69"/>
      <c r="G69"/>
      <c r="H69"/>
      <c r="I69"/>
      <c r="J69"/>
      <c r="K69"/>
      <c r="L69"/>
      <c r="M69"/>
      <c r="N69">
        <v>9</v>
      </c>
      <c r="O69"/>
      <c r="P69" t="s">
        <v>407</v>
      </c>
      <c r="Q69" s="126">
        <f t="shared" ref="Q69:Q132" si="3">COUNT(F69:P69)</f>
        <v>1</v>
      </c>
      <c r="R69">
        <f t="shared" si="2"/>
        <v>9</v>
      </c>
      <c r="S69"/>
      <c r="T69">
        <v>2</v>
      </c>
      <c r="U69">
        <v>3</v>
      </c>
      <c r="V69"/>
      <c r="W69">
        <v>5</v>
      </c>
      <c r="X69">
        <v>6</v>
      </c>
      <c r="Y69">
        <v>7</v>
      </c>
      <c r="Z69">
        <v>8</v>
      </c>
      <c r="AA69"/>
      <c r="AB69"/>
      <c r="AC69">
        <v>11</v>
      </c>
      <c r="AD69">
        <v>12</v>
      </c>
      <c r="AE69"/>
      <c r="AF69"/>
      <c r="AG69" s="126">
        <f t="shared" ref="AG69:AG132" si="4">COUNT(S69:AE69)</f>
        <v>8</v>
      </c>
      <c r="AH69"/>
      <c r="AI69">
        <v>1</v>
      </c>
      <c r="AJ69">
        <v>6</v>
      </c>
      <c r="AK69"/>
      <c r="AL69">
        <v>4</v>
      </c>
      <c r="AM69">
        <v>2</v>
      </c>
      <c r="AN69">
        <v>3</v>
      </c>
      <c r="AO69">
        <v>5</v>
      </c>
      <c r="AP69"/>
      <c r="AQ69"/>
      <c r="AR69">
        <v>8</v>
      </c>
      <c r="AS69">
        <v>7</v>
      </c>
      <c r="AT69"/>
      <c r="AU69" t="s">
        <v>472</v>
      </c>
      <c r="AV69"/>
      <c r="AW69"/>
      <c r="AX69"/>
      <c r="AY69"/>
      <c r="AZ69">
        <v>2</v>
      </c>
      <c r="BA69">
        <v>2</v>
      </c>
      <c r="BB69">
        <v>3</v>
      </c>
      <c r="BC69">
        <v>3</v>
      </c>
      <c r="BD69">
        <v>5</v>
      </c>
      <c r="BE69">
        <v>5</v>
      </c>
      <c r="BF69">
        <v>3</v>
      </c>
      <c r="BG69">
        <v>5</v>
      </c>
      <c r="BH69">
        <v>4</v>
      </c>
      <c r="BI69">
        <v>5</v>
      </c>
      <c r="BJ69">
        <v>5</v>
      </c>
      <c r="BK69">
        <v>5</v>
      </c>
      <c r="BL69">
        <v>5</v>
      </c>
      <c r="BM69">
        <v>5</v>
      </c>
      <c r="BN69">
        <v>3</v>
      </c>
      <c r="BO69">
        <v>3</v>
      </c>
      <c r="BP69">
        <v>4</v>
      </c>
      <c r="BQ69">
        <v>3</v>
      </c>
      <c r="BR69">
        <v>3</v>
      </c>
      <c r="BS69">
        <v>3</v>
      </c>
      <c r="BT69">
        <v>5</v>
      </c>
      <c r="BU69">
        <v>5</v>
      </c>
      <c r="BV69">
        <v>4</v>
      </c>
      <c r="BW69">
        <v>4</v>
      </c>
      <c r="BX69">
        <v>3</v>
      </c>
      <c r="BY69">
        <v>3</v>
      </c>
      <c r="BZ69">
        <v>4</v>
      </c>
      <c r="CA69">
        <v>4</v>
      </c>
      <c r="CB69">
        <v>4</v>
      </c>
      <c r="CC69">
        <v>4</v>
      </c>
      <c r="CD69">
        <v>5</v>
      </c>
      <c r="CE69">
        <v>5</v>
      </c>
      <c r="CF69">
        <v>3</v>
      </c>
      <c r="CG69">
        <v>4</v>
      </c>
      <c r="CH69">
        <v>3</v>
      </c>
      <c r="CI69">
        <v>5</v>
      </c>
      <c r="CJ69">
        <v>4</v>
      </c>
      <c r="CK69">
        <v>4</v>
      </c>
      <c r="CL69">
        <v>2</v>
      </c>
      <c r="CM69">
        <v>2</v>
      </c>
      <c r="CN69">
        <v>1</v>
      </c>
      <c r="CP69" s="213"/>
    </row>
    <row r="70" spans="1:94" ht="15.5">
      <c r="A70" s="126" t="s">
        <v>2156</v>
      </c>
      <c r="B70" s="214">
        <v>12.85</v>
      </c>
      <c r="C70">
        <v>2</v>
      </c>
      <c r="D70">
        <v>3</v>
      </c>
      <c r="E70">
        <v>9</v>
      </c>
      <c r="F70"/>
      <c r="G70"/>
      <c r="H70"/>
      <c r="I70"/>
      <c r="J70"/>
      <c r="K70"/>
      <c r="L70"/>
      <c r="M70">
        <v>8</v>
      </c>
      <c r="N70"/>
      <c r="O70"/>
      <c r="P70"/>
      <c r="Q70" s="126">
        <f t="shared" si="3"/>
        <v>1</v>
      </c>
      <c r="R70">
        <f t="shared" ref="R70:R133" si="5">IF(Q70=1,MAX(F70:O70),11)</f>
        <v>8</v>
      </c>
      <c r="S70">
        <v>1</v>
      </c>
      <c r="T70"/>
      <c r="U70"/>
      <c r="V70">
        <v>4</v>
      </c>
      <c r="W70">
        <v>5</v>
      </c>
      <c r="X70"/>
      <c r="Y70"/>
      <c r="Z70"/>
      <c r="AA70"/>
      <c r="AB70"/>
      <c r="AC70"/>
      <c r="AD70">
        <v>12</v>
      </c>
      <c r="AE70"/>
      <c r="AF70"/>
      <c r="AG70" s="126">
        <f t="shared" si="4"/>
        <v>4</v>
      </c>
      <c r="AH70">
        <v>4</v>
      </c>
      <c r="AI70"/>
      <c r="AJ70"/>
      <c r="AK70">
        <v>3</v>
      </c>
      <c r="AL70">
        <v>2</v>
      </c>
      <c r="AM70"/>
      <c r="AN70"/>
      <c r="AO70"/>
      <c r="AP70"/>
      <c r="AQ70"/>
      <c r="AR70"/>
      <c r="AS70">
        <v>1</v>
      </c>
      <c r="AT70"/>
      <c r="AU70" t="s">
        <v>2155</v>
      </c>
      <c r="AV70"/>
      <c r="AW70"/>
      <c r="AX70"/>
      <c r="AY70"/>
      <c r="AZ70">
        <v>4</v>
      </c>
      <c r="BA70">
        <v>5</v>
      </c>
      <c r="BB70">
        <v>3</v>
      </c>
      <c r="BC70">
        <v>4</v>
      </c>
      <c r="BD70">
        <v>4</v>
      </c>
      <c r="BE70">
        <v>4</v>
      </c>
      <c r="BF70">
        <v>2</v>
      </c>
      <c r="BG70">
        <v>4</v>
      </c>
      <c r="BH70">
        <v>5</v>
      </c>
      <c r="BI70">
        <v>3</v>
      </c>
      <c r="BJ70">
        <v>5</v>
      </c>
      <c r="BK70">
        <v>4</v>
      </c>
      <c r="BL70">
        <v>3</v>
      </c>
      <c r="BM70">
        <v>4</v>
      </c>
      <c r="BN70">
        <v>4</v>
      </c>
      <c r="BO70">
        <v>3</v>
      </c>
      <c r="BP70">
        <v>5</v>
      </c>
      <c r="BQ70">
        <v>4</v>
      </c>
      <c r="BR70">
        <v>4</v>
      </c>
      <c r="BS70">
        <v>3</v>
      </c>
      <c r="BT70">
        <v>2</v>
      </c>
      <c r="BU70">
        <v>4</v>
      </c>
      <c r="BV70">
        <v>3</v>
      </c>
      <c r="BW70">
        <v>5</v>
      </c>
      <c r="BX70">
        <v>4</v>
      </c>
      <c r="BY70">
        <v>3</v>
      </c>
      <c r="BZ70">
        <v>4</v>
      </c>
      <c r="CA70">
        <v>5</v>
      </c>
      <c r="CB70">
        <v>4</v>
      </c>
      <c r="CC70">
        <v>3</v>
      </c>
      <c r="CD70">
        <v>5</v>
      </c>
      <c r="CE70">
        <v>6</v>
      </c>
      <c r="CF70">
        <v>5</v>
      </c>
      <c r="CG70">
        <v>2</v>
      </c>
      <c r="CH70">
        <v>2</v>
      </c>
      <c r="CI70">
        <v>3</v>
      </c>
      <c r="CJ70">
        <v>4</v>
      </c>
      <c r="CK70">
        <v>4</v>
      </c>
      <c r="CL70">
        <v>3</v>
      </c>
      <c r="CM70">
        <v>2</v>
      </c>
      <c r="CN70">
        <v>4</v>
      </c>
      <c r="CP70" s="213"/>
    </row>
    <row r="71" spans="1:94" ht="15.5">
      <c r="A71" s="126" t="s">
        <v>2154</v>
      </c>
      <c r="B71" s="214">
        <v>35.450000000000003</v>
      </c>
      <c r="C71">
        <v>2</v>
      </c>
      <c r="D71">
        <v>1</v>
      </c>
      <c r="E71">
        <v>12</v>
      </c>
      <c r="F71"/>
      <c r="G71"/>
      <c r="H71"/>
      <c r="I71"/>
      <c r="J71"/>
      <c r="K71"/>
      <c r="L71"/>
      <c r="M71"/>
      <c r="N71">
        <v>9</v>
      </c>
      <c r="O71"/>
      <c r="P71" t="s">
        <v>169</v>
      </c>
      <c r="Q71" s="126">
        <f t="shared" si="3"/>
        <v>1</v>
      </c>
      <c r="R71">
        <f t="shared" si="5"/>
        <v>9</v>
      </c>
      <c r="S71"/>
      <c r="T71">
        <v>2</v>
      </c>
      <c r="U71">
        <v>3</v>
      </c>
      <c r="V71">
        <v>4</v>
      </c>
      <c r="W71">
        <v>5</v>
      </c>
      <c r="X71">
        <v>6</v>
      </c>
      <c r="Y71">
        <v>7</v>
      </c>
      <c r="Z71">
        <v>8</v>
      </c>
      <c r="AA71"/>
      <c r="AB71"/>
      <c r="AC71">
        <v>11</v>
      </c>
      <c r="AD71">
        <v>12</v>
      </c>
      <c r="AE71">
        <v>13</v>
      </c>
      <c r="AF71"/>
      <c r="AG71" s="126">
        <f t="shared" si="4"/>
        <v>10</v>
      </c>
      <c r="AH71"/>
      <c r="AI71">
        <v>1</v>
      </c>
      <c r="AJ71">
        <v>2</v>
      </c>
      <c r="AK71">
        <v>3</v>
      </c>
      <c r="AL71">
        <v>4</v>
      </c>
      <c r="AM71">
        <v>5</v>
      </c>
      <c r="AN71">
        <v>6</v>
      </c>
      <c r="AO71">
        <v>7</v>
      </c>
      <c r="AP71"/>
      <c r="AQ71"/>
      <c r="AR71">
        <v>8</v>
      </c>
      <c r="AS71">
        <v>9</v>
      </c>
      <c r="AT71"/>
      <c r="AU71" t="s">
        <v>640</v>
      </c>
      <c r="AV71" t="s">
        <v>361</v>
      </c>
      <c r="AW71" t="s">
        <v>401</v>
      </c>
      <c r="AX71"/>
      <c r="AY71"/>
      <c r="AZ71">
        <v>4</v>
      </c>
      <c r="BA71">
        <v>4</v>
      </c>
      <c r="BB71">
        <v>3</v>
      </c>
      <c r="BC71">
        <v>3</v>
      </c>
      <c r="BD71">
        <v>5</v>
      </c>
      <c r="BE71">
        <v>3</v>
      </c>
      <c r="BF71">
        <v>3</v>
      </c>
      <c r="BG71">
        <v>3</v>
      </c>
      <c r="BH71">
        <v>3</v>
      </c>
      <c r="BI71">
        <v>3</v>
      </c>
      <c r="BJ71">
        <v>3</v>
      </c>
      <c r="BK71">
        <v>5</v>
      </c>
      <c r="BL71">
        <v>5</v>
      </c>
      <c r="BM71">
        <v>5</v>
      </c>
      <c r="BN71">
        <v>5</v>
      </c>
      <c r="BO71">
        <v>4</v>
      </c>
      <c r="BP71">
        <v>4</v>
      </c>
      <c r="BQ71">
        <v>4</v>
      </c>
      <c r="BR71">
        <v>4</v>
      </c>
      <c r="BS71">
        <v>4</v>
      </c>
      <c r="BT71">
        <v>4</v>
      </c>
      <c r="BU71">
        <v>3</v>
      </c>
      <c r="BV71">
        <v>4</v>
      </c>
      <c r="BW71">
        <v>4</v>
      </c>
      <c r="BX71">
        <v>4</v>
      </c>
      <c r="BY71">
        <v>5</v>
      </c>
      <c r="BZ71">
        <v>5</v>
      </c>
      <c r="CA71">
        <v>5</v>
      </c>
      <c r="CB71">
        <v>5</v>
      </c>
      <c r="CC71">
        <v>5</v>
      </c>
      <c r="CD71">
        <v>5</v>
      </c>
      <c r="CE71">
        <v>2</v>
      </c>
      <c r="CF71">
        <v>4</v>
      </c>
      <c r="CG71">
        <v>5</v>
      </c>
      <c r="CH71">
        <v>4</v>
      </c>
      <c r="CI71">
        <v>5</v>
      </c>
      <c r="CJ71">
        <v>5</v>
      </c>
      <c r="CK71">
        <v>5</v>
      </c>
      <c r="CL71">
        <v>3</v>
      </c>
      <c r="CM71">
        <v>3</v>
      </c>
      <c r="CN71">
        <v>3</v>
      </c>
      <c r="CP71" s="213"/>
    </row>
    <row r="72" spans="1:94" ht="15.5">
      <c r="A72" s="126" t="s">
        <v>2153</v>
      </c>
      <c r="B72" s="214">
        <v>7.45</v>
      </c>
      <c r="C72">
        <v>2</v>
      </c>
      <c r="D72">
        <v>2</v>
      </c>
      <c r="E72">
        <v>14</v>
      </c>
      <c r="F72"/>
      <c r="G72"/>
      <c r="H72"/>
      <c r="I72"/>
      <c r="J72"/>
      <c r="K72"/>
      <c r="L72"/>
      <c r="M72">
        <v>8</v>
      </c>
      <c r="N72"/>
      <c r="O72"/>
      <c r="P72"/>
      <c r="Q72" s="126">
        <f t="shared" si="3"/>
        <v>1</v>
      </c>
      <c r="R72">
        <f t="shared" si="5"/>
        <v>8</v>
      </c>
      <c r="S72"/>
      <c r="T72">
        <v>2</v>
      </c>
      <c r="U72">
        <v>3</v>
      </c>
      <c r="V72">
        <v>4</v>
      </c>
      <c r="W72">
        <v>5</v>
      </c>
      <c r="X72">
        <v>6</v>
      </c>
      <c r="Y72">
        <v>7</v>
      </c>
      <c r="Z72">
        <v>8</v>
      </c>
      <c r="AA72"/>
      <c r="AB72"/>
      <c r="AC72">
        <v>11</v>
      </c>
      <c r="AD72">
        <v>12</v>
      </c>
      <c r="AE72"/>
      <c r="AF72"/>
      <c r="AG72" s="126">
        <f t="shared" si="4"/>
        <v>9</v>
      </c>
      <c r="AH72"/>
      <c r="AI72">
        <v>9</v>
      </c>
      <c r="AJ72">
        <v>5</v>
      </c>
      <c r="AK72">
        <v>8</v>
      </c>
      <c r="AL72">
        <v>1</v>
      </c>
      <c r="AM72">
        <v>4</v>
      </c>
      <c r="AN72">
        <v>2</v>
      </c>
      <c r="AO72">
        <v>3</v>
      </c>
      <c r="AP72"/>
      <c r="AQ72"/>
      <c r="AR72">
        <v>6</v>
      </c>
      <c r="AS72">
        <v>7</v>
      </c>
      <c r="AT72"/>
      <c r="AU72" t="s">
        <v>2152</v>
      </c>
      <c r="AV72" t="s">
        <v>934</v>
      </c>
      <c r="AW72" t="s">
        <v>619</v>
      </c>
      <c r="AX72" t="s">
        <v>2151</v>
      </c>
      <c r="AY72" t="s">
        <v>1930</v>
      </c>
      <c r="AZ72">
        <v>5</v>
      </c>
      <c r="BA72">
        <v>3</v>
      </c>
      <c r="BB72">
        <v>3</v>
      </c>
      <c r="BC72">
        <v>3</v>
      </c>
      <c r="BD72">
        <v>5</v>
      </c>
      <c r="BE72">
        <v>5</v>
      </c>
      <c r="BF72">
        <v>4</v>
      </c>
      <c r="BG72">
        <v>4</v>
      </c>
      <c r="BH72">
        <v>4</v>
      </c>
      <c r="BI72">
        <v>4</v>
      </c>
      <c r="BJ72">
        <v>4</v>
      </c>
      <c r="BK72">
        <v>4</v>
      </c>
      <c r="BL72">
        <v>4</v>
      </c>
      <c r="BM72">
        <v>4</v>
      </c>
      <c r="BN72">
        <v>4</v>
      </c>
      <c r="BO72">
        <v>4</v>
      </c>
      <c r="BP72">
        <v>4</v>
      </c>
      <c r="BQ72">
        <v>4</v>
      </c>
      <c r="BR72">
        <v>4</v>
      </c>
      <c r="BS72">
        <v>4</v>
      </c>
      <c r="BT72">
        <v>4</v>
      </c>
      <c r="BU72">
        <v>4</v>
      </c>
      <c r="BV72">
        <v>4</v>
      </c>
      <c r="BW72">
        <v>4</v>
      </c>
      <c r="BX72">
        <v>4</v>
      </c>
      <c r="BY72">
        <v>4</v>
      </c>
      <c r="BZ72">
        <v>4</v>
      </c>
      <c r="CA72">
        <v>3</v>
      </c>
      <c r="CB72">
        <v>3</v>
      </c>
      <c r="CC72">
        <v>4</v>
      </c>
      <c r="CD72">
        <v>4</v>
      </c>
      <c r="CE72">
        <v>1</v>
      </c>
      <c r="CF72">
        <v>5</v>
      </c>
      <c r="CG72">
        <v>5</v>
      </c>
      <c r="CH72">
        <v>5</v>
      </c>
      <c r="CI72">
        <v>5</v>
      </c>
      <c r="CJ72">
        <v>5</v>
      </c>
      <c r="CK72">
        <v>5</v>
      </c>
      <c r="CL72">
        <v>4</v>
      </c>
      <c r="CM72">
        <v>4</v>
      </c>
      <c r="CN72">
        <v>4</v>
      </c>
      <c r="CP72" s="213"/>
    </row>
    <row r="73" spans="1:94" ht="15.5">
      <c r="A73" s="126" t="s">
        <v>2150</v>
      </c>
      <c r="B73" s="214">
        <v>18.766666666666666</v>
      </c>
      <c r="C73">
        <v>2</v>
      </c>
      <c r="D73">
        <v>6</v>
      </c>
      <c r="E73">
        <v>6</v>
      </c>
      <c r="F73">
        <v>1</v>
      </c>
      <c r="G73"/>
      <c r="H73"/>
      <c r="I73"/>
      <c r="J73"/>
      <c r="K73"/>
      <c r="L73"/>
      <c r="M73"/>
      <c r="N73"/>
      <c r="O73"/>
      <c r="P73"/>
      <c r="Q73" s="126">
        <f t="shared" si="3"/>
        <v>1</v>
      </c>
      <c r="R73">
        <f t="shared" si="5"/>
        <v>1</v>
      </c>
      <c r="S73"/>
      <c r="T73">
        <v>2</v>
      </c>
      <c r="U73">
        <v>3</v>
      </c>
      <c r="V73">
        <v>4</v>
      </c>
      <c r="W73">
        <v>5</v>
      </c>
      <c r="X73">
        <v>6</v>
      </c>
      <c r="Y73">
        <v>7</v>
      </c>
      <c r="Z73">
        <v>8</v>
      </c>
      <c r="AA73"/>
      <c r="AB73">
        <v>10</v>
      </c>
      <c r="AC73">
        <v>11</v>
      </c>
      <c r="AD73">
        <v>12</v>
      </c>
      <c r="AE73">
        <v>13</v>
      </c>
      <c r="AF73"/>
      <c r="AG73" s="126">
        <f t="shared" si="4"/>
        <v>11</v>
      </c>
      <c r="AH73"/>
      <c r="AI73">
        <v>1</v>
      </c>
      <c r="AJ73">
        <v>10</v>
      </c>
      <c r="AK73">
        <v>11</v>
      </c>
      <c r="AL73">
        <v>2</v>
      </c>
      <c r="AM73">
        <v>9</v>
      </c>
      <c r="AN73">
        <v>8</v>
      </c>
      <c r="AO73">
        <v>3</v>
      </c>
      <c r="AP73"/>
      <c r="AQ73">
        <v>7</v>
      </c>
      <c r="AR73">
        <v>6</v>
      </c>
      <c r="AS73">
        <v>4</v>
      </c>
      <c r="AT73">
        <v>5</v>
      </c>
      <c r="AU73" t="s">
        <v>262</v>
      </c>
      <c r="AV73"/>
      <c r="AW73"/>
      <c r="AX73"/>
      <c r="AY73"/>
      <c r="AZ73">
        <v>6</v>
      </c>
      <c r="BA73">
        <v>3</v>
      </c>
      <c r="BB73">
        <v>3</v>
      </c>
      <c r="BC73">
        <v>4</v>
      </c>
      <c r="BD73">
        <v>3</v>
      </c>
      <c r="BE73">
        <v>5</v>
      </c>
      <c r="BF73">
        <v>3</v>
      </c>
      <c r="BG73">
        <v>4</v>
      </c>
      <c r="BH73">
        <v>4</v>
      </c>
      <c r="BI73">
        <v>5</v>
      </c>
      <c r="BJ73">
        <v>5</v>
      </c>
      <c r="BK73">
        <v>5</v>
      </c>
      <c r="BL73">
        <v>5</v>
      </c>
      <c r="BM73">
        <v>5</v>
      </c>
      <c r="BN73">
        <v>5</v>
      </c>
      <c r="BO73">
        <v>5</v>
      </c>
      <c r="BP73">
        <v>5</v>
      </c>
      <c r="BQ73">
        <v>5</v>
      </c>
      <c r="BR73">
        <v>5</v>
      </c>
      <c r="BS73">
        <v>4</v>
      </c>
      <c r="BT73">
        <v>3</v>
      </c>
      <c r="BU73">
        <v>5</v>
      </c>
      <c r="BV73">
        <v>5</v>
      </c>
      <c r="BW73">
        <v>5</v>
      </c>
      <c r="BX73">
        <v>5</v>
      </c>
      <c r="BY73">
        <v>5</v>
      </c>
      <c r="BZ73">
        <v>5</v>
      </c>
      <c r="CA73">
        <v>5</v>
      </c>
      <c r="CB73">
        <v>5</v>
      </c>
      <c r="CC73">
        <v>5</v>
      </c>
      <c r="CD73">
        <v>5</v>
      </c>
      <c r="CE73">
        <v>2</v>
      </c>
      <c r="CF73">
        <v>5</v>
      </c>
      <c r="CG73">
        <v>5</v>
      </c>
      <c r="CH73">
        <v>5</v>
      </c>
      <c r="CI73">
        <v>5</v>
      </c>
      <c r="CJ73">
        <v>5</v>
      </c>
      <c r="CK73">
        <v>5</v>
      </c>
      <c r="CL73">
        <v>4</v>
      </c>
      <c r="CM73">
        <v>4</v>
      </c>
      <c r="CN73">
        <v>3</v>
      </c>
      <c r="CP73" s="213"/>
    </row>
    <row r="74" spans="1:94" ht="15.5">
      <c r="A74" s="126" t="s">
        <v>2149</v>
      </c>
      <c r="B74" s="214">
        <v>7.4833333333333334</v>
      </c>
      <c r="C74">
        <v>1</v>
      </c>
      <c r="D74">
        <v>2</v>
      </c>
      <c r="E74">
        <v>2</v>
      </c>
      <c r="F74"/>
      <c r="G74"/>
      <c r="H74"/>
      <c r="I74"/>
      <c r="J74"/>
      <c r="K74"/>
      <c r="L74"/>
      <c r="M74">
        <v>8</v>
      </c>
      <c r="N74"/>
      <c r="O74"/>
      <c r="P74"/>
      <c r="Q74" s="126">
        <f t="shared" si="3"/>
        <v>1</v>
      </c>
      <c r="R74">
        <f t="shared" si="5"/>
        <v>8</v>
      </c>
      <c r="S74"/>
      <c r="T74">
        <v>2</v>
      </c>
      <c r="U74">
        <v>3</v>
      </c>
      <c r="V74">
        <v>4</v>
      </c>
      <c r="W74">
        <v>5</v>
      </c>
      <c r="X74">
        <v>6</v>
      </c>
      <c r="Y74">
        <v>7</v>
      </c>
      <c r="Z74">
        <v>8</v>
      </c>
      <c r="AA74"/>
      <c r="AB74">
        <v>10</v>
      </c>
      <c r="AC74">
        <v>11</v>
      </c>
      <c r="AD74">
        <v>12</v>
      </c>
      <c r="AE74"/>
      <c r="AF74"/>
      <c r="AG74" s="126">
        <f t="shared" si="4"/>
        <v>10</v>
      </c>
      <c r="AH74"/>
      <c r="AI74">
        <v>1</v>
      </c>
      <c r="AJ74">
        <v>5</v>
      </c>
      <c r="AK74">
        <v>7</v>
      </c>
      <c r="AL74">
        <v>9</v>
      </c>
      <c r="AM74">
        <v>4</v>
      </c>
      <c r="AN74">
        <v>3</v>
      </c>
      <c r="AO74">
        <v>6</v>
      </c>
      <c r="AP74"/>
      <c r="AQ74">
        <v>10</v>
      </c>
      <c r="AR74">
        <v>2</v>
      </c>
      <c r="AS74">
        <v>8</v>
      </c>
      <c r="AT74"/>
      <c r="AU74" t="s">
        <v>1823</v>
      </c>
      <c r="AV74" t="s">
        <v>2148</v>
      </c>
      <c r="AW74" t="s">
        <v>2147</v>
      </c>
      <c r="AX74" t="s">
        <v>2146</v>
      </c>
      <c r="AY74" t="s">
        <v>2145</v>
      </c>
      <c r="AZ74">
        <v>3</v>
      </c>
      <c r="BA74">
        <v>5</v>
      </c>
      <c r="BB74">
        <v>5</v>
      </c>
      <c r="BC74">
        <v>4</v>
      </c>
      <c r="BD74">
        <v>5</v>
      </c>
      <c r="BE74">
        <v>5</v>
      </c>
      <c r="BF74">
        <v>5</v>
      </c>
      <c r="BG74">
        <v>5</v>
      </c>
      <c r="BH74">
        <v>5</v>
      </c>
      <c r="BI74">
        <v>5</v>
      </c>
      <c r="BJ74">
        <v>5</v>
      </c>
      <c r="BK74">
        <v>5</v>
      </c>
      <c r="BL74">
        <v>4</v>
      </c>
      <c r="BM74">
        <v>5</v>
      </c>
      <c r="BN74">
        <v>5</v>
      </c>
      <c r="BO74">
        <v>5</v>
      </c>
      <c r="BP74">
        <v>4</v>
      </c>
      <c r="BQ74">
        <v>4</v>
      </c>
      <c r="BR74">
        <v>5</v>
      </c>
      <c r="BS74">
        <v>5</v>
      </c>
      <c r="BT74">
        <v>5</v>
      </c>
      <c r="BU74">
        <v>3</v>
      </c>
      <c r="BV74">
        <v>5</v>
      </c>
      <c r="BW74">
        <v>5</v>
      </c>
      <c r="BX74">
        <v>5</v>
      </c>
      <c r="BY74">
        <v>5</v>
      </c>
      <c r="BZ74">
        <v>5</v>
      </c>
      <c r="CA74">
        <v>5</v>
      </c>
      <c r="CB74">
        <v>5</v>
      </c>
      <c r="CC74">
        <v>5</v>
      </c>
      <c r="CD74">
        <v>5</v>
      </c>
      <c r="CE74">
        <v>4</v>
      </c>
      <c r="CF74">
        <v>4</v>
      </c>
      <c r="CG74">
        <v>5</v>
      </c>
      <c r="CH74">
        <v>5</v>
      </c>
      <c r="CI74">
        <v>5</v>
      </c>
      <c r="CJ74">
        <v>5</v>
      </c>
      <c r="CK74">
        <v>5</v>
      </c>
      <c r="CL74">
        <v>5</v>
      </c>
      <c r="CM74">
        <v>5</v>
      </c>
      <c r="CN74">
        <v>4</v>
      </c>
      <c r="CP74" s="213"/>
    </row>
    <row r="75" spans="1:94" ht="15.5">
      <c r="A75" s="126" t="s">
        <v>2144</v>
      </c>
      <c r="B75" s="214">
        <v>8</v>
      </c>
      <c r="C75">
        <v>1</v>
      </c>
      <c r="D75">
        <v>6</v>
      </c>
      <c r="E75">
        <v>15</v>
      </c>
      <c r="F75">
        <v>1</v>
      </c>
      <c r="G75"/>
      <c r="H75"/>
      <c r="I75"/>
      <c r="J75"/>
      <c r="K75"/>
      <c r="L75"/>
      <c r="M75"/>
      <c r="N75"/>
      <c r="O75"/>
      <c r="P75"/>
      <c r="Q75" s="126">
        <f t="shared" si="3"/>
        <v>1</v>
      </c>
      <c r="R75">
        <f t="shared" si="5"/>
        <v>1</v>
      </c>
      <c r="S75"/>
      <c r="T75">
        <v>2</v>
      </c>
      <c r="U75"/>
      <c r="V75">
        <v>4</v>
      </c>
      <c r="W75"/>
      <c r="X75">
        <v>6</v>
      </c>
      <c r="Y75"/>
      <c r="Z75">
        <v>8</v>
      </c>
      <c r="AA75">
        <v>9</v>
      </c>
      <c r="AB75">
        <v>10</v>
      </c>
      <c r="AC75">
        <v>11</v>
      </c>
      <c r="AD75">
        <v>12</v>
      </c>
      <c r="AE75">
        <v>13</v>
      </c>
      <c r="AF75"/>
      <c r="AG75" s="126">
        <f t="shared" si="4"/>
        <v>9</v>
      </c>
      <c r="AH75"/>
      <c r="AI75">
        <v>5</v>
      </c>
      <c r="AJ75"/>
      <c r="AK75">
        <v>8</v>
      </c>
      <c r="AL75"/>
      <c r="AM75">
        <v>4</v>
      </c>
      <c r="AN75"/>
      <c r="AO75">
        <v>3</v>
      </c>
      <c r="AP75">
        <v>6</v>
      </c>
      <c r="AQ75">
        <v>7</v>
      </c>
      <c r="AR75">
        <v>2</v>
      </c>
      <c r="AS75">
        <v>1</v>
      </c>
      <c r="AT75">
        <v>9</v>
      </c>
      <c r="AU75" t="s">
        <v>289</v>
      </c>
      <c r="AV75" t="s">
        <v>2143</v>
      </c>
      <c r="AW75" t="s">
        <v>1399</v>
      </c>
      <c r="AX75"/>
      <c r="AY75"/>
      <c r="AZ75">
        <v>3</v>
      </c>
      <c r="BA75">
        <v>5</v>
      </c>
      <c r="BB75">
        <v>4</v>
      </c>
      <c r="BC75">
        <v>5</v>
      </c>
      <c r="BD75">
        <v>2</v>
      </c>
      <c r="BE75">
        <v>3</v>
      </c>
      <c r="BF75">
        <v>2</v>
      </c>
      <c r="BG75">
        <v>4</v>
      </c>
      <c r="BH75">
        <v>4</v>
      </c>
      <c r="BI75">
        <v>4</v>
      </c>
      <c r="BJ75">
        <v>4</v>
      </c>
      <c r="BK75">
        <v>4</v>
      </c>
      <c r="BL75">
        <v>4</v>
      </c>
      <c r="BM75">
        <v>4</v>
      </c>
      <c r="BN75">
        <v>3</v>
      </c>
      <c r="BO75">
        <v>4</v>
      </c>
      <c r="BP75">
        <v>5</v>
      </c>
      <c r="BQ75">
        <v>4</v>
      </c>
      <c r="BR75">
        <v>4</v>
      </c>
      <c r="BS75">
        <v>4</v>
      </c>
      <c r="BT75">
        <v>3</v>
      </c>
      <c r="BU75">
        <v>5</v>
      </c>
      <c r="BV75">
        <v>5</v>
      </c>
      <c r="BW75">
        <v>5</v>
      </c>
      <c r="BX75">
        <v>5</v>
      </c>
      <c r="BY75">
        <v>5</v>
      </c>
      <c r="BZ75">
        <v>5</v>
      </c>
      <c r="CA75">
        <v>5</v>
      </c>
      <c r="CB75">
        <v>4</v>
      </c>
      <c r="CC75">
        <v>5</v>
      </c>
      <c r="CD75">
        <v>5</v>
      </c>
      <c r="CE75">
        <v>7</v>
      </c>
      <c r="CF75">
        <v>4</v>
      </c>
      <c r="CG75">
        <v>4</v>
      </c>
      <c r="CH75">
        <v>5</v>
      </c>
      <c r="CI75">
        <v>4</v>
      </c>
      <c r="CJ75">
        <v>4</v>
      </c>
      <c r="CK75">
        <v>5</v>
      </c>
      <c r="CL75">
        <v>3</v>
      </c>
      <c r="CM75">
        <v>2</v>
      </c>
      <c r="CN75">
        <v>2</v>
      </c>
      <c r="CP75" s="213"/>
    </row>
    <row r="76" spans="1:94" ht="15.5">
      <c r="A76" s="126" t="s">
        <v>2142</v>
      </c>
      <c r="B76" s="214">
        <v>12.233333333333333</v>
      </c>
      <c r="C76">
        <v>2</v>
      </c>
      <c r="D76">
        <v>1</v>
      </c>
      <c r="E76">
        <v>12</v>
      </c>
      <c r="F76">
        <v>1</v>
      </c>
      <c r="G76"/>
      <c r="H76"/>
      <c r="I76"/>
      <c r="J76"/>
      <c r="K76"/>
      <c r="L76"/>
      <c r="M76"/>
      <c r="N76"/>
      <c r="O76"/>
      <c r="P76"/>
      <c r="Q76" s="126">
        <f t="shared" si="3"/>
        <v>1</v>
      </c>
      <c r="R76">
        <f t="shared" si="5"/>
        <v>1</v>
      </c>
      <c r="S76">
        <v>1</v>
      </c>
      <c r="T76">
        <v>2</v>
      </c>
      <c r="U76">
        <v>3</v>
      </c>
      <c r="V76">
        <v>4</v>
      </c>
      <c r="W76">
        <v>5</v>
      </c>
      <c r="X76">
        <v>6</v>
      </c>
      <c r="Y76">
        <v>7</v>
      </c>
      <c r="Z76">
        <v>8</v>
      </c>
      <c r="AA76">
        <v>9</v>
      </c>
      <c r="AB76">
        <v>10</v>
      </c>
      <c r="AC76">
        <v>11</v>
      </c>
      <c r="AD76">
        <v>12</v>
      </c>
      <c r="AE76">
        <v>13</v>
      </c>
      <c r="AF76"/>
      <c r="AG76" s="126">
        <f t="shared" si="4"/>
        <v>13</v>
      </c>
      <c r="AH76">
        <v>12</v>
      </c>
      <c r="AI76">
        <v>2</v>
      </c>
      <c r="AJ76">
        <v>5</v>
      </c>
      <c r="AK76">
        <v>9</v>
      </c>
      <c r="AL76">
        <v>8</v>
      </c>
      <c r="AM76">
        <v>3</v>
      </c>
      <c r="AN76">
        <v>4</v>
      </c>
      <c r="AO76">
        <v>1</v>
      </c>
      <c r="AP76">
        <v>11</v>
      </c>
      <c r="AQ76">
        <v>10</v>
      </c>
      <c r="AR76">
        <v>7</v>
      </c>
      <c r="AS76">
        <v>6</v>
      </c>
      <c r="AT76">
        <v>13</v>
      </c>
      <c r="AU76" t="s">
        <v>1431</v>
      </c>
      <c r="AV76"/>
      <c r="AW76"/>
      <c r="AX76"/>
      <c r="AY76"/>
      <c r="AZ76">
        <v>5</v>
      </c>
      <c r="BA76">
        <v>5</v>
      </c>
      <c r="BB76">
        <v>5</v>
      </c>
      <c r="BC76">
        <v>5</v>
      </c>
      <c r="BD76">
        <v>4</v>
      </c>
      <c r="BE76">
        <v>4</v>
      </c>
      <c r="BF76">
        <v>5</v>
      </c>
      <c r="BG76">
        <v>5</v>
      </c>
      <c r="BH76">
        <v>5</v>
      </c>
      <c r="BI76">
        <v>5</v>
      </c>
      <c r="BJ76">
        <v>5</v>
      </c>
      <c r="BK76">
        <v>5</v>
      </c>
      <c r="BL76">
        <v>5</v>
      </c>
      <c r="BM76">
        <v>5</v>
      </c>
      <c r="BN76">
        <v>4</v>
      </c>
      <c r="BO76">
        <v>4</v>
      </c>
      <c r="BP76">
        <v>5</v>
      </c>
      <c r="BQ76">
        <v>5</v>
      </c>
      <c r="BR76">
        <v>4</v>
      </c>
      <c r="BS76">
        <v>5</v>
      </c>
      <c r="BT76">
        <v>4</v>
      </c>
      <c r="BU76">
        <v>5</v>
      </c>
      <c r="BV76">
        <v>5</v>
      </c>
      <c r="BW76">
        <v>5</v>
      </c>
      <c r="BX76">
        <v>5</v>
      </c>
      <c r="BY76">
        <v>5</v>
      </c>
      <c r="BZ76">
        <v>5</v>
      </c>
      <c r="CA76">
        <v>5</v>
      </c>
      <c r="CB76">
        <v>5</v>
      </c>
      <c r="CC76">
        <v>5</v>
      </c>
      <c r="CD76">
        <v>5</v>
      </c>
      <c r="CE76">
        <v>7</v>
      </c>
      <c r="CF76">
        <v>4</v>
      </c>
      <c r="CG76">
        <v>5</v>
      </c>
      <c r="CH76">
        <v>5</v>
      </c>
      <c r="CI76">
        <v>5</v>
      </c>
      <c r="CJ76">
        <v>5</v>
      </c>
      <c r="CK76">
        <v>5</v>
      </c>
      <c r="CL76">
        <v>4</v>
      </c>
      <c r="CM76">
        <v>4</v>
      </c>
      <c r="CN76">
        <v>4</v>
      </c>
      <c r="CP76" s="213"/>
    </row>
    <row r="77" spans="1:94" ht="15.5">
      <c r="A77" s="126" t="s">
        <v>2141</v>
      </c>
      <c r="B77" s="214">
        <v>27.266666666666666</v>
      </c>
      <c r="C77">
        <v>2</v>
      </c>
      <c r="D77">
        <v>4</v>
      </c>
      <c r="E77">
        <v>9</v>
      </c>
      <c r="F77">
        <v>1</v>
      </c>
      <c r="G77"/>
      <c r="H77"/>
      <c r="I77"/>
      <c r="J77"/>
      <c r="K77"/>
      <c r="L77"/>
      <c r="M77"/>
      <c r="N77"/>
      <c r="O77"/>
      <c r="P77"/>
      <c r="Q77" s="126">
        <f t="shared" si="3"/>
        <v>1</v>
      </c>
      <c r="R77">
        <f t="shared" si="5"/>
        <v>1</v>
      </c>
      <c r="S77">
        <v>1</v>
      </c>
      <c r="T77">
        <v>2</v>
      </c>
      <c r="U77">
        <v>3</v>
      </c>
      <c r="V77">
        <v>4</v>
      </c>
      <c r="W77">
        <v>5</v>
      </c>
      <c r="X77">
        <v>6</v>
      </c>
      <c r="Y77">
        <v>7</v>
      </c>
      <c r="Z77">
        <v>8</v>
      </c>
      <c r="AA77">
        <v>9</v>
      </c>
      <c r="AB77">
        <v>10</v>
      </c>
      <c r="AC77">
        <v>11</v>
      </c>
      <c r="AD77">
        <v>12</v>
      </c>
      <c r="AE77">
        <v>13</v>
      </c>
      <c r="AF77"/>
      <c r="AG77" s="126">
        <f t="shared" si="4"/>
        <v>13</v>
      </c>
      <c r="AH77">
        <v>11</v>
      </c>
      <c r="AI77">
        <v>9</v>
      </c>
      <c r="AJ77">
        <v>13</v>
      </c>
      <c r="AK77">
        <v>6</v>
      </c>
      <c r="AL77">
        <v>5</v>
      </c>
      <c r="AM77">
        <v>2</v>
      </c>
      <c r="AN77">
        <v>3</v>
      </c>
      <c r="AO77">
        <v>4</v>
      </c>
      <c r="AP77">
        <v>12</v>
      </c>
      <c r="AQ77">
        <v>10</v>
      </c>
      <c r="AR77">
        <v>8</v>
      </c>
      <c r="AS77">
        <v>7</v>
      </c>
      <c r="AT77">
        <v>1</v>
      </c>
      <c r="AU77"/>
      <c r="AV77"/>
      <c r="AW77"/>
      <c r="AX77"/>
      <c r="AY77"/>
      <c r="AZ77">
        <v>6</v>
      </c>
      <c r="BA77">
        <v>5</v>
      </c>
      <c r="BB77">
        <v>5</v>
      </c>
      <c r="BC77">
        <v>5</v>
      </c>
      <c r="BD77">
        <v>5</v>
      </c>
      <c r="BE77">
        <v>5</v>
      </c>
      <c r="BF77">
        <v>3</v>
      </c>
      <c r="BG77">
        <v>3</v>
      </c>
      <c r="BH77">
        <v>3</v>
      </c>
      <c r="BI77">
        <v>3</v>
      </c>
      <c r="BJ77">
        <v>4</v>
      </c>
      <c r="BK77">
        <v>5</v>
      </c>
      <c r="BL77">
        <v>5</v>
      </c>
      <c r="BM77">
        <v>5</v>
      </c>
      <c r="BN77">
        <v>5</v>
      </c>
      <c r="BO77">
        <v>5</v>
      </c>
      <c r="BP77">
        <v>5</v>
      </c>
      <c r="BQ77">
        <v>4</v>
      </c>
      <c r="BR77">
        <v>5</v>
      </c>
      <c r="BS77">
        <v>5</v>
      </c>
      <c r="BT77">
        <v>4</v>
      </c>
      <c r="BU77">
        <v>3</v>
      </c>
      <c r="BV77">
        <v>4</v>
      </c>
      <c r="BW77">
        <v>4</v>
      </c>
      <c r="BX77">
        <v>5</v>
      </c>
      <c r="BY77">
        <v>5</v>
      </c>
      <c r="BZ77">
        <v>5</v>
      </c>
      <c r="CA77">
        <v>5</v>
      </c>
      <c r="CB77">
        <v>5</v>
      </c>
      <c r="CC77">
        <v>5</v>
      </c>
      <c r="CD77">
        <v>5</v>
      </c>
      <c r="CE77">
        <v>2</v>
      </c>
      <c r="CF77">
        <v>4</v>
      </c>
      <c r="CG77">
        <v>5</v>
      </c>
      <c r="CH77">
        <v>4</v>
      </c>
      <c r="CI77">
        <v>5</v>
      </c>
      <c r="CJ77">
        <v>5</v>
      </c>
      <c r="CK77">
        <v>5</v>
      </c>
      <c r="CL77">
        <v>3</v>
      </c>
      <c r="CM77">
        <v>3</v>
      </c>
      <c r="CN77">
        <v>3</v>
      </c>
      <c r="CP77" s="213"/>
    </row>
    <row r="78" spans="1:94" ht="15.5">
      <c r="A78" s="126" t="s">
        <v>2140</v>
      </c>
      <c r="B78" s="214">
        <v>7</v>
      </c>
      <c r="C78">
        <v>2</v>
      </c>
      <c r="D78">
        <v>2</v>
      </c>
      <c r="E78">
        <v>2</v>
      </c>
      <c r="F78">
        <v>1</v>
      </c>
      <c r="G78"/>
      <c r="H78"/>
      <c r="I78"/>
      <c r="J78"/>
      <c r="K78"/>
      <c r="L78"/>
      <c r="M78"/>
      <c r="N78"/>
      <c r="O78"/>
      <c r="P78"/>
      <c r="Q78" s="126">
        <f t="shared" si="3"/>
        <v>1</v>
      </c>
      <c r="R78">
        <f t="shared" si="5"/>
        <v>1</v>
      </c>
      <c r="S78"/>
      <c r="T78">
        <v>2</v>
      </c>
      <c r="U78"/>
      <c r="V78"/>
      <c r="W78"/>
      <c r="X78"/>
      <c r="Y78"/>
      <c r="Z78"/>
      <c r="AA78"/>
      <c r="AB78"/>
      <c r="AC78"/>
      <c r="AD78"/>
      <c r="AE78"/>
      <c r="AF78"/>
      <c r="AG78" s="126">
        <f t="shared" si="4"/>
        <v>1</v>
      </c>
      <c r="AH78"/>
      <c r="AI78">
        <v>1</v>
      </c>
      <c r="AJ78"/>
      <c r="AK78"/>
      <c r="AL78"/>
      <c r="AM78"/>
      <c r="AN78"/>
      <c r="AO78"/>
      <c r="AP78"/>
      <c r="AQ78"/>
      <c r="AR78"/>
      <c r="AS78"/>
      <c r="AT78"/>
      <c r="AU78" t="s">
        <v>2139</v>
      </c>
      <c r="AV78"/>
      <c r="AW78"/>
      <c r="AX78"/>
      <c r="AY78"/>
      <c r="AZ78">
        <v>6</v>
      </c>
      <c r="BA78">
        <v>3</v>
      </c>
      <c r="BB78">
        <v>3</v>
      </c>
      <c r="BC78">
        <v>4</v>
      </c>
      <c r="BD78">
        <v>4</v>
      </c>
      <c r="BE78">
        <v>4</v>
      </c>
      <c r="BF78">
        <v>2</v>
      </c>
      <c r="BG78">
        <v>2</v>
      </c>
      <c r="BH78">
        <v>3</v>
      </c>
      <c r="BI78">
        <v>3</v>
      </c>
      <c r="BJ78">
        <v>3</v>
      </c>
      <c r="BK78">
        <v>3</v>
      </c>
      <c r="BL78">
        <v>4</v>
      </c>
      <c r="BM78">
        <v>3</v>
      </c>
      <c r="BN78">
        <v>2</v>
      </c>
      <c r="BO78">
        <v>4</v>
      </c>
      <c r="BP78">
        <v>3</v>
      </c>
      <c r="BQ78">
        <v>3</v>
      </c>
      <c r="BR78">
        <v>2</v>
      </c>
      <c r="BS78">
        <v>5</v>
      </c>
      <c r="BT78">
        <v>2</v>
      </c>
      <c r="BU78">
        <v>3</v>
      </c>
      <c r="BV78">
        <v>3</v>
      </c>
      <c r="BW78">
        <v>4</v>
      </c>
      <c r="BX78">
        <v>3</v>
      </c>
      <c r="BY78">
        <v>4</v>
      </c>
      <c r="BZ78">
        <v>3</v>
      </c>
      <c r="CA78">
        <v>2</v>
      </c>
      <c r="CB78">
        <v>4</v>
      </c>
      <c r="CC78">
        <v>3</v>
      </c>
      <c r="CD78">
        <v>5</v>
      </c>
      <c r="CE78">
        <v>5</v>
      </c>
      <c r="CF78">
        <v>2</v>
      </c>
      <c r="CG78">
        <v>4</v>
      </c>
      <c r="CH78">
        <v>4</v>
      </c>
      <c r="CI78">
        <v>4</v>
      </c>
      <c r="CJ78">
        <v>4</v>
      </c>
      <c r="CK78">
        <v>4</v>
      </c>
      <c r="CL78">
        <v>2</v>
      </c>
      <c r="CM78">
        <v>2</v>
      </c>
      <c r="CN78">
        <v>3</v>
      </c>
      <c r="CP78" s="213"/>
    </row>
    <row r="79" spans="1:94" ht="15.5">
      <c r="A79" s="126" t="s">
        <v>2138</v>
      </c>
      <c r="B79" s="214">
        <v>5.4333333333333336</v>
      </c>
      <c r="C79">
        <v>2</v>
      </c>
      <c r="D79">
        <v>1</v>
      </c>
      <c r="E79">
        <v>12</v>
      </c>
      <c r="F79">
        <v>1</v>
      </c>
      <c r="G79"/>
      <c r="H79"/>
      <c r="I79"/>
      <c r="J79"/>
      <c r="K79"/>
      <c r="L79"/>
      <c r="M79"/>
      <c r="N79"/>
      <c r="O79"/>
      <c r="P79"/>
      <c r="Q79" s="126">
        <f t="shared" si="3"/>
        <v>1</v>
      </c>
      <c r="R79">
        <f t="shared" si="5"/>
        <v>1</v>
      </c>
      <c r="S79"/>
      <c r="T79">
        <v>2</v>
      </c>
      <c r="U79"/>
      <c r="V79">
        <v>4</v>
      </c>
      <c r="W79">
        <v>5</v>
      </c>
      <c r="X79">
        <v>6</v>
      </c>
      <c r="Y79">
        <v>7</v>
      </c>
      <c r="Z79">
        <v>8</v>
      </c>
      <c r="AA79">
        <v>9</v>
      </c>
      <c r="AB79">
        <v>10</v>
      </c>
      <c r="AC79">
        <v>11</v>
      </c>
      <c r="AD79"/>
      <c r="AE79"/>
      <c r="AF79"/>
      <c r="AG79" s="126">
        <f t="shared" si="4"/>
        <v>9</v>
      </c>
      <c r="AH79"/>
      <c r="AI79">
        <v>3</v>
      </c>
      <c r="AJ79"/>
      <c r="AK79">
        <v>1</v>
      </c>
      <c r="AL79">
        <v>7</v>
      </c>
      <c r="AM79">
        <v>8</v>
      </c>
      <c r="AN79">
        <v>5</v>
      </c>
      <c r="AO79">
        <v>6</v>
      </c>
      <c r="AP79">
        <v>2</v>
      </c>
      <c r="AQ79">
        <v>4</v>
      </c>
      <c r="AR79">
        <v>9</v>
      </c>
      <c r="AS79"/>
      <c r="AT79"/>
      <c r="AU79" t="s">
        <v>2137</v>
      </c>
      <c r="AV79" t="s">
        <v>758</v>
      </c>
      <c r="AW79" t="s">
        <v>418</v>
      </c>
      <c r="AX79"/>
      <c r="AY79"/>
      <c r="AZ79">
        <v>5</v>
      </c>
      <c r="BA79">
        <v>4</v>
      </c>
      <c r="BB79">
        <v>4</v>
      </c>
      <c r="BC79">
        <v>4</v>
      </c>
      <c r="BD79">
        <v>5</v>
      </c>
      <c r="BE79">
        <v>3</v>
      </c>
      <c r="BF79">
        <v>4</v>
      </c>
      <c r="BG79">
        <v>3</v>
      </c>
      <c r="BH79">
        <v>3</v>
      </c>
      <c r="BI79">
        <v>5</v>
      </c>
      <c r="BJ79">
        <v>4</v>
      </c>
      <c r="BK79">
        <v>4</v>
      </c>
      <c r="BL79">
        <v>4</v>
      </c>
      <c r="BM79">
        <v>4</v>
      </c>
      <c r="BN79">
        <v>5</v>
      </c>
      <c r="BO79">
        <v>5</v>
      </c>
      <c r="BP79">
        <v>5</v>
      </c>
      <c r="BQ79">
        <v>5</v>
      </c>
      <c r="BR79">
        <v>4</v>
      </c>
      <c r="BS79">
        <v>4</v>
      </c>
      <c r="BT79">
        <v>4</v>
      </c>
      <c r="BU79">
        <v>4</v>
      </c>
      <c r="BV79">
        <v>5</v>
      </c>
      <c r="BW79">
        <v>5</v>
      </c>
      <c r="BX79">
        <v>5</v>
      </c>
      <c r="BY79">
        <v>5</v>
      </c>
      <c r="BZ79">
        <v>5</v>
      </c>
      <c r="CA79">
        <v>4</v>
      </c>
      <c r="CB79">
        <v>5</v>
      </c>
      <c r="CC79">
        <v>5</v>
      </c>
      <c r="CD79">
        <v>5</v>
      </c>
      <c r="CE79">
        <v>1</v>
      </c>
      <c r="CF79">
        <v>4</v>
      </c>
      <c r="CG79">
        <v>4</v>
      </c>
      <c r="CH79">
        <v>3</v>
      </c>
      <c r="CI79">
        <v>4</v>
      </c>
      <c r="CJ79">
        <v>4</v>
      </c>
      <c r="CK79">
        <v>4</v>
      </c>
      <c r="CL79">
        <v>4</v>
      </c>
      <c r="CM79">
        <v>4</v>
      </c>
      <c r="CN79">
        <v>4</v>
      </c>
      <c r="CP79" s="213"/>
    </row>
    <row r="80" spans="1:94" ht="15.5">
      <c r="A80" s="126" t="s">
        <v>2136</v>
      </c>
      <c r="B80" s="214">
        <v>12.55</v>
      </c>
      <c r="C80">
        <v>2</v>
      </c>
      <c r="D80">
        <v>4</v>
      </c>
      <c r="E80">
        <v>12</v>
      </c>
      <c r="F80">
        <v>1</v>
      </c>
      <c r="G80"/>
      <c r="H80"/>
      <c r="I80"/>
      <c r="J80"/>
      <c r="K80"/>
      <c r="L80"/>
      <c r="M80"/>
      <c r="N80"/>
      <c r="O80"/>
      <c r="P80"/>
      <c r="Q80" s="126">
        <f t="shared" si="3"/>
        <v>1</v>
      </c>
      <c r="R80">
        <f t="shared" si="5"/>
        <v>1</v>
      </c>
      <c r="S80">
        <v>1</v>
      </c>
      <c r="T80">
        <v>2</v>
      </c>
      <c r="U80">
        <v>3</v>
      </c>
      <c r="V80">
        <v>4</v>
      </c>
      <c r="W80">
        <v>5</v>
      </c>
      <c r="X80">
        <v>6</v>
      </c>
      <c r="Y80">
        <v>7</v>
      </c>
      <c r="Z80">
        <v>8</v>
      </c>
      <c r="AA80">
        <v>9</v>
      </c>
      <c r="AB80">
        <v>10</v>
      </c>
      <c r="AC80">
        <v>11</v>
      </c>
      <c r="AD80">
        <v>12</v>
      </c>
      <c r="AE80">
        <v>13</v>
      </c>
      <c r="AF80"/>
      <c r="AG80" s="126">
        <f t="shared" si="4"/>
        <v>13</v>
      </c>
      <c r="AH80">
        <v>9</v>
      </c>
      <c r="AI80">
        <v>2</v>
      </c>
      <c r="AJ80">
        <v>1</v>
      </c>
      <c r="AK80">
        <v>11</v>
      </c>
      <c r="AL80">
        <v>12</v>
      </c>
      <c r="AM80">
        <v>5</v>
      </c>
      <c r="AN80">
        <v>4</v>
      </c>
      <c r="AO80">
        <v>3</v>
      </c>
      <c r="AP80">
        <v>13</v>
      </c>
      <c r="AQ80">
        <v>6</v>
      </c>
      <c r="AR80">
        <v>10</v>
      </c>
      <c r="AS80">
        <v>7</v>
      </c>
      <c r="AT80">
        <v>8</v>
      </c>
      <c r="AU80" t="s">
        <v>2135</v>
      </c>
      <c r="AV80" t="s">
        <v>2134</v>
      </c>
      <c r="AW80" t="s">
        <v>576</v>
      </c>
      <c r="AX80" t="s">
        <v>297</v>
      </c>
      <c r="AY80" t="s">
        <v>2133</v>
      </c>
      <c r="AZ80">
        <v>4</v>
      </c>
      <c r="BA80">
        <v>5</v>
      </c>
      <c r="BB80">
        <v>5</v>
      </c>
      <c r="BC80">
        <v>5</v>
      </c>
      <c r="BD80">
        <v>5</v>
      </c>
      <c r="BE80">
        <v>5</v>
      </c>
      <c r="BF80">
        <v>5</v>
      </c>
      <c r="BG80">
        <v>5</v>
      </c>
      <c r="BH80">
        <v>4</v>
      </c>
      <c r="BI80">
        <v>2</v>
      </c>
      <c r="BJ80">
        <v>5</v>
      </c>
      <c r="BK80">
        <v>5</v>
      </c>
      <c r="BL80">
        <v>5</v>
      </c>
      <c r="BM80">
        <v>5</v>
      </c>
      <c r="BN80">
        <v>5</v>
      </c>
      <c r="BO80">
        <v>5</v>
      </c>
      <c r="BP80">
        <v>5</v>
      </c>
      <c r="BQ80">
        <v>5</v>
      </c>
      <c r="BR80">
        <v>5</v>
      </c>
      <c r="BS80">
        <v>5</v>
      </c>
      <c r="BT80">
        <v>5</v>
      </c>
      <c r="BU80">
        <v>5</v>
      </c>
      <c r="BV80">
        <v>5</v>
      </c>
      <c r="BW80">
        <v>5</v>
      </c>
      <c r="BX80">
        <v>5</v>
      </c>
      <c r="BY80">
        <v>5</v>
      </c>
      <c r="BZ80">
        <v>5</v>
      </c>
      <c r="CA80">
        <v>5</v>
      </c>
      <c r="CB80">
        <v>5</v>
      </c>
      <c r="CC80">
        <v>5</v>
      </c>
      <c r="CD80">
        <v>5</v>
      </c>
      <c r="CE80">
        <v>6</v>
      </c>
      <c r="CF80">
        <v>5</v>
      </c>
      <c r="CG80">
        <v>5</v>
      </c>
      <c r="CH80">
        <v>5</v>
      </c>
      <c r="CI80">
        <v>5</v>
      </c>
      <c r="CJ80">
        <v>5</v>
      </c>
      <c r="CK80">
        <v>5</v>
      </c>
      <c r="CL80">
        <v>4</v>
      </c>
      <c r="CM80">
        <v>4</v>
      </c>
      <c r="CN80">
        <v>4</v>
      </c>
      <c r="CP80" s="213"/>
    </row>
    <row r="81" spans="1:94" ht="15.5">
      <c r="A81" s="126" t="s">
        <v>2132</v>
      </c>
      <c r="B81" s="214">
        <v>14.6</v>
      </c>
      <c r="C81">
        <v>2</v>
      </c>
      <c r="D81">
        <v>6</v>
      </c>
      <c r="E81">
        <v>12</v>
      </c>
      <c r="F81">
        <v>1</v>
      </c>
      <c r="G81"/>
      <c r="H81"/>
      <c r="I81"/>
      <c r="J81"/>
      <c r="K81"/>
      <c r="L81"/>
      <c r="M81"/>
      <c r="N81"/>
      <c r="O81"/>
      <c r="P81"/>
      <c r="Q81" s="126">
        <f t="shared" si="3"/>
        <v>1</v>
      </c>
      <c r="R81">
        <f t="shared" si="5"/>
        <v>1</v>
      </c>
      <c r="S81">
        <v>1</v>
      </c>
      <c r="T81"/>
      <c r="U81"/>
      <c r="V81">
        <v>4</v>
      </c>
      <c r="W81"/>
      <c r="X81"/>
      <c r="Y81"/>
      <c r="Z81"/>
      <c r="AA81"/>
      <c r="AB81"/>
      <c r="AC81"/>
      <c r="AD81"/>
      <c r="AE81"/>
      <c r="AF81"/>
      <c r="AG81" s="126">
        <f t="shared" si="4"/>
        <v>2</v>
      </c>
      <c r="AH81">
        <v>1</v>
      </c>
      <c r="AI81"/>
      <c r="AJ81"/>
      <c r="AK81">
        <v>2</v>
      </c>
      <c r="AL81"/>
      <c r="AM81"/>
      <c r="AN81"/>
      <c r="AO81"/>
      <c r="AP81"/>
      <c r="AQ81"/>
      <c r="AR81"/>
      <c r="AS81"/>
      <c r="AT81"/>
      <c r="AU81" t="s">
        <v>636</v>
      </c>
      <c r="AV81" t="s">
        <v>1304</v>
      </c>
      <c r="AW81" t="s">
        <v>571</v>
      </c>
      <c r="AX81"/>
      <c r="AY81"/>
      <c r="AZ81">
        <v>5</v>
      </c>
      <c r="BA81">
        <v>3</v>
      </c>
      <c r="BB81">
        <v>3</v>
      </c>
      <c r="BC81">
        <v>3</v>
      </c>
      <c r="BD81">
        <v>3</v>
      </c>
      <c r="BE81">
        <v>4</v>
      </c>
      <c r="BF81">
        <v>4</v>
      </c>
      <c r="BG81">
        <v>4</v>
      </c>
      <c r="BH81">
        <v>3</v>
      </c>
      <c r="BI81">
        <v>3</v>
      </c>
      <c r="BJ81">
        <v>3</v>
      </c>
      <c r="BK81">
        <v>4</v>
      </c>
      <c r="BL81">
        <v>4</v>
      </c>
      <c r="BM81">
        <v>3</v>
      </c>
      <c r="BN81">
        <v>4</v>
      </c>
      <c r="BO81">
        <v>4</v>
      </c>
      <c r="BP81">
        <v>4</v>
      </c>
      <c r="BQ81">
        <v>4</v>
      </c>
      <c r="BR81">
        <v>4</v>
      </c>
      <c r="BS81">
        <v>4</v>
      </c>
      <c r="BT81">
        <v>3</v>
      </c>
      <c r="BU81">
        <v>4</v>
      </c>
      <c r="BV81">
        <v>4</v>
      </c>
      <c r="BW81">
        <v>4</v>
      </c>
      <c r="BX81">
        <v>4</v>
      </c>
      <c r="BY81">
        <v>4</v>
      </c>
      <c r="BZ81">
        <v>4</v>
      </c>
      <c r="CA81">
        <v>4</v>
      </c>
      <c r="CB81">
        <v>4</v>
      </c>
      <c r="CC81">
        <v>3</v>
      </c>
      <c r="CD81">
        <v>4</v>
      </c>
      <c r="CE81">
        <v>1</v>
      </c>
      <c r="CF81">
        <v>3</v>
      </c>
      <c r="CG81">
        <v>3</v>
      </c>
      <c r="CH81">
        <v>3</v>
      </c>
      <c r="CI81">
        <v>3</v>
      </c>
      <c r="CJ81">
        <v>3</v>
      </c>
      <c r="CK81">
        <v>4</v>
      </c>
      <c r="CL81">
        <v>2</v>
      </c>
      <c r="CM81">
        <v>2</v>
      </c>
      <c r="CN81">
        <v>2</v>
      </c>
      <c r="CP81" s="213"/>
    </row>
    <row r="82" spans="1:94" ht="15.5">
      <c r="A82" s="126" t="s">
        <v>2131</v>
      </c>
      <c r="B82" s="214">
        <v>15.333333333333334</v>
      </c>
      <c r="C82">
        <v>2</v>
      </c>
      <c r="D82">
        <v>1</v>
      </c>
      <c r="E82">
        <v>9</v>
      </c>
      <c r="F82">
        <v>1</v>
      </c>
      <c r="G82"/>
      <c r="H82"/>
      <c r="I82"/>
      <c r="J82"/>
      <c r="K82"/>
      <c r="L82"/>
      <c r="M82"/>
      <c r="N82"/>
      <c r="O82"/>
      <c r="P82"/>
      <c r="Q82" s="126">
        <f t="shared" si="3"/>
        <v>1</v>
      </c>
      <c r="R82">
        <f t="shared" si="5"/>
        <v>1</v>
      </c>
      <c r="S82"/>
      <c r="T82">
        <v>2</v>
      </c>
      <c r="U82">
        <v>3</v>
      </c>
      <c r="V82"/>
      <c r="W82">
        <v>5</v>
      </c>
      <c r="X82">
        <v>6</v>
      </c>
      <c r="Y82">
        <v>7</v>
      </c>
      <c r="Z82">
        <v>8</v>
      </c>
      <c r="AA82"/>
      <c r="AB82"/>
      <c r="AC82">
        <v>11</v>
      </c>
      <c r="AD82"/>
      <c r="AE82"/>
      <c r="AF82"/>
      <c r="AG82" s="126">
        <f t="shared" si="4"/>
        <v>7</v>
      </c>
      <c r="AH82"/>
      <c r="AI82">
        <v>1</v>
      </c>
      <c r="AJ82">
        <v>3</v>
      </c>
      <c r="AK82"/>
      <c r="AL82">
        <v>7</v>
      </c>
      <c r="AM82">
        <v>5</v>
      </c>
      <c r="AN82">
        <v>6</v>
      </c>
      <c r="AO82">
        <v>2</v>
      </c>
      <c r="AP82"/>
      <c r="AQ82"/>
      <c r="AR82">
        <v>4</v>
      </c>
      <c r="AS82"/>
      <c r="AT82"/>
      <c r="AU82" t="s">
        <v>2130</v>
      </c>
      <c r="AV82" t="s">
        <v>2129</v>
      </c>
      <c r="AW82"/>
      <c r="AX82"/>
      <c r="AY82"/>
      <c r="AZ82">
        <v>4</v>
      </c>
      <c r="BA82">
        <v>4</v>
      </c>
      <c r="BB82">
        <v>4</v>
      </c>
      <c r="BC82">
        <v>5</v>
      </c>
      <c r="BD82">
        <v>4</v>
      </c>
      <c r="BE82">
        <v>4</v>
      </c>
      <c r="BF82">
        <v>4</v>
      </c>
      <c r="BG82">
        <v>3</v>
      </c>
      <c r="BH82">
        <v>3</v>
      </c>
      <c r="BI82">
        <v>4</v>
      </c>
      <c r="BJ82">
        <v>5</v>
      </c>
      <c r="BK82">
        <v>5</v>
      </c>
      <c r="BL82">
        <v>5</v>
      </c>
      <c r="BM82">
        <v>5</v>
      </c>
      <c r="BN82">
        <v>4</v>
      </c>
      <c r="BO82">
        <v>4</v>
      </c>
      <c r="BP82">
        <v>4</v>
      </c>
      <c r="BQ82">
        <v>4</v>
      </c>
      <c r="BR82">
        <v>4</v>
      </c>
      <c r="BS82">
        <v>5</v>
      </c>
      <c r="BT82">
        <v>4</v>
      </c>
      <c r="BU82">
        <v>3</v>
      </c>
      <c r="BV82">
        <v>3</v>
      </c>
      <c r="BW82">
        <v>3</v>
      </c>
      <c r="BX82">
        <v>4</v>
      </c>
      <c r="BY82">
        <v>4</v>
      </c>
      <c r="BZ82">
        <v>5</v>
      </c>
      <c r="CA82">
        <v>5</v>
      </c>
      <c r="CB82">
        <v>4</v>
      </c>
      <c r="CC82">
        <v>4</v>
      </c>
      <c r="CD82">
        <v>5</v>
      </c>
      <c r="CE82">
        <v>3</v>
      </c>
      <c r="CF82">
        <v>3</v>
      </c>
      <c r="CG82">
        <v>4</v>
      </c>
      <c r="CH82">
        <v>4</v>
      </c>
      <c r="CI82">
        <v>5</v>
      </c>
      <c r="CJ82">
        <v>4</v>
      </c>
      <c r="CK82">
        <v>4</v>
      </c>
      <c r="CL82">
        <v>4</v>
      </c>
      <c r="CM82">
        <v>4</v>
      </c>
      <c r="CN82">
        <v>4</v>
      </c>
      <c r="CP82" s="213"/>
    </row>
    <row r="83" spans="1:94" ht="15.5">
      <c r="A83" s="126" t="s">
        <v>2128</v>
      </c>
      <c r="B83" s="214">
        <v>25.1</v>
      </c>
      <c r="C83">
        <v>2</v>
      </c>
      <c r="D83">
        <v>6</v>
      </c>
      <c r="E83">
        <v>7</v>
      </c>
      <c r="F83">
        <v>1</v>
      </c>
      <c r="G83"/>
      <c r="H83"/>
      <c r="I83"/>
      <c r="J83"/>
      <c r="K83"/>
      <c r="L83"/>
      <c r="M83"/>
      <c r="N83"/>
      <c r="O83"/>
      <c r="P83"/>
      <c r="Q83" s="126">
        <f t="shared" si="3"/>
        <v>1</v>
      </c>
      <c r="R83">
        <f t="shared" si="5"/>
        <v>1</v>
      </c>
      <c r="S83"/>
      <c r="T83">
        <v>2</v>
      </c>
      <c r="U83">
        <v>3</v>
      </c>
      <c r="V83"/>
      <c r="W83">
        <v>5</v>
      </c>
      <c r="X83">
        <v>6</v>
      </c>
      <c r="Y83">
        <v>7</v>
      </c>
      <c r="Z83">
        <v>8</v>
      </c>
      <c r="AA83"/>
      <c r="AB83">
        <v>10</v>
      </c>
      <c r="AC83">
        <v>11</v>
      </c>
      <c r="AD83">
        <v>12</v>
      </c>
      <c r="AE83">
        <v>13</v>
      </c>
      <c r="AF83"/>
      <c r="AG83" s="126">
        <f t="shared" si="4"/>
        <v>10</v>
      </c>
      <c r="AH83"/>
      <c r="AI83">
        <v>1</v>
      </c>
      <c r="AJ83">
        <v>10</v>
      </c>
      <c r="AK83"/>
      <c r="AL83">
        <v>2</v>
      </c>
      <c r="AM83">
        <v>9</v>
      </c>
      <c r="AN83">
        <v>8</v>
      </c>
      <c r="AO83">
        <v>7</v>
      </c>
      <c r="AP83"/>
      <c r="AQ83">
        <v>3</v>
      </c>
      <c r="AR83">
        <v>6</v>
      </c>
      <c r="AS83">
        <v>5</v>
      </c>
      <c r="AT83">
        <v>4</v>
      </c>
      <c r="AU83" t="s">
        <v>536</v>
      </c>
      <c r="AV83"/>
      <c r="AW83"/>
      <c r="AX83"/>
      <c r="AY83"/>
      <c r="AZ83">
        <v>4</v>
      </c>
      <c r="BA83">
        <v>4</v>
      </c>
      <c r="BB83">
        <v>4</v>
      </c>
      <c r="BC83">
        <v>4</v>
      </c>
      <c r="BD83">
        <v>5</v>
      </c>
      <c r="BE83">
        <v>5</v>
      </c>
      <c r="BF83">
        <v>4</v>
      </c>
      <c r="BG83">
        <v>4</v>
      </c>
      <c r="BH83">
        <v>4</v>
      </c>
      <c r="BI83">
        <v>4</v>
      </c>
      <c r="BJ83">
        <v>4</v>
      </c>
      <c r="BK83">
        <v>4</v>
      </c>
      <c r="BL83">
        <v>4</v>
      </c>
      <c r="BM83">
        <v>4</v>
      </c>
      <c r="BN83">
        <v>4</v>
      </c>
      <c r="BO83">
        <v>4</v>
      </c>
      <c r="BP83">
        <v>4</v>
      </c>
      <c r="BQ83">
        <v>4</v>
      </c>
      <c r="BR83">
        <v>4</v>
      </c>
      <c r="BS83">
        <v>4</v>
      </c>
      <c r="BT83">
        <v>4</v>
      </c>
      <c r="BU83">
        <v>4</v>
      </c>
      <c r="BV83">
        <v>4</v>
      </c>
      <c r="BW83">
        <v>4</v>
      </c>
      <c r="BX83">
        <v>3</v>
      </c>
      <c r="BY83">
        <v>4</v>
      </c>
      <c r="BZ83">
        <v>3</v>
      </c>
      <c r="CA83">
        <v>4</v>
      </c>
      <c r="CB83">
        <v>4</v>
      </c>
      <c r="CC83">
        <v>4</v>
      </c>
      <c r="CD83">
        <v>4</v>
      </c>
      <c r="CE83">
        <v>4</v>
      </c>
      <c r="CF83">
        <v>5</v>
      </c>
      <c r="CG83">
        <v>5</v>
      </c>
      <c r="CH83">
        <v>5</v>
      </c>
      <c r="CI83">
        <v>5</v>
      </c>
      <c r="CJ83">
        <v>3</v>
      </c>
      <c r="CK83">
        <v>5</v>
      </c>
      <c r="CL83">
        <v>4</v>
      </c>
      <c r="CM83">
        <v>4</v>
      </c>
      <c r="CN83">
        <v>4</v>
      </c>
      <c r="CP83" s="213"/>
    </row>
    <row r="84" spans="1:94" ht="15.5">
      <c r="A84" s="126" t="s">
        <v>2127</v>
      </c>
      <c r="B84" s="214">
        <v>244.45</v>
      </c>
      <c r="C84">
        <v>2</v>
      </c>
      <c r="D84">
        <v>2</v>
      </c>
      <c r="E84">
        <v>2</v>
      </c>
      <c r="F84">
        <v>1</v>
      </c>
      <c r="G84"/>
      <c r="H84"/>
      <c r="I84"/>
      <c r="J84"/>
      <c r="K84"/>
      <c r="L84"/>
      <c r="M84"/>
      <c r="N84"/>
      <c r="O84"/>
      <c r="P84"/>
      <c r="Q84" s="126">
        <f t="shared" si="3"/>
        <v>1</v>
      </c>
      <c r="R84">
        <f t="shared" si="5"/>
        <v>1</v>
      </c>
      <c r="S84"/>
      <c r="T84">
        <v>2</v>
      </c>
      <c r="U84"/>
      <c r="V84">
        <v>4</v>
      </c>
      <c r="W84"/>
      <c r="X84"/>
      <c r="Y84">
        <v>7</v>
      </c>
      <c r="Z84"/>
      <c r="AA84"/>
      <c r="AB84"/>
      <c r="AC84"/>
      <c r="AD84"/>
      <c r="AE84"/>
      <c r="AF84"/>
      <c r="AG84" s="126">
        <f t="shared" si="4"/>
        <v>3</v>
      </c>
      <c r="AH84"/>
      <c r="AI84">
        <v>1</v>
      </c>
      <c r="AJ84"/>
      <c r="AK84">
        <v>2</v>
      </c>
      <c r="AL84"/>
      <c r="AM84"/>
      <c r="AN84">
        <v>3</v>
      </c>
      <c r="AO84"/>
      <c r="AP84"/>
      <c r="AQ84"/>
      <c r="AR84"/>
      <c r="AS84"/>
      <c r="AT84"/>
      <c r="AU84" t="s">
        <v>2126</v>
      </c>
      <c r="AV84"/>
      <c r="AW84"/>
      <c r="AX84"/>
      <c r="AY84"/>
      <c r="AZ84">
        <v>3</v>
      </c>
      <c r="BA84">
        <v>3</v>
      </c>
      <c r="BB84">
        <v>4</v>
      </c>
      <c r="BC84">
        <v>4</v>
      </c>
      <c r="BD84">
        <v>3</v>
      </c>
      <c r="BE84">
        <v>3</v>
      </c>
      <c r="BF84">
        <v>3</v>
      </c>
      <c r="BG84">
        <v>4</v>
      </c>
      <c r="BH84">
        <v>4</v>
      </c>
      <c r="BI84">
        <v>3</v>
      </c>
      <c r="BJ84">
        <v>4</v>
      </c>
      <c r="BK84">
        <v>4</v>
      </c>
      <c r="BL84">
        <v>5</v>
      </c>
      <c r="BM84">
        <v>4</v>
      </c>
      <c r="BN84">
        <v>4</v>
      </c>
      <c r="BO84">
        <v>4</v>
      </c>
      <c r="BP84">
        <v>3</v>
      </c>
      <c r="BQ84">
        <v>4</v>
      </c>
      <c r="BR84">
        <v>4</v>
      </c>
      <c r="BS84">
        <v>4</v>
      </c>
      <c r="BT84">
        <v>3</v>
      </c>
      <c r="BU84">
        <v>3</v>
      </c>
      <c r="BV84">
        <v>4</v>
      </c>
      <c r="BW84">
        <v>4</v>
      </c>
      <c r="BX84">
        <v>4</v>
      </c>
      <c r="BY84">
        <v>4</v>
      </c>
      <c r="BZ84">
        <v>3</v>
      </c>
      <c r="CA84">
        <v>3</v>
      </c>
      <c r="CB84">
        <v>4</v>
      </c>
      <c r="CC84">
        <v>3</v>
      </c>
      <c r="CD84">
        <v>3</v>
      </c>
      <c r="CE84">
        <v>2</v>
      </c>
      <c r="CF84">
        <v>3</v>
      </c>
      <c r="CG84">
        <v>4</v>
      </c>
      <c r="CH84">
        <v>3</v>
      </c>
      <c r="CI84">
        <v>3</v>
      </c>
      <c r="CJ84">
        <v>3</v>
      </c>
      <c r="CK84">
        <v>4</v>
      </c>
      <c r="CL84">
        <v>3</v>
      </c>
      <c r="CM84">
        <v>3</v>
      </c>
      <c r="CN84">
        <v>2</v>
      </c>
      <c r="CP84" s="213"/>
    </row>
    <row r="85" spans="1:94" ht="15.5">
      <c r="A85" s="126" t="s">
        <v>2125</v>
      </c>
      <c r="B85" s="214">
        <v>3.95</v>
      </c>
      <c r="C85">
        <v>1</v>
      </c>
      <c r="D85">
        <v>3</v>
      </c>
      <c r="E85">
        <v>3</v>
      </c>
      <c r="F85">
        <v>1</v>
      </c>
      <c r="G85">
        <v>2</v>
      </c>
      <c r="H85"/>
      <c r="I85"/>
      <c r="J85"/>
      <c r="K85"/>
      <c r="L85"/>
      <c r="M85"/>
      <c r="N85"/>
      <c r="O85"/>
      <c r="P85"/>
      <c r="Q85" s="126">
        <f t="shared" si="3"/>
        <v>2</v>
      </c>
      <c r="R85">
        <f t="shared" si="5"/>
        <v>11</v>
      </c>
      <c r="S85">
        <v>1</v>
      </c>
      <c r="T85"/>
      <c r="U85"/>
      <c r="V85">
        <v>4</v>
      </c>
      <c r="W85"/>
      <c r="X85">
        <v>6</v>
      </c>
      <c r="Y85"/>
      <c r="Z85"/>
      <c r="AA85">
        <v>9</v>
      </c>
      <c r="AB85"/>
      <c r="AC85"/>
      <c r="AD85"/>
      <c r="AE85"/>
      <c r="AF85"/>
      <c r="AG85" s="126">
        <f t="shared" si="4"/>
        <v>4</v>
      </c>
      <c r="AH85">
        <v>3</v>
      </c>
      <c r="AI85"/>
      <c r="AJ85"/>
      <c r="AK85">
        <v>2</v>
      </c>
      <c r="AL85"/>
      <c r="AM85">
        <v>4</v>
      </c>
      <c r="AN85"/>
      <c r="AO85"/>
      <c r="AP85">
        <v>1</v>
      </c>
      <c r="AQ85"/>
      <c r="AR85"/>
      <c r="AS85"/>
      <c r="AT85"/>
      <c r="AU85" t="s">
        <v>536</v>
      </c>
      <c r="AV85" t="s">
        <v>509</v>
      </c>
      <c r="AW85" t="s">
        <v>2124</v>
      </c>
      <c r="AX85"/>
      <c r="AY85"/>
      <c r="AZ85">
        <v>4</v>
      </c>
      <c r="BA85">
        <v>3</v>
      </c>
      <c r="BB85">
        <v>3</v>
      </c>
      <c r="BC85">
        <v>3</v>
      </c>
      <c r="BD85">
        <v>4</v>
      </c>
      <c r="BE85">
        <v>5</v>
      </c>
      <c r="BF85">
        <v>5</v>
      </c>
      <c r="BG85">
        <v>5</v>
      </c>
      <c r="BH85">
        <v>5</v>
      </c>
      <c r="BI85">
        <v>5</v>
      </c>
      <c r="BJ85">
        <v>5</v>
      </c>
      <c r="BK85">
        <v>5</v>
      </c>
      <c r="BL85">
        <v>5</v>
      </c>
      <c r="BM85">
        <v>5</v>
      </c>
      <c r="BN85">
        <v>4</v>
      </c>
      <c r="BO85">
        <v>4</v>
      </c>
      <c r="BP85">
        <v>5</v>
      </c>
      <c r="BQ85">
        <v>4</v>
      </c>
      <c r="BR85">
        <v>4</v>
      </c>
      <c r="BS85">
        <v>4</v>
      </c>
      <c r="BT85">
        <v>5</v>
      </c>
      <c r="BU85">
        <v>4</v>
      </c>
      <c r="BV85">
        <v>5</v>
      </c>
      <c r="BW85">
        <v>5</v>
      </c>
      <c r="BX85">
        <v>5</v>
      </c>
      <c r="BY85">
        <v>5</v>
      </c>
      <c r="BZ85">
        <v>5</v>
      </c>
      <c r="CA85">
        <v>5</v>
      </c>
      <c r="CB85">
        <v>5</v>
      </c>
      <c r="CC85">
        <v>5</v>
      </c>
      <c r="CD85">
        <v>5</v>
      </c>
      <c r="CE85">
        <v>2</v>
      </c>
      <c r="CF85">
        <v>2</v>
      </c>
      <c r="CG85">
        <v>3</v>
      </c>
      <c r="CH85">
        <v>2</v>
      </c>
      <c r="CI85">
        <v>1</v>
      </c>
      <c r="CJ85">
        <v>3</v>
      </c>
      <c r="CK85">
        <v>1</v>
      </c>
      <c r="CL85">
        <v>4</v>
      </c>
      <c r="CM85">
        <v>4</v>
      </c>
      <c r="CN85">
        <v>4</v>
      </c>
      <c r="CP85" s="213"/>
    </row>
    <row r="86" spans="1:94" ht="15.5">
      <c r="A86" s="126" t="s">
        <v>2123</v>
      </c>
      <c r="B86" s="214">
        <v>13.1</v>
      </c>
      <c r="C86">
        <v>2</v>
      </c>
      <c r="D86">
        <v>2</v>
      </c>
      <c r="E86">
        <v>2</v>
      </c>
      <c r="F86">
        <v>1</v>
      </c>
      <c r="G86">
        <v>2</v>
      </c>
      <c r="H86"/>
      <c r="I86"/>
      <c r="J86"/>
      <c r="K86"/>
      <c r="L86"/>
      <c r="M86"/>
      <c r="N86"/>
      <c r="O86"/>
      <c r="P86"/>
      <c r="Q86" s="126">
        <f t="shared" si="3"/>
        <v>2</v>
      </c>
      <c r="R86">
        <f t="shared" si="5"/>
        <v>11</v>
      </c>
      <c r="S86"/>
      <c r="T86"/>
      <c r="U86"/>
      <c r="V86"/>
      <c r="W86"/>
      <c r="X86"/>
      <c r="Y86"/>
      <c r="Z86"/>
      <c r="AA86"/>
      <c r="AB86"/>
      <c r="AC86"/>
      <c r="AD86"/>
      <c r="AE86"/>
      <c r="AF86">
        <v>14</v>
      </c>
      <c r="AG86" s="126">
        <f t="shared" si="4"/>
        <v>0</v>
      </c>
      <c r="AH86"/>
      <c r="AI86"/>
      <c r="AJ86"/>
      <c r="AK86"/>
      <c r="AL86"/>
      <c r="AM86"/>
      <c r="AN86"/>
      <c r="AO86"/>
      <c r="AP86"/>
      <c r="AQ86"/>
      <c r="AR86"/>
      <c r="AS86"/>
      <c r="AT86"/>
      <c r="AU86" t="s">
        <v>2122</v>
      </c>
      <c r="AV86"/>
      <c r="AW86"/>
      <c r="AX86"/>
      <c r="AY86"/>
      <c r="AZ86">
        <v>4</v>
      </c>
      <c r="BA86">
        <v>3</v>
      </c>
      <c r="BB86">
        <v>2</v>
      </c>
      <c r="BC86">
        <v>2</v>
      </c>
      <c r="BD86">
        <v>2</v>
      </c>
      <c r="BE86">
        <v>4</v>
      </c>
      <c r="BF86">
        <v>3</v>
      </c>
      <c r="BG86">
        <v>3</v>
      </c>
      <c r="BH86">
        <v>3</v>
      </c>
      <c r="BI86">
        <v>4</v>
      </c>
      <c r="BJ86">
        <v>4</v>
      </c>
      <c r="BK86">
        <v>5</v>
      </c>
      <c r="BL86">
        <v>5</v>
      </c>
      <c r="BM86">
        <v>5</v>
      </c>
      <c r="BN86">
        <v>3</v>
      </c>
      <c r="BO86">
        <v>3</v>
      </c>
      <c r="BP86">
        <v>4</v>
      </c>
      <c r="BQ86">
        <v>4</v>
      </c>
      <c r="BR86">
        <v>4</v>
      </c>
      <c r="BS86">
        <v>4</v>
      </c>
      <c r="BT86">
        <v>3</v>
      </c>
      <c r="BU86">
        <v>3</v>
      </c>
      <c r="BV86">
        <v>3</v>
      </c>
      <c r="BW86">
        <v>4</v>
      </c>
      <c r="BX86">
        <v>4</v>
      </c>
      <c r="BY86">
        <v>3</v>
      </c>
      <c r="BZ86">
        <v>5</v>
      </c>
      <c r="CA86">
        <v>4</v>
      </c>
      <c r="CB86">
        <v>4</v>
      </c>
      <c r="CC86">
        <v>4</v>
      </c>
      <c r="CD86">
        <v>4</v>
      </c>
      <c r="CE86">
        <v>3</v>
      </c>
      <c r="CF86">
        <v>2</v>
      </c>
      <c r="CG86">
        <v>4</v>
      </c>
      <c r="CH86">
        <v>3</v>
      </c>
      <c r="CI86">
        <v>4</v>
      </c>
      <c r="CJ86">
        <v>3</v>
      </c>
      <c r="CK86">
        <v>4</v>
      </c>
      <c r="CL86">
        <v>2</v>
      </c>
      <c r="CM86">
        <v>1</v>
      </c>
      <c r="CN86">
        <v>2</v>
      </c>
      <c r="CP86" s="213"/>
    </row>
    <row r="87" spans="1:94" ht="15.5">
      <c r="A87" s="126" t="s">
        <v>2121</v>
      </c>
      <c r="B87" s="214">
        <v>19.25</v>
      </c>
      <c r="C87">
        <v>2</v>
      </c>
      <c r="D87">
        <v>1</v>
      </c>
      <c r="E87">
        <v>9</v>
      </c>
      <c r="F87">
        <v>1</v>
      </c>
      <c r="G87"/>
      <c r="H87"/>
      <c r="I87"/>
      <c r="J87"/>
      <c r="K87"/>
      <c r="L87"/>
      <c r="M87"/>
      <c r="N87"/>
      <c r="O87"/>
      <c r="P87"/>
      <c r="Q87" s="126">
        <f t="shared" si="3"/>
        <v>1</v>
      </c>
      <c r="R87">
        <f t="shared" si="5"/>
        <v>1</v>
      </c>
      <c r="S87"/>
      <c r="T87">
        <v>2</v>
      </c>
      <c r="U87">
        <v>3</v>
      </c>
      <c r="V87"/>
      <c r="W87">
        <v>5</v>
      </c>
      <c r="X87">
        <v>6</v>
      </c>
      <c r="Y87">
        <v>7</v>
      </c>
      <c r="Z87">
        <v>8</v>
      </c>
      <c r="AA87"/>
      <c r="AB87"/>
      <c r="AC87">
        <v>11</v>
      </c>
      <c r="AD87">
        <v>12</v>
      </c>
      <c r="AE87"/>
      <c r="AF87"/>
      <c r="AG87" s="126">
        <f t="shared" si="4"/>
        <v>8</v>
      </c>
      <c r="AH87"/>
      <c r="AI87">
        <v>1</v>
      </c>
      <c r="AJ87">
        <v>5</v>
      </c>
      <c r="AK87"/>
      <c r="AL87">
        <v>3</v>
      </c>
      <c r="AM87">
        <v>6</v>
      </c>
      <c r="AN87">
        <v>4</v>
      </c>
      <c r="AO87">
        <v>2</v>
      </c>
      <c r="AP87"/>
      <c r="AQ87"/>
      <c r="AR87">
        <v>7</v>
      </c>
      <c r="AS87">
        <v>8</v>
      </c>
      <c r="AT87"/>
      <c r="AU87"/>
      <c r="AV87"/>
      <c r="AW87"/>
      <c r="AX87"/>
      <c r="AY87"/>
      <c r="AZ87">
        <v>4</v>
      </c>
      <c r="BA87">
        <v>4</v>
      </c>
      <c r="BB87">
        <v>4</v>
      </c>
      <c r="BC87">
        <v>4</v>
      </c>
      <c r="BD87">
        <v>2</v>
      </c>
      <c r="BE87">
        <v>5</v>
      </c>
      <c r="BF87">
        <v>5</v>
      </c>
      <c r="BG87">
        <v>4</v>
      </c>
      <c r="BH87">
        <v>4</v>
      </c>
      <c r="BI87">
        <v>5</v>
      </c>
      <c r="BJ87">
        <v>5</v>
      </c>
      <c r="BK87">
        <v>5</v>
      </c>
      <c r="BL87">
        <v>5</v>
      </c>
      <c r="BM87">
        <v>5</v>
      </c>
      <c r="BN87">
        <v>5</v>
      </c>
      <c r="BO87">
        <v>5</v>
      </c>
      <c r="BP87">
        <v>5</v>
      </c>
      <c r="BQ87">
        <v>5</v>
      </c>
      <c r="BR87">
        <v>5</v>
      </c>
      <c r="BS87">
        <v>5</v>
      </c>
      <c r="BT87">
        <v>5</v>
      </c>
      <c r="BU87">
        <v>5</v>
      </c>
      <c r="BV87">
        <v>5</v>
      </c>
      <c r="BW87">
        <v>5</v>
      </c>
      <c r="BX87">
        <v>5</v>
      </c>
      <c r="BY87">
        <v>5</v>
      </c>
      <c r="BZ87">
        <v>5</v>
      </c>
      <c r="CA87">
        <v>5</v>
      </c>
      <c r="CB87">
        <v>5</v>
      </c>
      <c r="CC87">
        <v>5</v>
      </c>
      <c r="CD87">
        <v>5</v>
      </c>
      <c r="CE87">
        <v>4</v>
      </c>
      <c r="CF87">
        <v>4</v>
      </c>
      <c r="CG87">
        <v>4</v>
      </c>
      <c r="CH87">
        <v>4</v>
      </c>
      <c r="CI87">
        <v>4</v>
      </c>
      <c r="CJ87">
        <v>4</v>
      </c>
      <c r="CK87">
        <v>4</v>
      </c>
      <c r="CL87">
        <v>5</v>
      </c>
      <c r="CM87">
        <v>5</v>
      </c>
      <c r="CN87">
        <v>4</v>
      </c>
      <c r="CP87" s="213"/>
    </row>
    <row r="88" spans="1:94" ht="15.5">
      <c r="A88" s="126" t="s">
        <v>2120</v>
      </c>
      <c r="B88" s="214">
        <v>7.2</v>
      </c>
      <c r="C88">
        <v>1</v>
      </c>
      <c r="D88">
        <v>2</v>
      </c>
      <c r="E88">
        <v>4</v>
      </c>
      <c r="F88"/>
      <c r="G88"/>
      <c r="H88"/>
      <c r="I88"/>
      <c r="J88"/>
      <c r="K88"/>
      <c r="L88"/>
      <c r="M88">
        <v>8</v>
      </c>
      <c r="N88"/>
      <c r="O88"/>
      <c r="P88"/>
      <c r="Q88" s="126">
        <f t="shared" si="3"/>
        <v>1</v>
      </c>
      <c r="R88">
        <f t="shared" si="5"/>
        <v>8</v>
      </c>
      <c r="S88">
        <v>1</v>
      </c>
      <c r="T88"/>
      <c r="U88"/>
      <c r="V88">
        <v>4</v>
      </c>
      <c r="W88"/>
      <c r="X88"/>
      <c r="Y88"/>
      <c r="Z88"/>
      <c r="AA88"/>
      <c r="AB88">
        <v>10</v>
      </c>
      <c r="AC88"/>
      <c r="AD88"/>
      <c r="AE88"/>
      <c r="AF88"/>
      <c r="AG88" s="126">
        <f t="shared" si="4"/>
        <v>3</v>
      </c>
      <c r="AH88">
        <v>2</v>
      </c>
      <c r="AI88"/>
      <c r="AJ88"/>
      <c r="AK88">
        <v>3</v>
      </c>
      <c r="AL88"/>
      <c r="AM88"/>
      <c r="AN88"/>
      <c r="AO88"/>
      <c r="AP88"/>
      <c r="AQ88">
        <v>1</v>
      </c>
      <c r="AR88"/>
      <c r="AS88"/>
      <c r="AT88"/>
      <c r="AU88" t="s">
        <v>2119</v>
      </c>
      <c r="AV88" t="s">
        <v>518</v>
      </c>
      <c r="AW88"/>
      <c r="AX88"/>
      <c r="AY88"/>
      <c r="AZ88">
        <v>5</v>
      </c>
      <c r="BA88">
        <v>5</v>
      </c>
      <c r="BB88">
        <v>4</v>
      </c>
      <c r="BC88">
        <v>5</v>
      </c>
      <c r="BD88">
        <v>4</v>
      </c>
      <c r="BE88">
        <v>5</v>
      </c>
      <c r="BF88">
        <v>5</v>
      </c>
      <c r="BG88">
        <v>4</v>
      </c>
      <c r="BH88">
        <v>4</v>
      </c>
      <c r="BI88">
        <v>5</v>
      </c>
      <c r="BJ88">
        <v>5</v>
      </c>
      <c r="BK88">
        <v>5</v>
      </c>
      <c r="BL88">
        <v>4</v>
      </c>
      <c r="BM88">
        <v>5</v>
      </c>
      <c r="BN88">
        <v>5</v>
      </c>
      <c r="BO88">
        <v>4</v>
      </c>
      <c r="BP88">
        <v>4</v>
      </c>
      <c r="BQ88">
        <v>5</v>
      </c>
      <c r="BR88">
        <v>4</v>
      </c>
      <c r="BS88">
        <v>4</v>
      </c>
      <c r="BT88">
        <v>5</v>
      </c>
      <c r="BU88">
        <v>4</v>
      </c>
      <c r="BV88">
        <v>5</v>
      </c>
      <c r="BW88">
        <v>4</v>
      </c>
      <c r="BX88">
        <v>5</v>
      </c>
      <c r="BY88">
        <v>5</v>
      </c>
      <c r="BZ88">
        <v>4</v>
      </c>
      <c r="CA88">
        <v>5</v>
      </c>
      <c r="CB88">
        <v>4</v>
      </c>
      <c r="CC88">
        <v>5</v>
      </c>
      <c r="CD88">
        <v>4</v>
      </c>
      <c r="CE88">
        <v>3</v>
      </c>
      <c r="CF88">
        <v>4</v>
      </c>
      <c r="CG88">
        <v>5</v>
      </c>
      <c r="CH88">
        <v>5</v>
      </c>
      <c r="CI88">
        <v>5</v>
      </c>
      <c r="CJ88">
        <v>4</v>
      </c>
      <c r="CK88">
        <v>5</v>
      </c>
      <c r="CL88">
        <v>5</v>
      </c>
      <c r="CM88">
        <v>5</v>
      </c>
      <c r="CN88">
        <v>4</v>
      </c>
      <c r="CP88" s="213"/>
    </row>
    <row r="89" spans="1:94" ht="15.5">
      <c r="A89" s="126" t="s">
        <v>2118</v>
      </c>
      <c r="B89" s="214">
        <v>9.5333333333333332</v>
      </c>
      <c r="C89">
        <v>2</v>
      </c>
      <c r="D89">
        <v>2</v>
      </c>
      <c r="E89">
        <v>2</v>
      </c>
      <c r="F89">
        <v>1</v>
      </c>
      <c r="G89">
        <v>2</v>
      </c>
      <c r="H89"/>
      <c r="I89"/>
      <c r="J89"/>
      <c r="K89"/>
      <c r="L89"/>
      <c r="M89"/>
      <c r="N89"/>
      <c r="O89"/>
      <c r="P89"/>
      <c r="Q89" s="126">
        <f t="shared" si="3"/>
        <v>2</v>
      </c>
      <c r="R89">
        <f t="shared" si="5"/>
        <v>11</v>
      </c>
      <c r="S89"/>
      <c r="T89">
        <v>2</v>
      </c>
      <c r="U89"/>
      <c r="V89">
        <v>4</v>
      </c>
      <c r="W89">
        <v>5</v>
      </c>
      <c r="X89">
        <v>6</v>
      </c>
      <c r="Y89">
        <v>7</v>
      </c>
      <c r="Z89"/>
      <c r="AA89">
        <v>9</v>
      </c>
      <c r="AB89">
        <v>10</v>
      </c>
      <c r="AC89">
        <v>11</v>
      </c>
      <c r="AD89">
        <v>12</v>
      </c>
      <c r="AE89"/>
      <c r="AF89"/>
      <c r="AG89" s="126">
        <f t="shared" si="4"/>
        <v>9</v>
      </c>
      <c r="AH89"/>
      <c r="AI89">
        <v>7</v>
      </c>
      <c r="AJ89"/>
      <c r="AK89">
        <v>9</v>
      </c>
      <c r="AL89">
        <v>8</v>
      </c>
      <c r="AM89">
        <v>2</v>
      </c>
      <c r="AN89">
        <v>3</v>
      </c>
      <c r="AO89"/>
      <c r="AP89">
        <v>1</v>
      </c>
      <c r="AQ89">
        <v>4</v>
      </c>
      <c r="AR89">
        <v>5</v>
      </c>
      <c r="AS89">
        <v>6</v>
      </c>
      <c r="AT89"/>
      <c r="AU89" t="s">
        <v>1349</v>
      </c>
      <c r="AV89"/>
      <c r="AW89"/>
      <c r="AX89"/>
      <c r="AY89"/>
      <c r="AZ89">
        <v>4</v>
      </c>
      <c r="BA89">
        <v>4</v>
      </c>
      <c r="BB89">
        <v>4</v>
      </c>
      <c r="BC89">
        <v>4</v>
      </c>
      <c r="BD89">
        <v>5</v>
      </c>
      <c r="BE89">
        <v>5</v>
      </c>
      <c r="BF89">
        <v>4</v>
      </c>
      <c r="BG89">
        <v>5</v>
      </c>
      <c r="BH89">
        <v>5</v>
      </c>
      <c r="BI89">
        <v>5</v>
      </c>
      <c r="BJ89">
        <v>5</v>
      </c>
      <c r="BK89">
        <v>5</v>
      </c>
      <c r="BL89">
        <v>5</v>
      </c>
      <c r="BM89">
        <v>5</v>
      </c>
      <c r="BN89">
        <v>5</v>
      </c>
      <c r="BO89">
        <v>5</v>
      </c>
      <c r="BP89">
        <v>5</v>
      </c>
      <c r="BQ89">
        <v>4</v>
      </c>
      <c r="BR89">
        <v>5</v>
      </c>
      <c r="BS89">
        <v>5</v>
      </c>
      <c r="BT89">
        <v>5</v>
      </c>
      <c r="BU89">
        <v>5</v>
      </c>
      <c r="BV89">
        <v>5</v>
      </c>
      <c r="BW89">
        <v>5</v>
      </c>
      <c r="BX89">
        <v>5</v>
      </c>
      <c r="BY89">
        <v>5</v>
      </c>
      <c r="BZ89">
        <v>5</v>
      </c>
      <c r="CA89">
        <v>5</v>
      </c>
      <c r="CB89">
        <v>5</v>
      </c>
      <c r="CC89">
        <v>5</v>
      </c>
      <c r="CD89">
        <v>5</v>
      </c>
      <c r="CE89">
        <v>3</v>
      </c>
      <c r="CF89">
        <v>5</v>
      </c>
      <c r="CG89">
        <v>4</v>
      </c>
      <c r="CH89">
        <v>3</v>
      </c>
      <c r="CI89">
        <v>5</v>
      </c>
      <c r="CJ89">
        <v>5</v>
      </c>
      <c r="CK89">
        <v>4</v>
      </c>
      <c r="CL89">
        <v>3</v>
      </c>
      <c r="CM89">
        <v>3</v>
      </c>
      <c r="CN89">
        <v>4</v>
      </c>
      <c r="CP89" s="213"/>
    </row>
    <row r="90" spans="1:94" ht="15.5">
      <c r="A90" s="126" t="s">
        <v>2117</v>
      </c>
      <c r="B90" s="214">
        <v>6.1</v>
      </c>
      <c r="C90">
        <v>1</v>
      </c>
      <c r="D90">
        <v>2</v>
      </c>
      <c r="E90">
        <v>8</v>
      </c>
      <c r="F90">
        <v>1</v>
      </c>
      <c r="G90"/>
      <c r="H90"/>
      <c r="I90"/>
      <c r="J90"/>
      <c r="K90"/>
      <c r="L90"/>
      <c r="M90"/>
      <c r="N90"/>
      <c r="O90"/>
      <c r="P90"/>
      <c r="Q90" s="126">
        <f t="shared" si="3"/>
        <v>1</v>
      </c>
      <c r="R90">
        <f t="shared" si="5"/>
        <v>1</v>
      </c>
      <c r="S90"/>
      <c r="T90"/>
      <c r="U90"/>
      <c r="V90"/>
      <c r="W90"/>
      <c r="X90"/>
      <c r="Y90"/>
      <c r="Z90"/>
      <c r="AA90"/>
      <c r="AB90"/>
      <c r="AC90"/>
      <c r="AD90"/>
      <c r="AE90">
        <v>13</v>
      </c>
      <c r="AF90"/>
      <c r="AG90" s="126">
        <f t="shared" si="4"/>
        <v>1</v>
      </c>
      <c r="AH90"/>
      <c r="AI90"/>
      <c r="AJ90"/>
      <c r="AK90"/>
      <c r="AL90"/>
      <c r="AM90"/>
      <c r="AN90"/>
      <c r="AO90"/>
      <c r="AP90"/>
      <c r="AQ90"/>
      <c r="AR90"/>
      <c r="AS90"/>
      <c r="AT90">
        <v>1</v>
      </c>
      <c r="AU90" t="s">
        <v>2116</v>
      </c>
      <c r="AV90" t="s">
        <v>2115</v>
      </c>
      <c r="AW90"/>
      <c r="AX90"/>
      <c r="AY90"/>
      <c r="AZ90">
        <v>3</v>
      </c>
      <c r="BA90">
        <v>5</v>
      </c>
      <c r="BB90">
        <v>4</v>
      </c>
      <c r="BC90">
        <v>4</v>
      </c>
      <c r="BD90">
        <v>4</v>
      </c>
      <c r="BE90">
        <v>4</v>
      </c>
      <c r="BF90">
        <v>4</v>
      </c>
      <c r="BG90">
        <v>4</v>
      </c>
      <c r="BH90">
        <v>3</v>
      </c>
      <c r="BI90">
        <v>3</v>
      </c>
      <c r="BJ90">
        <v>4</v>
      </c>
      <c r="BK90">
        <v>4</v>
      </c>
      <c r="BL90">
        <v>4</v>
      </c>
      <c r="BM90">
        <v>4</v>
      </c>
      <c r="BN90">
        <v>3</v>
      </c>
      <c r="BO90">
        <v>3</v>
      </c>
      <c r="BP90">
        <v>4</v>
      </c>
      <c r="BQ90">
        <v>2</v>
      </c>
      <c r="BR90">
        <v>4</v>
      </c>
      <c r="BS90">
        <v>4</v>
      </c>
      <c r="BT90">
        <v>5</v>
      </c>
      <c r="BU90">
        <v>5</v>
      </c>
      <c r="BV90">
        <v>5</v>
      </c>
      <c r="BW90">
        <v>4</v>
      </c>
      <c r="BX90">
        <v>5</v>
      </c>
      <c r="BY90">
        <v>5</v>
      </c>
      <c r="BZ90">
        <v>5</v>
      </c>
      <c r="CA90">
        <v>5</v>
      </c>
      <c r="CB90">
        <v>5</v>
      </c>
      <c r="CC90">
        <v>5</v>
      </c>
      <c r="CD90">
        <v>5</v>
      </c>
      <c r="CE90">
        <v>1</v>
      </c>
      <c r="CF90">
        <v>4</v>
      </c>
      <c r="CG90">
        <v>4</v>
      </c>
      <c r="CH90">
        <v>3</v>
      </c>
      <c r="CI90">
        <v>4</v>
      </c>
      <c r="CJ90">
        <v>3</v>
      </c>
      <c r="CK90">
        <v>4</v>
      </c>
      <c r="CL90">
        <v>4</v>
      </c>
      <c r="CM90">
        <v>4</v>
      </c>
      <c r="CN90">
        <v>4</v>
      </c>
      <c r="CP90" s="213"/>
    </row>
    <row r="91" spans="1:94" ht="15.5">
      <c r="A91" s="126" t="s">
        <v>2114</v>
      </c>
      <c r="B91" s="214">
        <v>7.416666666666667</v>
      </c>
      <c r="C91">
        <v>2</v>
      </c>
      <c r="D91">
        <v>5</v>
      </c>
      <c r="E91">
        <v>2</v>
      </c>
      <c r="F91"/>
      <c r="G91"/>
      <c r="H91"/>
      <c r="I91"/>
      <c r="J91"/>
      <c r="K91"/>
      <c r="L91"/>
      <c r="M91"/>
      <c r="N91">
        <v>9</v>
      </c>
      <c r="O91"/>
      <c r="P91" t="s">
        <v>2113</v>
      </c>
      <c r="Q91" s="126">
        <f t="shared" si="3"/>
        <v>1</v>
      </c>
      <c r="R91">
        <f t="shared" si="5"/>
        <v>9</v>
      </c>
      <c r="S91"/>
      <c r="T91">
        <v>2</v>
      </c>
      <c r="U91"/>
      <c r="V91">
        <v>4</v>
      </c>
      <c r="W91">
        <v>5</v>
      </c>
      <c r="X91">
        <v>6</v>
      </c>
      <c r="Y91">
        <v>7</v>
      </c>
      <c r="Z91">
        <v>8</v>
      </c>
      <c r="AA91"/>
      <c r="AB91">
        <v>10</v>
      </c>
      <c r="AC91">
        <v>11</v>
      </c>
      <c r="AD91">
        <v>12</v>
      </c>
      <c r="AE91"/>
      <c r="AF91"/>
      <c r="AG91" s="126">
        <f t="shared" si="4"/>
        <v>9</v>
      </c>
      <c r="AH91"/>
      <c r="AI91">
        <v>2</v>
      </c>
      <c r="AJ91"/>
      <c r="AK91">
        <v>1</v>
      </c>
      <c r="AL91">
        <v>7</v>
      </c>
      <c r="AM91">
        <v>6</v>
      </c>
      <c r="AN91">
        <v>3</v>
      </c>
      <c r="AO91">
        <v>9</v>
      </c>
      <c r="AP91"/>
      <c r="AQ91">
        <v>8</v>
      </c>
      <c r="AR91">
        <v>4</v>
      </c>
      <c r="AS91">
        <v>5</v>
      </c>
      <c r="AT91"/>
      <c r="AU91" t="s">
        <v>2112</v>
      </c>
      <c r="AV91"/>
      <c r="AW91"/>
      <c r="AX91"/>
      <c r="AY91"/>
      <c r="AZ91">
        <v>3</v>
      </c>
      <c r="BA91">
        <v>3</v>
      </c>
      <c r="BB91">
        <v>3</v>
      </c>
      <c r="BC91">
        <v>3</v>
      </c>
      <c r="BD91">
        <v>3</v>
      </c>
      <c r="BE91">
        <v>4</v>
      </c>
      <c r="BF91">
        <v>3</v>
      </c>
      <c r="BG91">
        <v>4</v>
      </c>
      <c r="BH91">
        <v>4</v>
      </c>
      <c r="BI91">
        <v>4</v>
      </c>
      <c r="BJ91">
        <v>4</v>
      </c>
      <c r="BK91">
        <v>4</v>
      </c>
      <c r="BL91">
        <v>4</v>
      </c>
      <c r="BM91">
        <v>4</v>
      </c>
      <c r="BN91">
        <v>4</v>
      </c>
      <c r="BO91">
        <v>4</v>
      </c>
      <c r="BP91">
        <v>4</v>
      </c>
      <c r="BQ91">
        <v>4</v>
      </c>
      <c r="BR91">
        <v>4</v>
      </c>
      <c r="BS91">
        <v>4</v>
      </c>
      <c r="BT91">
        <v>4</v>
      </c>
      <c r="BU91">
        <v>4</v>
      </c>
      <c r="BV91">
        <v>4</v>
      </c>
      <c r="BW91">
        <v>4</v>
      </c>
      <c r="BX91">
        <v>5</v>
      </c>
      <c r="BY91">
        <v>5</v>
      </c>
      <c r="BZ91">
        <v>5</v>
      </c>
      <c r="CA91">
        <v>4</v>
      </c>
      <c r="CB91">
        <v>4</v>
      </c>
      <c r="CC91">
        <v>4</v>
      </c>
      <c r="CD91">
        <v>4</v>
      </c>
      <c r="CE91">
        <v>7</v>
      </c>
      <c r="CF91">
        <v>3</v>
      </c>
      <c r="CG91">
        <v>4</v>
      </c>
      <c r="CH91">
        <v>3</v>
      </c>
      <c r="CI91">
        <v>4</v>
      </c>
      <c r="CJ91">
        <v>4</v>
      </c>
      <c r="CK91">
        <v>4</v>
      </c>
      <c r="CL91">
        <v>3</v>
      </c>
      <c r="CM91">
        <v>2</v>
      </c>
      <c r="CN91">
        <v>2</v>
      </c>
      <c r="CP91" s="213"/>
    </row>
    <row r="92" spans="1:94" ht="15.5">
      <c r="A92" s="126" t="s">
        <v>2111</v>
      </c>
      <c r="B92" s="214">
        <v>7.7166666666666668</v>
      </c>
      <c r="C92">
        <v>2</v>
      </c>
      <c r="D92">
        <v>2</v>
      </c>
      <c r="E92">
        <v>8</v>
      </c>
      <c r="F92">
        <v>1</v>
      </c>
      <c r="G92"/>
      <c r="H92"/>
      <c r="I92"/>
      <c r="J92"/>
      <c r="K92"/>
      <c r="L92"/>
      <c r="M92"/>
      <c r="N92"/>
      <c r="O92"/>
      <c r="P92"/>
      <c r="Q92" s="126">
        <f t="shared" si="3"/>
        <v>1</v>
      </c>
      <c r="R92">
        <f t="shared" si="5"/>
        <v>1</v>
      </c>
      <c r="S92">
        <v>1</v>
      </c>
      <c r="T92">
        <v>2</v>
      </c>
      <c r="U92">
        <v>3</v>
      </c>
      <c r="V92">
        <v>4</v>
      </c>
      <c r="W92">
        <v>5</v>
      </c>
      <c r="X92">
        <v>6</v>
      </c>
      <c r="Y92">
        <v>7</v>
      </c>
      <c r="Z92">
        <v>8</v>
      </c>
      <c r="AA92">
        <v>9</v>
      </c>
      <c r="AB92">
        <v>10</v>
      </c>
      <c r="AC92">
        <v>11</v>
      </c>
      <c r="AD92">
        <v>12</v>
      </c>
      <c r="AE92">
        <v>13</v>
      </c>
      <c r="AF92"/>
      <c r="AG92" s="126">
        <f t="shared" si="4"/>
        <v>13</v>
      </c>
      <c r="AH92">
        <v>11</v>
      </c>
      <c r="AI92">
        <v>3</v>
      </c>
      <c r="AJ92">
        <v>4</v>
      </c>
      <c r="AK92">
        <v>9</v>
      </c>
      <c r="AL92">
        <v>5</v>
      </c>
      <c r="AM92">
        <v>6</v>
      </c>
      <c r="AN92">
        <v>1</v>
      </c>
      <c r="AO92">
        <v>10</v>
      </c>
      <c r="AP92">
        <v>12</v>
      </c>
      <c r="AQ92">
        <v>8</v>
      </c>
      <c r="AR92">
        <v>7</v>
      </c>
      <c r="AS92">
        <v>2</v>
      </c>
      <c r="AT92">
        <v>13</v>
      </c>
      <c r="AU92" t="s">
        <v>2110</v>
      </c>
      <c r="AV92" t="s">
        <v>375</v>
      </c>
      <c r="AW92" t="s">
        <v>920</v>
      </c>
      <c r="AX92"/>
      <c r="AY92"/>
      <c r="AZ92">
        <v>4</v>
      </c>
      <c r="BA92">
        <v>5</v>
      </c>
      <c r="BB92">
        <v>5</v>
      </c>
      <c r="BC92">
        <v>5</v>
      </c>
      <c r="BD92">
        <v>5</v>
      </c>
      <c r="BE92">
        <v>5</v>
      </c>
      <c r="BF92">
        <v>5</v>
      </c>
      <c r="BG92">
        <v>5</v>
      </c>
      <c r="BH92">
        <v>4</v>
      </c>
      <c r="BI92">
        <v>5</v>
      </c>
      <c r="BJ92">
        <v>5</v>
      </c>
      <c r="BK92">
        <v>5</v>
      </c>
      <c r="BL92">
        <v>5</v>
      </c>
      <c r="BM92">
        <v>5</v>
      </c>
      <c r="BN92">
        <v>5</v>
      </c>
      <c r="BO92">
        <v>5</v>
      </c>
      <c r="BP92">
        <v>5</v>
      </c>
      <c r="BQ92">
        <v>4</v>
      </c>
      <c r="BR92">
        <v>4</v>
      </c>
      <c r="BS92">
        <v>4</v>
      </c>
      <c r="BT92">
        <v>5</v>
      </c>
      <c r="BU92">
        <v>5</v>
      </c>
      <c r="BV92">
        <v>5</v>
      </c>
      <c r="BW92">
        <v>5</v>
      </c>
      <c r="BX92">
        <v>5</v>
      </c>
      <c r="BY92">
        <v>5</v>
      </c>
      <c r="BZ92">
        <v>5</v>
      </c>
      <c r="CA92">
        <v>5</v>
      </c>
      <c r="CB92">
        <v>5</v>
      </c>
      <c r="CC92">
        <v>4</v>
      </c>
      <c r="CD92">
        <v>5</v>
      </c>
      <c r="CE92">
        <v>3</v>
      </c>
      <c r="CF92">
        <v>3</v>
      </c>
      <c r="CG92">
        <v>4</v>
      </c>
      <c r="CH92">
        <v>4</v>
      </c>
      <c r="CI92">
        <v>5</v>
      </c>
      <c r="CJ92">
        <v>5</v>
      </c>
      <c r="CK92">
        <v>4</v>
      </c>
      <c r="CL92">
        <v>2</v>
      </c>
      <c r="CM92">
        <v>2</v>
      </c>
      <c r="CN92">
        <v>1</v>
      </c>
      <c r="CP92" s="213"/>
    </row>
    <row r="93" spans="1:94" ht="15.5">
      <c r="A93" s="126" t="s">
        <v>2109</v>
      </c>
      <c r="B93" s="214">
        <v>10.4</v>
      </c>
      <c r="C93">
        <v>1</v>
      </c>
      <c r="D93">
        <v>5</v>
      </c>
      <c r="E93">
        <v>9</v>
      </c>
      <c r="F93">
        <v>1</v>
      </c>
      <c r="G93"/>
      <c r="H93"/>
      <c r="I93"/>
      <c r="J93"/>
      <c r="K93"/>
      <c r="L93"/>
      <c r="M93"/>
      <c r="N93"/>
      <c r="O93"/>
      <c r="P93"/>
      <c r="Q93" s="126">
        <f t="shared" si="3"/>
        <v>1</v>
      </c>
      <c r="R93">
        <f t="shared" si="5"/>
        <v>1</v>
      </c>
      <c r="S93"/>
      <c r="T93">
        <v>2</v>
      </c>
      <c r="U93"/>
      <c r="V93">
        <v>4</v>
      </c>
      <c r="W93"/>
      <c r="X93"/>
      <c r="Y93">
        <v>7</v>
      </c>
      <c r="Z93"/>
      <c r="AA93"/>
      <c r="AB93"/>
      <c r="AC93"/>
      <c r="AD93"/>
      <c r="AE93"/>
      <c r="AF93"/>
      <c r="AG93" s="126">
        <f t="shared" si="4"/>
        <v>3</v>
      </c>
      <c r="AH93"/>
      <c r="AI93">
        <v>1</v>
      </c>
      <c r="AJ93"/>
      <c r="AK93">
        <v>3</v>
      </c>
      <c r="AL93"/>
      <c r="AM93"/>
      <c r="AN93">
        <v>2</v>
      </c>
      <c r="AO93"/>
      <c r="AP93"/>
      <c r="AQ93"/>
      <c r="AR93"/>
      <c r="AS93"/>
      <c r="AT93"/>
      <c r="AU93" t="s">
        <v>603</v>
      </c>
      <c r="AV93" t="s">
        <v>2108</v>
      </c>
      <c r="AW93" t="s">
        <v>1836</v>
      </c>
      <c r="AX93" t="s">
        <v>418</v>
      </c>
      <c r="AY93" t="s">
        <v>614</v>
      </c>
      <c r="AZ93">
        <v>4</v>
      </c>
      <c r="BA93">
        <v>3</v>
      </c>
      <c r="BB93">
        <v>1</v>
      </c>
      <c r="BC93">
        <v>2</v>
      </c>
      <c r="BD93">
        <v>3</v>
      </c>
      <c r="BE93">
        <v>2</v>
      </c>
      <c r="BF93">
        <v>3</v>
      </c>
      <c r="BG93">
        <v>3</v>
      </c>
      <c r="BH93">
        <v>3</v>
      </c>
      <c r="BI93">
        <v>1</v>
      </c>
      <c r="BJ93">
        <v>4</v>
      </c>
      <c r="BK93">
        <v>4</v>
      </c>
      <c r="BL93">
        <v>4</v>
      </c>
      <c r="BM93">
        <v>4</v>
      </c>
      <c r="BN93">
        <v>5</v>
      </c>
      <c r="BO93">
        <v>4</v>
      </c>
      <c r="BP93">
        <v>3</v>
      </c>
      <c r="BQ93">
        <v>3</v>
      </c>
      <c r="BR93">
        <v>4</v>
      </c>
      <c r="BS93">
        <v>5</v>
      </c>
      <c r="BT93">
        <v>3</v>
      </c>
      <c r="BU93">
        <v>4</v>
      </c>
      <c r="BV93">
        <v>1</v>
      </c>
      <c r="BW93">
        <v>1</v>
      </c>
      <c r="BX93">
        <v>5</v>
      </c>
      <c r="BY93">
        <v>5</v>
      </c>
      <c r="BZ93">
        <v>5</v>
      </c>
      <c r="CA93">
        <v>3</v>
      </c>
      <c r="CB93">
        <v>3</v>
      </c>
      <c r="CC93">
        <v>1</v>
      </c>
      <c r="CD93">
        <v>2</v>
      </c>
      <c r="CE93">
        <v>7</v>
      </c>
      <c r="CF93">
        <v>1</v>
      </c>
      <c r="CG93">
        <v>2</v>
      </c>
      <c r="CH93">
        <v>1</v>
      </c>
      <c r="CI93">
        <v>2</v>
      </c>
      <c r="CJ93">
        <v>2</v>
      </c>
      <c r="CK93">
        <v>3</v>
      </c>
      <c r="CL93">
        <v>2</v>
      </c>
      <c r="CM93">
        <v>4</v>
      </c>
      <c r="CN93">
        <v>2</v>
      </c>
      <c r="CP93" s="213"/>
    </row>
    <row r="94" spans="1:94" ht="15.5">
      <c r="A94" s="126" t="s">
        <v>2107</v>
      </c>
      <c r="B94" s="214">
        <v>10.533333333333333</v>
      </c>
      <c r="C94">
        <v>2</v>
      </c>
      <c r="D94">
        <v>2</v>
      </c>
      <c r="E94">
        <v>8</v>
      </c>
      <c r="F94">
        <v>1</v>
      </c>
      <c r="G94"/>
      <c r="H94"/>
      <c r="I94"/>
      <c r="J94"/>
      <c r="K94"/>
      <c r="L94"/>
      <c r="M94"/>
      <c r="N94"/>
      <c r="O94"/>
      <c r="P94"/>
      <c r="Q94" s="126">
        <f t="shared" si="3"/>
        <v>1</v>
      </c>
      <c r="R94">
        <f t="shared" si="5"/>
        <v>1</v>
      </c>
      <c r="S94"/>
      <c r="T94">
        <v>2</v>
      </c>
      <c r="U94"/>
      <c r="V94"/>
      <c r="W94"/>
      <c r="X94">
        <v>6</v>
      </c>
      <c r="Y94"/>
      <c r="Z94"/>
      <c r="AA94"/>
      <c r="AB94"/>
      <c r="AC94"/>
      <c r="AD94"/>
      <c r="AE94"/>
      <c r="AF94"/>
      <c r="AG94" s="126">
        <f t="shared" si="4"/>
        <v>2</v>
      </c>
      <c r="AH94"/>
      <c r="AI94">
        <v>1</v>
      </c>
      <c r="AJ94"/>
      <c r="AK94"/>
      <c r="AL94"/>
      <c r="AM94">
        <v>2</v>
      </c>
      <c r="AN94"/>
      <c r="AO94"/>
      <c r="AP94"/>
      <c r="AQ94"/>
      <c r="AR94"/>
      <c r="AS94"/>
      <c r="AT94"/>
      <c r="AU94" t="s">
        <v>86</v>
      </c>
      <c r="AV94"/>
      <c r="AW94"/>
      <c r="AX94"/>
      <c r="AY94"/>
      <c r="AZ94">
        <v>6</v>
      </c>
      <c r="BA94">
        <v>2</v>
      </c>
      <c r="BB94">
        <v>2</v>
      </c>
      <c r="BC94">
        <v>4</v>
      </c>
      <c r="BD94">
        <v>5</v>
      </c>
      <c r="BE94">
        <v>5</v>
      </c>
      <c r="BF94">
        <v>2</v>
      </c>
      <c r="BG94">
        <v>4</v>
      </c>
      <c r="BH94">
        <v>2</v>
      </c>
      <c r="BI94">
        <v>5</v>
      </c>
      <c r="BJ94">
        <v>5</v>
      </c>
      <c r="BK94">
        <v>5</v>
      </c>
      <c r="BL94">
        <v>5</v>
      </c>
      <c r="BM94">
        <v>5</v>
      </c>
      <c r="BN94">
        <v>5</v>
      </c>
      <c r="BO94">
        <v>4</v>
      </c>
      <c r="BP94">
        <v>4</v>
      </c>
      <c r="BQ94">
        <v>4</v>
      </c>
      <c r="BR94">
        <v>4</v>
      </c>
      <c r="BS94">
        <v>5</v>
      </c>
      <c r="BT94">
        <v>2</v>
      </c>
      <c r="BU94">
        <v>2</v>
      </c>
      <c r="BV94">
        <v>4</v>
      </c>
      <c r="BW94">
        <v>4</v>
      </c>
      <c r="BX94">
        <v>5</v>
      </c>
      <c r="BY94">
        <v>5</v>
      </c>
      <c r="BZ94">
        <v>5</v>
      </c>
      <c r="CA94">
        <v>5</v>
      </c>
      <c r="CB94">
        <v>4</v>
      </c>
      <c r="CC94">
        <v>4</v>
      </c>
      <c r="CD94">
        <v>4</v>
      </c>
      <c r="CE94">
        <v>5</v>
      </c>
      <c r="CF94">
        <v>2</v>
      </c>
      <c r="CG94">
        <v>4</v>
      </c>
      <c r="CH94">
        <v>2</v>
      </c>
      <c r="CI94">
        <v>4</v>
      </c>
      <c r="CJ94">
        <v>5</v>
      </c>
      <c r="CK94">
        <v>5</v>
      </c>
      <c r="CL94">
        <v>1</v>
      </c>
      <c r="CM94">
        <v>2</v>
      </c>
      <c r="CN94">
        <v>1</v>
      </c>
      <c r="CP94" s="213"/>
    </row>
    <row r="95" spans="1:94" ht="15.5">
      <c r="A95" s="126" t="s">
        <v>2106</v>
      </c>
      <c r="B95" s="214">
        <v>29.466666666666665</v>
      </c>
      <c r="C95">
        <v>2</v>
      </c>
      <c r="D95">
        <v>3</v>
      </c>
      <c r="E95">
        <v>13</v>
      </c>
      <c r="F95">
        <v>1</v>
      </c>
      <c r="G95"/>
      <c r="H95"/>
      <c r="I95"/>
      <c r="J95"/>
      <c r="K95"/>
      <c r="L95"/>
      <c r="M95"/>
      <c r="N95"/>
      <c r="O95"/>
      <c r="P95"/>
      <c r="Q95" s="126">
        <f t="shared" si="3"/>
        <v>1</v>
      </c>
      <c r="R95">
        <f t="shared" si="5"/>
        <v>1</v>
      </c>
      <c r="S95"/>
      <c r="T95">
        <v>2</v>
      </c>
      <c r="U95">
        <v>3</v>
      </c>
      <c r="V95"/>
      <c r="W95"/>
      <c r="X95">
        <v>6</v>
      </c>
      <c r="Y95">
        <v>7</v>
      </c>
      <c r="Z95"/>
      <c r="AA95"/>
      <c r="AB95"/>
      <c r="AC95">
        <v>11</v>
      </c>
      <c r="AD95"/>
      <c r="AE95"/>
      <c r="AF95"/>
      <c r="AG95" s="126">
        <f t="shared" si="4"/>
        <v>5</v>
      </c>
      <c r="AH95"/>
      <c r="AI95">
        <v>1</v>
      </c>
      <c r="AJ95">
        <v>5</v>
      </c>
      <c r="AK95"/>
      <c r="AL95"/>
      <c r="AM95">
        <v>4</v>
      </c>
      <c r="AN95">
        <v>3</v>
      </c>
      <c r="AO95"/>
      <c r="AP95"/>
      <c r="AQ95"/>
      <c r="AR95">
        <v>2</v>
      </c>
      <c r="AS95"/>
      <c r="AT95"/>
      <c r="AU95" t="s">
        <v>269</v>
      </c>
      <c r="AV95" t="s">
        <v>2105</v>
      </c>
      <c r="AW95"/>
      <c r="AX95"/>
      <c r="AY95"/>
      <c r="AZ95">
        <v>1</v>
      </c>
      <c r="BA95">
        <v>2</v>
      </c>
      <c r="BB95">
        <v>2</v>
      </c>
      <c r="BC95">
        <v>3</v>
      </c>
      <c r="BD95">
        <v>5</v>
      </c>
      <c r="BE95">
        <v>5</v>
      </c>
      <c r="BF95">
        <v>3</v>
      </c>
      <c r="BG95">
        <v>3</v>
      </c>
      <c r="BH95">
        <v>4</v>
      </c>
      <c r="BI95">
        <v>3</v>
      </c>
      <c r="BJ95">
        <v>4</v>
      </c>
      <c r="BK95">
        <v>5</v>
      </c>
      <c r="BL95">
        <v>5</v>
      </c>
      <c r="BM95">
        <v>5</v>
      </c>
      <c r="BN95">
        <v>5</v>
      </c>
      <c r="BO95">
        <v>4</v>
      </c>
      <c r="BP95">
        <v>4</v>
      </c>
      <c r="BQ95">
        <v>4</v>
      </c>
      <c r="BR95">
        <v>4</v>
      </c>
      <c r="BS95">
        <v>4</v>
      </c>
      <c r="BT95">
        <v>4</v>
      </c>
      <c r="BU95">
        <v>4</v>
      </c>
      <c r="BV95">
        <v>4</v>
      </c>
      <c r="BW95">
        <v>4</v>
      </c>
      <c r="BX95">
        <v>4</v>
      </c>
      <c r="BY95">
        <v>4</v>
      </c>
      <c r="BZ95">
        <v>5</v>
      </c>
      <c r="CA95">
        <v>5</v>
      </c>
      <c r="CB95">
        <v>4</v>
      </c>
      <c r="CC95">
        <v>4</v>
      </c>
      <c r="CD95">
        <v>4</v>
      </c>
      <c r="CE95">
        <v>4</v>
      </c>
      <c r="CF95">
        <v>3</v>
      </c>
      <c r="CG95">
        <v>3</v>
      </c>
      <c r="CH95">
        <v>3</v>
      </c>
      <c r="CI95">
        <v>2</v>
      </c>
      <c r="CJ95">
        <v>3</v>
      </c>
      <c r="CK95">
        <v>3</v>
      </c>
      <c r="CL95">
        <v>3</v>
      </c>
      <c r="CM95">
        <v>3</v>
      </c>
      <c r="CN95">
        <v>2</v>
      </c>
      <c r="CP95" s="213"/>
    </row>
    <row r="96" spans="1:94" ht="15.5">
      <c r="A96" s="126" t="s">
        <v>2104</v>
      </c>
      <c r="B96" s="214">
        <v>11.166666666666666</v>
      </c>
      <c r="C96">
        <v>1</v>
      </c>
      <c r="D96">
        <v>2</v>
      </c>
      <c r="E96">
        <v>2</v>
      </c>
      <c r="F96"/>
      <c r="G96"/>
      <c r="H96"/>
      <c r="I96"/>
      <c r="J96"/>
      <c r="K96"/>
      <c r="L96"/>
      <c r="M96"/>
      <c r="N96">
        <v>9</v>
      </c>
      <c r="O96"/>
      <c r="P96" t="s">
        <v>2103</v>
      </c>
      <c r="Q96" s="126">
        <f t="shared" si="3"/>
        <v>1</v>
      </c>
      <c r="R96">
        <f t="shared" si="5"/>
        <v>9</v>
      </c>
      <c r="S96"/>
      <c r="T96">
        <v>2</v>
      </c>
      <c r="U96"/>
      <c r="V96">
        <v>4</v>
      </c>
      <c r="W96">
        <v>5</v>
      </c>
      <c r="X96">
        <v>6</v>
      </c>
      <c r="Y96">
        <v>7</v>
      </c>
      <c r="Z96">
        <v>8</v>
      </c>
      <c r="AA96">
        <v>9</v>
      </c>
      <c r="AB96"/>
      <c r="AC96">
        <v>11</v>
      </c>
      <c r="AD96">
        <v>12</v>
      </c>
      <c r="AE96"/>
      <c r="AF96"/>
      <c r="AG96" s="126">
        <f t="shared" si="4"/>
        <v>9</v>
      </c>
      <c r="AH96"/>
      <c r="AI96">
        <v>5</v>
      </c>
      <c r="AJ96"/>
      <c r="AK96">
        <v>6</v>
      </c>
      <c r="AL96">
        <v>7</v>
      </c>
      <c r="AM96">
        <v>1</v>
      </c>
      <c r="AN96">
        <v>2</v>
      </c>
      <c r="AO96">
        <v>8</v>
      </c>
      <c r="AP96">
        <v>3</v>
      </c>
      <c r="AQ96"/>
      <c r="AR96">
        <v>4</v>
      </c>
      <c r="AS96">
        <v>9</v>
      </c>
      <c r="AT96"/>
      <c r="AU96" t="s">
        <v>269</v>
      </c>
      <c r="AV96" t="s">
        <v>2102</v>
      </c>
      <c r="AW96" t="s">
        <v>2101</v>
      </c>
      <c r="AX96" t="s">
        <v>2100</v>
      </c>
      <c r="AY96" t="s">
        <v>2099</v>
      </c>
      <c r="AZ96">
        <v>5</v>
      </c>
      <c r="BA96">
        <v>3</v>
      </c>
      <c r="BB96">
        <v>3</v>
      </c>
      <c r="BC96">
        <v>4</v>
      </c>
      <c r="BD96">
        <v>4</v>
      </c>
      <c r="BE96">
        <v>4</v>
      </c>
      <c r="BF96">
        <v>3</v>
      </c>
      <c r="BG96">
        <v>4</v>
      </c>
      <c r="BH96">
        <v>2</v>
      </c>
      <c r="BI96">
        <v>5</v>
      </c>
      <c r="BJ96">
        <v>5</v>
      </c>
      <c r="BK96">
        <v>5</v>
      </c>
      <c r="BL96">
        <v>5</v>
      </c>
      <c r="BM96">
        <v>5</v>
      </c>
      <c r="BN96">
        <v>5</v>
      </c>
      <c r="BO96">
        <v>5</v>
      </c>
      <c r="BP96">
        <v>5</v>
      </c>
      <c r="BQ96">
        <v>5</v>
      </c>
      <c r="BR96">
        <v>5</v>
      </c>
      <c r="BS96">
        <v>5</v>
      </c>
      <c r="BT96">
        <v>5</v>
      </c>
      <c r="BU96">
        <v>5</v>
      </c>
      <c r="BV96">
        <v>5</v>
      </c>
      <c r="BW96">
        <v>5</v>
      </c>
      <c r="BX96">
        <v>5</v>
      </c>
      <c r="BY96">
        <v>5</v>
      </c>
      <c r="BZ96">
        <v>5</v>
      </c>
      <c r="CA96">
        <v>5</v>
      </c>
      <c r="CB96">
        <v>5</v>
      </c>
      <c r="CC96">
        <v>5</v>
      </c>
      <c r="CD96">
        <v>5</v>
      </c>
      <c r="CE96">
        <v>1</v>
      </c>
      <c r="CF96">
        <v>5</v>
      </c>
      <c r="CG96">
        <v>5</v>
      </c>
      <c r="CH96">
        <v>5</v>
      </c>
      <c r="CI96">
        <v>5</v>
      </c>
      <c r="CJ96">
        <v>5</v>
      </c>
      <c r="CK96">
        <v>4</v>
      </c>
      <c r="CL96">
        <v>4</v>
      </c>
      <c r="CM96">
        <v>4</v>
      </c>
      <c r="CN96">
        <v>4</v>
      </c>
      <c r="CP96" s="213"/>
    </row>
    <row r="97" spans="1:94" ht="15.5">
      <c r="A97" s="126" t="s">
        <v>2098</v>
      </c>
      <c r="B97" s="214">
        <v>15.566666666666666</v>
      </c>
      <c r="C97">
        <v>1</v>
      </c>
      <c r="D97">
        <v>2</v>
      </c>
      <c r="E97">
        <v>2</v>
      </c>
      <c r="F97"/>
      <c r="G97"/>
      <c r="H97"/>
      <c r="I97"/>
      <c r="J97"/>
      <c r="K97"/>
      <c r="L97"/>
      <c r="M97"/>
      <c r="N97">
        <v>9</v>
      </c>
      <c r="O97"/>
      <c r="P97" t="s">
        <v>2097</v>
      </c>
      <c r="Q97" s="126">
        <f t="shared" si="3"/>
        <v>1</v>
      </c>
      <c r="R97">
        <f t="shared" si="5"/>
        <v>9</v>
      </c>
      <c r="S97"/>
      <c r="T97"/>
      <c r="U97"/>
      <c r="V97"/>
      <c r="W97"/>
      <c r="X97"/>
      <c r="Y97"/>
      <c r="Z97"/>
      <c r="AA97"/>
      <c r="AB97"/>
      <c r="AC97">
        <v>11</v>
      </c>
      <c r="AD97"/>
      <c r="AE97"/>
      <c r="AF97"/>
      <c r="AG97" s="126">
        <f t="shared" si="4"/>
        <v>1</v>
      </c>
      <c r="AH97"/>
      <c r="AI97"/>
      <c r="AJ97"/>
      <c r="AK97"/>
      <c r="AL97"/>
      <c r="AM97"/>
      <c r="AN97"/>
      <c r="AO97"/>
      <c r="AP97"/>
      <c r="AQ97"/>
      <c r="AR97">
        <v>1</v>
      </c>
      <c r="AS97"/>
      <c r="AT97"/>
      <c r="AU97" t="s">
        <v>685</v>
      </c>
      <c r="AV97"/>
      <c r="AW97"/>
      <c r="AX97"/>
      <c r="AY97"/>
      <c r="AZ97">
        <v>4</v>
      </c>
      <c r="BA97">
        <v>3</v>
      </c>
      <c r="BB97">
        <v>3</v>
      </c>
      <c r="BC97">
        <v>3</v>
      </c>
      <c r="BD97">
        <v>3</v>
      </c>
      <c r="BE97">
        <v>3</v>
      </c>
      <c r="BF97">
        <v>3</v>
      </c>
      <c r="BG97">
        <v>3</v>
      </c>
      <c r="BH97">
        <v>3</v>
      </c>
      <c r="BI97">
        <v>3</v>
      </c>
      <c r="BJ97">
        <v>3</v>
      </c>
      <c r="BK97">
        <v>3</v>
      </c>
      <c r="BL97">
        <v>3</v>
      </c>
      <c r="BM97">
        <v>3</v>
      </c>
      <c r="BN97">
        <v>3</v>
      </c>
      <c r="BO97">
        <v>3</v>
      </c>
      <c r="BP97">
        <v>3</v>
      </c>
      <c r="BQ97">
        <v>3</v>
      </c>
      <c r="BR97">
        <v>3</v>
      </c>
      <c r="BS97">
        <v>3</v>
      </c>
      <c r="BT97">
        <v>3</v>
      </c>
      <c r="BU97">
        <v>3</v>
      </c>
      <c r="BV97">
        <v>3</v>
      </c>
      <c r="BW97">
        <v>3</v>
      </c>
      <c r="BX97">
        <v>3</v>
      </c>
      <c r="BY97">
        <v>3</v>
      </c>
      <c r="BZ97">
        <v>3</v>
      </c>
      <c r="CA97">
        <v>3</v>
      </c>
      <c r="CB97">
        <v>3</v>
      </c>
      <c r="CC97">
        <v>3</v>
      </c>
      <c r="CD97">
        <v>3</v>
      </c>
      <c r="CE97">
        <v>4</v>
      </c>
      <c r="CF97">
        <v>3</v>
      </c>
      <c r="CG97">
        <v>3</v>
      </c>
      <c r="CH97">
        <v>3</v>
      </c>
      <c r="CI97">
        <v>3</v>
      </c>
      <c r="CJ97">
        <v>3</v>
      </c>
      <c r="CK97">
        <v>3</v>
      </c>
      <c r="CL97">
        <v>3</v>
      </c>
      <c r="CM97">
        <v>3</v>
      </c>
      <c r="CN97">
        <v>3</v>
      </c>
      <c r="CP97" s="213"/>
    </row>
    <row r="98" spans="1:94" ht="15.5">
      <c r="A98" s="126" t="s">
        <v>2096</v>
      </c>
      <c r="B98" s="214">
        <v>26.366666666666667</v>
      </c>
      <c r="C98">
        <v>1</v>
      </c>
      <c r="D98">
        <v>3</v>
      </c>
      <c r="E98">
        <v>4</v>
      </c>
      <c r="F98"/>
      <c r="G98"/>
      <c r="H98"/>
      <c r="I98"/>
      <c r="J98"/>
      <c r="K98"/>
      <c r="L98"/>
      <c r="M98">
        <v>8</v>
      </c>
      <c r="N98"/>
      <c r="O98"/>
      <c r="P98"/>
      <c r="Q98" s="126">
        <f t="shared" si="3"/>
        <v>1</v>
      </c>
      <c r="R98">
        <f t="shared" si="5"/>
        <v>8</v>
      </c>
      <c r="S98">
        <v>1</v>
      </c>
      <c r="T98"/>
      <c r="U98"/>
      <c r="V98">
        <v>4</v>
      </c>
      <c r="W98"/>
      <c r="X98"/>
      <c r="Y98">
        <v>7</v>
      </c>
      <c r="Z98"/>
      <c r="AA98"/>
      <c r="AB98"/>
      <c r="AC98">
        <v>11</v>
      </c>
      <c r="AD98"/>
      <c r="AE98"/>
      <c r="AF98"/>
      <c r="AG98" s="126">
        <f t="shared" si="4"/>
        <v>4</v>
      </c>
      <c r="AH98">
        <v>2</v>
      </c>
      <c r="AI98"/>
      <c r="AJ98"/>
      <c r="AK98">
        <v>1</v>
      </c>
      <c r="AL98"/>
      <c r="AM98"/>
      <c r="AN98">
        <v>4</v>
      </c>
      <c r="AO98"/>
      <c r="AP98"/>
      <c r="AQ98"/>
      <c r="AR98">
        <v>3</v>
      </c>
      <c r="AS98"/>
      <c r="AT98"/>
      <c r="AU98" t="s">
        <v>909</v>
      </c>
      <c r="AV98" t="s">
        <v>2095</v>
      </c>
      <c r="AW98"/>
      <c r="AX98"/>
      <c r="AY98"/>
      <c r="AZ98">
        <v>5</v>
      </c>
      <c r="BA98">
        <v>5</v>
      </c>
      <c r="BB98">
        <v>5</v>
      </c>
      <c r="BC98">
        <v>5</v>
      </c>
      <c r="BD98">
        <v>4</v>
      </c>
      <c r="BE98">
        <v>5</v>
      </c>
      <c r="BF98">
        <v>4</v>
      </c>
      <c r="BG98">
        <v>3</v>
      </c>
      <c r="BH98">
        <v>4</v>
      </c>
      <c r="BI98">
        <v>4</v>
      </c>
      <c r="BJ98">
        <v>5</v>
      </c>
      <c r="BK98">
        <v>5</v>
      </c>
      <c r="BL98">
        <v>5</v>
      </c>
      <c r="BM98">
        <v>4</v>
      </c>
      <c r="BN98">
        <v>4</v>
      </c>
      <c r="BO98">
        <v>4</v>
      </c>
      <c r="BP98">
        <v>4</v>
      </c>
      <c r="BQ98">
        <v>4</v>
      </c>
      <c r="BR98">
        <v>4</v>
      </c>
      <c r="BS98">
        <v>4</v>
      </c>
      <c r="BT98">
        <v>4</v>
      </c>
      <c r="BU98">
        <v>5</v>
      </c>
      <c r="BV98">
        <v>5</v>
      </c>
      <c r="BW98">
        <v>5</v>
      </c>
      <c r="BX98">
        <v>5</v>
      </c>
      <c r="BY98">
        <v>5</v>
      </c>
      <c r="BZ98">
        <v>5</v>
      </c>
      <c r="CA98">
        <v>5</v>
      </c>
      <c r="CB98">
        <v>5</v>
      </c>
      <c r="CC98">
        <v>5</v>
      </c>
      <c r="CD98">
        <v>4</v>
      </c>
      <c r="CE98">
        <v>1</v>
      </c>
      <c r="CF98">
        <v>5</v>
      </c>
      <c r="CG98">
        <v>5</v>
      </c>
      <c r="CH98">
        <v>5</v>
      </c>
      <c r="CI98">
        <v>4</v>
      </c>
      <c r="CJ98">
        <v>5</v>
      </c>
      <c r="CK98">
        <v>5</v>
      </c>
      <c r="CL98">
        <v>5</v>
      </c>
      <c r="CM98">
        <v>4</v>
      </c>
      <c r="CN98">
        <v>5</v>
      </c>
      <c r="CP98" s="213"/>
    </row>
    <row r="99" spans="1:94" ht="15.5">
      <c r="A99" s="126" t="s">
        <v>2094</v>
      </c>
      <c r="B99" s="214">
        <v>4.8499999999999996</v>
      </c>
      <c r="C99">
        <v>1</v>
      </c>
      <c r="D99">
        <v>2</v>
      </c>
      <c r="E99">
        <v>3</v>
      </c>
      <c r="F99">
        <v>1</v>
      </c>
      <c r="G99"/>
      <c r="H99"/>
      <c r="I99"/>
      <c r="J99"/>
      <c r="K99"/>
      <c r="L99"/>
      <c r="M99"/>
      <c r="N99"/>
      <c r="O99"/>
      <c r="P99"/>
      <c r="Q99" s="126">
        <f t="shared" si="3"/>
        <v>1</v>
      </c>
      <c r="R99">
        <f t="shared" si="5"/>
        <v>1</v>
      </c>
      <c r="S99">
        <v>1</v>
      </c>
      <c r="T99"/>
      <c r="U99"/>
      <c r="V99"/>
      <c r="W99"/>
      <c r="X99"/>
      <c r="Y99"/>
      <c r="Z99"/>
      <c r="AA99"/>
      <c r="AB99"/>
      <c r="AC99"/>
      <c r="AD99"/>
      <c r="AE99"/>
      <c r="AF99"/>
      <c r="AG99" s="126">
        <f t="shared" si="4"/>
        <v>1</v>
      </c>
      <c r="AH99">
        <v>1</v>
      </c>
      <c r="AI99"/>
      <c r="AJ99"/>
      <c r="AK99"/>
      <c r="AL99"/>
      <c r="AM99"/>
      <c r="AN99"/>
      <c r="AO99"/>
      <c r="AP99"/>
      <c r="AQ99"/>
      <c r="AR99"/>
      <c r="AS99"/>
      <c r="AT99"/>
      <c r="AU99" t="s">
        <v>603</v>
      </c>
      <c r="AV99"/>
      <c r="AW99"/>
      <c r="AX99"/>
      <c r="AY99"/>
      <c r="AZ99">
        <v>5</v>
      </c>
      <c r="BA99">
        <v>4</v>
      </c>
      <c r="BB99">
        <v>4</v>
      </c>
      <c r="BC99">
        <v>5</v>
      </c>
      <c r="BD99">
        <v>5</v>
      </c>
      <c r="BE99">
        <v>4</v>
      </c>
      <c r="BF99">
        <v>3</v>
      </c>
      <c r="BG99">
        <v>4</v>
      </c>
      <c r="BH99">
        <v>4</v>
      </c>
      <c r="BI99">
        <v>3</v>
      </c>
      <c r="BJ99">
        <v>4</v>
      </c>
      <c r="BK99">
        <v>3</v>
      </c>
      <c r="BL99">
        <v>4</v>
      </c>
      <c r="BM99">
        <v>5</v>
      </c>
      <c r="BN99">
        <v>3</v>
      </c>
      <c r="BO99">
        <v>3</v>
      </c>
      <c r="BP99">
        <v>3</v>
      </c>
      <c r="BQ99">
        <v>5</v>
      </c>
      <c r="BR99">
        <v>5</v>
      </c>
      <c r="BS99">
        <v>4</v>
      </c>
      <c r="BT99">
        <v>3</v>
      </c>
      <c r="BU99">
        <v>4</v>
      </c>
      <c r="BV99">
        <v>5</v>
      </c>
      <c r="BW99">
        <v>4</v>
      </c>
      <c r="BX99">
        <v>4</v>
      </c>
      <c r="BY99">
        <v>4</v>
      </c>
      <c r="BZ99">
        <v>4</v>
      </c>
      <c r="CA99">
        <v>2</v>
      </c>
      <c r="CB99">
        <v>4</v>
      </c>
      <c r="CC99">
        <v>4</v>
      </c>
      <c r="CD99">
        <v>4</v>
      </c>
      <c r="CE99">
        <v>4</v>
      </c>
      <c r="CF99">
        <v>5</v>
      </c>
      <c r="CG99">
        <v>4</v>
      </c>
      <c r="CH99">
        <v>5</v>
      </c>
      <c r="CI99">
        <v>5</v>
      </c>
      <c r="CJ99">
        <v>3</v>
      </c>
      <c r="CK99">
        <v>5</v>
      </c>
      <c r="CL99">
        <v>5</v>
      </c>
      <c r="CM99">
        <v>4</v>
      </c>
      <c r="CN99">
        <v>3</v>
      </c>
      <c r="CP99" s="213"/>
    </row>
    <row r="100" spans="1:94" ht="15.5">
      <c r="A100" s="126" t="s">
        <v>2093</v>
      </c>
      <c r="B100" s="214">
        <v>8.0500000000000007</v>
      </c>
      <c r="C100">
        <v>1</v>
      </c>
      <c r="D100">
        <v>3</v>
      </c>
      <c r="E100">
        <v>12</v>
      </c>
      <c r="F100"/>
      <c r="G100"/>
      <c r="H100"/>
      <c r="I100"/>
      <c r="J100"/>
      <c r="K100"/>
      <c r="L100"/>
      <c r="M100">
        <v>8</v>
      </c>
      <c r="N100"/>
      <c r="O100"/>
      <c r="P100"/>
      <c r="Q100" s="126">
        <f t="shared" si="3"/>
        <v>1</v>
      </c>
      <c r="R100">
        <f t="shared" si="5"/>
        <v>8</v>
      </c>
      <c r="S100"/>
      <c r="T100"/>
      <c r="U100"/>
      <c r="V100">
        <v>4</v>
      </c>
      <c r="W100"/>
      <c r="X100"/>
      <c r="Y100"/>
      <c r="Z100"/>
      <c r="AA100">
        <v>9</v>
      </c>
      <c r="AB100"/>
      <c r="AC100"/>
      <c r="AD100">
        <v>12</v>
      </c>
      <c r="AE100"/>
      <c r="AF100"/>
      <c r="AG100" s="126">
        <f t="shared" si="4"/>
        <v>3</v>
      </c>
      <c r="AH100"/>
      <c r="AI100"/>
      <c r="AJ100"/>
      <c r="AK100">
        <v>1</v>
      </c>
      <c r="AL100"/>
      <c r="AM100"/>
      <c r="AN100"/>
      <c r="AO100"/>
      <c r="AP100">
        <v>2</v>
      </c>
      <c r="AQ100"/>
      <c r="AR100"/>
      <c r="AS100">
        <v>3</v>
      </c>
      <c r="AT100"/>
      <c r="AU100" t="s">
        <v>2092</v>
      </c>
      <c r="AV100" t="s">
        <v>264</v>
      </c>
      <c r="AW100" t="s">
        <v>804</v>
      </c>
      <c r="AX100"/>
      <c r="AY100"/>
      <c r="AZ100">
        <v>3</v>
      </c>
      <c r="BA100">
        <v>3</v>
      </c>
      <c r="BB100">
        <v>3</v>
      </c>
      <c r="BC100">
        <v>3</v>
      </c>
      <c r="BD100">
        <v>4</v>
      </c>
      <c r="BE100">
        <v>3</v>
      </c>
      <c r="BF100">
        <v>3</v>
      </c>
      <c r="BG100">
        <v>4</v>
      </c>
      <c r="BH100">
        <v>4</v>
      </c>
      <c r="BI100">
        <v>4</v>
      </c>
      <c r="BJ100">
        <v>4</v>
      </c>
      <c r="BK100">
        <v>3</v>
      </c>
      <c r="BL100">
        <v>3</v>
      </c>
      <c r="BM100">
        <v>4</v>
      </c>
      <c r="BN100">
        <v>3</v>
      </c>
      <c r="BO100">
        <v>4</v>
      </c>
      <c r="BP100">
        <v>3</v>
      </c>
      <c r="BQ100">
        <v>4</v>
      </c>
      <c r="BR100">
        <v>3</v>
      </c>
      <c r="BS100">
        <v>4</v>
      </c>
      <c r="BT100">
        <v>3</v>
      </c>
      <c r="BU100">
        <v>4</v>
      </c>
      <c r="BV100">
        <v>3</v>
      </c>
      <c r="BW100">
        <v>4</v>
      </c>
      <c r="BX100">
        <v>4</v>
      </c>
      <c r="BY100">
        <v>3</v>
      </c>
      <c r="BZ100">
        <v>4</v>
      </c>
      <c r="CA100">
        <v>3</v>
      </c>
      <c r="CB100">
        <v>4</v>
      </c>
      <c r="CC100">
        <v>3</v>
      </c>
      <c r="CD100">
        <v>4</v>
      </c>
      <c r="CE100">
        <v>7</v>
      </c>
      <c r="CF100">
        <v>4</v>
      </c>
      <c r="CG100">
        <v>4</v>
      </c>
      <c r="CH100">
        <v>4</v>
      </c>
      <c r="CI100">
        <v>4</v>
      </c>
      <c r="CJ100">
        <v>3</v>
      </c>
      <c r="CK100">
        <v>4</v>
      </c>
      <c r="CL100">
        <v>4</v>
      </c>
      <c r="CM100">
        <v>3</v>
      </c>
      <c r="CN100">
        <v>4</v>
      </c>
      <c r="CP100" s="213"/>
    </row>
    <row r="101" spans="1:94" ht="15.5">
      <c r="A101" s="126" t="s">
        <v>2091</v>
      </c>
      <c r="B101" s="214">
        <v>7.7333333333333334</v>
      </c>
      <c r="C101">
        <v>1</v>
      </c>
      <c r="D101">
        <v>2</v>
      </c>
      <c r="E101">
        <v>2</v>
      </c>
      <c r="F101">
        <v>1</v>
      </c>
      <c r="G101"/>
      <c r="H101"/>
      <c r="I101"/>
      <c r="J101"/>
      <c r="K101"/>
      <c r="L101"/>
      <c r="M101"/>
      <c r="N101"/>
      <c r="O101"/>
      <c r="P101"/>
      <c r="Q101" s="126">
        <f t="shared" si="3"/>
        <v>1</v>
      </c>
      <c r="R101">
        <f t="shared" si="5"/>
        <v>1</v>
      </c>
      <c r="S101"/>
      <c r="T101"/>
      <c r="U101"/>
      <c r="V101">
        <v>4</v>
      </c>
      <c r="W101"/>
      <c r="X101"/>
      <c r="Y101"/>
      <c r="Z101"/>
      <c r="AA101"/>
      <c r="AB101"/>
      <c r="AC101"/>
      <c r="AD101"/>
      <c r="AE101">
        <v>13</v>
      </c>
      <c r="AF101"/>
      <c r="AG101" s="126">
        <f t="shared" si="4"/>
        <v>2</v>
      </c>
      <c r="AH101"/>
      <c r="AI101"/>
      <c r="AJ101"/>
      <c r="AK101">
        <v>1</v>
      </c>
      <c r="AL101"/>
      <c r="AM101"/>
      <c r="AN101"/>
      <c r="AO101"/>
      <c r="AP101"/>
      <c r="AQ101"/>
      <c r="AR101"/>
      <c r="AS101"/>
      <c r="AT101">
        <v>2</v>
      </c>
      <c r="AU101"/>
      <c r="AV101"/>
      <c r="AW101"/>
      <c r="AX101"/>
      <c r="AY101"/>
      <c r="AZ101">
        <v>1</v>
      </c>
      <c r="BA101">
        <v>2</v>
      </c>
      <c r="BB101">
        <v>2</v>
      </c>
      <c r="BC101">
        <v>4</v>
      </c>
      <c r="BD101">
        <v>4</v>
      </c>
      <c r="BE101">
        <v>5</v>
      </c>
      <c r="BF101">
        <v>4</v>
      </c>
      <c r="BG101">
        <v>3</v>
      </c>
      <c r="BH101">
        <v>3</v>
      </c>
      <c r="BI101">
        <v>2</v>
      </c>
      <c r="BJ101">
        <v>4</v>
      </c>
      <c r="BK101">
        <v>4</v>
      </c>
      <c r="BL101">
        <v>4</v>
      </c>
      <c r="BM101">
        <v>4</v>
      </c>
      <c r="BN101">
        <v>4</v>
      </c>
      <c r="BO101">
        <v>4</v>
      </c>
      <c r="BP101">
        <v>4</v>
      </c>
      <c r="BQ101">
        <v>4</v>
      </c>
      <c r="BR101">
        <v>4</v>
      </c>
      <c r="BS101">
        <v>5</v>
      </c>
      <c r="BT101">
        <v>4</v>
      </c>
      <c r="BU101">
        <v>4</v>
      </c>
      <c r="BV101">
        <v>2</v>
      </c>
      <c r="BW101">
        <v>4</v>
      </c>
      <c r="BX101">
        <v>4</v>
      </c>
      <c r="BY101">
        <v>4</v>
      </c>
      <c r="BZ101">
        <v>5</v>
      </c>
      <c r="CA101">
        <v>4</v>
      </c>
      <c r="CB101">
        <v>4</v>
      </c>
      <c r="CC101">
        <v>4</v>
      </c>
      <c r="CD101">
        <v>4</v>
      </c>
      <c r="CE101">
        <v>6</v>
      </c>
      <c r="CF101">
        <v>2</v>
      </c>
      <c r="CG101">
        <v>4</v>
      </c>
      <c r="CH101">
        <v>2</v>
      </c>
      <c r="CI101">
        <v>2</v>
      </c>
      <c r="CJ101">
        <v>3</v>
      </c>
      <c r="CK101">
        <v>2</v>
      </c>
      <c r="CL101">
        <v>2</v>
      </c>
      <c r="CM101">
        <v>2</v>
      </c>
      <c r="CN101">
        <v>1</v>
      </c>
      <c r="CP101" s="213"/>
    </row>
    <row r="102" spans="1:94" ht="15.5">
      <c r="A102" s="126" t="s">
        <v>2090</v>
      </c>
      <c r="B102" s="214">
        <v>78.416666666666671</v>
      </c>
      <c r="C102">
        <v>1</v>
      </c>
      <c r="D102">
        <v>3</v>
      </c>
      <c r="E102">
        <v>9</v>
      </c>
      <c r="F102">
        <v>1</v>
      </c>
      <c r="G102"/>
      <c r="H102"/>
      <c r="I102"/>
      <c r="J102"/>
      <c r="K102"/>
      <c r="L102"/>
      <c r="M102"/>
      <c r="N102"/>
      <c r="O102"/>
      <c r="P102"/>
      <c r="Q102" s="126">
        <f t="shared" si="3"/>
        <v>1</v>
      </c>
      <c r="R102">
        <f t="shared" si="5"/>
        <v>1</v>
      </c>
      <c r="S102"/>
      <c r="T102"/>
      <c r="U102">
        <v>3</v>
      </c>
      <c r="V102"/>
      <c r="W102">
        <v>5</v>
      </c>
      <c r="X102">
        <v>6</v>
      </c>
      <c r="Y102">
        <v>7</v>
      </c>
      <c r="Z102">
        <v>8</v>
      </c>
      <c r="AA102"/>
      <c r="AB102"/>
      <c r="AC102"/>
      <c r="AD102">
        <v>12</v>
      </c>
      <c r="AE102">
        <v>13</v>
      </c>
      <c r="AF102"/>
      <c r="AG102" s="126">
        <f t="shared" si="4"/>
        <v>7</v>
      </c>
      <c r="AH102"/>
      <c r="AI102"/>
      <c r="AJ102">
        <v>1</v>
      </c>
      <c r="AK102"/>
      <c r="AL102">
        <v>3</v>
      </c>
      <c r="AM102">
        <v>2</v>
      </c>
      <c r="AN102">
        <v>4</v>
      </c>
      <c r="AO102">
        <v>5</v>
      </c>
      <c r="AP102"/>
      <c r="AQ102"/>
      <c r="AR102"/>
      <c r="AS102">
        <v>6</v>
      </c>
      <c r="AT102">
        <v>7</v>
      </c>
      <c r="AU102" t="s">
        <v>2089</v>
      </c>
      <c r="AV102" t="s">
        <v>2088</v>
      </c>
      <c r="AW102"/>
      <c r="AX102"/>
      <c r="AY102"/>
      <c r="AZ102">
        <v>4</v>
      </c>
      <c r="BA102">
        <v>3</v>
      </c>
      <c r="BB102">
        <v>3</v>
      </c>
      <c r="BC102">
        <v>3</v>
      </c>
      <c r="BD102">
        <v>3</v>
      </c>
      <c r="BE102">
        <v>3</v>
      </c>
      <c r="BF102">
        <v>3</v>
      </c>
      <c r="BG102">
        <v>3</v>
      </c>
      <c r="BH102">
        <v>3</v>
      </c>
      <c r="BI102">
        <v>3</v>
      </c>
      <c r="BJ102">
        <v>4</v>
      </c>
      <c r="BK102">
        <v>3</v>
      </c>
      <c r="BL102">
        <v>2</v>
      </c>
      <c r="BM102">
        <v>3</v>
      </c>
      <c r="BN102">
        <v>3</v>
      </c>
      <c r="BO102">
        <v>3</v>
      </c>
      <c r="BP102">
        <v>4</v>
      </c>
      <c r="BQ102">
        <v>4</v>
      </c>
      <c r="BR102">
        <v>4</v>
      </c>
      <c r="BS102">
        <v>4</v>
      </c>
      <c r="BT102">
        <v>3</v>
      </c>
      <c r="BU102">
        <v>4</v>
      </c>
      <c r="BV102">
        <v>4</v>
      </c>
      <c r="BW102">
        <v>4</v>
      </c>
      <c r="BX102">
        <v>3</v>
      </c>
      <c r="BY102">
        <v>2</v>
      </c>
      <c r="BZ102">
        <v>4</v>
      </c>
      <c r="CA102">
        <v>4</v>
      </c>
      <c r="CB102">
        <v>2</v>
      </c>
      <c r="CC102">
        <v>4</v>
      </c>
      <c r="CD102">
        <v>4</v>
      </c>
      <c r="CE102">
        <v>7</v>
      </c>
      <c r="CF102">
        <v>3</v>
      </c>
      <c r="CG102">
        <v>3</v>
      </c>
      <c r="CH102">
        <v>3</v>
      </c>
      <c r="CI102">
        <v>3</v>
      </c>
      <c r="CJ102">
        <v>3</v>
      </c>
      <c r="CK102">
        <v>3</v>
      </c>
      <c r="CL102">
        <v>3</v>
      </c>
      <c r="CM102">
        <v>3</v>
      </c>
      <c r="CN102">
        <v>3</v>
      </c>
      <c r="CP102" s="213"/>
    </row>
    <row r="103" spans="1:94" ht="15.5">
      <c r="A103" s="126" t="s">
        <v>2087</v>
      </c>
      <c r="B103" s="214">
        <v>11.45</v>
      </c>
      <c r="C103">
        <v>2</v>
      </c>
      <c r="D103">
        <v>2</v>
      </c>
      <c r="E103">
        <v>2</v>
      </c>
      <c r="F103">
        <v>1</v>
      </c>
      <c r="G103"/>
      <c r="H103"/>
      <c r="I103"/>
      <c r="J103"/>
      <c r="K103"/>
      <c r="L103"/>
      <c r="M103">
        <v>8</v>
      </c>
      <c r="N103"/>
      <c r="O103"/>
      <c r="P103"/>
      <c r="Q103" s="126">
        <f t="shared" si="3"/>
        <v>2</v>
      </c>
      <c r="R103">
        <f t="shared" si="5"/>
        <v>11</v>
      </c>
      <c r="S103"/>
      <c r="T103">
        <v>2</v>
      </c>
      <c r="U103"/>
      <c r="V103"/>
      <c r="W103"/>
      <c r="X103">
        <v>6</v>
      </c>
      <c r="Y103"/>
      <c r="Z103"/>
      <c r="AA103"/>
      <c r="AB103"/>
      <c r="AC103"/>
      <c r="AD103">
        <v>12</v>
      </c>
      <c r="AE103">
        <v>13</v>
      </c>
      <c r="AF103"/>
      <c r="AG103" s="126">
        <f t="shared" si="4"/>
        <v>4</v>
      </c>
      <c r="AH103"/>
      <c r="AI103">
        <v>4</v>
      </c>
      <c r="AJ103"/>
      <c r="AK103"/>
      <c r="AL103"/>
      <c r="AM103">
        <v>1</v>
      </c>
      <c r="AN103"/>
      <c r="AO103"/>
      <c r="AP103"/>
      <c r="AQ103"/>
      <c r="AR103"/>
      <c r="AS103">
        <v>3</v>
      </c>
      <c r="AT103">
        <v>2</v>
      </c>
      <c r="AU103"/>
      <c r="AV103"/>
      <c r="AW103"/>
      <c r="AX103"/>
      <c r="AY103"/>
      <c r="AZ103">
        <v>4</v>
      </c>
      <c r="BA103">
        <v>4</v>
      </c>
      <c r="BB103">
        <v>4</v>
      </c>
      <c r="BC103">
        <v>4</v>
      </c>
      <c r="BD103">
        <v>4</v>
      </c>
      <c r="BE103">
        <v>4</v>
      </c>
      <c r="BF103">
        <v>4</v>
      </c>
      <c r="BG103">
        <v>4</v>
      </c>
      <c r="BH103">
        <v>4</v>
      </c>
      <c r="BI103">
        <v>4</v>
      </c>
      <c r="BJ103">
        <v>5</v>
      </c>
      <c r="BK103">
        <v>4</v>
      </c>
      <c r="BL103">
        <v>4</v>
      </c>
      <c r="BM103">
        <v>4</v>
      </c>
      <c r="BN103">
        <v>4</v>
      </c>
      <c r="BO103">
        <v>4</v>
      </c>
      <c r="BP103">
        <v>4</v>
      </c>
      <c r="BQ103">
        <v>5</v>
      </c>
      <c r="BR103">
        <v>4</v>
      </c>
      <c r="BS103">
        <v>4</v>
      </c>
      <c r="BT103">
        <v>4</v>
      </c>
      <c r="BU103">
        <v>4</v>
      </c>
      <c r="BV103">
        <v>4</v>
      </c>
      <c r="BW103">
        <v>4</v>
      </c>
      <c r="BX103">
        <v>4</v>
      </c>
      <c r="BY103">
        <v>4</v>
      </c>
      <c r="BZ103">
        <v>4</v>
      </c>
      <c r="CA103">
        <v>4</v>
      </c>
      <c r="CB103">
        <v>4</v>
      </c>
      <c r="CC103">
        <v>4</v>
      </c>
      <c r="CD103">
        <v>4</v>
      </c>
      <c r="CE103">
        <v>7</v>
      </c>
      <c r="CF103">
        <v>4</v>
      </c>
      <c r="CG103">
        <v>4</v>
      </c>
      <c r="CH103">
        <v>4</v>
      </c>
      <c r="CI103">
        <v>4</v>
      </c>
      <c r="CJ103">
        <v>4</v>
      </c>
      <c r="CK103">
        <v>4</v>
      </c>
      <c r="CL103">
        <v>4</v>
      </c>
      <c r="CM103">
        <v>4</v>
      </c>
      <c r="CN103">
        <v>4</v>
      </c>
      <c r="CP103" s="213"/>
    </row>
    <row r="104" spans="1:94" ht="15.5">
      <c r="A104" s="126" t="s">
        <v>2086</v>
      </c>
      <c r="B104" s="214">
        <v>7.35</v>
      </c>
      <c r="C104">
        <v>1</v>
      </c>
      <c r="D104">
        <v>2</v>
      </c>
      <c r="E104">
        <v>2</v>
      </c>
      <c r="F104">
        <v>1</v>
      </c>
      <c r="G104"/>
      <c r="H104"/>
      <c r="I104"/>
      <c r="J104"/>
      <c r="K104"/>
      <c r="L104"/>
      <c r="M104"/>
      <c r="N104"/>
      <c r="O104"/>
      <c r="P104"/>
      <c r="Q104" s="126">
        <f t="shared" si="3"/>
        <v>1</v>
      </c>
      <c r="R104">
        <f t="shared" si="5"/>
        <v>1</v>
      </c>
      <c r="S104"/>
      <c r="T104">
        <v>2</v>
      </c>
      <c r="U104">
        <v>3</v>
      </c>
      <c r="V104"/>
      <c r="W104"/>
      <c r="X104">
        <v>6</v>
      </c>
      <c r="Y104"/>
      <c r="Z104"/>
      <c r="AA104"/>
      <c r="AB104"/>
      <c r="AC104"/>
      <c r="AD104"/>
      <c r="AE104"/>
      <c r="AF104"/>
      <c r="AG104" s="126">
        <f t="shared" si="4"/>
        <v>3</v>
      </c>
      <c r="AH104"/>
      <c r="AI104">
        <v>3</v>
      </c>
      <c r="AJ104">
        <v>2</v>
      </c>
      <c r="AK104"/>
      <c r="AL104"/>
      <c r="AM104">
        <v>1</v>
      </c>
      <c r="AN104"/>
      <c r="AO104"/>
      <c r="AP104"/>
      <c r="AQ104"/>
      <c r="AR104"/>
      <c r="AS104"/>
      <c r="AT104"/>
      <c r="AU104" t="s">
        <v>798</v>
      </c>
      <c r="AV104"/>
      <c r="AW104"/>
      <c r="AX104"/>
      <c r="AY104"/>
      <c r="AZ104">
        <v>3</v>
      </c>
      <c r="BA104">
        <v>2</v>
      </c>
      <c r="BB104">
        <v>2</v>
      </c>
      <c r="BC104">
        <v>2</v>
      </c>
      <c r="BD104">
        <v>4</v>
      </c>
      <c r="BE104">
        <v>4</v>
      </c>
      <c r="BF104">
        <v>4</v>
      </c>
      <c r="BG104">
        <v>3</v>
      </c>
      <c r="BH104">
        <v>4</v>
      </c>
      <c r="BI104">
        <v>3</v>
      </c>
      <c r="BJ104">
        <v>3</v>
      </c>
      <c r="BK104">
        <v>4</v>
      </c>
      <c r="BL104">
        <v>4</v>
      </c>
      <c r="BM104">
        <v>3</v>
      </c>
      <c r="BN104">
        <v>3</v>
      </c>
      <c r="BO104">
        <v>3</v>
      </c>
      <c r="BP104">
        <v>4</v>
      </c>
      <c r="BQ104">
        <v>4</v>
      </c>
      <c r="BR104">
        <v>4</v>
      </c>
      <c r="BS104">
        <v>5</v>
      </c>
      <c r="BT104">
        <v>5</v>
      </c>
      <c r="BU104">
        <v>4</v>
      </c>
      <c r="BV104">
        <v>4</v>
      </c>
      <c r="BW104">
        <v>4</v>
      </c>
      <c r="BX104">
        <v>4</v>
      </c>
      <c r="BY104">
        <v>5</v>
      </c>
      <c r="BZ104">
        <v>5</v>
      </c>
      <c r="CA104">
        <v>4</v>
      </c>
      <c r="CB104">
        <v>5</v>
      </c>
      <c r="CC104">
        <v>3</v>
      </c>
      <c r="CD104">
        <v>4</v>
      </c>
      <c r="CE104">
        <v>5</v>
      </c>
      <c r="CF104">
        <v>3</v>
      </c>
      <c r="CG104">
        <v>4</v>
      </c>
      <c r="CH104">
        <v>2</v>
      </c>
      <c r="CI104">
        <v>4</v>
      </c>
      <c r="CJ104">
        <v>4</v>
      </c>
      <c r="CK104">
        <v>5</v>
      </c>
      <c r="CL104">
        <v>2</v>
      </c>
      <c r="CM104">
        <v>3</v>
      </c>
      <c r="CN104">
        <v>2</v>
      </c>
      <c r="CP104" s="213"/>
    </row>
    <row r="105" spans="1:94" ht="15.5">
      <c r="A105" s="126" t="s">
        <v>2085</v>
      </c>
      <c r="B105" s="214">
        <v>7.7333333333333334</v>
      </c>
      <c r="C105">
        <v>1</v>
      </c>
      <c r="D105">
        <v>2</v>
      </c>
      <c r="E105">
        <v>13</v>
      </c>
      <c r="F105"/>
      <c r="G105"/>
      <c r="H105"/>
      <c r="I105"/>
      <c r="J105"/>
      <c r="K105"/>
      <c r="L105"/>
      <c r="M105"/>
      <c r="N105">
        <v>9</v>
      </c>
      <c r="O105"/>
      <c r="P105" t="s">
        <v>2084</v>
      </c>
      <c r="Q105" s="126">
        <f t="shared" si="3"/>
        <v>1</v>
      </c>
      <c r="R105">
        <f t="shared" si="5"/>
        <v>9</v>
      </c>
      <c r="S105"/>
      <c r="T105"/>
      <c r="U105"/>
      <c r="V105"/>
      <c r="W105"/>
      <c r="X105">
        <v>6</v>
      </c>
      <c r="Y105">
        <v>7</v>
      </c>
      <c r="Z105"/>
      <c r="AA105"/>
      <c r="AB105"/>
      <c r="AC105">
        <v>11</v>
      </c>
      <c r="AD105"/>
      <c r="AE105"/>
      <c r="AF105"/>
      <c r="AG105" s="126">
        <f t="shared" si="4"/>
        <v>3</v>
      </c>
      <c r="AH105"/>
      <c r="AI105"/>
      <c r="AJ105"/>
      <c r="AK105"/>
      <c r="AL105"/>
      <c r="AM105">
        <v>3</v>
      </c>
      <c r="AN105">
        <v>2</v>
      </c>
      <c r="AO105"/>
      <c r="AP105"/>
      <c r="AQ105"/>
      <c r="AR105">
        <v>1</v>
      </c>
      <c r="AS105"/>
      <c r="AT105"/>
      <c r="AU105" t="s">
        <v>269</v>
      </c>
      <c r="AV105" s="141" t="s">
        <v>310</v>
      </c>
      <c r="AW105" t="s">
        <v>942</v>
      </c>
      <c r="AX105"/>
      <c r="AY105"/>
      <c r="AZ105">
        <v>3</v>
      </c>
      <c r="BA105">
        <v>4</v>
      </c>
      <c r="BB105">
        <v>3</v>
      </c>
      <c r="BC105">
        <v>4</v>
      </c>
      <c r="BD105">
        <v>3</v>
      </c>
      <c r="BE105">
        <v>3</v>
      </c>
      <c r="BF105">
        <v>4</v>
      </c>
      <c r="BG105">
        <v>3</v>
      </c>
      <c r="BH105">
        <v>2</v>
      </c>
      <c r="BI105">
        <v>4</v>
      </c>
      <c r="BJ105">
        <v>4</v>
      </c>
      <c r="BK105">
        <v>5</v>
      </c>
      <c r="BL105">
        <v>4</v>
      </c>
      <c r="BM105">
        <v>5</v>
      </c>
      <c r="BN105">
        <v>4</v>
      </c>
      <c r="BO105">
        <v>2</v>
      </c>
      <c r="BP105">
        <v>3</v>
      </c>
      <c r="BQ105">
        <v>2</v>
      </c>
      <c r="BR105">
        <v>2</v>
      </c>
      <c r="BS105">
        <v>3</v>
      </c>
      <c r="BT105">
        <v>2</v>
      </c>
      <c r="BU105">
        <v>2</v>
      </c>
      <c r="BV105">
        <v>3</v>
      </c>
      <c r="BW105">
        <v>4</v>
      </c>
      <c r="BX105">
        <v>4</v>
      </c>
      <c r="BY105">
        <v>3</v>
      </c>
      <c r="BZ105">
        <v>3</v>
      </c>
      <c r="CA105">
        <v>3</v>
      </c>
      <c r="CB105">
        <v>2</v>
      </c>
      <c r="CC105">
        <v>4</v>
      </c>
      <c r="CD105">
        <v>3</v>
      </c>
      <c r="CE105">
        <v>1</v>
      </c>
      <c r="CF105">
        <v>3</v>
      </c>
      <c r="CG105">
        <v>4</v>
      </c>
      <c r="CH105">
        <v>2</v>
      </c>
      <c r="CI105">
        <v>2</v>
      </c>
      <c r="CJ105">
        <v>4</v>
      </c>
      <c r="CK105">
        <v>2</v>
      </c>
      <c r="CL105">
        <v>4</v>
      </c>
      <c r="CM105">
        <v>3</v>
      </c>
      <c r="CN105">
        <v>2</v>
      </c>
      <c r="CP105" s="213"/>
    </row>
    <row r="106" spans="1:94" ht="15.5">
      <c r="A106" s="126" t="s">
        <v>2083</v>
      </c>
      <c r="B106" s="214">
        <v>78.416666666666671</v>
      </c>
      <c r="C106">
        <v>2</v>
      </c>
      <c r="D106">
        <v>2</v>
      </c>
      <c r="E106">
        <v>3</v>
      </c>
      <c r="F106"/>
      <c r="G106"/>
      <c r="H106"/>
      <c r="I106"/>
      <c r="J106"/>
      <c r="K106"/>
      <c r="L106">
        <v>7</v>
      </c>
      <c r="M106"/>
      <c r="N106"/>
      <c r="O106"/>
      <c r="P106"/>
      <c r="Q106" s="126">
        <f t="shared" si="3"/>
        <v>1</v>
      </c>
      <c r="R106">
        <f t="shared" si="5"/>
        <v>7</v>
      </c>
      <c r="S106"/>
      <c r="T106"/>
      <c r="U106"/>
      <c r="V106">
        <v>4</v>
      </c>
      <c r="W106"/>
      <c r="X106">
        <v>6</v>
      </c>
      <c r="Y106"/>
      <c r="Z106"/>
      <c r="AA106">
        <v>9</v>
      </c>
      <c r="AB106"/>
      <c r="AC106"/>
      <c r="AD106">
        <v>12</v>
      </c>
      <c r="AE106"/>
      <c r="AF106"/>
      <c r="AG106" s="126">
        <f t="shared" si="4"/>
        <v>4</v>
      </c>
      <c r="AH106"/>
      <c r="AI106"/>
      <c r="AJ106"/>
      <c r="AK106">
        <v>4</v>
      </c>
      <c r="AL106"/>
      <c r="AM106">
        <v>3</v>
      </c>
      <c r="AN106"/>
      <c r="AO106"/>
      <c r="AP106">
        <v>1</v>
      </c>
      <c r="AQ106"/>
      <c r="AR106"/>
      <c r="AS106">
        <v>2</v>
      </c>
      <c r="AT106"/>
      <c r="AU106"/>
      <c r="AV106"/>
      <c r="AW106"/>
      <c r="AX106"/>
      <c r="AY106"/>
      <c r="AZ106">
        <v>4</v>
      </c>
      <c r="BA106">
        <v>4</v>
      </c>
      <c r="BB106">
        <v>2</v>
      </c>
      <c r="BC106">
        <v>3</v>
      </c>
      <c r="BD106">
        <v>3</v>
      </c>
      <c r="BE106">
        <v>4</v>
      </c>
      <c r="BF106">
        <v>4</v>
      </c>
      <c r="BG106">
        <v>5</v>
      </c>
      <c r="BH106">
        <v>4</v>
      </c>
      <c r="BI106">
        <v>3</v>
      </c>
      <c r="BJ106">
        <v>3</v>
      </c>
      <c r="BK106">
        <v>4</v>
      </c>
      <c r="BL106">
        <v>4</v>
      </c>
      <c r="BM106">
        <v>5</v>
      </c>
      <c r="BN106">
        <v>4</v>
      </c>
      <c r="BO106">
        <v>5</v>
      </c>
      <c r="BP106">
        <v>4</v>
      </c>
      <c r="BQ106">
        <v>4</v>
      </c>
      <c r="BR106">
        <v>3</v>
      </c>
      <c r="BS106">
        <v>3</v>
      </c>
      <c r="BT106">
        <v>4</v>
      </c>
      <c r="BU106">
        <v>5</v>
      </c>
      <c r="BV106">
        <v>5</v>
      </c>
      <c r="BW106">
        <v>4</v>
      </c>
      <c r="BX106">
        <v>4</v>
      </c>
      <c r="BY106">
        <v>3</v>
      </c>
      <c r="BZ106">
        <v>3</v>
      </c>
      <c r="CA106">
        <v>3</v>
      </c>
      <c r="CB106">
        <v>4</v>
      </c>
      <c r="CC106">
        <v>4</v>
      </c>
      <c r="CD106">
        <v>5</v>
      </c>
      <c r="CE106">
        <v>4</v>
      </c>
      <c r="CF106">
        <v>4</v>
      </c>
      <c r="CG106">
        <v>3</v>
      </c>
      <c r="CH106">
        <v>4</v>
      </c>
      <c r="CI106">
        <v>5</v>
      </c>
      <c r="CJ106">
        <v>4</v>
      </c>
      <c r="CK106">
        <v>4</v>
      </c>
      <c r="CL106">
        <v>4</v>
      </c>
      <c r="CM106">
        <v>3</v>
      </c>
      <c r="CN106">
        <v>4</v>
      </c>
      <c r="CP106" s="213"/>
    </row>
    <row r="107" spans="1:94" ht="15.5">
      <c r="A107" s="126" t="s">
        <v>2082</v>
      </c>
      <c r="B107" s="214">
        <v>11.45</v>
      </c>
      <c r="C107">
        <v>2</v>
      </c>
      <c r="D107">
        <v>1</v>
      </c>
      <c r="E107">
        <v>4</v>
      </c>
      <c r="F107"/>
      <c r="G107"/>
      <c r="H107"/>
      <c r="I107"/>
      <c r="J107"/>
      <c r="K107"/>
      <c r="L107"/>
      <c r="M107">
        <v>8</v>
      </c>
      <c r="N107"/>
      <c r="O107"/>
      <c r="P107"/>
      <c r="Q107" s="126">
        <f t="shared" si="3"/>
        <v>1</v>
      </c>
      <c r="R107">
        <f t="shared" si="5"/>
        <v>8</v>
      </c>
      <c r="S107">
        <v>1</v>
      </c>
      <c r="T107"/>
      <c r="U107"/>
      <c r="V107"/>
      <c r="W107">
        <v>5</v>
      </c>
      <c r="X107"/>
      <c r="Y107"/>
      <c r="Z107"/>
      <c r="AA107"/>
      <c r="AB107">
        <v>10</v>
      </c>
      <c r="AC107"/>
      <c r="AD107"/>
      <c r="AE107"/>
      <c r="AF107"/>
      <c r="AG107" s="126">
        <f t="shared" si="4"/>
        <v>3</v>
      </c>
      <c r="AH107">
        <v>2</v>
      </c>
      <c r="AI107"/>
      <c r="AJ107"/>
      <c r="AK107"/>
      <c r="AL107">
        <v>1</v>
      </c>
      <c r="AM107"/>
      <c r="AN107"/>
      <c r="AO107"/>
      <c r="AP107"/>
      <c r="AQ107">
        <v>3</v>
      </c>
      <c r="AR107"/>
      <c r="AS107"/>
      <c r="AT107"/>
      <c r="AU107" t="s">
        <v>1072</v>
      </c>
      <c r="AV107" t="s">
        <v>518</v>
      </c>
      <c r="AW107"/>
      <c r="AX107"/>
      <c r="AY107"/>
      <c r="AZ107">
        <v>5</v>
      </c>
      <c r="BA107">
        <v>5</v>
      </c>
      <c r="BB107">
        <v>4</v>
      </c>
      <c r="BC107">
        <v>5</v>
      </c>
      <c r="BD107">
        <v>4</v>
      </c>
      <c r="BE107">
        <v>4</v>
      </c>
      <c r="BF107">
        <v>4</v>
      </c>
      <c r="BG107">
        <v>4</v>
      </c>
      <c r="BH107">
        <v>4</v>
      </c>
      <c r="BI107">
        <v>4</v>
      </c>
      <c r="BJ107">
        <v>3</v>
      </c>
      <c r="BK107">
        <v>3</v>
      </c>
      <c r="BL107">
        <v>4</v>
      </c>
      <c r="BM107">
        <v>5</v>
      </c>
      <c r="BN107">
        <v>4</v>
      </c>
      <c r="BO107">
        <v>4</v>
      </c>
      <c r="BP107">
        <v>4</v>
      </c>
      <c r="BQ107">
        <v>5</v>
      </c>
      <c r="BR107">
        <v>4</v>
      </c>
      <c r="BS107">
        <v>4</v>
      </c>
      <c r="BT107">
        <v>4</v>
      </c>
      <c r="BU107">
        <v>4</v>
      </c>
      <c r="BV107">
        <v>4</v>
      </c>
      <c r="BW107">
        <v>4</v>
      </c>
      <c r="BX107">
        <v>5</v>
      </c>
      <c r="BY107">
        <v>5</v>
      </c>
      <c r="BZ107">
        <v>4</v>
      </c>
      <c r="CA107">
        <v>4</v>
      </c>
      <c r="CB107">
        <v>4</v>
      </c>
      <c r="CC107">
        <v>5</v>
      </c>
      <c r="CD107">
        <v>5</v>
      </c>
      <c r="CE107">
        <v>3</v>
      </c>
      <c r="CF107">
        <v>4</v>
      </c>
      <c r="CG107">
        <v>4</v>
      </c>
      <c r="CH107">
        <v>4</v>
      </c>
      <c r="CI107">
        <v>4</v>
      </c>
      <c r="CJ107">
        <v>4</v>
      </c>
      <c r="CK107">
        <v>5</v>
      </c>
      <c r="CL107">
        <v>4</v>
      </c>
      <c r="CM107">
        <v>5</v>
      </c>
      <c r="CN107">
        <v>4</v>
      </c>
      <c r="CP107" s="213"/>
    </row>
    <row r="108" spans="1:94" ht="15.5">
      <c r="A108" s="126" t="s">
        <v>2081</v>
      </c>
      <c r="B108" s="214">
        <v>7.35</v>
      </c>
      <c r="C108">
        <v>1</v>
      </c>
      <c r="D108">
        <v>2</v>
      </c>
      <c r="E108">
        <v>2</v>
      </c>
      <c r="F108"/>
      <c r="G108"/>
      <c r="H108"/>
      <c r="I108"/>
      <c r="J108"/>
      <c r="K108"/>
      <c r="L108"/>
      <c r="M108">
        <v>8</v>
      </c>
      <c r="N108"/>
      <c r="O108"/>
      <c r="P108"/>
      <c r="Q108" s="126">
        <f t="shared" si="3"/>
        <v>1</v>
      </c>
      <c r="R108">
        <f t="shared" si="5"/>
        <v>8</v>
      </c>
      <c r="S108"/>
      <c r="T108">
        <v>2</v>
      </c>
      <c r="U108"/>
      <c r="V108">
        <v>4</v>
      </c>
      <c r="W108">
        <v>5</v>
      </c>
      <c r="X108">
        <v>6</v>
      </c>
      <c r="Y108">
        <v>7</v>
      </c>
      <c r="Z108"/>
      <c r="AA108"/>
      <c r="AB108"/>
      <c r="AC108"/>
      <c r="AD108"/>
      <c r="AE108">
        <v>13</v>
      </c>
      <c r="AF108"/>
      <c r="AG108" s="126">
        <f t="shared" si="4"/>
        <v>6</v>
      </c>
      <c r="AH108"/>
      <c r="AI108">
        <v>1</v>
      </c>
      <c r="AJ108"/>
      <c r="AK108">
        <v>2</v>
      </c>
      <c r="AL108">
        <v>5</v>
      </c>
      <c r="AM108">
        <v>4</v>
      </c>
      <c r="AN108"/>
      <c r="AO108"/>
      <c r="AP108"/>
      <c r="AQ108"/>
      <c r="AR108"/>
      <c r="AS108"/>
      <c r="AT108">
        <v>3</v>
      </c>
      <c r="AU108" t="s">
        <v>269</v>
      </c>
      <c r="AV108" t="s">
        <v>527</v>
      </c>
      <c r="AW108" t="s">
        <v>640</v>
      </c>
      <c r="AX108" t="s">
        <v>316</v>
      </c>
      <c r="AY108"/>
      <c r="AZ108">
        <v>5</v>
      </c>
      <c r="BA108">
        <v>3</v>
      </c>
      <c r="BB108">
        <v>4</v>
      </c>
      <c r="BC108">
        <v>3</v>
      </c>
      <c r="BD108">
        <v>5</v>
      </c>
      <c r="BE108">
        <v>5</v>
      </c>
      <c r="BF108">
        <v>5</v>
      </c>
      <c r="BG108">
        <v>5</v>
      </c>
      <c r="BH108">
        <v>4</v>
      </c>
      <c r="BI108">
        <v>5</v>
      </c>
      <c r="BJ108">
        <v>4</v>
      </c>
      <c r="BK108">
        <v>5</v>
      </c>
      <c r="BL108">
        <v>4</v>
      </c>
      <c r="BM108">
        <v>5</v>
      </c>
      <c r="BN108">
        <v>5</v>
      </c>
      <c r="BO108">
        <v>5</v>
      </c>
      <c r="BP108">
        <v>3</v>
      </c>
      <c r="BQ108">
        <v>4</v>
      </c>
      <c r="BR108">
        <v>3</v>
      </c>
      <c r="BS108">
        <v>4</v>
      </c>
      <c r="BT108">
        <v>5</v>
      </c>
      <c r="BU108">
        <v>4</v>
      </c>
      <c r="BV108">
        <v>4</v>
      </c>
      <c r="BW108">
        <v>5</v>
      </c>
      <c r="BX108">
        <v>4</v>
      </c>
      <c r="BY108">
        <v>4</v>
      </c>
      <c r="BZ108">
        <v>5</v>
      </c>
      <c r="CA108">
        <v>3</v>
      </c>
      <c r="CB108">
        <v>4</v>
      </c>
      <c r="CC108">
        <v>3</v>
      </c>
      <c r="CD108">
        <v>4</v>
      </c>
      <c r="CE108">
        <v>7</v>
      </c>
      <c r="CF108">
        <v>5</v>
      </c>
      <c r="CG108">
        <v>5</v>
      </c>
      <c r="CH108">
        <v>5</v>
      </c>
      <c r="CI108">
        <v>5</v>
      </c>
      <c r="CJ108">
        <v>5</v>
      </c>
      <c r="CK108">
        <v>5</v>
      </c>
      <c r="CL108">
        <v>4</v>
      </c>
      <c r="CM108">
        <v>4</v>
      </c>
      <c r="CN108">
        <v>3</v>
      </c>
      <c r="CP108" s="213"/>
    </row>
    <row r="109" spans="1:94" ht="15.5">
      <c r="A109" s="126" t="s">
        <v>2080</v>
      </c>
      <c r="B109" s="132">
        <v>9.0729532783806164</v>
      </c>
      <c r="C109">
        <v>2</v>
      </c>
      <c r="D109">
        <v>3</v>
      </c>
      <c r="E109">
        <v>12</v>
      </c>
      <c r="F109">
        <v>1</v>
      </c>
      <c r="G109"/>
      <c r="H109"/>
      <c r="I109"/>
      <c r="J109"/>
      <c r="K109"/>
      <c r="L109"/>
      <c r="M109"/>
      <c r="N109"/>
      <c r="O109"/>
      <c r="P109"/>
      <c r="Q109" s="126">
        <f t="shared" si="3"/>
        <v>1</v>
      </c>
      <c r="R109">
        <f t="shared" si="5"/>
        <v>1</v>
      </c>
      <c r="S109"/>
      <c r="T109">
        <v>2</v>
      </c>
      <c r="U109"/>
      <c r="V109"/>
      <c r="W109"/>
      <c r="X109"/>
      <c r="Y109"/>
      <c r="Z109"/>
      <c r="AA109"/>
      <c r="AB109"/>
      <c r="AC109"/>
      <c r="AD109"/>
      <c r="AE109"/>
      <c r="AF109"/>
      <c r="AG109" s="126">
        <f t="shared" si="4"/>
        <v>1</v>
      </c>
      <c r="AH109"/>
      <c r="AI109">
        <v>1</v>
      </c>
      <c r="AJ109"/>
      <c r="AK109"/>
      <c r="AL109"/>
      <c r="AM109"/>
      <c r="AN109"/>
      <c r="AO109"/>
      <c r="AP109"/>
      <c r="AQ109"/>
      <c r="AR109"/>
      <c r="AS109"/>
      <c r="AT109"/>
      <c r="AU109"/>
      <c r="AV109"/>
      <c r="AW109"/>
      <c r="AX109"/>
      <c r="AY109"/>
      <c r="AZ109">
        <v>6</v>
      </c>
      <c r="BA109">
        <v>4</v>
      </c>
      <c r="BB109">
        <v>2</v>
      </c>
      <c r="BC109">
        <v>3</v>
      </c>
      <c r="BD109">
        <v>4</v>
      </c>
      <c r="BE109">
        <v>5</v>
      </c>
      <c r="BF109">
        <v>3</v>
      </c>
      <c r="BG109">
        <v>5</v>
      </c>
      <c r="BH109">
        <v>5</v>
      </c>
      <c r="BI109">
        <v>5</v>
      </c>
      <c r="BJ109">
        <v>5</v>
      </c>
      <c r="BK109">
        <v>5</v>
      </c>
      <c r="BL109">
        <v>5</v>
      </c>
      <c r="BM109">
        <v>5</v>
      </c>
      <c r="BN109">
        <v>5</v>
      </c>
      <c r="BO109">
        <v>5</v>
      </c>
      <c r="BP109">
        <v>5</v>
      </c>
      <c r="BQ109">
        <v>4</v>
      </c>
      <c r="BR109">
        <v>4</v>
      </c>
      <c r="BS109">
        <v>5</v>
      </c>
      <c r="BT109">
        <v>5</v>
      </c>
      <c r="BU109">
        <v>5</v>
      </c>
      <c r="BV109">
        <v>5</v>
      </c>
      <c r="BW109">
        <v>5</v>
      </c>
      <c r="BX109">
        <v>5</v>
      </c>
      <c r="BY109">
        <v>5</v>
      </c>
      <c r="BZ109">
        <v>5</v>
      </c>
      <c r="CA109">
        <v>5</v>
      </c>
      <c r="CB109">
        <v>5</v>
      </c>
      <c r="CC109">
        <v>5</v>
      </c>
      <c r="CD109">
        <v>5</v>
      </c>
      <c r="CE109">
        <v>2</v>
      </c>
      <c r="CF109">
        <v>3</v>
      </c>
      <c r="CG109">
        <v>4</v>
      </c>
      <c r="CH109">
        <v>4</v>
      </c>
      <c r="CI109">
        <v>4</v>
      </c>
      <c r="CJ109">
        <v>5</v>
      </c>
      <c r="CK109">
        <v>5</v>
      </c>
      <c r="CL109">
        <v>1</v>
      </c>
      <c r="CM109">
        <v>1</v>
      </c>
      <c r="CN109">
        <v>1</v>
      </c>
    </row>
    <row r="110" spans="1:94" ht="15.5">
      <c r="A110" s="126" t="s">
        <v>2079</v>
      </c>
      <c r="B110" s="132">
        <v>18.321716791897039</v>
      </c>
      <c r="C110">
        <v>1</v>
      </c>
      <c r="D110">
        <v>2</v>
      </c>
      <c r="E110">
        <v>12</v>
      </c>
      <c r="F110">
        <v>1</v>
      </c>
      <c r="G110"/>
      <c r="H110"/>
      <c r="I110"/>
      <c r="J110"/>
      <c r="K110"/>
      <c r="L110"/>
      <c r="M110"/>
      <c r="N110"/>
      <c r="O110"/>
      <c r="P110"/>
      <c r="Q110" s="126">
        <f t="shared" si="3"/>
        <v>1</v>
      </c>
      <c r="R110">
        <f t="shared" si="5"/>
        <v>1</v>
      </c>
      <c r="S110"/>
      <c r="T110">
        <v>2</v>
      </c>
      <c r="U110">
        <v>3</v>
      </c>
      <c r="V110">
        <v>4</v>
      </c>
      <c r="W110">
        <v>5</v>
      </c>
      <c r="X110">
        <v>6</v>
      </c>
      <c r="Y110">
        <v>7</v>
      </c>
      <c r="Z110">
        <v>8</v>
      </c>
      <c r="AA110"/>
      <c r="AB110"/>
      <c r="AC110">
        <v>11</v>
      </c>
      <c r="AD110">
        <v>12</v>
      </c>
      <c r="AE110"/>
      <c r="AF110"/>
      <c r="AG110" s="126">
        <f t="shared" si="4"/>
        <v>9</v>
      </c>
      <c r="AH110"/>
      <c r="AI110">
        <v>8</v>
      </c>
      <c r="AJ110">
        <v>7</v>
      </c>
      <c r="AK110">
        <v>9</v>
      </c>
      <c r="AL110">
        <v>2</v>
      </c>
      <c r="AM110">
        <v>1</v>
      </c>
      <c r="AN110">
        <v>3</v>
      </c>
      <c r="AO110">
        <v>4</v>
      </c>
      <c r="AP110"/>
      <c r="AQ110"/>
      <c r="AR110">
        <v>5</v>
      </c>
      <c r="AS110">
        <v>6</v>
      </c>
      <c r="AT110"/>
      <c r="AU110" t="s">
        <v>760</v>
      </c>
      <c r="AV110" t="s">
        <v>690</v>
      </c>
      <c r="AW110"/>
      <c r="AX110"/>
      <c r="AY110"/>
      <c r="AZ110">
        <v>6</v>
      </c>
      <c r="BA110">
        <v>3</v>
      </c>
      <c r="BB110">
        <v>3</v>
      </c>
      <c r="BC110">
        <v>4</v>
      </c>
      <c r="BD110">
        <v>4</v>
      </c>
      <c r="BE110">
        <v>5</v>
      </c>
      <c r="BF110">
        <v>4</v>
      </c>
      <c r="BG110">
        <v>4</v>
      </c>
      <c r="BH110">
        <v>3</v>
      </c>
      <c r="BI110">
        <v>4</v>
      </c>
      <c r="BJ110">
        <v>4</v>
      </c>
      <c r="BK110">
        <v>5</v>
      </c>
      <c r="BL110">
        <v>3</v>
      </c>
      <c r="BM110">
        <v>4</v>
      </c>
      <c r="BN110">
        <v>4</v>
      </c>
      <c r="BO110">
        <v>4</v>
      </c>
      <c r="BP110">
        <v>4</v>
      </c>
      <c r="BQ110">
        <v>4</v>
      </c>
      <c r="BR110">
        <v>4</v>
      </c>
      <c r="BS110">
        <v>4</v>
      </c>
      <c r="BT110">
        <v>5</v>
      </c>
      <c r="BU110">
        <v>5</v>
      </c>
      <c r="BV110">
        <v>4</v>
      </c>
      <c r="BW110">
        <v>4</v>
      </c>
      <c r="BX110">
        <v>4</v>
      </c>
      <c r="BY110">
        <v>5</v>
      </c>
      <c r="BZ110">
        <v>5</v>
      </c>
      <c r="CA110">
        <v>4</v>
      </c>
      <c r="CB110">
        <v>3</v>
      </c>
      <c r="CC110">
        <v>4</v>
      </c>
      <c r="CD110">
        <v>4</v>
      </c>
      <c r="CE110">
        <v>5</v>
      </c>
      <c r="CF110">
        <v>2</v>
      </c>
      <c r="CG110">
        <v>4</v>
      </c>
      <c r="CH110">
        <v>4</v>
      </c>
      <c r="CI110">
        <v>4</v>
      </c>
      <c r="CJ110">
        <v>4</v>
      </c>
      <c r="CK110">
        <v>5</v>
      </c>
      <c r="CL110">
        <v>2</v>
      </c>
      <c r="CM110">
        <v>2</v>
      </c>
      <c r="CN110">
        <v>2</v>
      </c>
    </row>
    <row r="111" spans="1:94" ht="15.5">
      <c r="A111" s="126" t="s">
        <v>2078</v>
      </c>
      <c r="B111" s="132">
        <v>11.691730242173918</v>
      </c>
      <c r="C111">
        <v>2</v>
      </c>
      <c r="D111">
        <v>1</v>
      </c>
      <c r="E111">
        <v>7</v>
      </c>
      <c r="F111">
        <v>1</v>
      </c>
      <c r="G111"/>
      <c r="H111"/>
      <c r="I111"/>
      <c r="J111"/>
      <c r="K111"/>
      <c r="L111"/>
      <c r="M111"/>
      <c r="N111"/>
      <c r="O111"/>
      <c r="P111"/>
      <c r="Q111" s="126">
        <f t="shared" si="3"/>
        <v>1</v>
      </c>
      <c r="R111">
        <f t="shared" si="5"/>
        <v>1</v>
      </c>
      <c r="S111"/>
      <c r="T111">
        <v>2</v>
      </c>
      <c r="U111"/>
      <c r="V111"/>
      <c r="W111">
        <v>5</v>
      </c>
      <c r="X111">
        <v>6</v>
      </c>
      <c r="Y111">
        <v>7</v>
      </c>
      <c r="Z111">
        <v>8</v>
      </c>
      <c r="AA111"/>
      <c r="AB111"/>
      <c r="AC111">
        <v>11</v>
      </c>
      <c r="AD111">
        <v>12</v>
      </c>
      <c r="AE111"/>
      <c r="AF111"/>
      <c r="AG111" s="126">
        <f t="shared" si="4"/>
        <v>7</v>
      </c>
      <c r="AH111"/>
      <c r="AI111">
        <v>1</v>
      </c>
      <c r="AJ111"/>
      <c r="AK111"/>
      <c r="AL111">
        <v>5</v>
      </c>
      <c r="AM111">
        <v>2</v>
      </c>
      <c r="AN111">
        <v>3</v>
      </c>
      <c r="AO111">
        <v>4</v>
      </c>
      <c r="AP111"/>
      <c r="AQ111"/>
      <c r="AR111">
        <v>6</v>
      </c>
      <c r="AS111">
        <v>7</v>
      </c>
      <c r="AT111"/>
      <c r="AU111"/>
      <c r="AV111"/>
      <c r="AW111"/>
      <c r="AX111"/>
      <c r="AY111"/>
      <c r="AZ111">
        <v>6</v>
      </c>
      <c r="BA111">
        <v>3</v>
      </c>
      <c r="BB111">
        <v>3</v>
      </c>
      <c r="BC111">
        <v>4</v>
      </c>
      <c r="BD111">
        <v>3</v>
      </c>
      <c r="BE111">
        <v>3</v>
      </c>
      <c r="BF111">
        <v>3</v>
      </c>
      <c r="BG111">
        <v>2</v>
      </c>
      <c r="BH111">
        <v>3</v>
      </c>
      <c r="BI111">
        <v>4</v>
      </c>
      <c r="BJ111">
        <v>4</v>
      </c>
      <c r="BK111">
        <v>4</v>
      </c>
      <c r="BL111">
        <v>4</v>
      </c>
      <c r="BM111">
        <v>4</v>
      </c>
      <c r="BN111">
        <v>5</v>
      </c>
      <c r="BO111">
        <v>5</v>
      </c>
      <c r="BP111">
        <v>4</v>
      </c>
      <c r="BQ111">
        <v>3</v>
      </c>
      <c r="BR111">
        <v>4</v>
      </c>
      <c r="BS111">
        <v>4</v>
      </c>
      <c r="BT111">
        <v>3</v>
      </c>
      <c r="BU111">
        <v>4</v>
      </c>
      <c r="BV111">
        <v>4</v>
      </c>
      <c r="BW111">
        <v>4</v>
      </c>
      <c r="BX111">
        <v>5</v>
      </c>
      <c r="BY111">
        <v>4</v>
      </c>
      <c r="BZ111">
        <v>5</v>
      </c>
      <c r="CA111">
        <v>4</v>
      </c>
      <c r="CB111">
        <v>4</v>
      </c>
      <c r="CC111">
        <v>4</v>
      </c>
      <c r="CD111">
        <v>5</v>
      </c>
      <c r="CE111">
        <v>4</v>
      </c>
      <c r="CF111">
        <v>3</v>
      </c>
      <c r="CG111">
        <v>4</v>
      </c>
      <c r="CH111">
        <v>3</v>
      </c>
      <c r="CI111">
        <v>4</v>
      </c>
      <c r="CJ111">
        <v>4</v>
      </c>
      <c r="CK111">
        <v>3</v>
      </c>
      <c r="CL111">
        <v>2</v>
      </c>
      <c r="CM111">
        <v>3</v>
      </c>
      <c r="CN111">
        <v>1</v>
      </c>
    </row>
    <row r="112" spans="1:94" ht="15.5">
      <c r="A112" s="126" t="s">
        <v>2077</v>
      </c>
      <c r="B112" s="132">
        <v>6.1408452116788332</v>
      </c>
      <c r="C112">
        <v>1</v>
      </c>
      <c r="D112">
        <v>3</v>
      </c>
      <c r="E112">
        <v>2</v>
      </c>
      <c r="F112"/>
      <c r="G112"/>
      <c r="H112"/>
      <c r="I112"/>
      <c r="J112"/>
      <c r="K112"/>
      <c r="L112">
        <v>7</v>
      </c>
      <c r="M112"/>
      <c r="N112"/>
      <c r="O112"/>
      <c r="P112"/>
      <c r="Q112" s="126">
        <f t="shared" si="3"/>
        <v>1</v>
      </c>
      <c r="R112">
        <f t="shared" si="5"/>
        <v>7</v>
      </c>
      <c r="S112"/>
      <c r="T112"/>
      <c r="U112"/>
      <c r="V112"/>
      <c r="W112"/>
      <c r="X112"/>
      <c r="Y112">
        <v>7</v>
      </c>
      <c r="Z112"/>
      <c r="AA112"/>
      <c r="AB112"/>
      <c r="AC112">
        <v>11</v>
      </c>
      <c r="AD112"/>
      <c r="AE112"/>
      <c r="AF112"/>
      <c r="AG112" s="126">
        <f t="shared" si="4"/>
        <v>2</v>
      </c>
      <c r="AH112"/>
      <c r="AI112"/>
      <c r="AJ112"/>
      <c r="AK112"/>
      <c r="AL112"/>
      <c r="AM112"/>
      <c r="AN112">
        <v>2</v>
      </c>
      <c r="AO112"/>
      <c r="AP112"/>
      <c r="AQ112"/>
      <c r="AR112">
        <v>1</v>
      </c>
      <c r="AS112"/>
      <c r="AT112"/>
      <c r="AU112"/>
      <c r="AV112"/>
      <c r="AW112"/>
      <c r="AX112"/>
      <c r="AY112"/>
      <c r="AZ112">
        <v>3</v>
      </c>
      <c r="BA112">
        <v>4</v>
      </c>
      <c r="BB112">
        <v>3</v>
      </c>
      <c r="BC112">
        <v>3</v>
      </c>
      <c r="BD112">
        <v>4</v>
      </c>
      <c r="BE112">
        <v>4</v>
      </c>
      <c r="BF112">
        <v>3</v>
      </c>
      <c r="BG112">
        <v>3</v>
      </c>
      <c r="BH112">
        <v>3</v>
      </c>
      <c r="BI112">
        <v>4</v>
      </c>
      <c r="BJ112">
        <v>3</v>
      </c>
      <c r="BK112">
        <v>4</v>
      </c>
      <c r="BL112">
        <v>4</v>
      </c>
      <c r="BM112">
        <v>4</v>
      </c>
      <c r="BN112">
        <v>3</v>
      </c>
      <c r="BO112">
        <v>3</v>
      </c>
      <c r="BP112">
        <v>3</v>
      </c>
      <c r="BQ112">
        <v>3</v>
      </c>
      <c r="BR112">
        <v>4</v>
      </c>
      <c r="BS112">
        <v>3</v>
      </c>
      <c r="BT112">
        <v>3</v>
      </c>
      <c r="BU112">
        <v>4</v>
      </c>
      <c r="BV112">
        <v>3</v>
      </c>
      <c r="BW112">
        <v>3</v>
      </c>
      <c r="BX112">
        <v>3</v>
      </c>
      <c r="BY112">
        <v>4</v>
      </c>
      <c r="BZ112">
        <v>3</v>
      </c>
      <c r="CA112">
        <v>3</v>
      </c>
      <c r="CB112">
        <v>3</v>
      </c>
      <c r="CC112">
        <v>3</v>
      </c>
      <c r="CD112">
        <v>4</v>
      </c>
      <c r="CE112">
        <v>2</v>
      </c>
      <c r="CF112">
        <v>3</v>
      </c>
      <c r="CG112">
        <v>3</v>
      </c>
      <c r="CH112">
        <v>3</v>
      </c>
      <c r="CI112">
        <v>4</v>
      </c>
      <c r="CJ112">
        <v>3</v>
      </c>
      <c r="CK112">
        <v>3</v>
      </c>
      <c r="CL112">
        <v>4</v>
      </c>
      <c r="CM112">
        <v>3</v>
      </c>
      <c r="CN112">
        <v>3</v>
      </c>
    </row>
    <row r="113" spans="1:92" ht="15.5">
      <c r="A113" s="126" t="s">
        <v>2076</v>
      </c>
      <c r="B113" s="132">
        <v>7.3791206183516627</v>
      </c>
      <c r="C113">
        <v>1</v>
      </c>
      <c r="D113">
        <v>2</v>
      </c>
      <c r="E113">
        <v>4</v>
      </c>
      <c r="F113"/>
      <c r="G113"/>
      <c r="H113"/>
      <c r="I113"/>
      <c r="J113"/>
      <c r="K113"/>
      <c r="L113"/>
      <c r="M113">
        <v>8</v>
      </c>
      <c r="N113"/>
      <c r="O113"/>
      <c r="P113"/>
      <c r="Q113" s="126">
        <f t="shared" si="3"/>
        <v>1</v>
      </c>
      <c r="R113">
        <f t="shared" si="5"/>
        <v>8</v>
      </c>
      <c r="S113"/>
      <c r="T113"/>
      <c r="U113"/>
      <c r="V113">
        <v>4</v>
      </c>
      <c r="W113">
        <v>5</v>
      </c>
      <c r="X113">
        <v>6</v>
      </c>
      <c r="Y113">
        <v>7</v>
      </c>
      <c r="Z113">
        <v>8</v>
      </c>
      <c r="AA113"/>
      <c r="AB113"/>
      <c r="AC113">
        <v>11</v>
      </c>
      <c r="AD113"/>
      <c r="AE113"/>
      <c r="AF113"/>
      <c r="AG113" s="126">
        <f t="shared" si="4"/>
        <v>6</v>
      </c>
      <c r="AH113"/>
      <c r="AI113"/>
      <c r="AJ113"/>
      <c r="AK113">
        <v>2</v>
      </c>
      <c r="AL113">
        <v>1</v>
      </c>
      <c r="AM113">
        <v>5</v>
      </c>
      <c r="AN113">
        <v>4</v>
      </c>
      <c r="AO113">
        <v>3</v>
      </c>
      <c r="AP113"/>
      <c r="AQ113"/>
      <c r="AR113">
        <v>6</v>
      </c>
      <c r="AS113"/>
      <c r="AT113"/>
      <c r="AU113" t="s">
        <v>961</v>
      </c>
      <c r="AV113"/>
      <c r="AW113"/>
      <c r="AX113"/>
      <c r="AY113"/>
      <c r="AZ113">
        <v>4</v>
      </c>
      <c r="BA113">
        <v>5</v>
      </c>
      <c r="BB113">
        <v>5</v>
      </c>
      <c r="BC113">
        <v>4</v>
      </c>
      <c r="BD113">
        <v>5</v>
      </c>
      <c r="BE113">
        <v>5</v>
      </c>
      <c r="BF113">
        <v>5</v>
      </c>
      <c r="BG113">
        <v>5</v>
      </c>
      <c r="BH113">
        <v>4</v>
      </c>
      <c r="BI113">
        <v>5</v>
      </c>
      <c r="BJ113">
        <v>5</v>
      </c>
      <c r="BK113">
        <v>5</v>
      </c>
      <c r="BL113">
        <v>5</v>
      </c>
      <c r="BM113">
        <v>4</v>
      </c>
      <c r="BN113">
        <v>5</v>
      </c>
      <c r="BO113">
        <v>5</v>
      </c>
      <c r="BP113">
        <v>5</v>
      </c>
      <c r="BQ113">
        <v>5</v>
      </c>
      <c r="BR113">
        <v>5</v>
      </c>
      <c r="BS113">
        <v>4</v>
      </c>
      <c r="BT113">
        <v>3</v>
      </c>
      <c r="BU113">
        <v>5</v>
      </c>
      <c r="BV113">
        <v>4</v>
      </c>
      <c r="BW113">
        <v>5</v>
      </c>
      <c r="BX113">
        <v>4</v>
      </c>
      <c r="BY113">
        <v>5</v>
      </c>
      <c r="BZ113">
        <v>5</v>
      </c>
      <c r="CA113">
        <v>5</v>
      </c>
      <c r="CB113">
        <v>5</v>
      </c>
      <c r="CC113">
        <v>5</v>
      </c>
      <c r="CD113">
        <v>5</v>
      </c>
      <c r="CE113">
        <v>4</v>
      </c>
      <c r="CF113">
        <v>5</v>
      </c>
      <c r="CG113">
        <v>5</v>
      </c>
      <c r="CH113">
        <v>5</v>
      </c>
      <c r="CI113">
        <v>5</v>
      </c>
      <c r="CJ113">
        <v>5</v>
      </c>
      <c r="CK113">
        <v>5</v>
      </c>
      <c r="CL113">
        <v>4</v>
      </c>
      <c r="CM113">
        <v>4</v>
      </c>
      <c r="CN113">
        <v>5</v>
      </c>
    </row>
    <row r="114" spans="1:92" ht="15.5">
      <c r="A114" s="126" t="s">
        <v>2075</v>
      </c>
      <c r="B114" s="132">
        <v>6.5768097338394709</v>
      </c>
      <c r="C114">
        <v>2</v>
      </c>
      <c r="D114">
        <v>3</v>
      </c>
      <c r="E114">
        <v>2</v>
      </c>
      <c r="F114">
        <v>1</v>
      </c>
      <c r="G114"/>
      <c r="H114"/>
      <c r="I114"/>
      <c r="J114"/>
      <c r="K114"/>
      <c r="L114"/>
      <c r="M114"/>
      <c r="N114"/>
      <c r="O114"/>
      <c r="P114"/>
      <c r="Q114" s="126">
        <f t="shared" si="3"/>
        <v>1</v>
      </c>
      <c r="R114">
        <f t="shared" si="5"/>
        <v>1</v>
      </c>
      <c r="S114"/>
      <c r="T114"/>
      <c r="U114"/>
      <c r="V114">
        <v>4</v>
      </c>
      <c r="W114"/>
      <c r="X114"/>
      <c r="Y114">
        <v>7</v>
      </c>
      <c r="Z114"/>
      <c r="AA114"/>
      <c r="AB114"/>
      <c r="AC114"/>
      <c r="AD114"/>
      <c r="AE114"/>
      <c r="AF114"/>
      <c r="AG114" s="126">
        <f t="shared" si="4"/>
        <v>2</v>
      </c>
      <c r="AH114"/>
      <c r="AI114"/>
      <c r="AJ114"/>
      <c r="AK114">
        <v>2</v>
      </c>
      <c r="AL114"/>
      <c r="AM114"/>
      <c r="AN114">
        <v>1</v>
      </c>
      <c r="AO114"/>
      <c r="AP114"/>
      <c r="AQ114"/>
      <c r="AR114"/>
      <c r="AS114"/>
      <c r="AT114"/>
      <c r="AU114" t="s">
        <v>508</v>
      </c>
      <c r="AV114" t="s">
        <v>424</v>
      </c>
      <c r="AW114"/>
      <c r="AX114"/>
      <c r="AY114"/>
      <c r="AZ114">
        <v>4</v>
      </c>
      <c r="BA114">
        <v>4</v>
      </c>
      <c r="BB114">
        <v>4</v>
      </c>
      <c r="BC114">
        <v>4</v>
      </c>
      <c r="BD114">
        <v>4</v>
      </c>
      <c r="BE114">
        <v>4</v>
      </c>
      <c r="BF114">
        <v>4</v>
      </c>
      <c r="BG114">
        <v>4</v>
      </c>
      <c r="BH114">
        <v>4</v>
      </c>
      <c r="BI114">
        <v>5</v>
      </c>
      <c r="BJ114">
        <v>4</v>
      </c>
      <c r="BK114">
        <v>4</v>
      </c>
      <c r="BL114">
        <v>4</v>
      </c>
      <c r="BM114">
        <v>5</v>
      </c>
      <c r="BN114">
        <v>4</v>
      </c>
      <c r="BO114">
        <v>4</v>
      </c>
      <c r="BP114">
        <v>4</v>
      </c>
      <c r="BQ114">
        <v>4</v>
      </c>
      <c r="BR114">
        <v>4</v>
      </c>
      <c r="BS114">
        <v>4</v>
      </c>
      <c r="BT114">
        <v>4</v>
      </c>
      <c r="BU114">
        <v>4</v>
      </c>
      <c r="BV114">
        <v>4</v>
      </c>
      <c r="BW114">
        <v>4</v>
      </c>
      <c r="BX114">
        <v>5</v>
      </c>
      <c r="BY114">
        <v>5</v>
      </c>
      <c r="BZ114">
        <v>5</v>
      </c>
      <c r="CA114">
        <v>4</v>
      </c>
      <c r="CB114">
        <v>4</v>
      </c>
      <c r="CC114">
        <v>4</v>
      </c>
      <c r="CD114">
        <v>4</v>
      </c>
      <c r="CE114">
        <v>6</v>
      </c>
      <c r="CF114">
        <v>5</v>
      </c>
      <c r="CG114">
        <v>5</v>
      </c>
      <c r="CH114">
        <v>5</v>
      </c>
      <c r="CI114">
        <v>5</v>
      </c>
      <c r="CJ114">
        <v>5</v>
      </c>
      <c r="CK114">
        <v>5</v>
      </c>
      <c r="CL114">
        <v>2</v>
      </c>
      <c r="CM114">
        <v>2</v>
      </c>
      <c r="CN114">
        <v>2</v>
      </c>
    </row>
    <row r="115" spans="1:92" ht="15.5">
      <c r="A115" s="126" t="s">
        <v>2074</v>
      </c>
      <c r="B115" s="132">
        <v>4.3437316005361417</v>
      </c>
      <c r="C115">
        <v>2</v>
      </c>
      <c r="D115">
        <v>2</v>
      </c>
      <c r="E115">
        <v>12</v>
      </c>
      <c r="F115">
        <v>1</v>
      </c>
      <c r="G115"/>
      <c r="H115"/>
      <c r="I115"/>
      <c r="J115"/>
      <c r="K115"/>
      <c r="L115"/>
      <c r="M115"/>
      <c r="N115"/>
      <c r="O115"/>
      <c r="P115"/>
      <c r="Q115" s="126">
        <f t="shared" si="3"/>
        <v>1</v>
      </c>
      <c r="R115">
        <f t="shared" si="5"/>
        <v>1</v>
      </c>
      <c r="S115"/>
      <c r="T115"/>
      <c r="U115">
        <v>3</v>
      </c>
      <c r="V115"/>
      <c r="W115"/>
      <c r="X115"/>
      <c r="Y115">
        <v>7</v>
      </c>
      <c r="Z115"/>
      <c r="AA115"/>
      <c r="AB115"/>
      <c r="AC115">
        <v>11</v>
      </c>
      <c r="AD115">
        <v>12</v>
      </c>
      <c r="AE115"/>
      <c r="AF115"/>
      <c r="AG115" s="126">
        <f t="shared" si="4"/>
        <v>4</v>
      </c>
      <c r="AH115"/>
      <c r="AI115"/>
      <c r="AJ115">
        <v>4</v>
      </c>
      <c r="AK115"/>
      <c r="AL115"/>
      <c r="AM115"/>
      <c r="AN115">
        <v>3</v>
      </c>
      <c r="AO115"/>
      <c r="AP115"/>
      <c r="AQ115"/>
      <c r="AR115">
        <v>2</v>
      </c>
      <c r="AS115">
        <v>1</v>
      </c>
      <c r="AT115"/>
      <c r="AU115" t="s">
        <v>410</v>
      </c>
      <c r="AV115" t="s">
        <v>269</v>
      </c>
      <c r="AW115" t="s">
        <v>640</v>
      </c>
      <c r="AX115" t="s">
        <v>2073</v>
      </c>
      <c r="AY115"/>
      <c r="AZ115">
        <v>4</v>
      </c>
      <c r="BA115">
        <v>4</v>
      </c>
      <c r="BB115">
        <v>4</v>
      </c>
      <c r="BC115">
        <v>4</v>
      </c>
      <c r="BD115">
        <v>4</v>
      </c>
      <c r="BE115">
        <v>5</v>
      </c>
      <c r="BF115">
        <v>4</v>
      </c>
      <c r="BG115">
        <v>3</v>
      </c>
      <c r="BH115">
        <v>5</v>
      </c>
      <c r="BI115">
        <v>4</v>
      </c>
      <c r="BJ115">
        <v>3</v>
      </c>
      <c r="BK115">
        <v>5</v>
      </c>
      <c r="BL115">
        <v>5</v>
      </c>
      <c r="BM115">
        <v>5</v>
      </c>
      <c r="BN115">
        <v>5</v>
      </c>
      <c r="BO115">
        <v>4</v>
      </c>
      <c r="BP115">
        <v>4</v>
      </c>
      <c r="BQ115">
        <v>4</v>
      </c>
      <c r="BR115">
        <v>3</v>
      </c>
      <c r="BS115">
        <v>5</v>
      </c>
      <c r="BT115">
        <v>4</v>
      </c>
      <c r="BU115">
        <v>3</v>
      </c>
      <c r="BV115">
        <v>2</v>
      </c>
      <c r="BW115">
        <v>3</v>
      </c>
      <c r="BX115">
        <v>5</v>
      </c>
      <c r="BY115">
        <v>5</v>
      </c>
      <c r="BZ115">
        <v>5</v>
      </c>
      <c r="CA115">
        <v>5</v>
      </c>
      <c r="CB115">
        <v>3</v>
      </c>
      <c r="CC115">
        <v>3</v>
      </c>
      <c r="CD115">
        <v>4</v>
      </c>
      <c r="CE115">
        <v>5</v>
      </c>
      <c r="CF115">
        <v>3</v>
      </c>
      <c r="CG115">
        <v>5</v>
      </c>
      <c r="CH115">
        <v>2</v>
      </c>
      <c r="CI115">
        <v>5</v>
      </c>
      <c r="CJ115">
        <v>5</v>
      </c>
      <c r="CK115">
        <v>5</v>
      </c>
      <c r="CL115">
        <v>3</v>
      </c>
      <c r="CM115">
        <v>3</v>
      </c>
      <c r="CN115">
        <v>4</v>
      </c>
    </row>
    <row r="116" spans="1:92" ht="15.5">
      <c r="A116" s="126" t="s">
        <v>2072</v>
      </c>
      <c r="B116" s="132">
        <v>18.345467489830945</v>
      </c>
      <c r="C116">
        <v>1</v>
      </c>
      <c r="D116">
        <v>2</v>
      </c>
      <c r="E116">
        <v>4</v>
      </c>
      <c r="F116">
        <v>1</v>
      </c>
      <c r="G116"/>
      <c r="H116"/>
      <c r="I116"/>
      <c r="J116"/>
      <c r="K116"/>
      <c r="L116"/>
      <c r="M116"/>
      <c r="N116"/>
      <c r="O116"/>
      <c r="P116"/>
      <c r="Q116" s="126">
        <f t="shared" si="3"/>
        <v>1</v>
      </c>
      <c r="R116">
        <f t="shared" si="5"/>
        <v>1</v>
      </c>
      <c r="S116"/>
      <c r="T116"/>
      <c r="U116"/>
      <c r="V116"/>
      <c r="W116"/>
      <c r="X116">
        <v>6</v>
      </c>
      <c r="Y116"/>
      <c r="Z116"/>
      <c r="AA116"/>
      <c r="AB116"/>
      <c r="AC116"/>
      <c r="AD116"/>
      <c r="AE116"/>
      <c r="AF116"/>
      <c r="AG116" s="126">
        <f t="shared" si="4"/>
        <v>1</v>
      </c>
      <c r="AH116"/>
      <c r="AI116"/>
      <c r="AJ116"/>
      <c r="AK116"/>
      <c r="AL116"/>
      <c r="AM116">
        <v>1</v>
      </c>
      <c r="AN116"/>
      <c r="AO116"/>
      <c r="AP116"/>
      <c r="AQ116"/>
      <c r="AR116"/>
      <c r="AS116"/>
      <c r="AT116"/>
      <c r="AU116"/>
      <c r="AV116"/>
      <c r="AW116"/>
      <c r="AX116"/>
      <c r="AY116"/>
      <c r="AZ116">
        <v>3</v>
      </c>
      <c r="BA116">
        <v>1</v>
      </c>
      <c r="BB116">
        <v>1</v>
      </c>
      <c r="BC116">
        <v>1</v>
      </c>
      <c r="BD116">
        <v>3</v>
      </c>
      <c r="BE116">
        <v>5</v>
      </c>
      <c r="BF116">
        <v>2</v>
      </c>
      <c r="BG116">
        <v>2</v>
      </c>
      <c r="BH116">
        <v>2</v>
      </c>
      <c r="BI116">
        <v>2</v>
      </c>
      <c r="BJ116">
        <v>4</v>
      </c>
      <c r="BK116">
        <v>4</v>
      </c>
      <c r="BL116">
        <v>2</v>
      </c>
      <c r="BM116">
        <v>3</v>
      </c>
      <c r="BN116">
        <v>2</v>
      </c>
      <c r="BO116">
        <v>2</v>
      </c>
      <c r="BP116">
        <v>2</v>
      </c>
      <c r="BQ116">
        <v>3</v>
      </c>
      <c r="BR116">
        <v>2</v>
      </c>
      <c r="BS116">
        <v>3</v>
      </c>
      <c r="BT116">
        <v>2</v>
      </c>
      <c r="BU116">
        <v>3</v>
      </c>
      <c r="BV116">
        <v>2</v>
      </c>
      <c r="BW116">
        <v>3</v>
      </c>
      <c r="BX116">
        <v>5</v>
      </c>
      <c r="BY116">
        <v>4</v>
      </c>
      <c r="BZ116">
        <v>3</v>
      </c>
      <c r="CA116">
        <v>3</v>
      </c>
      <c r="CB116">
        <v>3</v>
      </c>
      <c r="CC116">
        <v>3</v>
      </c>
      <c r="CD116">
        <v>3</v>
      </c>
      <c r="CE116">
        <v>4</v>
      </c>
      <c r="CF116">
        <v>3</v>
      </c>
      <c r="CG116">
        <v>3</v>
      </c>
      <c r="CH116">
        <v>1</v>
      </c>
      <c r="CI116">
        <v>3</v>
      </c>
      <c r="CJ116">
        <v>3</v>
      </c>
      <c r="CK116">
        <v>3</v>
      </c>
      <c r="CL116">
        <v>1</v>
      </c>
      <c r="CM116">
        <v>3</v>
      </c>
      <c r="CN116">
        <v>1</v>
      </c>
    </row>
    <row r="117" spans="1:92" ht="15.5">
      <c r="A117" s="126" t="s">
        <v>2071</v>
      </c>
      <c r="B117" s="132">
        <v>16.895407494264248</v>
      </c>
      <c r="C117">
        <v>2</v>
      </c>
      <c r="D117">
        <v>2</v>
      </c>
      <c r="E117">
        <v>2</v>
      </c>
      <c r="F117">
        <v>1</v>
      </c>
      <c r="G117"/>
      <c r="H117"/>
      <c r="I117"/>
      <c r="J117"/>
      <c r="K117"/>
      <c r="L117"/>
      <c r="M117"/>
      <c r="N117"/>
      <c r="O117"/>
      <c r="P117"/>
      <c r="Q117" s="126">
        <f t="shared" si="3"/>
        <v>1</v>
      </c>
      <c r="R117">
        <f t="shared" si="5"/>
        <v>1</v>
      </c>
      <c r="S117"/>
      <c r="T117"/>
      <c r="U117"/>
      <c r="V117"/>
      <c r="W117"/>
      <c r="X117"/>
      <c r="Y117"/>
      <c r="Z117"/>
      <c r="AA117"/>
      <c r="AB117"/>
      <c r="AC117"/>
      <c r="AD117"/>
      <c r="AE117"/>
      <c r="AF117"/>
      <c r="AG117" s="126">
        <f t="shared" si="4"/>
        <v>0</v>
      </c>
      <c r="AH117"/>
      <c r="AI117"/>
      <c r="AJ117"/>
      <c r="AK117"/>
      <c r="AL117"/>
      <c r="AM117"/>
      <c r="AN117"/>
      <c r="AO117"/>
      <c r="AP117"/>
      <c r="AQ117"/>
      <c r="AR117"/>
      <c r="AS117"/>
      <c r="AT117"/>
      <c r="AU117"/>
      <c r="AV117"/>
      <c r="AW117"/>
      <c r="AX117"/>
      <c r="AY117"/>
      <c r="AZ117">
        <v>6</v>
      </c>
      <c r="BA117">
        <v>2</v>
      </c>
      <c r="BB117">
        <v>2</v>
      </c>
      <c r="BC117">
        <v>3</v>
      </c>
      <c r="BD117">
        <v>4</v>
      </c>
      <c r="BE117">
        <v>4</v>
      </c>
      <c r="BF117">
        <v>3</v>
      </c>
      <c r="BG117">
        <v>3</v>
      </c>
      <c r="BH117">
        <v>3</v>
      </c>
      <c r="BI117">
        <v>3</v>
      </c>
      <c r="BJ117">
        <v>4</v>
      </c>
      <c r="BK117">
        <v>3</v>
      </c>
      <c r="BL117">
        <v>3</v>
      </c>
      <c r="BM117">
        <v>3</v>
      </c>
      <c r="BN117">
        <v>3</v>
      </c>
      <c r="BO117">
        <v>3</v>
      </c>
      <c r="BP117">
        <v>3</v>
      </c>
      <c r="BQ117">
        <v>3</v>
      </c>
      <c r="BR117">
        <v>3</v>
      </c>
      <c r="BS117">
        <v>3</v>
      </c>
      <c r="BT117">
        <v>3</v>
      </c>
      <c r="BU117">
        <v>3</v>
      </c>
      <c r="BV117">
        <v>3</v>
      </c>
      <c r="BW117">
        <v>3</v>
      </c>
      <c r="BX117">
        <v>5</v>
      </c>
      <c r="BY117">
        <v>5</v>
      </c>
      <c r="BZ117">
        <v>4</v>
      </c>
      <c r="CA117">
        <v>2</v>
      </c>
      <c r="CB117">
        <v>3</v>
      </c>
      <c r="CC117">
        <v>3</v>
      </c>
      <c r="CD117">
        <v>3</v>
      </c>
      <c r="CE117">
        <v>3</v>
      </c>
      <c r="CF117">
        <v>3</v>
      </c>
      <c r="CG117">
        <v>3</v>
      </c>
      <c r="CH117">
        <v>3</v>
      </c>
      <c r="CI117">
        <v>4</v>
      </c>
      <c r="CJ117">
        <v>3</v>
      </c>
      <c r="CK117">
        <v>4</v>
      </c>
      <c r="CL117">
        <v>3</v>
      </c>
      <c r="CM117">
        <v>3</v>
      </c>
      <c r="CN117">
        <v>3</v>
      </c>
    </row>
    <row r="118" spans="1:92" ht="15.5">
      <c r="A118" s="126" t="s">
        <v>2070</v>
      </c>
      <c r="B118" s="132">
        <v>17.627929780661507</v>
      </c>
      <c r="C118">
        <v>1</v>
      </c>
      <c r="D118">
        <v>3</v>
      </c>
      <c r="E118">
        <v>6</v>
      </c>
      <c r="F118">
        <v>1</v>
      </c>
      <c r="G118"/>
      <c r="H118"/>
      <c r="I118"/>
      <c r="J118"/>
      <c r="K118"/>
      <c r="L118"/>
      <c r="M118"/>
      <c r="N118"/>
      <c r="O118"/>
      <c r="P118"/>
      <c r="Q118" s="126">
        <f t="shared" si="3"/>
        <v>1</v>
      </c>
      <c r="R118">
        <f t="shared" si="5"/>
        <v>1</v>
      </c>
      <c r="S118"/>
      <c r="T118">
        <v>2</v>
      </c>
      <c r="U118"/>
      <c r="V118"/>
      <c r="W118"/>
      <c r="X118">
        <v>6</v>
      </c>
      <c r="Y118"/>
      <c r="Z118">
        <v>8</v>
      </c>
      <c r="AA118">
        <v>9</v>
      </c>
      <c r="AB118"/>
      <c r="AC118"/>
      <c r="AD118">
        <v>12</v>
      </c>
      <c r="AE118"/>
      <c r="AF118"/>
      <c r="AG118" s="126">
        <f t="shared" si="4"/>
        <v>5</v>
      </c>
      <c r="AH118"/>
      <c r="AI118">
        <v>2</v>
      </c>
      <c r="AJ118"/>
      <c r="AK118"/>
      <c r="AL118"/>
      <c r="AM118">
        <v>4</v>
      </c>
      <c r="AN118"/>
      <c r="AO118">
        <v>3</v>
      </c>
      <c r="AP118">
        <v>1</v>
      </c>
      <c r="AQ118"/>
      <c r="AR118"/>
      <c r="AS118">
        <v>5</v>
      </c>
      <c r="AT118"/>
      <c r="AU118" t="s">
        <v>2069</v>
      </c>
      <c r="AV118" t="s">
        <v>685</v>
      </c>
      <c r="AW118" t="s">
        <v>640</v>
      </c>
      <c r="AX118"/>
      <c r="AY118"/>
      <c r="AZ118">
        <v>3</v>
      </c>
      <c r="BA118">
        <v>4</v>
      </c>
      <c r="BB118">
        <v>3</v>
      </c>
      <c r="BC118">
        <v>3</v>
      </c>
      <c r="BD118">
        <v>4</v>
      </c>
      <c r="BE118">
        <v>3</v>
      </c>
      <c r="BF118">
        <v>4</v>
      </c>
      <c r="BG118">
        <v>4</v>
      </c>
      <c r="BH118">
        <v>4</v>
      </c>
      <c r="BI118">
        <v>4</v>
      </c>
      <c r="BJ118">
        <v>4</v>
      </c>
      <c r="BK118">
        <v>4</v>
      </c>
      <c r="BL118">
        <v>3</v>
      </c>
      <c r="BM118">
        <v>4</v>
      </c>
      <c r="BN118">
        <v>3</v>
      </c>
      <c r="BO118">
        <v>4</v>
      </c>
      <c r="BP118">
        <v>4</v>
      </c>
      <c r="BQ118">
        <v>3</v>
      </c>
      <c r="BR118">
        <v>4</v>
      </c>
      <c r="BS118">
        <v>4</v>
      </c>
      <c r="BT118">
        <v>4</v>
      </c>
      <c r="BU118">
        <v>4</v>
      </c>
      <c r="BV118">
        <v>4</v>
      </c>
      <c r="BW118">
        <v>4</v>
      </c>
      <c r="BX118">
        <v>5</v>
      </c>
      <c r="BY118">
        <v>4</v>
      </c>
      <c r="BZ118">
        <v>3</v>
      </c>
      <c r="CA118">
        <v>4</v>
      </c>
      <c r="CB118">
        <v>4</v>
      </c>
      <c r="CC118">
        <v>4</v>
      </c>
      <c r="CD118">
        <v>4</v>
      </c>
      <c r="CE118">
        <v>3</v>
      </c>
      <c r="CF118">
        <v>3</v>
      </c>
      <c r="CG118">
        <v>4</v>
      </c>
      <c r="CH118">
        <v>3</v>
      </c>
      <c r="CI118">
        <v>3</v>
      </c>
      <c r="CJ118">
        <v>4</v>
      </c>
      <c r="CK118">
        <v>4</v>
      </c>
      <c r="CL118">
        <v>4</v>
      </c>
      <c r="CM118">
        <v>3</v>
      </c>
      <c r="CN118">
        <v>4</v>
      </c>
    </row>
    <row r="119" spans="1:92" ht="15.5">
      <c r="A119" s="126" t="s">
        <v>2068</v>
      </c>
      <c r="B119" s="132">
        <v>8.4891572664920147</v>
      </c>
      <c r="C119">
        <v>2</v>
      </c>
      <c r="D119">
        <v>3</v>
      </c>
      <c r="E119">
        <v>8</v>
      </c>
      <c r="F119">
        <v>1</v>
      </c>
      <c r="G119"/>
      <c r="H119"/>
      <c r="I119"/>
      <c r="J119"/>
      <c r="K119"/>
      <c r="L119"/>
      <c r="M119"/>
      <c r="N119"/>
      <c r="O119"/>
      <c r="P119"/>
      <c r="Q119" s="126">
        <f t="shared" si="3"/>
        <v>1</v>
      </c>
      <c r="R119">
        <f t="shared" si="5"/>
        <v>1</v>
      </c>
      <c r="S119"/>
      <c r="T119">
        <v>2</v>
      </c>
      <c r="U119">
        <v>3</v>
      </c>
      <c r="V119">
        <v>4</v>
      </c>
      <c r="W119">
        <v>5</v>
      </c>
      <c r="X119">
        <v>6</v>
      </c>
      <c r="Y119">
        <v>7</v>
      </c>
      <c r="Z119">
        <v>8</v>
      </c>
      <c r="AA119"/>
      <c r="AB119">
        <v>10</v>
      </c>
      <c r="AC119">
        <v>11</v>
      </c>
      <c r="AD119">
        <v>12</v>
      </c>
      <c r="AE119">
        <v>13</v>
      </c>
      <c r="AF119"/>
      <c r="AG119" s="126">
        <f t="shared" si="4"/>
        <v>11</v>
      </c>
      <c r="AH119"/>
      <c r="AI119">
        <v>5</v>
      </c>
      <c r="AJ119">
        <v>6</v>
      </c>
      <c r="AK119">
        <v>7</v>
      </c>
      <c r="AL119">
        <v>9</v>
      </c>
      <c r="AM119">
        <v>3</v>
      </c>
      <c r="AN119">
        <v>4</v>
      </c>
      <c r="AO119">
        <v>10</v>
      </c>
      <c r="AP119"/>
      <c r="AQ119">
        <v>1</v>
      </c>
      <c r="AR119">
        <v>8</v>
      </c>
      <c r="AS119">
        <v>2</v>
      </c>
      <c r="AT119">
        <v>11</v>
      </c>
      <c r="AU119"/>
      <c r="AV119"/>
      <c r="AW119"/>
      <c r="AX119"/>
      <c r="AY119"/>
      <c r="AZ119">
        <v>6</v>
      </c>
      <c r="BA119">
        <v>2</v>
      </c>
      <c r="BB119">
        <v>2</v>
      </c>
      <c r="BC119">
        <v>3</v>
      </c>
      <c r="BD119">
        <v>2</v>
      </c>
      <c r="BE119">
        <v>4</v>
      </c>
      <c r="BF119">
        <v>2</v>
      </c>
      <c r="BG119">
        <v>2</v>
      </c>
      <c r="BH119">
        <v>1</v>
      </c>
      <c r="BI119">
        <v>4</v>
      </c>
      <c r="BJ119">
        <v>2</v>
      </c>
      <c r="BK119">
        <v>3</v>
      </c>
      <c r="BL119">
        <v>3</v>
      </c>
      <c r="BM119">
        <v>4</v>
      </c>
      <c r="BN119">
        <v>5</v>
      </c>
      <c r="BO119">
        <v>5</v>
      </c>
      <c r="BP119">
        <v>2</v>
      </c>
      <c r="BQ119">
        <v>4</v>
      </c>
      <c r="BR119">
        <v>5</v>
      </c>
      <c r="BS119">
        <v>4</v>
      </c>
      <c r="BT119">
        <v>2</v>
      </c>
      <c r="BU119">
        <v>3</v>
      </c>
      <c r="BV119">
        <v>4</v>
      </c>
      <c r="BW119">
        <v>4</v>
      </c>
      <c r="BX119">
        <v>5</v>
      </c>
      <c r="BY119">
        <v>5</v>
      </c>
      <c r="BZ119">
        <v>5</v>
      </c>
      <c r="CA119">
        <v>3</v>
      </c>
      <c r="CB119">
        <v>4</v>
      </c>
      <c r="CC119">
        <v>3</v>
      </c>
      <c r="CD119">
        <v>3</v>
      </c>
      <c r="CE119">
        <v>7</v>
      </c>
      <c r="CF119">
        <v>2</v>
      </c>
      <c r="CG119">
        <v>2</v>
      </c>
      <c r="CH119">
        <v>2</v>
      </c>
      <c r="CI119">
        <v>2</v>
      </c>
      <c r="CJ119">
        <v>2</v>
      </c>
      <c r="CK119">
        <v>1</v>
      </c>
      <c r="CL119">
        <v>2</v>
      </c>
      <c r="CM119">
        <v>3</v>
      </c>
      <c r="CN119">
        <v>2</v>
      </c>
    </row>
    <row r="120" spans="1:92" ht="15.5">
      <c r="A120" s="126" t="s">
        <v>2067</v>
      </c>
      <c r="B120" s="132">
        <v>15.444054294949112</v>
      </c>
      <c r="C120">
        <v>2</v>
      </c>
      <c r="D120">
        <v>2</v>
      </c>
      <c r="E120">
        <v>2</v>
      </c>
      <c r="F120"/>
      <c r="G120"/>
      <c r="H120"/>
      <c r="I120"/>
      <c r="J120"/>
      <c r="K120"/>
      <c r="L120"/>
      <c r="M120">
        <v>8</v>
      </c>
      <c r="N120"/>
      <c r="O120"/>
      <c r="P120"/>
      <c r="Q120" s="126">
        <f t="shared" si="3"/>
        <v>1</v>
      </c>
      <c r="R120">
        <f t="shared" si="5"/>
        <v>8</v>
      </c>
      <c r="S120"/>
      <c r="T120"/>
      <c r="U120">
        <v>3</v>
      </c>
      <c r="V120"/>
      <c r="W120">
        <v>5</v>
      </c>
      <c r="X120"/>
      <c r="Y120"/>
      <c r="Z120"/>
      <c r="AA120">
        <v>9</v>
      </c>
      <c r="AB120"/>
      <c r="AC120"/>
      <c r="AD120">
        <v>12</v>
      </c>
      <c r="AE120">
        <v>13</v>
      </c>
      <c r="AF120"/>
      <c r="AG120" s="126">
        <f t="shared" si="4"/>
        <v>5</v>
      </c>
      <c r="AH120"/>
      <c r="AI120"/>
      <c r="AJ120">
        <v>3</v>
      </c>
      <c r="AK120"/>
      <c r="AL120">
        <v>2</v>
      </c>
      <c r="AM120"/>
      <c r="AN120"/>
      <c r="AO120"/>
      <c r="AP120">
        <v>5</v>
      </c>
      <c r="AQ120"/>
      <c r="AR120"/>
      <c r="AS120">
        <v>1</v>
      </c>
      <c r="AT120">
        <v>4</v>
      </c>
      <c r="AU120" t="s">
        <v>333</v>
      </c>
      <c r="AV120" t="s">
        <v>1643</v>
      </c>
      <c r="AW120"/>
      <c r="AX120"/>
      <c r="AY120"/>
      <c r="AZ120">
        <v>4</v>
      </c>
      <c r="BA120">
        <v>4</v>
      </c>
      <c r="BB120">
        <v>5</v>
      </c>
      <c r="BC120">
        <v>4</v>
      </c>
      <c r="BD120">
        <v>5</v>
      </c>
      <c r="BE120">
        <v>5</v>
      </c>
      <c r="BF120">
        <v>4</v>
      </c>
      <c r="BG120">
        <v>4</v>
      </c>
      <c r="BH120">
        <v>3</v>
      </c>
      <c r="BI120">
        <v>4</v>
      </c>
      <c r="BJ120">
        <v>5</v>
      </c>
      <c r="BK120">
        <v>5</v>
      </c>
      <c r="BL120">
        <v>4</v>
      </c>
      <c r="BM120">
        <v>5</v>
      </c>
      <c r="BN120">
        <v>3</v>
      </c>
      <c r="BO120">
        <v>3</v>
      </c>
      <c r="BP120">
        <v>4</v>
      </c>
      <c r="BQ120">
        <v>5</v>
      </c>
      <c r="BR120">
        <v>4</v>
      </c>
      <c r="BS120">
        <v>4</v>
      </c>
      <c r="BT120">
        <v>4</v>
      </c>
      <c r="BU120">
        <v>4</v>
      </c>
      <c r="BV120">
        <v>4</v>
      </c>
      <c r="BW120">
        <v>4</v>
      </c>
      <c r="BX120">
        <v>5</v>
      </c>
      <c r="BY120">
        <v>5</v>
      </c>
      <c r="BZ120">
        <v>4</v>
      </c>
      <c r="CA120">
        <v>4</v>
      </c>
      <c r="CB120">
        <v>4</v>
      </c>
      <c r="CC120">
        <v>5</v>
      </c>
      <c r="CD120">
        <v>5</v>
      </c>
      <c r="CE120">
        <v>4</v>
      </c>
      <c r="CF120">
        <v>4</v>
      </c>
      <c r="CG120">
        <v>4</v>
      </c>
      <c r="CH120">
        <v>4</v>
      </c>
      <c r="CI120">
        <v>5</v>
      </c>
      <c r="CJ120">
        <v>4</v>
      </c>
      <c r="CK120">
        <v>4</v>
      </c>
      <c r="CL120">
        <v>5</v>
      </c>
      <c r="CM120">
        <v>5</v>
      </c>
      <c r="CN120">
        <v>5</v>
      </c>
    </row>
    <row r="121" spans="1:92" ht="15.5">
      <c r="A121" s="126" t="s">
        <v>2066</v>
      </c>
      <c r="B121" s="132">
        <v>12.471638643764226</v>
      </c>
      <c r="C121">
        <v>2</v>
      </c>
      <c r="D121">
        <v>1</v>
      </c>
      <c r="E121">
        <v>9</v>
      </c>
      <c r="F121">
        <v>1</v>
      </c>
      <c r="G121"/>
      <c r="H121"/>
      <c r="I121"/>
      <c r="J121"/>
      <c r="K121"/>
      <c r="L121"/>
      <c r="M121"/>
      <c r="N121"/>
      <c r="O121"/>
      <c r="P121"/>
      <c r="Q121" s="126">
        <f t="shared" si="3"/>
        <v>1</v>
      </c>
      <c r="R121">
        <f t="shared" si="5"/>
        <v>1</v>
      </c>
      <c r="S121">
        <v>1</v>
      </c>
      <c r="T121">
        <v>2</v>
      </c>
      <c r="U121"/>
      <c r="V121">
        <v>4</v>
      </c>
      <c r="W121">
        <v>5</v>
      </c>
      <c r="X121">
        <v>6</v>
      </c>
      <c r="Y121">
        <v>7</v>
      </c>
      <c r="Z121">
        <v>8</v>
      </c>
      <c r="AA121">
        <v>9</v>
      </c>
      <c r="AB121"/>
      <c r="AC121">
        <v>11</v>
      </c>
      <c r="AD121"/>
      <c r="AE121"/>
      <c r="AF121"/>
      <c r="AG121" s="126">
        <f t="shared" si="4"/>
        <v>9</v>
      </c>
      <c r="AH121">
        <v>1</v>
      </c>
      <c r="AI121">
        <v>3</v>
      </c>
      <c r="AJ121"/>
      <c r="AK121">
        <v>2</v>
      </c>
      <c r="AL121">
        <v>8</v>
      </c>
      <c r="AM121">
        <v>7</v>
      </c>
      <c r="AN121">
        <v>6</v>
      </c>
      <c r="AO121">
        <v>4</v>
      </c>
      <c r="AP121">
        <v>5</v>
      </c>
      <c r="AQ121"/>
      <c r="AR121">
        <v>9</v>
      </c>
      <c r="AS121"/>
      <c r="AT121"/>
      <c r="AU121" t="s">
        <v>508</v>
      </c>
      <c r="AV121" t="s">
        <v>2065</v>
      </c>
      <c r="AW121" t="s">
        <v>945</v>
      </c>
      <c r="AX121"/>
      <c r="AY121"/>
      <c r="AZ121">
        <v>5</v>
      </c>
      <c r="BA121">
        <v>5</v>
      </c>
      <c r="BB121">
        <v>5</v>
      </c>
      <c r="BC121">
        <v>5</v>
      </c>
      <c r="BD121">
        <v>4</v>
      </c>
      <c r="BE121">
        <v>5</v>
      </c>
      <c r="BF121">
        <v>5</v>
      </c>
      <c r="BG121">
        <v>4</v>
      </c>
      <c r="BH121">
        <v>3</v>
      </c>
      <c r="BI121">
        <v>4</v>
      </c>
      <c r="BJ121">
        <v>5</v>
      </c>
      <c r="BK121">
        <v>4</v>
      </c>
      <c r="BL121">
        <v>5</v>
      </c>
      <c r="BM121">
        <v>3</v>
      </c>
      <c r="BN121">
        <v>5</v>
      </c>
      <c r="BO121">
        <v>5</v>
      </c>
      <c r="BP121">
        <v>5</v>
      </c>
      <c r="BQ121">
        <v>5</v>
      </c>
      <c r="BR121">
        <v>5</v>
      </c>
      <c r="BS121">
        <v>5</v>
      </c>
      <c r="BT121">
        <v>5</v>
      </c>
      <c r="BU121">
        <v>5</v>
      </c>
      <c r="BV121">
        <v>5</v>
      </c>
      <c r="BW121">
        <v>5</v>
      </c>
      <c r="BX121">
        <v>5</v>
      </c>
      <c r="BY121">
        <v>5</v>
      </c>
      <c r="BZ121">
        <v>5</v>
      </c>
      <c r="CA121">
        <v>5</v>
      </c>
      <c r="CB121">
        <v>5</v>
      </c>
      <c r="CC121">
        <v>5</v>
      </c>
      <c r="CD121">
        <v>5</v>
      </c>
      <c r="CE121">
        <v>1</v>
      </c>
      <c r="CF121">
        <v>5</v>
      </c>
      <c r="CG121">
        <v>5</v>
      </c>
      <c r="CH121">
        <v>5</v>
      </c>
      <c r="CI121">
        <v>5</v>
      </c>
      <c r="CJ121">
        <v>5</v>
      </c>
      <c r="CK121">
        <v>5</v>
      </c>
      <c r="CL121">
        <v>4</v>
      </c>
      <c r="CM121">
        <v>4</v>
      </c>
      <c r="CN121">
        <v>3</v>
      </c>
    </row>
    <row r="122" spans="1:92" ht="15.5">
      <c r="A122" s="126" t="s">
        <v>2064</v>
      </c>
      <c r="B122" s="132">
        <v>14.246113288101153</v>
      </c>
      <c r="C122">
        <v>2</v>
      </c>
      <c r="D122">
        <v>2</v>
      </c>
      <c r="E122">
        <v>4</v>
      </c>
      <c r="F122">
        <v>1</v>
      </c>
      <c r="G122"/>
      <c r="H122"/>
      <c r="I122"/>
      <c r="J122"/>
      <c r="K122"/>
      <c r="L122"/>
      <c r="M122"/>
      <c r="N122"/>
      <c r="O122"/>
      <c r="P122"/>
      <c r="Q122" s="126">
        <f t="shared" si="3"/>
        <v>1</v>
      </c>
      <c r="R122">
        <f t="shared" si="5"/>
        <v>1</v>
      </c>
      <c r="S122"/>
      <c r="T122">
        <v>2</v>
      </c>
      <c r="U122">
        <v>3</v>
      </c>
      <c r="V122">
        <v>4</v>
      </c>
      <c r="W122">
        <v>5</v>
      </c>
      <c r="X122"/>
      <c r="Y122"/>
      <c r="Z122"/>
      <c r="AA122"/>
      <c r="AB122"/>
      <c r="AC122">
        <v>11</v>
      </c>
      <c r="AD122">
        <v>12</v>
      </c>
      <c r="AE122">
        <v>13</v>
      </c>
      <c r="AF122"/>
      <c r="AG122" s="126">
        <f t="shared" si="4"/>
        <v>7</v>
      </c>
      <c r="AH122"/>
      <c r="AI122">
        <v>1</v>
      </c>
      <c r="AJ122">
        <v>6</v>
      </c>
      <c r="AK122">
        <v>4</v>
      </c>
      <c r="AL122">
        <v>5</v>
      </c>
      <c r="AM122"/>
      <c r="AN122"/>
      <c r="AO122"/>
      <c r="AP122"/>
      <c r="AQ122"/>
      <c r="AR122">
        <v>2</v>
      </c>
      <c r="AS122">
        <v>3</v>
      </c>
      <c r="AT122">
        <v>7</v>
      </c>
      <c r="AU122"/>
      <c r="AV122"/>
      <c r="AW122"/>
      <c r="AX122"/>
      <c r="AY122"/>
      <c r="AZ122">
        <v>6</v>
      </c>
      <c r="BA122">
        <v>4</v>
      </c>
      <c r="BB122">
        <v>3</v>
      </c>
      <c r="BC122">
        <v>3</v>
      </c>
      <c r="BD122">
        <v>4</v>
      </c>
      <c r="BE122">
        <v>5</v>
      </c>
      <c r="BF122">
        <v>4</v>
      </c>
      <c r="BG122">
        <v>3</v>
      </c>
      <c r="BH122">
        <v>3</v>
      </c>
      <c r="BI122">
        <v>3</v>
      </c>
      <c r="BJ122">
        <v>4</v>
      </c>
      <c r="BK122">
        <v>5</v>
      </c>
      <c r="BL122">
        <v>5</v>
      </c>
      <c r="BM122">
        <v>5</v>
      </c>
      <c r="BN122">
        <v>4</v>
      </c>
      <c r="BO122">
        <v>4</v>
      </c>
      <c r="BP122">
        <v>5</v>
      </c>
      <c r="BQ122">
        <v>4</v>
      </c>
      <c r="BR122">
        <v>4</v>
      </c>
      <c r="BS122">
        <v>4</v>
      </c>
      <c r="BT122">
        <v>4</v>
      </c>
      <c r="BU122">
        <v>4</v>
      </c>
      <c r="BV122">
        <v>3</v>
      </c>
      <c r="BW122">
        <v>4</v>
      </c>
      <c r="BX122">
        <v>5</v>
      </c>
      <c r="BY122">
        <v>4</v>
      </c>
      <c r="BZ122">
        <v>5</v>
      </c>
      <c r="CA122">
        <v>4</v>
      </c>
      <c r="CB122">
        <v>4</v>
      </c>
      <c r="CC122">
        <v>3</v>
      </c>
      <c r="CD122">
        <v>5</v>
      </c>
      <c r="CE122">
        <v>3</v>
      </c>
      <c r="CF122">
        <v>3</v>
      </c>
      <c r="CG122">
        <v>4</v>
      </c>
      <c r="CH122">
        <v>3</v>
      </c>
      <c r="CI122">
        <v>2</v>
      </c>
      <c r="CJ122">
        <v>3</v>
      </c>
      <c r="CK122">
        <v>4</v>
      </c>
      <c r="CL122">
        <v>2</v>
      </c>
      <c r="CM122">
        <v>2</v>
      </c>
      <c r="CN122">
        <v>2</v>
      </c>
    </row>
    <row r="123" spans="1:92" ht="15.5">
      <c r="A123" s="126" t="s">
        <v>2063</v>
      </c>
      <c r="B123" s="132">
        <v>17.183494452680762</v>
      </c>
      <c r="C123">
        <v>2</v>
      </c>
      <c r="D123">
        <v>3</v>
      </c>
      <c r="E123">
        <v>12</v>
      </c>
      <c r="F123">
        <v>1</v>
      </c>
      <c r="G123"/>
      <c r="H123"/>
      <c r="I123"/>
      <c r="J123"/>
      <c r="K123"/>
      <c r="L123"/>
      <c r="M123"/>
      <c r="N123"/>
      <c r="O123"/>
      <c r="P123"/>
      <c r="Q123" s="126">
        <f t="shared" si="3"/>
        <v>1</v>
      </c>
      <c r="R123">
        <f t="shared" si="5"/>
        <v>1</v>
      </c>
      <c r="S123"/>
      <c r="T123"/>
      <c r="U123"/>
      <c r="V123"/>
      <c r="W123"/>
      <c r="X123"/>
      <c r="Y123"/>
      <c r="Z123"/>
      <c r="AA123"/>
      <c r="AB123"/>
      <c r="AC123"/>
      <c r="AD123"/>
      <c r="AE123"/>
      <c r="AF123"/>
      <c r="AG123" s="126">
        <f t="shared" si="4"/>
        <v>0</v>
      </c>
      <c r="AH123"/>
      <c r="AI123"/>
      <c r="AJ123"/>
      <c r="AK123"/>
      <c r="AL123"/>
      <c r="AM123"/>
      <c r="AN123"/>
      <c r="AO123"/>
      <c r="AP123"/>
      <c r="AQ123"/>
      <c r="AR123"/>
      <c r="AS123"/>
      <c r="AT123"/>
      <c r="AU123" t="s">
        <v>1752</v>
      </c>
      <c r="AV123" t="s">
        <v>2062</v>
      </c>
      <c r="AW123" t="s">
        <v>2061</v>
      </c>
      <c r="AX123"/>
      <c r="AY123"/>
      <c r="AZ123">
        <v>5</v>
      </c>
      <c r="BA123">
        <v>5</v>
      </c>
      <c r="BB123">
        <v>5</v>
      </c>
      <c r="BC123">
        <v>5</v>
      </c>
      <c r="BD123">
        <v>5</v>
      </c>
      <c r="BE123">
        <v>5</v>
      </c>
      <c r="BF123">
        <v>1</v>
      </c>
      <c r="BG123">
        <v>1</v>
      </c>
      <c r="BH123">
        <v>1</v>
      </c>
      <c r="BI123">
        <v>1</v>
      </c>
      <c r="BJ123">
        <v>3</v>
      </c>
      <c r="BK123">
        <v>4</v>
      </c>
      <c r="BL123">
        <v>1</v>
      </c>
      <c r="BM123">
        <v>3</v>
      </c>
      <c r="BN123">
        <v>3</v>
      </c>
      <c r="BO123">
        <v>5</v>
      </c>
      <c r="BP123">
        <v>3</v>
      </c>
      <c r="BQ123">
        <v>1</v>
      </c>
      <c r="BR123">
        <v>2</v>
      </c>
      <c r="BS123">
        <v>1</v>
      </c>
      <c r="BT123">
        <v>1</v>
      </c>
      <c r="BU123">
        <v>1</v>
      </c>
      <c r="BV123">
        <v>1</v>
      </c>
      <c r="BW123">
        <v>1</v>
      </c>
      <c r="BX123">
        <v>3</v>
      </c>
      <c r="BY123">
        <v>5</v>
      </c>
      <c r="BZ123">
        <v>5</v>
      </c>
      <c r="CA123">
        <v>1</v>
      </c>
      <c r="CB123">
        <v>4</v>
      </c>
      <c r="CC123">
        <v>4</v>
      </c>
      <c r="CD123">
        <v>5</v>
      </c>
      <c r="CE123">
        <v>3</v>
      </c>
      <c r="CF123">
        <v>1</v>
      </c>
      <c r="CG123">
        <v>5</v>
      </c>
      <c r="CH123">
        <v>3</v>
      </c>
      <c r="CI123">
        <v>3</v>
      </c>
      <c r="CJ123">
        <v>3</v>
      </c>
      <c r="CK123">
        <v>1</v>
      </c>
      <c r="CL123">
        <v>1</v>
      </c>
      <c r="CM123">
        <v>3</v>
      </c>
      <c r="CN123">
        <v>1</v>
      </c>
    </row>
    <row r="124" spans="1:92" ht="15.5">
      <c r="A124" s="126" t="s">
        <v>2060</v>
      </c>
      <c r="B124" s="132">
        <v>13.287521865561397</v>
      </c>
      <c r="C124">
        <v>2</v>
      </c>
      <c r="D124">
        <v>2</v>
      </c>
      <c r="E124">
        <v>13</v>
      </c>
      <c r="F124">
        <v>1</v>
      </c>
      <c r="G124"/>
      <c r="H124"/>
      <c r="I124"/>
      <c r="J124"/>
      <c r="K124"/>
      <c r="L124"/>
      <c r="M124"/>
      <c r="N124"/>
      <c r="O124"/>
      <c r="P124"/>
      <c r="Q124" s="126">
        <f t="shared" si="3"/>
        <v>1</v>
      </c>
      <c r="R124">
        <f t="shared" si="5"/>
        <v>1</v>
      </c>
      <c r="S124"/>
      <c r="T124">
        <v>2</v>
      </c>
      <c r="U124">
        <v>3</v>
      </c>
      <c r="V124"/>
      <c r="W124">
        <v>5</v>
      </c>
      <c r="X124">
        <v>6</v>
      </c>
      <c r="Y124">
        <v>7</v>
      </c>
      <c r="Z124">
        <v>8</v>
      </c>
      <c r="AA124"/>
      <c r="AB124">
        <v>10</v>
      </c>
      <c r="AC124">
        <v>11</v>
      </c>
      <c r="AD124">
        <v>12</v>
      </c>
      <c r="AE124">
        <v>13</v>
      </c>
      <c r="AF124"/>
      <c r="AG124" s="126">
        <f t="shared" si="4"/>
        <v>10</v>
      </c>
      <c r="AH124"/>
      <c r="AI124">
        <v>10</v>
      </c>
      <c r="AJ124">
        <v>5</v>
      </c>
      <c r="AK124"/>
      <c r="AL124">
        <v>2</v>
      </c>
      <c r="AM124">
        <v>3</v>
      </c>
      <c r="AN124">
        <v>6</v>
      </c>
      <c r="AO124">
        <v>1</v>
      </c>
      <c r="AP124"/>
      <c r="AQ124">
        <v>4</v>
      </c>
      <c r="AR124">
        <v>8</v>
      </c>
      <c r="AS124">
        <v>7</v>
      </c>
      <c r="AT124">
        <v>9</v>
      </c>
      <c r="AU124" t="s">
        <v>2059</v>
      </c>
      <c r="AV124" t="s">
        <v>1200</v>
      </c>
      <c r="AW124" t="s">
        <v>576</v>
      </c>
      <c r="AX124" t="s">
        <v>2058</v>
      </c>
      <c r="AY124"/>
      <c r="AZ124">
        <v>4</v>
      </c>
      <c r="BA124">
        <v>4</v>
      </c>
      <c r="BB124">
        <v>4</v>
      </c>
      <c r="BC124">
        <v>4</v>
      </c>
      <c r="BD124">
        <v>4</v>
      </c>
      <c r="BE124">
        <v>4</v>
      </c>
      <c r="BF124">
        <v>3</v>
      </c>
      <c r="BG124">
        <v>3</v>
      </c>
      <c r="BH124">
        <v>3</v>
      </c>
      <c r="BI124">
        <v>4</v>
      </c>
      <c r="BJ124">
        <v>5</v>
      </c>
      <c r="BK124">
        <v>5</v>
      </c>
      <c r="BL124">
        <v>5</v>
      </c>
      <c r="BM124">
        <v>5</v>
      </c>
      <c r="BN124">
        <v>5</v>
      </c>
      <c r="BO124">
        <v>4</v>
      </c>
      <c r="BP124">
        <v>4</v>
      </c>
      <c r="BQ124">
        <v>4</v>
      </c>
      <c r="BR124">
        <v>4</v>
      </c>
      <c r="BS124">
        <v>4</v>
      </c>
      <c r="BT124">
        <v>3</v>
      </c>
      <c r="BU124">
        <v>4</v>
      </c>
      <c r="BV124">
        <v>5</v>
      </c>
      <c r="BW124">
        <v>4</v>
      </c>
      <c r="BX124">
        <v>5</v>
      </c>
      <c r="BY124">
        <v>4</v>
      </c>
      <c r="BZ124">
        <v>4</v>
      </c>
      <c r="CA124">
        <v>4</v>
      </c>
      <c r="CB124">
        <v>4</v>
      </c>
      <c r="CC124">
        <v>4</v>
      </c>
      <c r="CD124">
        <v>4</v>
      </c>
      <c r="CE124">
        <v>5</v>
      </c>
      <c r="CF124">
        <v>3</v>
      </c>
      <c r="CG124">
        <v>4</v>
      </c>
      <c r="CH124">
        <v>4</v>
      </c>
      <c r="CI124">
        <v>4</v>
      </c>
      <c r="CJ124">
        <v>4</v>
      </c>
      <c r="CK124">
        <v>4</v>
      </c>
      <c r="CL124">
        <v>3</v>
      </c>
      <c r="CM124">
        <v>3</v>
      </c>
      <c r="CN124">
        <v>3</v>
      </c>
    </row>
    <row r="125" spans="1:92" ht="15.5">
      <c r="A125" s="126" t="s">
        <v>2057</v>
      </c>
      <c r="B125" s="132">
        <v>13.022281879704334</v>
      </c>
      <c r="C125">
        <v>2</v>
      </c>
      <c r="D125">
        <v>3</v>
      </c>
      <c r="E125">
        <v>2</v>
      </c>
      <c r="F125"/>
      <c r="G125"/>
      <c r="H125"/>
      <c r="I125"/>
      <c r="J125"/>
      <c r="K125"/>
      <c r="L125"/>
      <c r="M125"/>
      <c r="N125">
        <v>9</v>
      </c>
      <c r="O125"/>
      <c r="P125" t="s">
        <v>2056</v>
      </c>
      <c r="Q125" s="126">
        <f t="shared" si="3"/>
        <v>1</v>
      </c>
      <c r="R125">
        <f t="shared" si="5"/>
        <v>9</v>
      </c>
      <c r="S125">
        <v>1</v>
      </c>
      <c r="T125">
        <v>2</v>
      </c>
      <c r="U125">
        <v>3</v>
      </c>
      <c r="V125">
        <v>4</v>
      </c>
      <c r="W125">
        <v>5</v>
      </c>
      <c r="X125">
        <v>6</v>
      </c>
      <c r="Y125">
        <v>7</v>
      </c>
      <c r="Z125">
        <v>8</v>
      </c>
      <c r="AA125">
        <v>9</v>
      </c>
      <c r="AB125">
        <v>10</v>
      </c>
      <c r="AC125">
        <v>11</v>
      </c>
      <c r="AD125">
        <v>12</v>
      </c>
      <c r="AE125"/>
      <c r="AF125"/>
      <c r="AG125" s="126">
        <f t="shared" si="4"/>
        <v>12</v>
      </c>
      <c r="AH125">
        <v>1</v>
      </c>
      <c r="AI125">
        <v>5</v>
      </c>
      <c r="AJ125">
        <v>6</v>
      </c>
      <c r="AK125">
        <v>4</v>
      </c>
      <c r="AL125">
        <v>12</v>
      </c>
      <c r="AM125">
        <v>11</v>
      </c>
      <c r="AN125">
        <v>3</v>
      </c>
      <c r="AO125">
        <v>10</v>
      </c>
      <c r="AP125">
        <v>2</v>
      </c>
      <c r="AQ125">
        <v>9</v>
      </c>
      <c r="AR125">
        <v>8</v>
      </c>
      <c r="AS125">
        <v>7</v>
      </c>
      <c r="AT125"/>
      <c r="AU125" t="s">
        <v>418</v>
      </c>
      <c r="AV125" t="s">
        <v>2055</v>
      </c>
      <c r="AW125" t="s">
        <v>738</v>
      </c>
      <c r="AX125"/>
      <c r="AY125"/>
      <c r="AZ125">
        <v>5</v>
      </c>
      <c r="BA125">
        <v>4</v>
      </c>
      <c r="BB125">
        <v>4</v>
      </c>
      <c r="BC125">
        <v>4</v>
      </c>
      <c r="BD125">
        <v>4</v>
      </c>
      <c r="BE125">
        <v>4</v>
      </c>
      <c r="BF125">
        <v>3</v>
      </c>
      <c r="BG125">
        <v>4</v>
      </c>
      <c r="BH125">
        <v>4</v>
      </c>
      <c r="BI125">
        <v>4</v>
      </c>
      <c r="BJ125">
        <v>5</v>
      </c>
      <c r="BK125">
        <v>4</v>
      </c>
      <c r="BL125">
        <v>5</v>
      </c>
      <c r="BM125">
        <v>5</v>
      </c>
      <c r="BN125">
        <v>5</v>
      </c>
      <c r="BO125">
        <v>5</v>
      </c>
      <c r="BP125">
        <v>5</v>
      </c>
      <c r="BQ125">
        <v>5</v>
      </c>
      <c r="BR125">
        <v>5</v>
      </c>
      <c r="BS125">
        <v>5</v>
      </c>
      <c r="BT125">
        <v>5</v>
      </c>
      <c r="BU125">
        <v>4</v>
      </c>
      <c r="BV125">
        <v>4</v>
      </c>
      <c r="BW125">
        <v>4</v>
      </c>
      <c r="BX125">
        <v>5</v>
      </c>
      <c r="BY125">
        <v>5</v>
      </c>
      <c r="BZ125">
        <v>5</v>
      </c>
      <c r="CA125">
        <v>5</v>
      </c>
      <c r="CB125">
        <v>5</v>
      </c>
      <c r="CC125">
        <v>5</v>
      </c>
      <c r="CD125">
        <v>5</v>
      </c>
      <c r="CE125">
        <v>7</v>
      </c>
      <c r="CF125">
        <v>3</v>
      </c>
      <c r="CG125">
        <v>5</v>
      </c>
      <c r="CH125">
        <v>5</v>
      </c>
      <c r="CI125">
        <v>4</v>
      </c>
      <c r="CJ125">
        <v>5</v>
      </c>
      <c r="CK125">
        <v>5</v>
      </c>
      <c r="CL125">
        <v>3</v>
      </c>
      <c r="CM125">
        <v>3</v>
      </c>
      <c r="CN125">
        <v>2</v>
      </c>
    </row>
    <row r="126" spans="1:92" ht="15.5">
      <c r="A126" s="126" t="s">
        <v>2054</v>
      </c>
      <c r="B126" s="132">
        <v>15.828099079208178</v>
      </c>
      <c r="C126">
        <v>2</v>
      </c>
      <c r="D126">
        <v>4</v>
      </c>
      <c r="E126">
        <v>4</v>
      </c>
      <c r="F126">
        <v>1</v>
      </c>
      <c r="G126"/>
      <c r="H126"/>
      <c r="I126"/>
      <c r="J126"/>
      <c r="K126"/>
      <c r="L126"/>
      <c r="M126"/>
      <c r="N126"/>
      <c r="O126"/>
      <c r="P126"/>
      <c r="Q126" s="126">
        <f t="shared" si="3"/>
        <v>1</v>
      </c>
      <c r="R126">
        <f t="shared" si="5"/>
        <v>1</v>
      </c>
      <c r="S126"/>
      <c r="T126">
        <v>2</v>
      </c>
      <c r="U126"/>
      <c r="V126"/>
      <c r="W126"/>
      <c r="X126">
        <v>6</v>
      </c>
      <c r="Y126">
        <v>7</v>
      </c>
      <c r="Z126">
        <v>8</v>
      </c>
      <c r="AA126"/>
      <c r="AB126">
        <v>10</v>
      </c>
      <c r="AC126"/>
      <c r="AD126"/>
      <c r="AE126"/>
      <c r="AF126"/>
      <c r="AG126" s="126">
        <f t="shared" si="4"/>
        <v>5</v>
      </c>
      <c r="AH126"/>
      <c r="AI126">
        <v>2</v>
      </c>
      <c r="AJ126"/>
      <c r="AK126"/>
      <c r="AL126"/>
      <c r="AM126">
        <v>4</v>
      </c>
      <c r="AN126">
        <v>3</v>
      </c>
      <c r="AO126">
        <v>1</v>
      </c>
      <c r="AP126"/>
      <c r="AQ126">
        <v>5</v>
      </c>
      <c r="AR126"/>
      <c r="AS126"/>
      <c r="AT126"/>
      <c r="AU126"/>
      <c r="AV126"/>
      <c r="AW126"/>
      <c r="AX126"/>
      <c r="AY126"/>
      <c r="AZ126">
        <v>6</v>
      </c>
      <c r="BA126">
        <v>4</v>
      </c>
      <c r="BB126">
        <v>4</v>
      </c>
      <c r="BC126">
        <v>4</v>
      </c>
      <c r="BD126">
        <v>3</v>
      </c>
      <c r="BE126">
        <v>3</v>
      </c>
      <c r="BF126">
        <v>3</v>
      </c>
      <c r="BG126">
        <v>3</v>
      </c>
      <c r="BH126">
        <v>3</v>
      </c>
      <c r="BI126">
        <v>5</v>
      </c>
      <c r="BJ126">
        <v>5</v>
      </c>
      <c r="BK126">
        <v>5</v>
      </c>
      <c r="BL126">
        <v>5</v>
      </c>
      <c r="BM126">
        <v>5</v>
      </c>
      <c r="BN126">
        <v>4</v>
      </c>
      <c r="BO126">
        <v>4</v>
      </c>
      <c r="BP126">
        <v>4</v>
      </c>
      <c r="BQ126">
        <v>4</v>
      </c>
      <c r="BR126">
        <v>4</v>
      </c>
      <c r="BS126">
        <v>4</v>
      </c>
      <c r="BT126">
        <v>4</v>
      </c>
      <c r="BU126">
        <v>4</v>
      </c>
      <c r="BV126">
        <v>5</v>
      </c>
      <c r="BW126">
        <v>4</v>
      </c>
      <c r="BX126">
        <v>5</v>
      </c>
      <c r="BY126">
        <v>5</v>
      </c>
      <c r="BZ126">
        <v>5</v>
      </c>
      <c r="CA126">
        <v>3</v>
      </c>
      <c r="CB126">
        <v>4</v>
      </c>
      <c r="CC126">
        <v>4</v>
      </c>
      <c r="CD126">
        <v>4</v>
      </c>
      <c r="CE126">
        <v>4</v>
      </c>
      <c r="CF126">
        <v>4</v>
      </c>
      <c r="CG126">
        <v>4</v>
      </c>
      <c r="CH126">
        <v>4</v>
      </c>
      <c r="CI126">
        <v>4</v>
      </c>
      <c r="CJ126">
        <v>4</v>
      </c>
      <c r="CK126">
        <v>4</v>
      </c>
      <c r="CL126">
        <v>2</v>
      </c>
      <c r="CM126">
        <v>2</v>
      </c>
      <c r="CN126">
        <v>2</v>
      </c>
    </row>
    <row r="127" spans="1:92" ht="15.5">
      <c r="A127" s="126" t="s">
        <v>2053</v>
      </c>
      <c r="B127" s="132">
        <v>11.406084471933655</v>
      </c>
      <c r="C127">
        <v>2</v>
      </c>
      <c r="D127">
        <v>3</v>
      </c>
      <c r="E127">
        <v>9</v>
      </c>
      <c r="F127">
        <v>1</v>
      </c>
      <c r="G127"/>
      <c r="H127"/>
      <c r="I127"/>
      <c r="J127"/>
      <c r="K127"/>
      <c r="L127"/>
      <c r="M127"/>
      <c r="N127"/>
      <c r="O127"/>
      <c r="P127"/>
      <c r="Q127" s="126">
        <f t="shared" si="3"/>
        <v>1</v>
      </c>
      <c r="R127">
        <f t="shared" si="5"/>
        <v>1</v>
      </c>
      <c r="S127"/>
      <c r="T127">
        <v>2</v>
      </c>
      <c r="U127">
        <v>3</v>
      </c>
      <c r="V127">
        <v>4</v>
      </c>
      <c r="W127">
        <v>5</v>
      </c>
      <c r="X127">
        <v>6</v>
      </c>
      <c r="Y127">
        <v>7</v>
      </c>
      <c r="Z127">
        <v>8</v>
      </c>
      <c r="AA127">
        <v>9</v>
      </c>
      <c r="AB127"/>
      <c r="AC127">
        <v>11</v>
      </c>
      <c r="AD127">
        <v>12</v>
      </c>
      <c r="AE127"/>
      <c r="AF127"/>
      <c r="AG127" s="126">
        <f t="shared" si="4"/>
        <v>10</v>
      </c>
      <c r="AH127"/>
      <c r="AI127">
        <v>1</v>
      </c>
      <c r="AJ127">
        <v>9</v>
      </c>
      <c r="AK127">
        <v>10</v>
      </c>
      <c r="AL127">
        <v>4</v>
      </c>
      <c r="AM127">
        <v>3</v>
      </c>
      <c r="AN127">
        <v>5</v>
      </c>
      <c r="AO127">
        <v>2</v>
      </c>
      <c r="AP127">
        <v>8</v>
      </c>
      <c r="AQ127"/>
      <c r="AR127">
        <v>6</v>
      </c>
      <c r="AS127">
        <v>7</v>
      </c>
      <c r="AT127"/>
      <c r="AU127" t="s">
        <v>297</v>
      </c>
      <c r="AV127" t="s">
        <v>576</v>
      </c>
      <c r="AW127"/>
      <c r="AX127"/>
      <c r="AY127"/>
      <c r="AZ127">
        <v>4</v>
      </c>
      <c r="BA127">
        <v>4</v>
      </c>
      <c r="BB127">
        <v>4</v>
      </c>
      <c r="BC127">
        <v>4</v>
      </c>
      <c r="BD127">
        <v>4</v>
      </c>
      <c r="BE127">
        <v>5</v>
      </c>
      <c r="BF127">
        <v>4</v>
      </c>
      <c r="BG127">
        <v>4</v>
      </c>
      <c r="BH127">
        <v>2</v>
      </c>
      <c r="BI127">
        <v>5</v>
      </c>
      <c r="BJ127">
        <v>5</v>
      </c>
      <c r="BK127">
        <v>5</v>
      </c>
      <c r="BL127">
        <v>5</v>
      </c>
      <c r="BM127">
        <v>5</v>
      </c>
      <c r="BN127">
        <v>4</v>
      </c>
      <c r="BO127">
        <v>4</v>
      </c>
      <c r="BP127">
        <v>5</v>
      </c>
      <c r="BQ127">
        <v>5</v>
      </c>
      <c r="BR127">
        <v>5</v>
      </c>
      <c r="BS127">
        <v>5</v>
      </c>
      <c r="BT127">
        <v>4</v>
      </c>
      <c r="BU127">
        <v>4</v>
      </c>
      <c r="BV127">
        <v>4</v>
      </c>
      <c r="BW127">
        <v>5</v>
      </c>
      <c r="BX127">
        <v>5</v>
      </c>
      <c r="BY127">
        <v>5</v>
      </c>
      <c r="BZ127">
        <v>5</v>
      </c>
      <c r="CA127">
        <v>5</v>
      </c>
      <c r="CB127">
        <v>4</v>
      </c>
      <c r="CC127">
        <v>4</v>
      </c>
      <c r="CD127">
        <v>5</v>
      </c>
      <c r="CE127">
        <v>5</v>
      </c>
      <c r="CF127">
        <v>4</v>
      </c>
      <c r="CG127">
        <v>5</v>
      </c>
      <c r="CH127">
        <v>5</v>
      </c>
      <c r="CI127">
        <v>4</v>
      </c>
      <c r="CJ127">
        <v>5</v>
      </c>
      <c r="CK127">
        <v>5</v>
      </c>
      <c r="CL127">
        <v>4</v>
      </c>
      <c r="CM127">
        <v>2</v>
      </c>
      <c r="CN127">
        <v>2</v>
      </c>
    </row>
    <row r="128" spans="1:92" ht="15.5">
      <c r="A128" s="126" t="s">
        <v>2052</v>
      </c>
      <c r="B128" s="132">
        <v>17.52187940089447</v>
      </c>
      <c r="C128">
        <v>2</v>
      </c>
      <c r="D128">
        <v>1</v>
      </c>
      <c r="E128">
        <v>7</v>
      </c>
      <c r="F128">
        <v>1</v>
      </c>
      <c r="G128"/>
      <c r="H128"/>
      <c r="I128"/>
      <c r="J128"/>
      <c r="K128"/>
      <c r="L128"/>
      <c r="M128"/>
      <c r="N128"/>
      <c r="O128"/>
      <c r="P128"/>
      <c r="Q128" s="126">
        <f t="shared" si="3"/>
        <v>1</v>
      </c>
      <c r="R128">
        <f t="shared" si="5"/>
        <v>1</v>
      </c>
      <c r="S128"/>
      <c r="T128"/>
      <c r="U128"/>
      <c r="V128"/>
      <c r="W128"/>
      <c r="X128">
        <v>6</v>
      </c>
      <c r="Y128">
        <v>7</v>
      </c>
      <c r="Z128"/>
      <c r="AA128"/>
      <c r="AB128"/>
      <c r="AC128">
        <v>11</v>
      </c>
      <c r="AD128"/>
      <c r="AE128"/>
      <c r="AF128"/>
      <c r="AG128" s="126">
        <f t="shared" si="4"/>
        <v>3</v>
      </c>
      <c r="AH128"/>
      <c r="AI128"/>
      <c r="AJ128"/>
      <c r="AK128"/>
      <c r="AL128"/>
      <c r="AM128">
        <v>1</v>
      </c>
      <c r="AN128">
        <v>3</v>
      </c>
      <c r="AO128"/>
      <c r="AP128"/>
      <c r="AQ128"/>
      <c r="AR128">
        <v>2</v>
      </c>
      <c r="AS128"/>
      <c r="AT128"/>
      <c r="AU128" t="s">
        <v>258</v>
      </c>
      <c r="AV128" t="s">
        <v>265</v>
      </c>
      <c r="AW128"/>
      <c r="AX128"/>
      <c r="AY128"/>
      <c r="AZ128">
        <v>6</v>
      </c>
      <c r="BA128">
        <v>3</v>
      </c>
      <c r="BB128">
        <v>2</v>
      </c>
      <c r="BC128">
        <v>3</v>
      </c>
      <c r="BD128">
        <v>3</v>
      </c>
      <c r="BE128">
        <v>4</v>
      </c>
      <c r="BF128">
        <v>4</v>
      </c>
      <c r="BG128">
        <v>3</v>
      </c>
      <c r="BH128">
        <v>3</v>
      </c>
      <c r="BI128">
        <v>4</v>
      </c>
      <c r="BJ128">
        <v>4</v>
      </c>
      <c r="BK128">
        <v>4</v>
      </c>
      <c r="BL128">
        <v>4</v>
      </c>
      <c r="BM128">
        <v>5</v>
      </c>
      <c r="BN128">
        <v>5</v>
      </c>
      <c r="BO128">
        <v>5</v>
      </c>
      <c r="BP128">
        <v>4</v>
      </c>
      <c r="BQ128">
        <v>4</v>
      </c>
      <c r="BR128">
        <v>5</v>
      </c>
      <c r="BS128">
        <v>5</v>
      </c>
      <c r="BT128">
        <v>4</v>
      </c>
      <c r="BU128">
        <v>4</v>
      </c>
      <c r="BV128">
        <v>5</v>
      </c>
      <c r="BW128">
        <v>5</v>
      </c>
      <c r="BX128">
        <v>5</v>
      </c>
      <c r="BY128">
        <v>5</v>
      </c>
      <c r="BZ128">
        <v>5</v>
      </c>
      <c r="CA128">
        <v>4</v>
      </c>
      <c r="CB128">
        <v>4</v>
      </c>
      <c r="CC128">
        <v>3</v>
      </c>
      <c r="CD128">
        <v>4</v>
      </c>
      <c r="CE128">
        <v>5</v>
      </c>
      <c r="CF128">
        <v>3</v>
      </c>
      <c r="CG128">
        <v>3</v>
      </c>
      <c r="CH128">
        <v>4</v>
      </c>
      <c r="CI128">
        <v>4</v>
      </c>
      <c r="CJ128">
        <v>3</v>
      </c>
      <c r="CK128">
        <v>5</v>
      </c>
      <c r="CL128">
        <v>3</v>
      </c>
      <c r="CM128">
        <v>3</v>
      </c>
      <c r="CN128">
        <v>3</v>
      </c>
    </row>
    <row r="129" spans="1:92" ht="15.5">
      <c r="A129" s="126" t="s">
        <v>2051</v>
      </c>
      <c r="B129" s="132">
        <v>16.755960454929095</v>
      </c>
      <c r="C129">
        <v>2</v>
      </c>
      <c r="D129">
        <v>2</v>
      </c>
      <c r="E129">
        <v>12</v>
      </c>
      <c r="F129"/>
      <c r="G129"/>
      <c r="H129"/>
      <c r="I129"/>
      <c r="J129"/>
      <c r="K129"/>
      <c r="L129"/>
      <c r="M129">
        <v>8</v>
      </c>
      <c r="N129"/>
      <c r="O129"/>
      <c r="P129"/>
      <c r="Q129" s="126">
        <f t="shared" si="3"/>
        <v>1</v>
      </c>
      <c r="R129">
        <f t="shared" si="5"/>
        <v>8</v>
      </c>
      <c r="S129"/>
      <c r="T129"/>
      <c r="U129">
        <v>3</v>
      </c>
      <c r="V129"/>
      <c r="W129">
        <v>5</v>
      </c>
      <c r="X129"/>
      <c r="Y129"/>
      <c r="Z129"/>
      <c r="AA129"/>
      <c r="AB129"/>
      <c r="AC129"/>
      <c r="AD129"/>
      <c r="AE129">
        <v>13</v>
      </c>
      <c r="AF129"/>
      <c r="AG129" s="126">
        <f t="shared" si="4"/>
        <v>3</v>
      </c>
      <c r="AH129"/>
      <c r="AI129"/>
      <c r="AJ129">
        <v>2</v>
      </c>
      <c r="AK129"/>
      <c r="AL129">
        <v>1</v>
      </c>
      <c r="AM129"/>
      <c r="AN129"/>
      <c r="AO129"/>
      <c r="AP129"/>
      <c r="AQ129"/>
      <c r="AR129"/>
      <c r="AS129"/>
      <c r="AT129">
        <v>3</v>
      </c>
      <c r="AU129" t="s">
        <v>315</v>
      </c>
      <c r="AV129" t="s">
        <v>1651</v>
      </c>
      <c r="AW129"/>
      <c r="AX129"/>
      <c r="AY129"/>
      <c r="AZ129">
        <v>4</v>
      </c>
      <c r="BA129">
        <v>4</v>
      </c>
      <c r="BB129">
        <v>4</v>
      </c>
      <c r="BC129">
        <v>3</v>
      </c>
      <c r="BD129">
        <v>3</v>
      </c>
      <c r="BE129">
        <v>4</v>
      </c>
      <c r="BF129">
        <v>4</v>
      </c>
      <c r="BG129">
        <v>4</v>
      </c>
      <c r="BH129">
        <v>4</v>
      </c>
      <c r="BI129">
        <v>4</v>
      </c>
      <c r="BJ129">
        <v>5</v>
      </c>
      <c r="BK129">
        <v>4</v>
      </c>
      <c r="BL129">
        <v>3</v>
      </c>
      <c r="BM129">
        <v>4</v>
      </c>
      <c r="BN129">
        <v>4</v>
      </c>
      <c r="BO129">
        <v>3</v>
      </c>
      <c r="BP129">
        <v>3</v>
      </c>
      <c r="BQ129">
        <v>4</v>
      </c>
      <c r="BR129">
        <v>3</v>
      </c>
      <c r="BS129">
        <v>3</v>
      </c>
      <c r="BT129">
        <v>3</v>
      </c>
      <c r="BU129">
        <v>3</v>
      </c>
      <c r="BV129">
        <v>3</v>
      </c>
      <c r="BW129">
        <v>3</v>
      </c>
      <c r="BX129">
        <v>3</v>
      </c>
      <c r="BY129">
        <v>3</v>
      </c>
      <c r="BZ129">
        <v>3</v>
      </c>
      <c r="CA129">
        <v>4</v>
      </c>
      <c r="CB129">
        <v>4</v>
      </c>
      <c r="CC129">
        <v>4</v>
      </c>
      <c r="CD129">
        <v>4</v>
      </c>
      <c r="CE129">
        <v>2</v>
      </c>
      <c r="CF129">
        <v>4</v>
      </c>
      <c r="CG129">
        <v>4</v>
      </c>
      <c r="CH129">
        <v>4</v>
      </c>
      <c r="CI129">
        <v>3</v>
      </c>
      <c r="CJ129">
        <v>4</v>
      </c>
      <c r="CK129">
        <v>3</v>
      </c>
      <c r="CL129">
        <v>4</v>
      </c>
      <c r="CM129">
        <v>4</v>
      </c>
      <c r="CN129">
        <v>4</v>
      </c>
    </row>
    <row r="130" spans="1:92" ht="15.5">
      <c r="A130" s="126" t="s">
        <v>2050</v>
      </c>
      <c r="B130" s="132">
        <v>4.655854924265304</v>
      </c>
      <c r="C130">
        <v>2</v>
      </c>
      <c r="D130">
        <v>3</v>
      </c>
      <c r="E130">
        <v>2</v>
      </c>
      <c r="F130"/>
      <c r="G130"/>
      <c r="H130"/>
      <c r="I130"/>
      <c r="J130"/>
      <c r="K130"/>
      <c r="L130"/>
      <c r="M130">
        <v>8</v>
      </c>
      <c r="N130"/>
      <c r="O130"/>
      <c r="P130"/>
      <c r="Q130" s="126">
        <f t="shared" si="3"/>
        <v>1</v>
      </c>
      <c r="R130">
        <f t="shared" si="5"/>
        <v>8</v>
      </c>
      <c r="S130">
        <v>1</v>
      </c>
      <c r="T130">
        <v>2</v>
      </c>
      <c r="U130"/>
      <c r="V130">
        <v>4</v>
      </c>
      <c r="W130"/>
      <c r="X130">
        <v>6</v>
      </c>
      <c r="Y130">
        <v>7</v>
      </c>
      <c r="Z130">
        <v>8</v>
      </c>
      <c r="AA130">
        <v>9</v>
      </c>
      <c r="AB130">
        <v>10</v>
      </c>
      <c r="AC130"/>
      <c r="AD130"/>
      <c r="AE130">
        <v>13</v>
      </c>
      <c r="AF130"/>
      <c r="AG130" s="126">
        <f t="shared" si="4"/>
        <v>9</v>
      </c>
      <c r="AH130">
        <v>1</v>
      </c>
      <c r="AI130">
        <v>9</v>
      </c>
      <c r="AJ130"/>
      <c r="AK130">
        <v>8</v>
      </c>
      <c r="AL130"/>
      <c r="AM130">
        <v>2</v>
      </c>
      <c r="AN130">
        <v>3</v>
      </c>
      <c r="AO130">
        <v>7</v>
      </c>
      <c r="AP130">
        <v>5</v>
      </c>
      <c r="AQ130">
        <v>6</v>
      </c>
      <c r="AR130"/>
      <c r="AS130"/>
      <c r="AT130">
        <v>4</v>
      </c>
      <c r="AU130" t="s">
        <v>2049</v>
      </c>
      <c r="AV130" t="s">
        <v>2048</v>
      </c>
      <c r="AW130" t="s">
        <v>1786</v>
      </c>
      <c r="AX130" t="s">
        <v>2047</v>
      </c>
      <c r="AY130" t="s">
        <v>2046</v>
      </c>
      <c r="AZ130">
        <v>3</v>
      </c>
      <c r="BA130">
        <v>3</v>
      </c>
      <c r="BB130">
        <v>3</v>
      </c>
      <c r="BC130">
        <v>3</v>
      </c>
      <c r="BD130">
        <v>3</v>
      </c>
      <c r="BE130">
        <v>3</v>
      </c>
      <c r="BF130">
        <v>4</v>
      </c>
      <c r="BG130">
        <v>4</v>
      </c>
      <c r="BH130">
        <v>4</v>
      </c>
      <c r="BI130">
        <v>4</v>
      </c>
      <c r="BJ130">
        <v>4</v>
      </c>
      <c r="BK130">
        <v>4</v>
      </c>
      <c r="BL130">
        <v>4</v>
      </c>
      <c r="BM130">
        <v>4</v>
      </c>
      <c r="BN130">
        <v>4</v>
      </c>
      <c r="BO130">
        <v>4</v>
      </c>
      <c r="BP130">
        <v>4</v>
      </c>
      <c r="BQ130">
        <v>4</v>
      </c>
      <c r="BR130">
        <v>4</v>
      </c>
      <c r="BS130">
        <v>4</v>
      </c>
      <c r="BT130">
        <v>4</v>
      </c>
      <c r="BU130">
        <v>4</v>
      </c>
      <c r="BV130">
        <v>4</v>
      </c>
      <c r="BW130">
        <v>4</v>
      </c>
      <c r="BX130">
        <v>4</v>
      </c>
      <c r="BY130">
        <v>4</v>
      </c>
      <c r="BZ130">
        <v>4</v>
      </c>
      <c r="CA130">
        <v>4</v>
      </c>
      <c r="CB130">
        <v>4</v>
      </c>
      <c r="CC130">
        <v>4</v>
      </c>
      <c r="CD130">
        <v>4</v>
      </c>
      <c r="CE130">
        <v>7</v>
      </c>
      <c r="CF130">
        <v>4</v>
      </c>
      <c r="CG130">
        <v>3</v>
      </c>
      <c r="CH130">
        <v>4</v>
      </c>
      <c r="CI130">
        <v>4</v>
      </c>
      <c r="CJ130">
        <v>4</v>
      </c>
      <c r="CK130">
        <v>4</v>
      </c>
      <c r="CL130">
        <v>3</v>
      </c>
      <c r="CM130">
        <v>3</v>
      </c>
      <c r="CN130">
        <v>3</v>
      </c>
    </row>
    <row r="131" spans="1:92" ht="15.5">
      <c r="A131" s="126" t="s">
        <v>2045</v>
      </c>
      <c r="B131" s="132">
        <v>10.100612849045312</v>
      </c>
      <c r="C131">
        <v>2</v>
      </c>
      <c r="D131">
        <v>4</v>
      </c>
      <c r="E131">
        <v>9</v>
      </c>
      <c r="F131">
        <v>1</v>
      </c>
      <c r="G131"/>
      <c r="H131"/>
      <c r="I131"/>
      <c r="J131"/>
      <c r="K131"/>
      <c r="L131"/>
      <c r="M131"/>
      <c r="N131"/>
      <c r="O131"/>
      <c r="P131"/>
      <c r="Q131" s="126">
        <f t="shared" si="3"/>
        <v>1</v>
      </c>
      <c r="R131">
        <f t="shared" si="5"/>
        <v>1</v>
      </c>
      <c r="S131"/>
      <c r="T131"/>
      <c r="U131"/>
      <c r="V131"/>
      <c r="W131"/>
      <c r="X131"/>
      <c r="Y131"/>
      <c r="Z131"/>
      <c r="AA131"/>
      <c r="AB131"/>
      <c r="AC131"/>
      <c r="AD131">
        <v>12</v>
      </c>
      <c r="AE131"/>
      <c r="AF131"/>
      <c r="AG131" s="126">
        <f t="shared" si="4"/>
        <v>1</v>
      </c>
      <c r="AH131"/>
      <c r="AI131"/>
      <c r="AJ131"/>
      <c r="AK131"/>
      <c r="AL131"/>
      <c r="AM131"/>
      <c r="AN131"/>
      <c r="AO131"/>
      <c r="AP131"/>
      <c r="AQ131"/>
      <c r="AR131"/>
      <c r="AS131">
        <v>1</v>
      </c>
      <c r="AT131"/>
      <c r="AU131" t="s">
        <v>518</v>
      </c>
      <c r="AV131" t="s">
        <v>517</v>
      </c>
      <c r="AW131"/>
      <c r="AX131"/>
      <c r="AY131"/>
      <c r="AZ131">
        <v>6</v>
      </c>
      <c r="BA131">
        <v>3</v>
      </c>
      <c r="BB131">
        <v>3</v>
      </c>
      <c r="BC131">
        <v>3</v>
      </c>
      <c r="BD131">
        <v>3</v>
      </c>
      <c r="BE131">
        <v>3</v>
      </c>
      <c r="BF131">
        <v>3</v>
      </c>
      <c r="BG131">
        <v>3</v>
      </c>
      <c r="BH131">
        <v>3</v>
      </c>
      <c r="BI131">
        <v>3</v>
      </c>
      <c r="BJ131">
        <v>3</v>
      </c>
      <c r="BK131">
        <v>3</v>
      </c>
      <c r="BL131">
        <v>3</v>
      </c>
      <c r="BM131">
        <v>3</v>
      </c>
      <c r="BN131">
        <v>3</v>
      </c>
      <c r="BO131">
        <v>3</v>
      </c>
      <c r="BP131">
        <v>3</v>
      </c>
      <c r="BQ131">
        <v>4</v>
      </c>
      <c r="BR131">
        <v>3</v>
      </c>
      <c r="BS131">
        <v>3</v>
      </c>
      <c r="BT131">
        <v>3</v>
      </c>
      <c r="BU131">
        <v>3</v>
      </c>
      <c r="BV131">
        <v>3</v>
      </c>
      <c r="BW131">
        <v>3</v>
      </c>
      <c r="BX131">
        <v>3</v>
      </c>
      <c r="BY131">
        <v>3</v>
      </c>
      <c r="BZ131">
        <v>3</v>
      </c>
      <c r="CA131">
        <v>3</v>
      </c>
      <c r="CB131">
        <v>3</v>
      </c>
      <c r="CC131">
        <v>3</v>
      </c>
      <c r="CD131">
        <v>3</v>
      </c>
      <c r="CE131">
        <v>2</v>
      </c>
      <c r="CF131">
        <v>3</v>
      </c>
      <c r="CG131">
        <v>3</v>
      </c>
      <c r="CH131">
        <v>3</v>
      </c>
      <c r="CI131">
        <v>3</v>
      </c>
      <c r="CJ131">
        <v>3</v>
      </c>
      <c r="CK131">
        <v>3</v>
      </c>
      <c r="CL131">
        <v>3</v>
      </c>
      <c r="CM131">
        <v>3</v>
      </c>
      <c r="CN131">
        <v>3</v>
      </c>
    </row>
    <row r="132" spans="1:92" ht="15.5">
      <c r="A132" s="126" t="s">
        <v>2044</v>
      </c>
      <c r="B132" s="132">
        <v>13.970016639776077</v>
      </c>
      <c r="C132">
        <v>2</v>
      </c>
      <c r="D132">
        <v>2</v>
      </c>
      <c r="E132">
        <v>2</v>
      </c>
      <c r="F132">
        <v>1</v>
      </c>
      <c r="G132"/>
      <c r="H132"/>
      <c r="I132"/>
      <c r="J132"/>
      <c r="K132"/>
      <c r="L132"/>
      <c r="M132"/>
      <c r="N132"/>
      <c r="O132"/>
      <c r="P132"/>
      <c r="Q132" s="126">
        <f t="shared" si="3"/>
        <v>1</v>
      </c>
      <c r="R132">
        <f t="shared" si="5"/>
        <v>1</v>
      </c>
      <c r="S132"/>
      <c r="T132"/>
      <c r="U132"/>
      <c r="V132">
        <v>4</v>
      </c>
      <c r="W132"/>
      <c r="X132"/>
      <c r="Y132"/>
      <c r="Z132"/>
      <c r="AA132"/>
      <c r="AB132"/>
      <c r="AC132">
        <v>11</v>
      </c>
      <c r="AD132"/>
      <c r="AE132"/>
      <c r="AF132"/>
      <c r="AG132" s="126">
        <f t="shared" si="4"/>
        <v>2</v>
      </c>
      <c r="AH132"/>
      <c r="AI132"/>
      <c r="AJ132"/>
      <c r="AK132">
        <v>1</v>
      </c>
      <c r="AL132"/>
      <c r="AM132"/>
      <c r="AN132"/>
      <c r="AO132"/>
      <c r="AP132"/>
      <c r="AQ132"/>
      <c r="AR132">
        <v>2</v>
      </c>
      <c r="AS132"/>
      <c r="AT132"/>
      <c r="AU132" t="s">
        <v>874</v>
      </c>
      <c r="AV132"/>
      <c r="AW132"/>
      <c r="AX132"/>
      <c r="AY132"/>
      <c r="AZ132">
        <v>3</v>
      </c>
      <c r="BA132">
        <v>2</v>
      </c>
      <c r="BB132">
        <v>2</v>
      </c>
      <c r="BC132">
        <v>3</v>
      </c>
      <c r="BD132">
        <v>4</v>
      </c>
      <c r="BE132">
        <v>4</v>
      </c>
      <c r="BF132">
        <v>3</v>
      </c>
      <c r="BG132">
        <v>4</v>
      </c>
      <c r="BH132">
        <v>4</v>
      </c>
      <c r="BI132">
        <v>4</v>
      </c>
      <c r="BJ132">
        <v>4</v>
      </c>
      <c r="BK132">
        <v>4</v>
      </c>
      <c r="BL132">
        <v>4</v>
      </c>
      <c r="BM132">
        <v>4</v>
      </c>
      <c r="BN132">
        <v>3</v>
      </c>
      <c r="BO132">
        <v>3</v>
      </c>
      <c r="BP132">
        <v>3</v>
      </c>
      <c r="BQ132">
        <v>3</v>
      </c>
      <c r="BR132">
        <v>4</v>
      </c>
      <c r="BS132">
        <v>4</v>
      </c>
      <c r="BT132">
        <v>4</v>
      </c>
      <c r="BU132">
        <v>4</v>
      </c>
      <c r="BV132">
        <v>4</v>
      </c>
      <c r="BW132">
        <v>4</v>
      </c>
      <c r="BX132">
        <v>4</v>
      </c>
      <c r="BY132">
        <v>3</v>
      </c>
      <c r="BZ132">
        <v>4</v>
      </c>
      <c r="CA132">
        <v>3</v>
      </c>
      <c r="CB132">
        <v>2</v>
      </c>
      <c r="CC132">
        <v>2</v>
      </c>
      <c r="CD132">
        <v>3</v>
      </c>
      <c r="CE132">
        <v>5</v>
      </c>
      <c r="CF132">
        <v>3</v>
      </c>
      <c r="CG132">
        <v>3</v>
      </c>
      <c r="CH132">
        <v>3</v>
      </c>
      <c r="CI132">
        <v>4</v>
      </c>
      <c r="CJ132">
        <v>4</v>
      </c>
      <c r="CK132">
        <v>4</v>
      </c>
      <c r="CL132">
        <v>3</v>
      </c>
      <c r="CM132">
        <v>2</v>
      </c>
      <c r="CN132">
        <v>2</v>
      </c>
    </row>
    <row r="133" spans="1:92" ht="15.5">
      <c r="A133" s="126" t="s">
        <v>2043</v>
      </c>
      <c r="B133" s="132">
        <v>4.5455742944179427</v>
      </c>
      <c r="C133">
        <v>2</v>
      </c>
      <c r="D133">
        <v>3</v>
      </c>
      <c r="E133">
        <v>2</v>
      </c>
      <c r="F133"/>
      <c r="G133"/>
      <c r="H133"/>
      <c r="I133"/>
      <c r="J133"/>
      <c r="K133"/>
      <c r="L133"/>
      <c r="M133"/>
      <c r="N133">
        <v>9</v>
      </c>
      <c r="O133"/>
      <c r="P133" t="s">
        <v>165</v>
      </c>
      <c r="Q133" s="126">
        <f t="shared" ref="Q133:Q196" si="6">COUNT(F133:P133)</f>
        <v>1</v>
      </c>
      <c r="R133">
        <f t="shared" si="5"/>
        <v>9</v>
      </c>
      <c r="S133"/>
      <c r="T133"/>
      <c r="U133"/>
      <c r="V133"/>
      <c r="W133">
        <v>5</v>
      </c>
      <c r="X133">
        <v>6</v>
      </c>
      <c r="Y133">
        <v>7</v>
      </c>
      <c r="Z133"/>
      <c r="AA133"/>
      <c r="AB133"/>
      <c r="AC133"/>
      <c r="AD133"/>
      <c r="AE133"/>
      <c r="AF133"/>
      <c r="AG133" s="126">
        <f t="shared" ref="AG133:AG196" si="7">COUNT(S133:AE133)</f>
        <v>3</v>
      </c>
      <c r="AH133"/>
      <c r="AI133"/>
      <c r="AJ133"/>
      <c r="AK133"/>
      <c r="AL133">
        <v>3</v>
      </c>
      <c r="AM133">
        <v>2</v>
      </c>
      <c r="AN133">
        <v>1</v>
      </c>
      <c r="AO133"/>
      <c r="AP133"/>
      <c r="AQ133"/>
      <c r="AR133"/>
      <c r="AS133"/>
      <c r="AT133"/>
      <c r="AU133" t="s">
        <v>311</v>
      </c>
      <c r="AV133"/>
      <c r="AW133"/>
      <c r="AX133"/>
      <c r="AY133"/>
      <c r="AZ133">
        <v>6</v>
      </c>
      <c r="BA133">
        <v>1</v>
      </c>
      <c r="BB133">
        <v>1</v>
      </c>
      <c r="BC133">
        <v>1</v>
      </c>
      <c r="BD133">
        <v>3</v>
      </c>
      <c r="BE133">
        <v>4</v>
      </c>
      <c r="BF133">
        <v>3</v>
      </c>
      <c r="BG133">
        <v>3</v>
      </c>
      <c r="BH133">
        <v>3</v>
      </c>
      <c r="BI133">
        <v>3</v>
      </c>
      <c r="BJ133">
        <v>3</v>
      </c>
      <c r="BK133">
        <v>3</v>
      </c>
      <c r="BL133">
        <v>3</v>
      </c>
      <c r="BM133">
        <v>3</v>
      </c>
      <c r="BN133">
        <v>3</v>
      </c>
      <c r="BO133">
        <v>3</v>
      </c>
      <c r="BP133">
        <v>3</v>
      </c>
      <c r="BQ133">
        <v>3</v>
      </c>
      <c r="BR133">
        <v>3</v>
      </c>
      <c r="BS133">
        <v>3</v>
      </c>
      <c r="BT133">
        <v>3</v>
      </c>
      <c r="BU133">
        <v>3</v>
      </c>
      <c r="BV133">
        <v>3</v>
      </c>
      <c r="BW133">
        <v>3</v>
      </c>
      <c r="BX133">
        <v>3</v>
      </c>
      <c r="BY133">
        <v>3</v>
      </c>
      <c r="BZ133">
        <v>3</v>
      </c>
      <c r="CA133">
        <v>3</v>
      </c>
      <c r="CB133">
        <v>3</v>
      </c>
      <c r="CC133">
        <v>3</v>
      </c>
      <c r="CD133">
        <v>3</v>
      </c>
      <c r="CE133">
        <v>7</v>
      </c>
      <c r="CF133">
        <v>3</v>
      </c>
      <c r="CG133">
        <v>3</v>
      </c>
      <c r="CH133">
        <v>1</v>
      </c>
      <c r="CI133">
        <v>1</v>
      </c>
      <c r="CJ133">
        <v>3</v>
      </c>
      <c r="CK133">
        <v>2</v>
      </c>
      <c r="CL133">
        <v>3</v>
      </c>
      <c r="CM133">
        <v>3</v>
      </c>
      <c r="CN133">
        <v>3</v>
      </c>
    </row>
    <row r="134" spans="1:92" ht="15.5">
      <c r="A134" s="126" t="s">
        <v>2042</v>
      </c>
      <c r="B134" s="132">
        <v>7.1843197681859294</v>
      </c>
      <c r="C134">
        <v>2</v>
      </c>
      <c r="D134">
        <v>3</v>
      </c>
      <c r="E134">
        <v>2</v>
      </c>
      <c r="F134">
        <v>1</v>
      </c>
      <c r="G134"/>
      <c r="H134"/>
      <c r="I134"/>
      <c r="J134"/>
      <c r="K134"/>
      <c r="L134"/>
      <c r="M134"/>
      <c r="N134"/>
      <c r="O134"/>
      <c r="P134"/>
      <c r="Q134" s="126">
        <f t="shared" si="6"/>
        <v>1</v>
      </c>
      <c r="R134">
        <f t="shared" ref="R134:R197" si="8">IF(Q134=1,MAX(F134:O134),11)</f>
        <v>1</v>
      </c>
      <c r="S134"/>
      <c r="T134">
        <v>2</v>
      </c>
      <c r="U134">
        <v>3</v>
      </c>
      <c r="V134">
        <v>4</v>
      </c>
      <c r="W134">
        <v>5</v>
      </c>
      <c r="X134">
        <v>6</v>
      </c>
      <c r="Y134">
        <v>7</v>
      </c>
      <c r="Z134"/>
      <c r="AA134"/>
      <c r="AB134">
        <v>10</v>
      </c>
      <c r="AC134">
        <v>11</v>
      </c>
      <c r="AD134"/>
      <c r="AE134">
        <v>13</v>
      </c>
      <c r="AF134"/>
      <c r="AG134" s="126">
        <f t="shared" si="7"/>
        <v>9</v>
      </c>
      <c r="AH134"/>
      <c r="AI134">
        <v>2</v>
      </c>
      <c r="AJ134">
        <v>7</v>
      </c>
      <c r="AK134">
        <v>4</v>
      </c>
      <c r="AL134">
        <v>8</v>
      </c>
      <c r="AM134">
        <v>6</v>
      </c>
      <c r="AN134">
        <v>5</v>
      </c>
      <c r="AO134"/>
      <c r="AP134"/>
      <c r="AQ134">
        <v>3</v>
      </c>
      <c r="AR134">
        <v>9</v>
      </c>
      <c r="AS134"/>
      <c r="AT134">
        <v>1</v>
      </c>
      <c r="AU134" t="s">
        <v>2041</v>
      </c>
      <c r="AV134" t="s">
        <v>1514</v>
      </c>
      <c r="AW134"/>
      <c r="AX134"/>
      <c r="AY134"/>
      <c r="AZ134">
        <v>4</v>
      </c>
      <c r="BA134">
        <v>5</v>
      </c>
      <c r="BB134">
        <v>5</v>
      </c>
      <c r="BC134">
        <v>5</v>
      </c>
      <c r="BD134">
        <v>5</v>
      </c>
      <c r="BE134">
        <v>5</v>
      </c>
      <c r="BF134">
        <v>3</v>
      </c>
      <c r="BG134">
        <v>4</v>
      </c>
      <c r="BH134">
        <v>4</v>
      </c>
      <c r="BI134">
        <v>3</v>
      </c>
      <c r="BJ134">
        <v>3</v>
      </c>
      <c r="BK134">
        <v>4</v>
      </c>
      <c r="BL134">
        <v>3</v>
      </c>
      <c r="BM134">
        <v>4</v>
      </c>
      <c r="BN134">
        <v>3</v>
      </c>
      <c r="BO134">
        <v>4</v>
      </c>
      <c r="BP134">
        <v>4</v>
      </c>
      <c r="BQ134">
        <v>4</v>
      </c>
      <c r="BR134">
        <v>3</v>
      </c>
      <c r="BS134">
        <v>4</v>
      </c>
      <c r="BT134">
        <v>3</v>
      </c>
      <c r="BU134">
        <v>3</v>
      </c>
      <c r="BV134">
        <v>4</v>
      </c>
      <c r="BW134">
        <v>4</v>
      </c>
      <c r="BX134">
        <v>4</v>
      </c>
      <c r="BY134">
        <v>3</v>
      </c>
      <c r="BZ134">
        <v>3</v>
      </c>
      <c r="CA134">
        <v>4</v>
      </c>
      <c r="CB134">
        <v>5</v>
      </c>
      <c r="CC134">
        <v>5</v>
      </c>
      <c r="CD134">
        <v>5</v>
      </c>
      <c r="CE134">
        <v>7</v>
      </c>
      <c r="CF134">
        <v>4</v>
      </c>
      <c r="CG134">
        <v>5</v>
      </c>
      <c r="CH134">
        <v>5</v>
      </c>
      <c r="CI134">
        <v>5</v>
      </c>
      <c r="CJ134">
        <v>5</v>
      </c>
      <c r="CK134">
        <v>5</v>
      </c>
      <c r="CL134">
        <v>4</v>
      </c>
      <c r="CM134">
        <v>4</v>
      </c>
      <c r="CN134">
        <v>4</v>
      </c>
    </row>
    <row r="135" spans="1:92" ht="15.5">
      <c r="A135" s="126" t="s">
        <v>2040</v>
      </c>
      <c r="B135" s="132">
        <v>18.936830452243271</v>
      </c>
      <c r="C135">
        <v>2</v>
      </c>
      <c r="D135">
        <v>2</v>
      </c>
      <c r="E135">
        <v>2</v>
      </c>
      <c r="F135">
        <v>1</v>
      </c>
      <c r="G135"/>
      <c r="H135"/>
      <c r="I135"/>
      <c r="J135"/>
      <c r="K135"/>
      <c r="L135"/>
      <c r="M135"/>
      <c r="N135"/>
      <c r="O135"/>
      <c r="P135"/>
      <c r="Q135" s="126">
        <f t="shared" si="6"/>
        <v>1</v>
      </c>
      <c r="R135">
        <f t="shared" si="8"/>
        <v>1</v>
      </c>
      <c r="S135"/>
      <c r="T135">
        <v>2</v>
      </c>
      <c r="U135">
        <v>3</v>
      </c>
      <c r="V135"/>
      <c r="W135">
        <v>5</v>
      </c>
      <c r="X135">
        <v>6</v>
      </c>
      <c r="Y135"/>
      <c r="Z135">
        <v>8</v>
      </c>
      <c r="AA135"/>
      <c r="AB135"/>
      <c r="AC135"/>
      <c r="AD135"/>
      <c r="AE135"/>
      <c r="AF135"/>
      <c r="AG135" s="126">
        <f t="shared" si="7"/>
        <v>5</v>
      </c>
      <c r="AH135"/>
      <c r="AI135">
        <v>1</v>
      </c>
      <c r="AJ135">
        <v>2</v>
      </c>
      <c r="AK135"/>
      <c r="AL135">
        <v>4</v>
      </c>
      <c r="AM135">
        <v>3</v>
      </c>
      <c r="AN135"/>
      <c r="AO135">
        <v>5</v>
      </c>
      <c r="AP135"/>
      <c r="AQ135"/>
      <c r="AR135"/>
      <c r="AS135"/>
      <c r="AT135"/>
      <c r="AU135" t="s">
        <v>297</v>
      </c>
      <c r="AV135"/>
      <c r="AW135"/>
      <c r="AX135"/>
      <c r="AY135"/>
      <c r="AZ135">
        <v>3</v>
      </c>
      <c r="BA135">
        <v>4</v>
      </c>
      <c r="BB135">
        <v>4</v>
      </c>
      <c r="BC135">
        <v>4</v>
      </c>
      <c r="BD135">
        <v>5</v>
      </c>
      <c r="BE135">
        <v>5</v>
      </c>
      <c r="BF135">
        <v>4</v>
      </c>
      <c r="BG135">
        <v>3</v>
      </c>
      <c r="BH135">
        <v>3</v>
      </c>
      <c r="BI135">
        <v>5</v>
      </c>
      <c r="BJ135">
        <v>5</v>
      </c>
      <c r="BK135">
        <v>5</v>
      </c>
      <c r="BL135">
        <v>5</v>
      </c>
      <c r="BM135">
        <v>5</v>
      </c>
      <c r="BN135">
        <v>4</v>
      </c>
      <c r="BO135">
        <v>5</v>
      </c>
      <c r="BP135">
        <v>5</v>
      </c>
      <c r="BQ135">
        <v>5</v>
      </c>
      <c r="BR135">
        <v>5</v>
      </c>
      <c r="BS135">
        <v>5</v>
      </c>
      <c r="BT135">
        <v>4</v>
      </c>
      <c r="BU135">
        <v>4</v>
      </c>
      <c r="BV135">
        <v>5</v>
      </c>
      <c r="BW135">
        <v>5</v>
      </c>
      <c r="BX135">
        <v>5</v>
      </c>
      <c r="BY135">
        <v>5</v>
      </c>
      <c r="BZ135">
        <v>5</v>
      </c>
      <c r="CA135">
        <v>5</v>
      </c>
      <c r="CB135">
        <v>5</v>
      </c>
      <c r="CC135">
        <v>5</v>
      </c>
      <c r="CD135">
        <v>5</v>
      </c>
      <c r="CE135">
        <v>4</v>
      </c>
      <c r="CF135">
        <v>4</v>
      </c>
      <c r="CG135">
        <v>4</v>
      </c>
      <c r="CH135">
        <v>4</v>
      </c>
      <c r="CI135">
        <v>5</v>
      </c>
      <c r="CJ135">
        <v>5</v>
      </c>
      <c r="CK135">
        <v>4</v>
      </c>
      <c r="CL135">
        <v>3</v>
      </c>
      <c r="CM135">
        <v>3</v>
      </c>
      <c r="CN135">
        <v>3</v>
      </c>
    </row>
    <row r="136" spans="1:92" ht="15.5">
      <c r="A136" s="126" t="s">
        <v>2039</v>
      </c>
      <c r="B136" s="132">
        <v>17.820618383703668</v>
      </c>
      <c r="C136">
        <v>1</v>
      </c>
      <c r="D136">
        <v>3</v>
      </c>
      <c r="E136">
        <v>13</v>
      </c>
      <c r="F136"/>
      <c r="G136"/>
      <c r="H136"/>
      <c r="I136"/>
      <c r="J136"/>
      <c r="K136"/>
      <c r="L136"/>
      <c r="M136"/>
      <c r="N136">
        <v>9</v>
      </c>
      <c r="O136"/>
      <c r="P136" t="s">
        <v>164</v>
      </c>
      <c r="Q136" s="126">
        <f t="shared" si="6"/>
        <v>1</v>
      </c>
      <c r="R136">
        <f t="shared" si="8"/>
        <v>9</v>
      </c>
      <c r="S136"/>
      <c r="T136"/>
      <c r="U136">
        <v>3</v>
      </c>
      <c r="V136"/>
      <c r="W136">
        <v>5</v>
      </c>
      <c r="X136">
        <v>6</v>
      </c>
      <c r="Y136">
        <v>7</v>
      </c>
      <c r="Z136">
        <v>8</v>
      </c>
      <c r="AA136"/>
      <c r="AB136">
        <v>10</v>
      </c>
      <c r="AC136">
        <v>11</v>
      </c>
      <c r="AD136"/>
      <c r="AE136"/>
      <c r="AF136"/>
      <c r="AG136" s="126">
        <f t="shared" si="7"/>
        <v>7</v>
      </c>
      <c r="AH136"/>
      <c r="AI136"/>
      <c r="AJ136">
        <v>3</v>
      </c>
      <c r="AK136"/>
      <c r="AL136">
        <v>7</v>
      </c>
      <c r="AM136">
        <v>1</v>
      </c>
      <c r="AN136">
        <v>2</v>
      </c>
      <c r="AO136">
        <v>4</v>
      </c>
      <c r="AP136"/>
      <c r="AQ136">
        <v>5</v>
      </c>
      <c r="AR136">
        <v>6</v>
      </c>
      <c r="AS136"/>
      <c r="AT136"/>
      <c r="AU136"/>
      <c r="AV136"/>
      <c r="AW136"/>
      <c r="AX136"/>
      <c r="AY136"/>
      <c r="AZ136">
        <v>6</v>
      </c>
      <c r="BA136">
        <v>1</v>
      </c>
      <c r="BB136">
        <v>1</v>
      </c>
      <c r="BC136">
        <v>1</v>
      </c>
      <c r="BD136">
        <v>5</v>
      </c>
      <c r="BE136">
        <v>5</v>
      </c>
      <c r="BF136">
        <v>3</v>
      </c>
      <c r="BG136">
        <v>3</v>
      </c>
      <c r="BH136">
        <v>3</v>
      </c>
      <c r="BI136">
        <v>3</v>
      </c>
      <c r="BJ136">
        <v>3</v>
      </c>
      <c r="BK136">
        <v>3</v>
      </c>
      <c r="BL136">
        <v>3</v>
      </c>
      <c r="BM136">
        <v>3</v>
      </c>
      <c r="BN136">
        <v>3</v>
      </c>
      <c r="BO136">
        <v>3</v>
      </c>
      <c r="BP136">
        <v>3</v>
      </c>
      <c r="BQ136">
        <v>3</v>
      </c>
      <c r="BR136">
        <v>3</v>
      </c>
      <c r="BS136">
        <v>3</v>
      </c>
      <c r="BT136">
        <v>3</v>
      </c>
      <c r="BU136">
        <v>3</v>
      </c>
      <c r="BV136">
        <v>3</v>
      </c>
      <c r="BW136">
        <v>3</v>
      </c>
      <c r="BX136">
        <v>3</v>
      </c>
      <c r="BY136">
        <v>3</v>
      </c>
      <c r="BZ136">
        <v>3</v>
      </c>
      <c r="CA136">
        <v>3</v>
      </c>
      <c r="CB136">
        <v>3</v>
      </c>
      <c r="CC136">
        <v>3</v>
      </c>
      <c r="CD136">
        <v>3</v>
      </c>
      <c r="CE136">
        <v>3</v>
      </c>
      <c r="CF136">
        <v>3</v>
      </c>
      <c r="CG136">
        <v>3</v>
      </c>
      <c r="CH136">
        <v>3</v>
      </c>
      <c r="CI136">
        <v>3</v>
      </c>
      <c r="CJ136">
        <v>3</v>
      </c>
      <c r="CK136">
        <v>3</v>
      </c>
      <c r="CL136">
        <v>3</v>
      </c>
      <c r="CM136">
        <v>3</v>
      </c>
      <c r="CN136">
        <v>3</v>
      </c>
    </row>
    <row r="137" spans="1:92" ht="15.5">
      <c r="A137" s="126" t="s">
        <v>2038</v>
      </c>
      <c r="B137" s="132">
        <v>7.0523315985750799</v>
      </c>
      <c r="C137">
        <v>2</v>
      </c>
      <c r="D137">
        <v>1</v>
      </c>
      <c r="E137">
        <v>12</v>
      </c>
      <c r="F137"/>
      <c r="G137"/>
      <c r="H137"/>
      <c r="I137"/>
      <c r="J137"/>
      <c r="K137"/>
      <c r="L137">
        <v>7</v>
      </c>
      <c r="M137"/>
      <c r="N137"/>
      <c r="O137"/>
      <c r="P137"/>
      <c r="Q137" s="126">
        <f t="shared" si="6"/>
        <v>1</v>
      </c>
      <c r="R137">
        <f t="shared" si="8"/>
        <v>7</v>
      </c>
      <c r="S137"/>
      <c r="T137">
        <v>2</v>
      </c>
      <c r="U137"/>
      <c r="V137">
        <v>4</v>
      </c>
      <c r="W137">
        <v>5</v>
      </c>
      <c r="X137">
        <v>6</v>
      </c>
      <c r="Y137">
        <v>7</v>
      </c>
      <c r="Z137"/>
      <c r="AA137"/>
      <c r="AB137"/>
      <c r="AC137">
        <v>11</v>
      </c>
      <c r="AD137"/>
      <c r="AE137"/>
      <c r="AF137"/>
      <c r="AG137" s="126">
        <f t="shared" si="7"/>
        <v>6</v>
      </c>
      <c r="AH137"/>
      <c r="AI137">
        <v>1</v>
      </c>
      <c r="AJ137"/>
      <c r="AK137">
        <v>2</v>
      </c>
      <c r="AL137">
        <v>3</v>
      </c>
      <c r="AM137">
        <v>5</v>
      </c>
      <c r="AN137">
        <v>6</v>
      </c>
      <c r="AO137"/>
      <c r="AP137"/>
      <c r="AQ137"/>
      <c r="AR137">
        <v>4</v>
      </c>
      <c r="AS137"/>
      <c r="AT137"/>
      <c r="AU137" t="s">
        <v>2037</v>
      </c>
      <c r="AV137"/>
      <c r="AW137"/>
      <c r="AX137"/>
      <c r="AY137"/>
      <c r="AZ137">
        <v>3</v>
      </c>
      <c r="BA137">
        <v>2</v>
      </c>
      <c r="BB137">
        <v>2</v>
      </c>
      <c r="BC137">
        <v>2</v>
      </c>
      <c r="BD137">
        <v>3</v>
      </c>
      <c r="BE137">
        <v>3</v>
      </c>
      <c r="BF137">
        <v>3</v>
      </c>
      <c r="BG137">
        <v>3</v>
      </c>
      <c r="BH137">
        <v>3</v>
      </c>
      <c r="BI137">
        <v>3</v>
      </c>
      <c r="BJ137">
        <v>4</v>
      </c>
      <c r="BK137">
        <v>2</v>
      </c>
      <c r="BL137">
        <v>2</v>
      </c>
      <c r="BM137">
        <v>3</v>
      </c>
      <c r="BN137">
        <v>3</v>
      </c>
      <c r="BO137">
        <v>4</v>
      </c>
      <c r="BP137">
        <v>2</v>
      </c>
      <c r="BQ137">
        <v>2</v>
      </c>
      <c r="BR137">
        <v>3</v>
      </c>
      <c r="BS137">
        <v>2</v>
      </c>
      <c r="BT137">
        <v>1</v>
      </c>
      <c r="BU137">
        <v>3</v>
      </c>
      <c r="BV137">
        <v>3</v>
      </c>
      <c r="BW137">
        <v>3</v>
      </c>
      <c r="BX137">
        <v>5</v>
      </c>
      <c r="BY137">
        <v>4</v>
      </c>
      <c r="BZ137">
        <v>4</v>
      </c>
      <c r="CA137">
        <v>3</v>
      </c>
      <c r="CB137">
        <v>3</v>
      </c>
      <c r="CC137">
        <v>3</v>
      </c>
      <c r="CD137">
        <v>4</v>
      </c>
      <c r="CE137">
        <v>3</v>
      </c>
      <c r="CF137">
        <v>3</v>
      </c>
      <c r="CG137">
        <v>2</v>
      </c>
      <c r="CH137">
        <v>2</v>
      </c>
      <c r="CI137">
        <v>3</v>
      </c>
      <c r="CJ137">
        <v>2</v>
      </c>
      <c r="CK137">
        <v>3</v>
      </c>
      <c r="CL137">
        <v>4</v>
      </c>
      <c r="CM137">
        <v>4</v>
      </c>
      <c r="CN137">
        <v>4</v>
      </c>
    </row>
    <row r="138" spans="1:92" ht="15.5">
      <c r="A138" s="126" t="s">
        <v>2036</v>
      </c>
      <c r="B138" s="132">
        <v>11.710266647861731</v>
      </c>
      <c r="C138">
        <v>1</v>
      </c>
      <c r="D138">
        <v>4</v>
      </c>
      <c r="E138">
        <v>8</v>
      </c>
      <c r="F138">
        <v>1</v>
      </c>
      <c r="G138"/>
      <c r="H138"/>
      <c r="I138"/>
      <c r="J138"/>
      <c r="K138"/>
      <c r="L138"/>
      <c r="M138"/>
      <c r="N138"/>
      <c r="O138"/>
      <c r="P138"/>
      <c r="Q138" s="126">
        <f t="shared" si="6"/>
        <v>1</v>
      </c>
      <c r="R138">
        <f t="shared" si="8"/>
        <v>1</v>
      </c>
      <c r="S138"/>
      <c r="T138">
        <v>2</v>
      </c>
      <c r="U138">
        <v>3</v>
      </c>
      <c r="V138"/>
      <c r="W138">
        <v>5</v>
      </c>
      <c r="X138">
        <v>6</v>
      </c>
      <c r="Y138">
        <v>7</v>
      </c>
      <c r="Z138">
        <v>8</v>
      </c>
      <c r="AA138"/>
      <c r="AB138">
        <v>10</v>
      </c>
      <c r="AC138">
        <v>11</v>
      </c>
      <c r="AD138">
        <v>12</v>
      </c>
      <c r="AE138"/>
      <c r="AF138"/>
      <c r="AG138" s="126">
        <f t="shared" si="7"/>
        <v>9</v>
      </c>
      <c r="AH138"/>
      <c r="AI138">
        <v>1</v>
      </c>
      <c r="AJ138">
        <v>7</v>
      </c>
      <c r="AK138"/>
      <c r="AL138">
        <v>9</v>
      </c>
      <c r="AM138">
        <v>8</v>
      </c>
      <c r="AN138">
        <v>2</v>
      </c>
      <c r="AO138">
        <v>6</v>
      </c>
      <c r="AP138"/>
      <c r="AQ138">
        <v>3</v>
      </c>
      <c r="AR138">
        <v>5</v>
      </c>
      <c r="AS138">
        <v>4</v>
      </c>
      <c r="AT138"/>
      <c r="AU138" t="s">
        <v>86</v>
      </c>
      <c r="AV138"/>
      <c r="AW138"/>
      <c r="AX138"/>
      <c r="AY138"/>
      <c r="AZ138">
        <v>6</v>
      </c>
      <c r="BA138">
        <v>1</v>
      </c>
      <c r="BB138">
        <v>1</v>
      </c>
      <c r="BC138">
        <v>1</v>
      </c>
      <c r="BD138">
        <v>3</v>
      </c>
      <c r="BE138">
        <v>5</v>
      </c>
      <c r="BF138">
        <v>3</v>
      </c>
      <c r="BG138">
        <v>3</v>
      </c>
      <c r="BH138">
        <v>3</v>
      </c>
      <c r="BI138">
        <v>3</v>
      </c>
      <c r="BJ138">
        <v>3</v>
      </c>
      <c r="BK138">
        <v>3</v>
      </c>
      <c r="BL138">
        <v>3</v>
      </c>
      <c r="BM138">
        <v>3</v>
      </c>
      <c r="BN138">
        <v>3</v>
      </c>
      <c r="BO138">
        <v>3</v>
      </c>
      <c r="BP138">
        <v>3</v>
      </c>
      <c r="BQ138">
        <v>3</v>
      </c>
      <c r="BR138">
        <v>3</v>
      </c>
      <c r="BS138">
        <v>5</v>
      </c>
      <c r="BT138">
        <v>5</v>
      </c>
      <c r="BU138">
        <v>3</v>
      </c>
      <c r="BV138">
        <v>3</v>
      </c>
      <c r="BW138">
        <v>3</v>
      </c>
      <c r="BX138">
        <v>4</v>
      </c>
      <c r="BY138">
        <v>5</v>
      </c>
      <c r="BZ138">
        <v>5</v>
      </c>
      <c r="CA138">
        <v>4</v>
      </c>
      <c r="CB138">
        <v>4</v>
      </c>
      <c r="CC138">
        <v>4</v>
      </c>
      <c r="CD138">
        <v>5</v>
      </c>
      <c r="CE138">
        <v>3</v>
      </c>
      <c r="CF138">
        <v>3</v>
      </c>
      <c r="CG138">
        <v>3</v>
      </c>
      <c r="CH138">
        <v>3</v>
      </c>
      <c r="CI138">
        <v>3</v>
      </c>
      <c r="CJ138">
        <v>3</v>
      </c>
      <c r="CK138">
        <v>4</v>
      </c>
      <c r="CL138">
        <v>3</v>
      </c>
      <c r="CM138">
        <v>3</v>
      </c>
      <c r="CN138">
        <v>1</v>
      </c>
    </row>
    <row r="139" spans="1:92" ht="15.5">
      <c r="A139" s="126" t="s">
        <v>2035</v>
      </c>
      <c r="B139" s="132">
        <v>7.7176219314041168</v>
      </c>
      <c r="C139">
        <v>2</v>
      </c>
      <c r="D139">
        <v>2</v>
      </c>
      <c r="E139">
        <v>13</v>
      </c>
      <c r="F139">
        <v>1</v>
      </c>
      <c r="G139"/>
      <c r="H139"/>
      <c r="I139"/>
      <c r="J139"/>
      <c r="K139"/>
      <c r="L139"/>
      <c r="M139"/>
      <c r="N139"/>
      <c r="O139"/>
      <c r="P139"/>
      <c r="Q139" s="126">
        <f t="shared" si="6"/>
        <v>1</v>
      </c>
      <c r="R139">
        <f t="shared" si="8"/>
        <v>1</v>
      </c>
      <c r="S139"/>
      <c r="T139">
        <v>2</v>
      </c>
      <c r="U139"/>
      <c r="V139"/>
      <c r="W139"/>
      <c r="X139"/>
      <c r="Y139"/>
      <c r="Z139"/>
      <c r="AA139"/>
      <c r="AB139"/>
      <c r="AC139"/>
      <c r="AD139"/>
      <c r="AE139"/>
      <c r="AF139"/>
      <c r="AG139" s="126">
        <f t="shared" si="7"/>
        <v>1</v>
      </c>
      <c r="AH139"/>
      <c r="AI139">
        <v>1</v>
      </c>
      <c r="AJ139"/>
      <c r="AK139"/>
      <c r="AL139"/>
      <c r="AM139"/>
      <c r="AN139"/>
      <c r="AO139"/>
      <c r="AP139"/>
      <c r="AQ139"/>
      <c r="AR139"/>
      <c r="AS139"/>
      <c r="AT139"/>
      <c r="AU139" t="s">
        <v>86</v>
      </c>
      <c r="AV139"/>
      <c r="AW139"/>
      <c r="AX139"/>
      <c r="AY139"/>
      <c r="AZ139">
        <v>6</v>
      </c>
      <c r="BA139">
        <v>3</v>
      </c>
      <c r="BB139">
        <v>3</v>
      </c>
      <c r="BC139">
        <v>3</v>
      </c>
      <c r="BD139">
        <v>4</v>
      </c>
      <c r="BE139">
        <v>4</v>
      </c>
      <c r="BF139">
        <v>3</v>
      </c>
      <c r="BG139">
        <v>4</v>
      </c>
      <c r="BH139">
        <v>4</v>
      </c>
      <c r="BI139">
        <v>4</v>
      </c>
      <c r="BJ139">
        <v>4</v>
      </c>
      <c r="BK139">
        <v>4</v>
      </c>
      <c r="BL139">
        <v>4</v>
      </c>
      <c r="BM139">
        <v>4</v>
      </c>
      <c r="BN139">
        <v>4</v>
      </c>
      <c r="BO139">
        <v>4</v>
      </c>
      <c r="BP139">
        <v>4</v>
      </c>
      <c r="BQ139">
        <v>4</v>
      </c>
      <c r="BR139">
        <v>4</v>
      </c>
      <c r="BS139">
        <v>4</v>
      </c>
      <c r="BT139">
        <v>3</v>
      </c>
      <c r="BU139">
        <v>4</v>
      </c>
      <c r="BV139">
        <v>4</v>
      </c>
      <c r="BW139">
        <v>4</v>
      </c>
      <c r="BX139">
        <v>4</v>
      </c>
      <c r="BY139">
        <v>4</v>
      </c>
      <c r="BZ139">
        <v>4</v>
      </c>
      <c r="CA139">
        <v>4</v>
      </c>
      <c r="CB139">
        <v>4</v>
      </c>
      <c r="CC139">
        <v>4</v>
      </c>
      <c r="CD139">
        <v>4</v>
      </c>
      <c r="CE139">
        <v>3</v>
      </c>
      <c r="CF139">
        <v>3</v>
      </c>
      <c r="CG139">
        <v>4</v>
      </c>
      <c r="CH139">
        <v>4</v>
      </c>
      <c r="CI139">
        <v>4</v>
      </c>
      <c r="CJ139">
        <v>4</v>
      </c>
      <c r="CK139">
        <v>4</v>
      </c>
      <c r="CL139">
        <v>3</v>
      </c>
      <c r="CM139">
        <v>3</v>
      </c>
      <c r="CN139">
        <v>2</v>
      </c>
    </row>
    <row r="140" spans="1:92" ht="15.5">
      <c r="A140" s="126" t="s">
        <v>2034</v>
      </c>
      <c r="B140" s="132">
        <v>14.947580655537019</v>
      </c>
      <c r="C140">
        <v>1</v>
      </c>
      <c r="D140">
        <v>3</v>
      </c>
      <c r="E140">
        <v>9</v>
      </c>
      <c r="F140">
        <v>1</v>
      </c>
      <c r="G140"/>
      <c r="H140"/>
      <c r="I140"/>
      <c r="J140"/>
      <c r="K140"/>
      <c r="L140"/>
      <c r="M140"/>
      <c r="N140"/>
      <c r="O140"/>
      <c r="P140"/>
      <c r="Q140" s="126">
        <f t="shared" si="6"/>
        <v>1</v>
      </c>
      <c r="R140">
        <f t="shared" si="8"/>
        <v>1</v>
      </c>
      <c r="S140"/>
      <c r="T140">
        <v>2</v>
      </c>
      <c r="U140">
        <v>3</v>
      </c>
      <c r="V140"/>
      <c r="W140">
        <v>5</v>
      </c>
      <c r="X140">
        <v>6</v>
      </c>
      <c r="Y140"/>
      <c r="Z140"/>
      <c r="AA140"/>
      <c r="AB140"/>
      <c r="AC140">
        <v>11</v>
      </c>
      <c r="AD140"/>
      <c r="AE140">
        <v>13</v>
      </c>
      <c r="AF140"/>
      <c r="AG140" s="126">
        <f t="shared" si="7"/>
        <v>6</v>
      </c>
      <c r="AH140"/>
      <c r="AI140">
        <v>2</v>
      </c>
      <c r="AJ140">
        <v>6</v>
      </c>
      <c r="AK140"/>
      <c r="AL140">
        <v>5</v>
      </c>
      <c r="AM140">
        <v>3</v>
      </c>
      <c r="AN140"/>
      <c r="AO140"/>
      <c r="AP140"/>
      <c r="AQ140"/>
      <c r="AR140">
        <v>1</v>
      </c>
      <c r="AS140"/>
      <c r="AT140">
        <v>4</v>
      </c>
      <c r="AU140"/>
      <c r="AV140"/>
      <c r="AW140"/>
      <c r="AX140"/>
      <c r="AY140"/>
      <c r="AZ140">
        <v>4</v>
      </c>
      <c r="BA140">
        <v>2</v>
      </c>
      <c r="BB140">
        <v>4</v>
      </c>
      <c r="BC140">
        <v>3</v>
      </c>
      <c r="BD140">
        <v>2</v>
      </c>
      <c r="BE140">
        <v>3</v>
      </c>
      <c r="BF140">
        <v>2</v>
      </c>
      <c r="BG140">
        <v>2</v>
      </c>
      <c r="BH140">
        <v>4</v>
      </c>
      <c r="BI140">
        <v>4</v>
      </c>
      <c r="BJ140">
        <v>3</v>
      </c>
      <c r="BK140">
        <v>2</v>
      </c>
      <c r="BL140">
        <v>3</v>
      </c>
      <c r="BM140">
        <v>4</v>
      </c>
      <c r="BN140">
        <v>3</v>
      </c>
      <c r="BO140">
        <v>3</v>
      </c>
      <c r="BP140">
        <v>4</v>
      </c>
      <c r="BQ140">
        <v>4</v>
      </c>
      <c r="BR140">
        <v>4</v>
      </c>
      <c r="BS140">
        <v>4</v>
      </c>
      <c r="BT140">
        <v>3</v>
      </c>
      <c r="BU140">
        <v>3</v>
      </c>
      <c r="BV140">
        <v>2</v>
      </c>
      <c r="BW140">
        <v>3</v>
      </c>
      <c r="BX140">
        <v>3</v>
      </c>
      <c r="BY140">
        <v>3</v>
      </c>
      <c r="BZ140">
        <v>5</v>
      </c>
      <c r="CA140">
        <v>3</v>
      </c>
      <c r="CB140">
        <v>3</v>
      </c>
      <c r="CC140">
        <v>2</v>
      </c>
      <c r="CD140">
        <v>4</v>
      </c>
      <c r="CE140">
        <v>2</v>
      </c>
      <c r="CF140">
        <v>4</v>
      </c>
      <c r="CG140">
        <v>3</v>
      </c>
      <c r="CH140">
        <v>4</v>
      </c>
      <c r="CI140">
        <v>2</v>
      </c>
      <c r="CJ140">
        <v>2</v>
      </c>
      <c r="CK140">
        <v>3</v>
      </c>
      <c r="CL140">
        <v>4</v>
      </c>
      <c r="CM140">
        <v>4</v>
      </c>
      <c r="CN140">
        <v>4</v>
      </c>
    </row>
    <row r="141" spans="1:92" ht="15.5">
      <c r="A141" s="126" t="s">
        <v>2033</v>
      </c>
      <c r="B141" s="132">
        <v>12.872828867658438</v>
      </c>
      <c r="C141">
        <v>2</v>
      </c>
      <c r="D141">
        <v>2</v>
      </c>
      <c r="E141">
        <v>9</v>
      </c>
      <c r="F141"/>
      <c r="G141"/>
      <c r="H141"/>
      <c r="I141"/>
      <c r="J141"/>
      <c r="K141"/>
      <c r="L141"/>
      <c r="M141">
        <v>8</v>
      </c>
      <c r="N141"/>
      <c r="O141"/>
      <c r="P141"/>
      <c r="Q141" s="126">
        <f t="shared" si="6"/>
        <v>1</v>
      </c>
      <c r="R141">
        <f t="shared" si="8"/>
        <v>8</v>
      </c>
      <c r="S141"/>
      <c r="T141"/>
      <c r="U141"/>
      <c r="V141"/>
      <c r="W141"/>
      <c r="X141"/>
      <c r="Y141">
        <v>7</v>
      </c>
      <c r="Z141"/>
      <c r="AA141"/>
      <c r="AB141"/>
      <c r="AC141"/>
      <c r="AD141"/>
      <c r="AE141"/>
      <c r="AF141"/>
      <c r="AG141" s="126">
        <f t="shared" si="7"/>
        <v>1</v>
      </c>
      <c r="AH141"/>
      <c r="AI141"/>
      <c r="AJ141"/>
      <c r="AK141"/>
      <c r="AL141"/>
      <c r="AM141"/>
      <c r="AN141">
        <v>1</v>
      </c>
      <c r="AO141"/>
      <c r="AP141"/>
      <c r="AQ141"/>
      <c r="AR141"/>
      <c r="AS141"/>
      <c r="AT141"/>
      <c r="AU141" t="s">
        <v>910</v>
      </c>
      <c r="AV141" t="s">
        <v>265</v>
      </c>
      <c r="AW141" t="s">
        <v>518</v>
      </c>
      <c r="AX141" t="s">
        <v>870</v>
      </c>
      <c r="AY141"/>
      <c r="AZ141">
        <v>4</v>
      </c>
      <c r="BA141">
        <v>4</v>
      </c>
      <c r="BB141">
        <v>3</v>
      </c>
      <c r="BC141">
        <v>4</v>
      </c>
      <c r="BD141">
        <v>3</v>
      </c>
      <c r="BE141">
        <v>3</v>
      </c>
      <c r="BF141">
        <v>5</v>
      </c>
      <c r="BG141">
        <v>3</v>
      </c>
      <c r="BH141">
        <v>3</v>
      </c>
      <c r="BI141">
        <v>4</v>
      </c>
      <c r="BJ141">
        <v>3</v>
      </c>
      <c r="BK141">
        <v>4</v>
      </c>
      <c r="BL141">
        <v>3</v>
      </c>
      <c r="BM141">
        <v>4</v>
      </c>
      <c r="BN141">
        <v>3</v>
      </c>
      <c r="BO141">
        <v>4</v>
      </c>
      <c r="BP141">
        <v>3</v>
      </c>
      <c r="BQ141">
        <v>4</v>
      </c>
      <c r="BR141">
        <v>3</v>
      </c>
      <c r="BS141">
        <v>4</v>
      </c>
      <c r="BT141">
        <v>3</v>
      </c>
      <c r="BU141">
        <v>4</v>
      </c>
      <c r="BV141">
        <v>3</v>
      </c>
      <c r="BW141">
        <v>4</v>
      </c>
      <c r="BX141">
        <v>4</v>
      </c>
      <c r="BY141">
        <v>3</v>
      </c>
      <c r="BZ141">
        <v>4</v>
      </c>
      <c r="CA141">
        <v>4</v>
      </c>
      <c r="CB141">
        <v>3</v>
      </c>
      <c r="CC141">
        <v>4</v>
      </c>
      <c r="CD141">
        <v>3</v>
      </c>
      <c r="CE141">
        <v>7</v>
      </c>
      <c r="CF141">
        <v>3</v>
      </c>
      <c r="CG141">
        <v>3</v>
      </c>
      <c r="CH141">
        <v>3</v>
      </c>
      <c r="CI141">
        <v>3</v>
      </c>
      <c r="CJ141">
        <v>3</v>
      </c>
      <c r="CK141">
        <v>3</v>
      </c>
      <c r="CL141">
        <v>3</v>
      </c>
      <c r="CM141">
        <v>3</v>
      </c>
      <c r="CN141">
        <v>3</v>
      </c>
    </row>
    <row r="142" spans="1:92" ht="15.5">
      <c r="A142" s="126" t="s">
        <v>2032</v>
      </c>
      <c r="B142" s="132">
        <v>14.817952041574147</v>
      </c>
      <c r="C142">
        <v>1</v>
      </c>
      <c r="D142">
        <v>4</v>
      </c>
      <c r="E142">
        <v>2</v>
      </c>
      <c r="F142"/>
      <c r="G142"/>
      <c r="H142"/>
      <c r="I142"/>
      <c r="J142"/>
      <c r="K142"/>
      <c r="L142"/>
      <c r="M142"/>
      <c r="N142">
        <v>9</v>
      </c>
      <c r="O142"/>
      <c r="P142" t="s">
        <v>169</v>
      </c>
      <c r="Q142" s="126">
        <f t="shared" si="6"/>
        <v>1</v>
      </c>
      <c r="R142">
        <f t="shared" si="8"/>
        <v>9</v>
      </c>
      <c r="S142"/>
      <c r="T142">
        <v>2</v>
      </c>
      <c r="U142"/>
      <c r="V142"/>
      <c r="W142">
        <v>5</v>
      </c>
      <c r="X142">
        <v>6</v>
      </c>
      <c r="Y142">
        <v>7</v>
      </c>
      <c r="Z142">
        <v>8</v>
      </c>
      <c r="AA142">
        <v>9</v>
      </c>
      <c r="AB142"/>
      <c r="AC142"/>
      <c r="AD142"/>
      <c r="AE142"/>
      <c r="AF142"/>
      <c r="AG142" s="126">
        <f t="shared" si="7"/>
        <v>6</v>
      </c>
      <c r="AH142"/>
      <c r="AI142">
        <v>2</v>
      </c>
      <c r="AJ142"/>
      <c r="AK142"/>
      <c r="AL142">
        <v>4</v>
      </c>
      <c r="AM142">
        <v>1</v>
      </c>
      <c r="AN142">
        <v>3</v>
      </c>
      <c r="AO142">
        <v>5</v>
      </c>
      <c r="AP142">
        <v>6</v>
      </c>
      <c r="AQ142"/>
      <c r="AR142"/>
      <c r="AS142"/>
      <c r="AT142"/>
      <c r="AU142" t="s">
        <v>297</v>
      </c>
      <c r="AV142" t="s">
        <v>548</v>
      </c>
      <c r="AW142"/>
      <c r="AX142"/>
      <c r="AY142"/>
      <c r="AZ142">
        <v>3</v>
      </c>
      <c r="BA142">
        <v>4</v>
      </c>
      <c r="BB142">
        <v>4</v>
      </c>
      <c r="BC142">
        <v>5</v>
      </c>
      <c r="BD142">
        <v>5</v>
      </c>
      <c r="BE142">
        <v>5</v>
      </c>
      <c r="BF142">
        <v>4</v>
      </c>
      <c r="BG142">
        <v>4</v>
      </c>
      <c r="BH142">
        <v>4</v>
      </c>
      <c r="BI142">
        <v>4</v>
      </c>
      <c r="BJ142">
        <v>5</v>
      </c>
      <c r="BK142">
        <v>5</v>
      </c>
      <c r="BL142">
        <v>5</v>
      </c>
      <c r="BM142">
        <v>5</v>
      </c>
      <c r="BN142">
        <v>4</v>
      </c>
      <c r="BO142">
        <v>5</v>
      </c>
      <c r="BP142">
        <v>5</v>
      </c>
      <c r="BQ142">
        <v>4</v>
      </c>
      <c r="BR142">
        <v>5</v>
      </c>
      <c r="BS142">
        <v>5</v>
      </c>
      <c r="BT142">
        <v>4</v>
      </c>
      <c r="BU142">
        <v>5</v>
      </c>
      <c r="BV142">
        <v>4</v>
      </c>
      <c r="BW142">
        <v>5</v>
      </c>
      <c r="BX142">
        <v>5</v>
      </c>
      <c r="BY142">
        <v>5</v>
      </c>
      <c r="BZ142">
        <v>5</v>
      </c>
      <c r="CA142">
        <v>5</v>
      </c>
      <c r="CB142">
        <v>4</v>
      </c>
      <c r="CC142">
        <v>4</v>
      </c>
      <c r="CD142">
        <v>5</v>
      </c>
      <c r="CE142">
        <v>6</v>
      </c>
      <c r="CF142">
        <v>4</v>
      </c>
      <c r="CG142">
        <v>4</v>
      </c>
      <c r="CH142">
        <v>4</v>
      </c>
      <c r="CI142">
        <v>5</v>
      </c>
      <c r="CJ142">
        <v>4</v>
      </c>
      <c r="CK142">
        <v>5</v>
      </c>
      <c r="CL142">
        <v>2</v>
      </c>
      <c r="CM142">
        <v>2</v>
      </c>
      <c r="CN142">
        <v>3</v>
      </c>
    </row>
    <row r="143" spans="1:92" ht="15.5">
      <c r="A143" s="126" t="s">
        <v>2031</v>
      </c>
      <c r="B143" s="132">
        <v>14.126414376589739</v>
      </c>
      <c r="C143">
        <v>2</v>
      </c>
      <c r="D143">
        <v>2</v>
      </c>
      <c r="E143">
        <v>12</v>
      </c>
      <c r="F143">
        <v>1</v>
      </c>
      <c r="G143"/>
      <c r="H143"/>
      <c r="I143"/>
      <c r="J143"/>
      <c r="K143"/>
      <c r="L143"/>
      <c r="M143"/>
      <c r="N143"/>
      <c r="O143"/>
      <c r="P143"/>
      <c r="Q143" s="126">
        <f t="shared" si="6"/>
        <v>1</v>
      </c>
      <c r="R143">
        <f t="shared" si="8"/>
        <v>1</v>
      </c>
      <c r="S143"/>
      <c r="T143">
        <v>2</v>
      </c>
      <c r="U143">
        <v>3</v>
      </c>
      <c r="V143"/>
      <c r="W143">
        <v>5</v>
      </c>
      <c r="X143">
        <v>6</v>
      </c>
      <c r="Y143">
        <v>7</v>
      </c>
      <c r="Z143">
        <v>8</v>
      </c>
      <c r="AA143"/>
      <c r="AB143"/>
      <c r="AC143">
        <v>11</v>
      </c>
      <c r="AD143">
        <v>12</v>
      </c>
      <c r="AE143">
        <v>13</v>
      </c>
      <c r="AF143"/>
      <c r="AG143" s="126">
        <f t="shared" si="7"/>
        <v>9</v>
      </c>
      <c r="AH143"/>
      <c r="AI143">
        <v>1</v>
      </c>
      <c r="AJ143">
        <v>4</v>
      </c>
      <c r="AK143"/>
      <c r="AL143">
        <v>6</v>
      </c>
      <c r="AM143">
        <v>8</v>
      </c>
      <c r="AN143">
        <v>3</v>
      </c>
      <c r="AO143">
        <v>2</v>
      </c>
      <c r="AP143"/>
      <c r="AQ143"/>
      <c r="AR143">
        <v>9</v>
      </c>
      <c r="AS143">
        <v>5</v>
      </c>
      <c r="AT143">
        <v>7</v>
      </c>
      <c r="AU143"/>
      <c r="AV143"/>
      <c r="AW143"/>
      <c r="AX143"/>
      <c r="AY143"/>
      <c r="AZ143">
        <v>3</v>
      </c>
      <c r="BA143">
        <v>3</v>
      </c>
      <c r="BB143">
        <v>3</v>
      </c>
      <c r="BC143">
        <v>4</v>
      </c>
      <c r="BD143">
        <v>3</v>
      </c>
      <c r="BE143">
        <v>4</v>
      </c>
      <c r="BF143">
        <v>3</v>
      </c>
      <c r="BG143">
        <v>4</v>
      </c>
      <c r="BH143">
        <v>4</v>
      </c>
      <c r="BI143">
        <v>3</v>
      </c>
      <c r="BJ143">
        <v>4</v>
      </c>
      <c r="BK143">
        <v>4</v>
      </c>
      <c r="BL143">
        <v>4</v>
      </c>
      <c r="BM143">
        <v>3</v>
      </c>
      <c r="BN143">
        <v>3</v>
      </c>
      <c r="BO143">
        <v>3</v>
      </c>
      <c r="BP143">
        <v>3</v>
      </c>
      <c r="BQ143">
        <v>4</v>
      </c>
      <c r="BR143">
        <v>4</v>
      </c>
      <c r="BS143">
        <v>4</v>
      </c>
      <c r="BT143">
        <v>4</v>
      </c>
      <c r="BU143">
        <v>3</v>
      </c>
      <c r="BV143">
        <v>4</v>
      </c>
      <c r="BW143">
        <v>3</v>
      </c>
      <c r="BX143">
        <v>5</v>
      </c>
      <c r="BY143">
        <v>4</v>
      </c>
      <c r="BZ143">
        <v>4</v>
      </c>
      <c r="CA143">
        <v>3</v>
      </c>
      <c r="CB143">
        <v>4</v>
      </c>
      <c r="CC143">
        <v>4</v>
      </c>
      <c r="CD143">
        <v>5</v>
      </c>
      <c r="CE143">
        <v>7</v>
      </c>
      <c r="CF143">
        <v>4</v>
      </c>
      <c r="CG143">
        <v>3</v>
      </c>
      <c r="CH143">
        <v>3</v>
      </c>
      <c r="CI143">
        <v>3</v>
      </c>
      <c r="CJ143">
        <v>3</v>
      </c>
      <c r="CK143">
        <v>4</v>
      </c>
      <c r="CL143">
        <v>3</v>
      </c>
      <c r="CM143">
        <v>4</v>
      </c>
      <c r="CN143">
        <v>3</v>
      </c>
    </row>
    <row r="144" spans="1:92" ht="15.5">
      <c r="A144" s="126" t="s">
        <v>2030</v>
      </c>
      <c r="B144" s="132">
        <v>8.0650573759003574</v>
      </c>
      <c r="C144">
        <v>1</v>
      </c>
      <c r="D144">
        <v>3</v>
      </c>
      <c r="E144">
        <v>9</v>
      </c>
      <c r="F144">
        <v>1</v>
      </c>
      <c r="G144"/>
      <c r="H144"/>
      <c r="I144"/>
      <c r="J144"/>
      <c r="K144"/>
      <c r="L144"/>
      <c r="M144"/>
      <c r="N144"/>
      <c r="O144"/>
      <c r="P144"/>
      <c r="Q144" s="126">
        <f t="shared" si="6"/>
        <v>1</v>
      </c>
      <c r="R144">
        <f t="shared" si="8"/>
        <v>1</v>
      </c>
      <c r="S144"/>
      <c r="T144">
        <v>2</v>
      </c>
      <c r="U144">
        <v>3</v>
      </c>
      <c r="V144"/>
      <c r="W144">
        <v>5</v>
      </c>
      <c r="X144">
        <v>6</v>
      </c>
      <c r="Y144">
        <v>7</v>
      </c>
      <c r="Z144"/>
      <c r="AA144"/>
      <c r="AB144"/>
      <c r="AC144">
        <v>11</v>
      </c>
      <c r="AD144">
        <v>12</v>
      </c>
      <c r="AE144">
        <v>13</v>
      </c>
      <c r="AF144"/>
      <c r="AG144" s="126">
        <f t="shared" si="7"/>
        <v>8</v>
      </c>
      <c r="AH144"/>
      <c r="AI144">
        <v>2</v>
      </c>
      <c r="AJ144">
        <v>1</v>
      </c>
      <c r="AK144"/>
      <c r="AL144">
        <v>3</v>
      </c>
      <c r="AM144">
        <v>6</v>
      </c>
      <c r="AN144">
        <v>5</v>
      </c>
      <c r="AO144"/>
      <c r="AP144"/>
      <c r="AQ144"/>
      <c r="AR144">
        <v>4</v>
      </c>
      <c r="AS144">
        <v>8</v>
      </c>
      <c r="AT144">
        <v>7</v>
      </c>
      <c r="AU144" t="s">
        <v>874</v>
      </c>
      <c r="AV144" t="s">
        <v>2029</v>
      </c>
      <c r="AW144"/>
      <c r="AX144"/>
      <c r="AY144"/>
      <c r="AZ144">
        <v>4</v>
      </c>
      <c r="BA144">
        <v>4</v>
      </c>
      <c r="BB144">
        <v>4</v>
      </c>
      <c r="BC144">
        <v>4</v>
      </c>
      <c r="BD144">
        <v>5</v>
      </c>
      <c r="BE144">
        <v>4</v>
      </c>
      <c r="BF144">
        <v>1</v>
      </c>
      <c r="BG144">
        <v>3</v>
      </c>
      <c r="BH144">
        <v>1</v>
      </c>
      <c r="BI144">
        <v>3</v>
      </c>
      <c r="BJ144">
        <v>4</v>
      </c>
      <c r="BK144">
        <v>4</v>
      </c>
      <c r="BL144">
        <v>4</v>
      </c>
      <c r="BM144">
        <v>4</v>
      </c>
      <c r="BN144">
        <v>5</v>
      </c>
      <c r="BO144">
        <v>5</v>
      </c>
      <c r="BP144">
        <v>5</v>
      </c>
      <c r="BQ144">
        <v>4</v>
      </c>
      <c r="BR144">
        <v>4</v>
      </c>
      <c r="BS144">
        <v>4</v>
      </c>
      <c r="BT144">
        <v>4</v>
      </c>
      <c r="BU144">
        <v>4</v>
      </c>
      <c r="BV144">
        <v>4</v>
      </c>
      <c r="BW144">
        <v>5</v>
      </c>
      <c r="BX144">
        <v>5</v>
      </c>
      <c r="BY144">
        <v>5</v>
      </c>
      <c r="BZ144">
        <v>5</v>
      </c>
      <c r="CA144">
        <v>4</v>
      </c>
      <c r="CB144">
        <v>4</v>
      </c>
      <c r="CC144">
        <v>4</v>
      </c>
      <c r="CD144">
        <v>4</v>
      </c>
      <c r="CE144">
        <v>7</v>
      </c>
      <c r="CF144">
        <v>4</v>
      </c>
      <c r="CG144">
        <v>4</v>
      </c>
      <c r="CH144">
        <v>4</v>
      </c>
      <c r="CI144">
        <v>4</v>
      </c>
      <c r="CJ144">
        <v>4</v>
      </c>
      <c r="CK144">
        <v>4</v>
      </c>
      <c r="CL144">
        <v>4</v>
      </c>
      <c r="CM144">
        <v>3</v>
      </c>
      <c r="CN144">
        <v>3</v>
      </c>
    </row>
    <row r="145" spans="1:92" ht="15.5">
      <c r="A145" s="126" t="s">
        <v>2028</v>
      </c>
      <c r="B145" s="132">
        <v>13.65027591024368</v>
      </c>
      <c r="C145">
        <v>2</v>
      </c>
      <c r="D145">
        <v>3</v>
      </c>
      <c r="E145">
        <v>2</v>
      </c>
      <c r="F145"/>
      <c r="G145"/>
      <c r="H145"/>
      <c r="I145"/>
      <c r="J145"/>
      <c r="K145"/>
      <c r="L145"/>
      <c r="M145"/>
      <c r="N145">
        <v>9</v>
      </c>
      <c r="O145"/>
      <c r="P145" t="s">
        <v>169</v>
      </c>
      <c r="Q145" s="126">
        <f t="shared" si="6"/>
        <v>1</v>
      </c>
      <c r="R145">
        <f t="shared" si="8"/>
        <v>9</v>
      </c>
      <c r="S145"/>
      <c r="T145">
        <v>2</v>
      </c>
      <c r="U145">
        <v>3</v>
      </c>
      <c r="V145"/>
      <c r="W145">
        <v>5</v>
      </c>
      <c r="X145">
        <v>6</v>
      </c>
      <c r="Y145">
        <v>7</v>
      </c>
      <c r="Z145"/>
      <c r="AA145"/>
      <c r="AB145">
        <v>10</v>
      </c>
      <c r="AC145">
        <v>11</v>
      </c>
      <c r="AD145">
        <v>12</v>
      </c>
      <c r="AE145"/>
      <c r="AF145"/>
      <c r="AG145" s="126">
        <f t="shared" si="7"/>
        <v>8</v>
      </c>
      <c r="AH145"/>
      <c r="AI145">
        <v>6</v>
      </c>
      <c r="AJ145">
        <v>7</v>
      </c>
      <c r="AK145"/>
      <c r="AL145">
        <v>8</v>
      </c>
      <c r="AM145">
        <v>1</v>
      </c>
      <c r="AN145">
        <v>4</v>
      </c>
      <c r="AO145"/>
      <c r="AP145"/>
      <c r="AQ145">
        <v>2</v>
      </c>
      <c r="AR145">
        <v>3</v>
      </c>
      <c r="AS145">
        <v>5</v>
      </c>
      <c r="AT145"/>
      <c r="AU145"/>
      <c r="AV145"/>
      <c r="AW145"/>
      <c r="AX145"/>
      <c r="AY145"/>
      <c r="AZ145">
        <v>4</v>
      </c>
      <c r="BA145">
        <v>3</v>
      </c>
      <c r="BB145">
        <v>5</v>
      </c>
      <c r="BC145">
        <v>4</v>
      </c>
      <c r="BD145">
        <v>5</v>
      </c>
      <c r="BE145">
        <v>5</v>
      </c>
      <c r="BF145">
        <v>3</v>
      </c>
      <c r="BG145">
        <v>3</v>
      </c>
      <c r="BH145">
        <v>3</v>
      </c>
      <c r="BI145">
        <v>4</v>
      </c>
      <c r="BJ145">
        <v>4</v>
      </c>
      <c r="BK145">
        <v>5</v>
      </c>
      <c r="BL145">
        <v>3</v>
      </c>
      <c r="BM145">
        <v>5</v>
      </c>
      <c r="BN145">
        <v>4</v>
      </c>
      <c r="BO145">
        <v>4</v>
      </c>
      <c r="BP145">
        <v>4</v>
      </c>
      <c r="BQ145">
        <v>3</v>
      </c>
      <c r="BR145">
        <v>3</v>
      </c>
      <c r="BS145">
        <v>4</v>
      </c>
      <c r="BT145">
        <v>4</v>
      </c>
      <c r="BU145">
        <v>5</v>
      </c>
      <c r="BV145">
        <v>4</v>
      </c>
      <c r="BW145">
        <v>4</v>
      </c>
      <c r="BX145">
        <v>5</v>
      </c>
      <c r="BY145">
        <v>5</v>
      </c>
      <c r="BZ145">
        <v>5</v>
      </c>
      <c r="CA145">
        <v>4</v>
      </c>
      <c r="CB145">
        <v>4</v>
      </c>
      <c r="CC145">
        <v>4</v>
      </c>
      <c r="CD145">
        <v>5</v>
      </c>
      <c r="CE145">
        <v>6</v>
      </c>
      <c r="CF145">
        <v>4</v>
      </c>
      <c r="CG145">
        <v>4</v>
      </c>
      <c r="CH145">
        <v>4</v>
      </c>
      <c r="CI145">
        <v>4</v>
      </c>
      <c r="CJ145">
        <v>4</v>
      </c>
      <c r="CK145">
        <v>4</v>
      </c>
      <c r="CL145">
        <v>2</v>
      </c>
      <c r="CM145">
        <v>3</v>
      </c>
      <c r="CN145">
        <v>3</v>
      </c>
    </row>
    <row r="146" spans="1:92" ht="15.5">
      <c r="A146" s="126" t="s">
        <v>2027</v>
      </c>
      <c r="B146" s="132">
        <v>16.978576937853632</v>
      </c>
      <c r="C146">
        <v>2</v>
      </c>
      <c r="D146">
        <v>4</v>
      </c>
      <c r="E146">
        <v>2</v>
      </c>
      <c r="F146">
        <v>1</v>
      </c>
      <c r="G146"/>
      <c r="H146"/>
      <c r="I146"/>
      <c r="J146"/>
      <c r="K146"/>
      <c r="L146"/>
      <c r="M146"/>
      <c r="N146"/>
      <c r="O146"/>
      <c r="P146"/>
      <c r="Q146" s="126">
        <f t="shared" si="6"/>
        <v>1</v>
      </c>
      <c r="R146">
        <f t="shared" si="8"/>
        <v>1</v>
      </c>
      <c r="S146"/>
      <c r="T146">
        <v>2</v>
      </c>
      <c r="U146">
        <v>3</v>
      </c>
      <c r="V146"/>
      <c r="W146">
        <v>5</v>
      </c>
      <c r="X146">
        <v>6</v>
      </c>
      <c r="Y146">
        <v>7</v>
      </c>
      <c r="Z146">
        <v>8</v>
      </c>
      <c r="AA146"/>
      <c r="AB146"/>
      <c r="AC146"/>
      <c r="AD146">
        <v>12</v>
      </c>
      <c r="AE146">
        <v>13</v>
      </c>
      <c r="AF146"/>
      <c r="AG146" s="126">
        <f t="shared" si="7"/>
        <v>8</v>
      </c>
      <c r="AH146"/>
      <c r="AI146">
        <v>4</v>
      </c>
      <c r="AJ146">
        <v>6</v>
      </c>
      <c r="AK146"/>
      <c r="AL146">
        <v>2</v>
      </c>
      <c r="AM146">
        <v>5</v>
      </c>
      <c r="AN146">
        <v>3</v>
      </c>
      <c r="AO146">
        <v>7</v>
      </c>
      <c r="AP146"/>
      <c r="AQ146"/>
      <c r="AR146"/>
      <c r="AS146">
        <v>8</v>
      </c>
      <c r="AT146">
        <v>1</v>
      </c>
      <c r="AU146" t="s">
        <v>904</v>
      </c>
      <c r="AV146" t="s">
        <v>690</v>
      </c>
      <c r="AW146" t="s">
        <v>1200</v>
      </c>
      <c r="AX146"/>
      <c r="AY146"/>
      <c r="AZ146">
        <v>3</v>
      </c>
      <c r="BA146">
        <v>4</v>
      </c>
      <c r="BB146">
        <v>4</v>
      </c>
      <c r="BC146">
        <v>5</v>
      </c>
      <c r="BD146">
        <v>4</v>
      </c>
      <c r="BE146">
        <v>3</v>
      </c>
      <c r="BF146">
        <v>4</v>
      </c>
      <c r="BG146">
        <v>4</v>
      </c>
      <c r="BH146">
        <v>3</v>
      </c>
      <c r="BI146">
        <v>5</v>
      </c>
      <c r="BJ146">
        <v>4</v>
      </c>
      <c r="BK146">
        <v>5</v>
      </c>
      <c r="BL146">
        <v>5</v>
      </c>
      <c r="BM146">
        <v>5</v>
      </c>
      <c r="BN146">
        <v>4</v>
      </c>
      <c r="BO146">
        <v>4</v>
      </c>
      <c r="BP146">
        <v>5</v>
      </c>
      <c r="BQ146">
        <v>3</v>
      </c>
      <c r="BR146">
        <v>4</v>
      </c>
      <c r="BS146">
        <v>3</v>
      </c>
      <c r="BT146">
        <v>4</v>
      </c>
      <c r="BU146">
        <v>4</v>
      </c>
      <c r="BV146">
        <v>5</v>
      </c>
      <c r="BW146">
        <v>5</v>
      </c>
      <c r="BX146">
        <v>5</v>
      </c>
      <c r="BY146">
        <v>4</v>
      </c>
      <c r="BZ146">
        <v>5</v>
      </c>
      <c r="CA146">
        <v>4</v>
      </c>
      <c r="CB146">
        <v>5</v>
      </c>
      <c r="CC146">
        <v>4</v>
      </c>
      <c r="CD146">
        <v>5</v>
      </c>
      <c r="CE146">
        <v>4</v>
      </c>
      <c r="CF146">
        <v>4</v>
      </c>
      <c r="CG146">
        <v>5</v>
      </c>
      <c r="CH146">
        <v>3</v>
      </c>
      <c r="CI146">
        <v>5</v>
      </c>
      <c r="CJ146">
        <v>5</v>
      </c>
      <c r="CK146">
        <v>4</v>
      </c>
      <c r="CL146">
        <v>4</v>
      </c>
      <c r="CM146">
        <v>3</v>
      </c>
      <c r="CN146">
        <v>3</v>
      </c>
    </row>
    <row r="147" spans="1:92" ht="15.5">
      <c r="A147" s="126" t="s">
        <v>2026</v>
      </c>
      <c r="B147" s="132">
        <v>14.157846392611154</v>
      </c>
      <c r="C147">
        <v>2</v>
      </c>
      <c r="D147">
        <v>2</v>
      </c>
      <c r="E147">
        <v>12</v>
      </c>
      <c r="F147">
        <v>1</v>
      </c>
      <c r="G147"/>
      <c r="H147"/>
      <c r="I147"/>
      <c r="J147"/>
      <c r="K147"/>
      <c r="L147"/>
      <c r="M147"/>
      <c r="N147"/>
      <c r="O147"/>
      <c r="P147"/>
      <c r="Q147" s="126">
        <f t="shared" si="6"/>
        <v>1</v>
      </c>
      <c r="R147">
        <f t="shared" si="8"/>
        <v>1</v>
      </c>
      <c r="S147"/>
      <c r="T147">
        <v>2</v>
      </c>
      <c r="U147">
        <v>3</v>
      </c>
      <c r="V147"/>
      <c r="W147"/>
      <c r="X147">
        <v>6</v>
      </c>
      <c r="Y147">
        <v>7</v>
      </c>
      <c r="Z147">
        <v>8</v>
      </c>
      <c r="AA147">
        <v>9</v>
      </c>
      <c r="AB147">
        <v>10</v>
      </c>
      <c r="AC147"/>
      <c r="AD147">
        <v>12</v>
      </c>
      <c r="AE147"/>
      <c r="AF147"/>
      <c r="AG147" s="126">
        <f t="shared" si="7"/>
        <v>8</v>
      </c>
      <c r="AH147"/>
      <c r="AI147">
        <v>2</v>
      </c>
      <c r="AJ147">
        <v>5</v>
      </c>
      <c r="AK147"/>
      <c r="AL147"/>
      <c r="AM147">
        <v>4</v>
      </c>
      <c r="AN147">
        <v>6</v>
      </c>
      <c r="AO147">
        <v>7</v>
      </c>
      <c r="AP147">
        <v>3</v>
      </c>
      <c r="AQ147">
        <v>1</v>
      </c>
      <c r="AR147"/>
      <c r="AS147">
        <v>8</v>
      </c>
      <c r="AT147"/>
      <c r="AU147" t="s">
        <v>690</v>
      </c>
      <c r="AV147" t="s">
        <v>2025</v>
      </c>
      <c r="AW147" t="s">
        <v>1910</v>
      </c>
      <c r="AX147"/>
      <c r="AY147"/>
      <c r="AZ147">
        <v>4</v>
      </c>
      <c r="BA147">
        <v>4</v>
      </c>
      <c r="BB147">
        <v>4</v>
      </c>
      <c r="BC147">
        <v>4</v>
      </c>
      <c r="BD147">
        <v>5</v>
      </c>
      <c r="BE147">
        <v>5</v>
      </c>
      <c r="BF147">
        <v>4</v>
      </c>
      <c r="BG147">
        <v>3</v>
      </c>
      <c r="BH147">
        <v>4</v>
      </c>
      <c r="BI147">
        <v>5</v>
      </c>
      <c r="BJ147">
        <v>3</v>
      </c>
      <c r="BK147">
        <v>5</v>
      </c>
      <c r="BL147">
        <v>5</v>
      </c>
      <c r="BM147">
        <v>5</v>
      </c>
      <c r="BN147">
        <v>5</v>
      </c>
      <c r="BO147">
        <v>4</v>
      </c>
      <c r="BP147">
        <v>4</v>
      </c>
      <c r="BQ147">
        <v>3</v>
      </c>
      <c r="BR147">
        <v>5</v>
      </c>
      <c r="BS147">
        <v>4</v>
      </c>
      <c r="BT147">
        <v>4</v>
      </c>
      <c r="BU147">
        <v>5</v>
      </c>
      <c r="BV147">
        <v>3</v>
      </c>
      <c r="BW147">
        <v>4</v>
      </c>
      <c r="BX147">
        <v>5</v>
      </c>
      <c r="BY147">
        <v>3</v>
      </c>
      <c r="BZ147">
        <v>5</v>
      </c>
      <c r="CA147">
        <v>5</v>
      </c>
      <c r="CB147">
        <v>4</v>
      </c>
      <c r="CC147">
        <v>3</v>
      </c>
      <c r="CD147">
        <v>4</v>
      </c>
      <c r="CE147">
        <v>6</v>
      </c>
      <c r="CF147">
        <v>3</v>
      </c>
      <c r="CG147">
        <v>3</v>
      </c>
      <c r="CH147">
        <v>4</v>
      </c>
      <c r="CI147">
        <v>5</v>
      </c>
      <c r="CJ147">
        <v>5</v>
      </c>
      <c r="CK147">
        <v>5</v>
      </c>
      <c r="CL147">
        <v>3</v>
      </c>
      <c r="CM147">
        <v>3</v>
      </c>
      <c r="CN147">
        <v>4</v>
      </c>
    </row>
    <row r="148" spans="1:92" ht="15.5">
      <c r="A148" s="126" t="s">
        <v>2024</v>
      </c>
      <c r="B148" s="132">
        <v>10.812535461044094</v>
      </c>
      <c r="C148">
        <v>2</v>
      </c>
      <c r="D148">
        <v>2</v>
      </c>
      <c r="E148">
        <v>4</v>
      </c>
      <c r="F148">
        <v>1</v>
      </c>
      <c r="G148">
        <v>2</v>
      </c>
      <c r="H148"/>
      <c r="I148"/>
      <c r="J148"/>
      <c r="K148"/>
      <c r="L148"/>
      <c r="M148"/>
      <c r="N148"/>
      <c r="O148"/>
      <c r="P148"/>
      <c r="Q148" s="126">
        <f t="shared" si="6"/>
        <v>2</v>
      </c>
      <c r="R148">
        <f t="shared" si="8"/>
        <v>11</v>
      </c>
      <c r="S148"/>
      <c r="T148">
        <v>2</v>
      </c>
      <c r="U148">
        <v>3</v>
      </c>
      <c r="V148"/>
      <c r="W148"/>
      <c r="X148">
        <v>6</v>
      </c>
      <c r="Y148">
        <v>7</v>
      </c>
      <c r="Z148"/>
      <c r="AA148"/>
      <c r="AB148">
        <v>10</v>
      </c>
      <c r="AC148">
        <v>11</v>
      </c>
      <c r="AD148"/>
      <c r="AE148"/>
      <c r="AF148"/>
      <c r="AG148" s="126">
        <f t="shared" si="7"/>
        <v>6</v>
      </c>
      <c r="AH148"/>
      <c r="AI148">
        <v>2</v>
      </c>
      <c r="AJ148">
        <v>1</v>
      </c>
      <c r="AK148"/>
      <c r="AL148"/>
      <c r="AM148">
        <v>5</v>
      </c>
      <c r="AN148">
        <v>4</v>
      </c>
      <c r="AO148"/>
      <c r="AP148"/>
      <c r="AQ148">
        <v>6</v>
      </c>
      <c r="AR148">
        <v>3</v>
      </c>
      <c r="AS148"/>
      <c r="AT148"/>
      <c r="AU148" t="s">
        <v>619</v>
      </c>
      <c r="AV148" t="s">
        <v>2023</v>
      </c>
      <c r="AW148" t="s">
        <v>2022</v>
      </c>
      <c r="AX148"/>
      <c r="AY148"/>
      <c r="AZ148">
        <v>4</v>
      </c>
      <c r="BA148">
        <v>4</v>
      </c>
      <c r="BB148">
        <v>4</v>
      </c>
      <c r="BC148">
        <v>4</v>
      </c>
      <c r="BD148">
        <v>3</v>
      </c>
      <c r="BE148">
        <v>5</v>
      </c>
      <c r="BF148">
        <v>4</v>
      </c>
      <c r="BG148">
        <v>3</v>
      </c>
      <c r="BH148">
        <v>3</v>
      </c>
      <c r="BI148">
        <v>4</v>
      </c>
      <c r="BJ148">
        <v>4</v>
      </c>
      <c r="BK148">
        <v>4</v>
      </c>
      <c r="BL148">
        <v>5</v>
      </c>
      <c r="BM148">
        <v>5</v>
      </c>
      <c r="BN148">
        <v>4</v>
      </c>
      <c r="BO148">
        <v>4</v>
      </c>
      <c r="BP148">
        <v>3</v>
      </c>
      <c r="BQ148">
        <v>4</v>
      </c>
      <c r="BR148">
        <v>5</v>
      </c>
      <c r="BS148">
        <v>4</v>
      </c>
      <c r="BT148">
        <v>4</v>
      </c>
      <c r="BU148">
        <v>3</v>
      </c>
      <c r="BV148">
        <v>4</v>
      </c>
      <c r="BW148">
        <v>4</v>
      </c>
      <c r="BX148">
        <v>4</v>
      </c>
      <c r="BY148">
        <v>4</v>
      </c>
      <c r="BZ148">
        <v>5</v>
      </c>
      <c r="CA148">
        <v>5</v>
      </c>
      <c r="CB148">
        <v>4</v>
      </c>
      <c r="CC148">
        <v>4</v>
      </c>
      <c r="CD148">
        <v>4</v>
      </c>
      <c r="CE148">
        <v>5</v>
      </c>
      <c r="CF148">
        <v>3</v>
      </c>
      <c r="CG148">
        <v>4</v>
      </c>
      <c r="CH148">
        <v>3</v>
      </c>
      <c r="CI148">
        <v>4</v>
      </c>
      <c r="CJ148">
        <v>4</v>
      </c>
      <c r="CK148">
        <v>4</v>
      </c>
      <c r="CL148">
        <v>2</v>
      </c>
      <c r="CM148">
        <v>3</v>
      </c>
      <c r="CN148">
        <v>2</v>
      </c>
    </row>
    <row r="149" spans="1:92" ht="15.5">
      <c r="A149" s="126" t="s">
        <v>2021</v>
      </c>
      <c r="B149" s="132">
        <v>5.8347426536392835</v>
      </c>
      <c r="C149">
        <v>2</v>
      </c>
      <c r="D149">
        <v>3</v>
      </c>
      <c r="E149">
        <v>3</v>
      </c>
      <c r="F149"/>
      <c r="G149"/>
      <c r="H149"/>
      <c r="I149"/>
      <c r="J149"/>
      <c r="K149"/>
      <c r="L149"/>
      <c r="M149">
        <v>8</v>
      </c>
      <c r="N149"/>
      <c r="O149"/>
      <c r="P149"/>
      <c r="Q149" s="126">
        <f t="shared" si="6"/>
        <v>1</v>
      </c>
      <c r="R149">
        <f t="shared" si="8"/>
        <v>8</v>
      </c>
      <c r="S149"/>
      <c r="T149">
        <v>2</v>
      </c>
      <c r="U149"/>
      <c r="V149">
        <v>4</v>
      </c>
      <c r="W149"/>
      <c r="X149">
        <v>6</v>
      </c>
      <c r="Y149"/>
      <c r="Z149"/>
      <c r="AA149">
        <v>9</v>
      </c>
      <c r="AB149"/>
      <c r="AC149"/>
      <c r="AD149">
        <v>12</v>
      </c>
      <c r="AE149"/>
      <c r="AF149"/>
      <c r="AG149" s="126">
        <f t="shared" si="7"/>
        <v>5</v>
      </c>
      <c r="AH149"/>
      <c r="AI149">
        <v>1</v>
      </c>
      <c r="AJ149"/>
      <c r="AK149">
        <v>2</v>
      </c>
      <c r="AL149"/>
      <c r="AM149">
        <v>3</v>
      </c>
      <c r="AN149"/>
      <c r="AO149"/>
      <c r="AP149">
        <v>4</v>
      </c>
      <c r="AQ149"/>
      <c r="AR149"/>
      <c r="AS149">
        <v>5</v>
      </c>
      <c r="AT149"/>
      <c r="AU149" t="s">
        <v>472</v>
      </c>
      <c r="AV149"/>
      <c r="AW149"/>
      <c r="AX149"/>
      <c r="AY149"/>
      <c r="AZ149">
        <v>6</v>
      </c>
      <c r="BA149">
        <v>3</v>
      </c>
      <c r="BB149">
        <v>3</v>
      </c>
      <c r="BC149">
        <v>3</v>
      </c>
      <c r="BD149">
        <v>3</v>
      </c>
      <c r="BE149">
        <v>3</v>
      </c>
      <c r="BF149">
        <v>3</v>
      </c>
      <c r="BG149">
        <v>3</v>
      </c>
      <c r="BH149">
        <v>3</v>
      </c>
      <c r="BI149">
        <v>3</v>
      </c>
      <c r="BJ149">
        <v>3</v>
      </c>
      <c r="BK149">
        <v>3</v>
      </c>
      <c r="BL149">
        <v>3</v>
      </c>
      <c r="BM149">
        <v>3</v>
      </c>
      <c r="BN149">
        <v>3</v>
      </c>
      <c r="BO149">
        <v>3</v>
      </c>
      <c r="BP149">
        <v>3</v>
      </c>
      <c r="BQ149">
        <v>3</v>
      </c>
      <c r="BR149">
        <v>3</v>
      </c>
      <c r="BS149">
        <v>3</v>
      </c>
      <c r="BT149">
        <v>3</v>
      </c>
      <c r="BU149">
        <v>3</v>
      </c>
      <c r="BV149">
        <v>3</v>
      </c>
      <c r="BW149">
        <v>3</v>
      </c>
      <c r="BX149">
        <v>3</v>
      </c>
      <c r="BY149">
        <v>3</v>
      </c>
      <c r="BZ149">
        <v>3</v>
      </c>
      <c r="CA149">
        <v>3</v>
      </c>
      <c r="CB149">
        <v>3</v>
      </c>
      <c r="CC149">
        <v>3</v>
      </c>
      <c r="CD149">
        <v>3</v>
      </c>
      <c r="CE149">
        <v>2</v>
      </c>
      <c r="CF149">
        <v>3</v>
      </c>
      <c r="CG149">
        <v>3</v>
      </c>
      <c r="CH149">
        <v>3</v>
      </c>
      <c r="CI149">
        <v>3</v>
      </c>
      <c r="CJ149">
        <v>3</v>
      </c>
      <c r="CK149">
        <v>3</v>
      </c>
      <c r="CL149">
        <v>3</v>
      </c>
      <c r="CM149">
        <v>3</v>
      </c>
      <c r="CN149">
        <v>3</v>
      </c>
    </row>
    <row r="150" spans="1:92" ht="15.5">
      <c r="A150" s="126" t="s">
        <v>2020</v>
      </c>
      <c r="B150" s="132">
        <v>12.332938120904295</v>
      </c>
      <c r="C150">
        <v>2</v>
      </c>
      <c r="D150">
        <v>3</v>
      </c>
      <c r="E150">
        <v>12</v>
      </c>
      <c r="F150">
        <v>1</v>
      </c>
      <c r="G150">
        <v>2</v>
      </c>
      <c r="H150"/>
      <c r="I150"/>
      <c r="J150"/>
      <c r="K150"/>
      <c r="L150"/>
      <c r="M150"/>
      <c r="N150"/>
      <c r="O150"/>
      <c r="P150"/>
      <c r="Q150" s="126">
        <f t="shared" si="6"/>
        <v>2</v>
      </c>
      <c r="R150">
        <f t="shared" si="8"/>
        <v>11</v>
      </c>
      <c r="S150"/>
      <c r="T150">
        <v>2</v>
      </c>
      <c r="U150">
        <v>3</v>
      </c>
      <c r="V150">
        <v>4</v>
      </c>
      <c r="W150">
        <v>5</v>
      </c>
      <c r="X150">
        <v>6</v>
      </c>
      <c r="Y150">
        <v>7</v>
      </c>
      <c r="Z150">
        <v>8</v>
      </c>
      <c r="AA150"/>
      <c r="AB150"/>
      <c r="AC150">
        <v>11</v>
      </c>
      <c r="AD150">
        <v>12</v>
      </c>
      <c r="AE150"/>
      <c r="AF150"/>
      <c r="AG150" s="126">
        <f t="shared" si="7"/>
        <v>9</v>
      </c>
      <c r="AH150"/>
      <c r="AI150">
        <v>1</v>
      </c>
      <c r="AJ150">
        <v>5</v>
      </c>
      <c r="AK150">
        <v>9</v>
      </c>
      <c r="AL150">
        <v>6</v>
      </c>
      <c r="AM150">
        <v>8</v>
      </c>
      <c r="AN150">
        <v>7</v>
      </c>
      <c r="AO150">
        <v>2</v>
      </c>
      <c r="AP150"/>
      <c r="AQ150"/>
      <c r="AR150">
        <v>3</v>
      </c>
      <c r="AS150">
        <v>4</v>
      </c>
      <c r="AT150"/>
      <c r="AU150" t="s">
        <v>472</v>
      </c>
      <c r="AV150" t="s">
        <v>2019</v>
      </c>
      <c r="AW150"/>
      <c r="AX150"/>
      <c r="AY150"/>
      <c r="AZ150">
        <v>6</v>
      </c>
      <c r="BA150">
        <v>3</v>
      </c>
      <c r="BB150">
        <v>3</v>
      </c>
      <c r="BC150">
        <v>2</v>
      </c>
      <c r="BD150">
        <v>5</v>
      </c>
      <c r="BE150">
        <v>5</v>
      </c>
      <c r="BF150">
        <v>4</v>
      </c>
      <c r="BG150">
        <v>4</v>
      </c>
      <c r="BH150">
        <v>5</v>
      </c>
      <c r="BI150">
        <v>5</v>
      </c>
      <c r="BJ150">
        <v>5</v>
      </c>
      <c r="BK150">
        <v>5</v>
      </c>
      <c r="BL150">
        <v>5</v>
      </c>
      <c r="BM150">
        <v>5</v>
      </c>
      <c r="BN150">
        <v>5</v>
      </c>
      <c r="BO150">
        <v>4</v>
      </c>
      <c r="BP150">
        <v>5</v>
      </c>
      <c r="BQ150">
        <v>4</v>
      </c>
      <c r="BR150">
        <v>5</v>
      </c>
      <c r="BS150">
        <v>5</v>
      </c>
      <c r="BT150">
        <v>5</v>
      </c>
      <c r="BU150">
        <v>4</v>
      </c>
      <c r="BV150">
        <v>4</v>
      </c>
      <c r="BW150">
        <v>5</v>
      </c>
      <c r="BX150">
        <v>5</v>
      </c>
      <c r="BY150">
        <v>4</v>
      </c>
      <c r="BZ150">
        <v>5</v>
      </c>
      <c r="CA150">
        <v>4</v>
      </c>
      <c r="CB150">
        <v>4</v>
      </c>
      <c r="CC150">
        <v>4</v>
      </c>
      <c r="CD150">
        <v>5</v>
      </c>
      <c r="CE150">
        <v>1</v>
      </c>
      <c r="CF150">
        <v>4</v>
      </c>
      <c r="CG150">
        <v>4</v>
      </c>
      <c r="CH150">
        <v>4</v>
      </c>
      <c r="CI150">
        <v>5</v>
      </c>
      <c r="CJ150">
        <v>5</v>
      </c>
      <c r="CK150">
        <v>5</v>
      </c>
      <c r="CL150">
        <v>2</v>
      </c>
      <c r="CM150">
        <v>2</v>
      </c>
      <c r="CN150">
        <v>2</v>
      </c>
    </row>
    <row r="151" spans="1:92" ht="15.5">
      <c r="A151" s="126" t="s">
        <v>2018</v>
      </c>
      <c r="B151" s="132">
        <v>4.4174711541991858</v>
      </c>
      <c r="C151">
        <v>2</v>
      </c>
      <c r="D151">
        <v>2</v>
      </c>
      <c r="E151">
        <v>8</v>
      </c>
      <c r="F151">
        <v>1</v>
      </c>
      <c r="G151"/>
      <c r="H151"/>
      <c r="I151"/>
      <c r="J151"/>
      <c r="K151"/>
      <c r="L151"/>
      <c r="M151"/>
      <c r="N151"/>
      <c r="O151"/>
      <c r="P151"/>
      <c r="Q151" s="126">
        <f t="shared" si="6"/>
        <v>1</v>
      </c>
      <c r="R151">
        <f t="shared" si="8"/>
        <v>1</v>
      </c>
      <c r="S151"/>
      <c r="T151"/>
      <c r="U151"/>
      <c r="V151"/>
      <c r="W151">
        <v>5</v>
      </c>
      <c r="X151">
        <v>6</v>
      </c>
      <c r="Y151">
        <v>7</v>
      </c>
      <c r="Z151">
        <v>8</v>
      </c>
      <c r="AA151"/>
      <c r="AB151"/>
      <c r="AC151">
        <v>11</v>
      </c>
      <c r="AD151">
        <v>12</v>
      </c>
      <c r="AE151"/>
      <c r="AF151"/>
      <c r="AG151" s="126">
        <f t="shared" si="7"/>
        <v>6</v>
      </c>
      <c r="AH151"/>
      <c r="AI151"/>
      <c r="AJ151"/>
      <c r="AK151"/>
      <c r="AL151">
        <v>4</v>
      </c>
      <c r="AM151">
        <v>5</v>
      </c>
      <c r="AN151">
        <v>6</v>
      </c>
      <c r="AO151">
        <v>1</v>
      </c>
      <c r="AP151"/>
      <c r="AQ151"/>
      <c r="AR151">
        <v>3</v>
      </c>
      <c r="AS151">
        <v>2</v>
      </c>
      <c r="AT151"/>
      <c r="AU151" t="s">
        <v>1896</v>
      </c>
      <c r="AV151"/>
      <c r="AW151"/>
      <c r="AX151"/>
      <c r="AY151"/>
      <c r="AZ151">
        <v>6</v>
      </c>
      <c r="BA151">
        <v>3</v>
      </c>
      <c r="BB151">
        <v>3</v>
      </c>
      <c r="BC151">
        <v>3</v>
      </c>
      <c r="BD151">
        <v>3</v>
      </c>
      <c r="BE151">
        <v>5</v>
      </c>
      <c r="BF151">
        <v>3</v>
      </c>
      <c r="BG151">
        <v>3</v>
      </c>
      <c r="BH151">
        <v>3</v>
      </c>
      <c r="BI151">
        <v>3</v>
      </c>
      <c r="BJ151">
        <v>3</v>
      </c>
      <c r="BK151">
        <v>3</v>
      </c>
      <c r="BL151">
        <v>3</v>
      </c>
      <c r="BM151">
        <v>3</v>
      </c>
      <c r="BN151">
        <v>3</v>
      </c>
      <c r="BO151">
        <v>3</v>
      </c>
      <c r="BP151">
        <v>3</v>
      </c>
      <c r="BQ151">
        <v>3</v>
      </c>
      <c r="BR151">
        <v>3</v>
      </c>
      <c r="BS151">
        <v>3</v>
      </c>
      <c r="BT151">
        <v>3</v>
      </c>
      <c r="BU151">
        <v>3</v>
      </c>
      <c r="BV151">
        <v>3</v>
      </c>
      <c r="BW151">
        <v>3</v>
      </c>
      <c r="BX151">
        <v>3</v>
      </c>
      <c r="BY151">
        <v>3</v>
      </c>
      <c r="BZ151">
        <v>3</v>
      </c>
      <c r="CA151">
        <v>3</v>
      </c>
      <c r="CB151">
        <v>3</v>
      </c>
      <c r="CC151">
        <v>3</v>
      </c>
      <c r="CD151">
        <v>3</v>
      </c>
      <c r="CE151">
        <v>4</v>
      </c>
      <c r="CF151">
        <v>3</v>
      </c>
      <c r="CG151">
        <v>3</v>
      </c>
      <c r="CH151">
        <v>2</v>
      </c>
      <c r="CI151">
        <v>3</v>
      </c>
      <c r="CJ151">
        <v>4</v>
      </c>
      <c r="CK151">
        <v>4</v>
      </c>
      <c r="CL151">
        <v>1</v>
      </c>
      <c r="CM151">
        <v>1</v>
      </c>
      <c r="CN151">
        <v>1</v>
      </c>
    </row>
    <row r="152" spans="1:92" ht="15.5">
      <c r="A152" s="126" t="s">
        <v>2017</v>
      </c>
      <c r="B152" s="132">
        <v>16.699010192520401</v>
      </c>
      <c r="C152">
        <v>2</v>
      </c>
      <c r="D152">
        <v>4</v>
      </c>
      <c r="E152">
        <v>8</v>
      </c>
      <c r="F152">
        <v>1</v>
      </c>
      <c r="G152"/>
      <c r="H152"/>
      <c r="I152"/>
      <c r="J152"/>
      <c r="K152"/>
      <c r="L152"/>
      <c r="M152"/>
      <c r="N152"/>
      <c r="O152"/>
      <c r="P152"/>
      <c r="Q152" s="126">
        <f t="shared" si="6"/>
        <v>1</v>
      </c>
      <c r="R152">
        <f t="shared" si="8"/>
        <v>1</v>
      </c>
      <c r="S152"/>
      <c r="T152">
        <v>2</v>
      </c>
      <c r="U152">
        <v>3</v>
      </c>
      <c r="V152">
        <v>4</v>
      </c>
      <c r="W152">
        <v>5</v>
      </c>
      <c r="X152">
        <v>6</v>
      </c>
      <c r="Y152">
        <v>7</v>
      </c>
      <c r="Z152">
        <v>8</v>
      </c>
      <c r="AA152">
        <v>9</v>
      </c>
      <c r="AB152"/>
      <c r="AC152">
        <v>11</v>
      </c>
      <c r="AD152">
        <v>12</v>
      </c>
      <c r="AE152"/>
      <c r="AF152"/>
      <c r="AG152" s="126">
        <f t="shared" si="7"/>
        <v>10</v>
      </c>
      <c r="AH152"/>
      <c r="AI152">
        <v>2</v>
      </c>
      <c r="AJ152">
        <v>5</v>
      </c>
      <c r="AK152">
        <v>1</v>
      </c>
      <c r="AL152">
        <v>4</v>
      </c>
      <c r="AM152">
        <v>3</v>
      </c>
      <c r="AN152">
        <v>8</v>
      </c>
      <c r="AO152">
        <v>10</v>
      </c>
      <c r="AP152">
        <v>6</v>
      </c>
      <c r="AQ152"/>
      <c r="AR152">
        <v>9</v>
      </c>
      <c r="AS152">
        <v>7</v>
      </c>
      <c r="AT152"/>
      <c r="AU152" t="s">
        <v>548</v>
      </c>
      <c r="AV152"/>
      <c r="AW152"/>
      <c r="AX152"/>
      <c r="AY152"/>
      <c r="AZ152">
        <v>3</v>
      </c>
      <c r="BA152">
        <v>4</v>
      </c>
      <c r="BB152">
        <v>4</v>
      </c>
      <c r="BC152">
        <v>4</v>
      </c>
      <c r="BD152">
        <v>3</v>
      </c>
      <c r="BE152">
        <v>3</v>
      </c>
      <c r="BF152">
        <v>3</v>
      </c>
      <c r="BG152">
        <v>4</v>
      </c>
      <c r="BH152">
        <v>2</v>
      </c>
      <c r="BI152">
        <v>4</v>
      </c>
      <c r="BJ152">
        <v>3</v>
      </c>
      <c r="BK152">
        <v>4</v>
      </c>
      <c r="BL152">
        <v>4</v>
      </c>
      <c r="BM152">
        <v>4</v>
      </c>
      <c r="BN152">
        <v>4</v>
      </c>
      <c r="BO152">
        <v>4</v>
      </c>
      <c r="BP152">
        <v>4</v>
      </c>
      <c r="BQ152">
        <v>4</v>
      </c>
      <c r="BR152">
        <v>4</v>
      </c>
      <c r="BS152">
        <v>4</v>
      </c>
      <c r="BT152">
        <v>4</v>
      </c>
      <c r="BU152">
        <v>4</v>
      </c>
      <c r="BV152">
        <v>4</v>
      </c>
      <c r="BW152">
        <v>4</v>
      </c>
      <c r="BX152">
        <v>4</v>
      </c>
      <c r="BY152">
        <v>4</v>
      </c>
      <c r="BZ152">
        <v>5</v>
      </c>
      <c r="CA152">
        <v>4</v>
      </c>
      <c r="CB152">
        <v>3</v>
      </c>
      <c r="CC152">
        <v>3</v>
      </c>
      <c r="CD152">
        <v>4</v>
      </c>
      <c r="CE152">
        <v>7</v>
      </c>
      <c r="CF152">
        <v>3</v>
      </c>
      <c r="CG152">
        <v>4</v>
      </c>
      <c r="CH152">
        <v>4</v>
      </c>
      <c r="CI152">
        <v>4</v>
      </c>
      <c r="CJ152">
        <v>4</v>
      </c>
      <c r="CK152">
        <v>4</v>
      </c>
      <c r="CL152">
        <v>3</v>
      </c>
      <c r="CM152">
        <v>2</v>
      </c>
      <c r="CN152">
        <v>2</v>
      </c>
    </row>
    <row r="153" spans="1:92" ht="15.5">
      <c r="A153" s="126" t="s">
        <v>2016</v>
      </c>
      <c r="B153" s="132">
        <v>10.439019861490538</v>
      </c>
      <c r="C153">
        <v>2</v>
      </c>
      <c r="D153">
        <v>3</v>
      </c>
      <c r="E153">
        <v>2</v>
      </c>
      <c r="F153">
        <v>1</v>
      </c>
      <c r="G153"/>
      <c r="H153"/>
      <c r="I153"/>
      <c r="J153"/>
      <c r="K153"/>
      <c r="L153"/>
      <c r="M153"/>
      <c r="N153"/>
      <c r="O153"/>
      <c r="P153"/>
      <c r="Q153" s="126">
        <f t="shared" si="6"/>
        <v>1</v>
      </c>
      <c r="R153">
        <f t="shared" si="8"/>
        <v>1</v>
      </c>
      <c r="S153"/>
      <c r="T153">
        <v>2</v>
      </c>
      <c r="U153">
        <v>3</v>
      </c>
      <c r="V153">
        <v>4</v>
      </c>
      <c r="W153">
        <v>5</v>
      </c>
      <c r="X153">
        <v>6</v>
      </c>
      <c r="Y153">
        <v>7</v>
      </c>
      <c r="Z153">
        <v>8</v>
      </c>
      <c r="AA153"/>
      <c r="AB153"/>
      <c r="AC153">
        <v>11</v>
      </c>
      <c r="AD153">
        <v>12</v>
      </c>
      <c r="AE153"/>
      <c r="AF153"/>
      <c r="AG153" s="126">
        <f t="shared" si="7"/>
        <v>9</v>
      </c>
      <c r="AH153"/>
      <c r="AI153">
        <v>8</v>
      </c>
      <c r="AJ153">
        <v>7</v>
      </c>
      <c r="AK153">
        <v>9</v>
      </c>
      <c r="AL153">
        <v>4</v>
      </c>
      <c r="AM153">
        <v>2</v>
      </c>
      <c r="AN153">
        <v>3</v>
      </c>
      <c r="AO153">
        <v>1</v>
      </c>
      <c r="AP153"/>
      <c r="AQ153"/>
      <c r="AR153">
        <v>5</v>
      </c>
      <c r="AS153">
        <v>6</v>
      </c>
      <c r="AT153"/>
      <c r="AU153" t="s">
        <v>2015</v>
      </c>
      <c r="AV153" t="s">
        <v>2014</v>
      </c>
      <c r="AW153" t="s">
        <v>1163</v>
      </c>
      <c r="AX153" t="s">
        <v>406</v>
      </c>
      <c r="AY153" t="s">
        <v>424</v>
      </c>
      <c r="AZ153">
        <v>3</v>
      </c>
      <c r="BA153">
        <v>4</v>
      </c>
      <c r="BB153">
        <v>4</v>
      </c>
      <c r="BC153">
        <v>1</v>
      </c>
      <c r="BD153">
        <v>5</v>
      </c>
      <c r="BE153">
        <v>5</v>
      </c>
      <c r="BF153">
        <v>4</v>
      </c>
      <c r="BG153">
        <v>5</v>
      </c>
      <c r="BH153">
        <v>5</v>
      </c>
      <c r="BI153">
        <v>5</v>
      </c>
      <c r="BJ153">
        <v>5</v>
      </c>
      <c r="BK153">
        <v>5</v>
      </c>
      <c r="BL153">
        <v>5</v>
      </c>
      <c r="BM153">
        <v>5</v>
      </c>
      <c r="BN153">
        <v>5</v>
      </c>
      <c r="BO153">
        <v>5</v>
      </c>
      <c r="BP153">
        <v>5</v>
      </c>
      <c r="BQ153">
        <v>4</v>
      </c>
      <c r="BR153">
        <v>5</v>
      </c>
      <c r="BS153">
        <v>5</v>
      </c>
      <c r="BT153">
        <v>5</v>
      </c>
      <c r="BU153">
        <v>5</v>
      </c>
      <c r="BV153">
        <v>5</v>
      </c>
      <c r="BW153">
        <v>5</v>
      </c>
      <c r="BX153">
        <v>5</v>
      </c>
      <c r="BY153">
        <v>5</v>
      </c>
      <c r="BZ153">
        <v>5</v>
      </c>
      <c r="CA153">
        <v>5</v>
      </c>
      <c r="CB153">
        <v>5</v>
      </c>
      <c r="CC153">
        <v>5</v>
      </c>
      <c r="CD153">
        <v>5</v>
      </c>
      <c r="CE153">
        <v>2</v>
      </c>
      <c r="CF153">
        <v>2</v>
      </c>
      <c r="CG153">
        <v>4</v>
      </c>
      <c r="CH153">
        <v>5</v>
      </c>
      <c r="CI153">
        <v>5</v>
      </c>
      <c r="CJ153">
        <v>4</v>
      </c>
      <c r="CK153">
        <v>5</v>
      </c>
      <c r="CL153">
        <v>3</v>
      </c>
      <c r="CM153">
        <v>3</v>
      </c>
      <c r="CN153">
        <v>3</v>
      </c>
    </row>
    <row r="154" spans="1:92" ht="15.5">
      <c r="A154" s="126" t="s">
        <v>2013</v>
      </c>
      <c r="B154" s="132">
        <v>12.955130912552979</v>
      </c>
      <c r="C154">
        <v>2</v>
      </c>
      <c r="D154">
        <v>4</v>
      </c>
      <c r="E154">
        <v>2</v>
      </c>
      <c r="F154">
        <v>1</v>
      </c>
      <c r="G154"/>
      <c r="H154"/>
      <c r="I154"/>
      <c r="J154"/>
      <c r="K154"/>
      <c r="L154"/>
      <c r="M154"/>
      <c r="N154"/>
      <c r="O154"/>
      <c r="P154"/>
      <c r="Q154" s="126">
        <f t="shared" si="6"/>
        <v>1</v>
      </c>
      <c r="R154">
        <f t="shared" si="8"/>
        <v>1</v>
      </c>
      <c r="S154">
        <v>1</v>
      </c>
      <c r="T154">
        <v>2</v>
      </c>
      <c r="U154"/>
      <c r="V154">
        <v>4</v>
      </c>
      <c r="W154">
        <v>5</v>
      </c>
      <c r="X154">
        <v>6</v>
      </c>
      <c r="Y154">
        <v>7</v>
      </c>
      <c r="Z154">
        <v>8</v>
      </c>
      <c r="AA154"/>
      <c r="AB154"/>
      <c r="AC154">
        <v>11</v>
      </c>
      <c r="AD154">
        <v>12</v>
      </c>
      <c r="AE154"/>
      <c r="AF154"/>
      <c r="AG154" s="126">
        <f t="shared" si="7"/>
        <v>9</v>
      </c>
      <c r="AH154">
        <v>9</v>
      </c>
      <c r="AI154">
        <v>3</v>
      </c>
      <c r="AJ154"/>
      <c r="AK154">
        <v>8</v>
      </c>
      <c r="AL154">
        <v>4</v>
      </c>
      <c r="AM154">
        <v>5</v>
      </c>
      <c r="AN154">
        <v>6</v>
      </c>
      <c r="AO154">
        <v>1</v>
      </c>
      <c r="AP154"/>
      <c r="AQ154"/>
      <c r="AR154">
        <v>2</v>
      </c>
      <c r="AS154">
        <v>7</v>
      </c>
      <c r="AT154"/>
      <c r="AU154" t="s">
        <v>297</v>
      </c>
      <c r="AV154"/>
      <c r="AW154"/>
      <c r="AX154"/>
      <c r="AY154"/>
      <c r="AZ154">
        <v>3</v>
      </c>
      <c r="BA154">
        <v>2</v>
      </c>
      <c r="BB154">
        <v>2</v>
      </c>
      <c r="BC154">
        <v>2</v>
      </c>
      <c r="BD154">
        <v>5</v>
      </c>
      <c r="BE154">
        <v>5</v>
      </c>
      <c r="BF154">
        <v>3</v>
      </c>
      <c r="BG154">
        <v>4</v>
      </c>
      <c r="BH154">
        <v>4</v>
      </c>
      <c r="BI154">
        <v>4</v>
      </c>
      <c r="BJ154">
        <v>4</v>
      </c>
      <c r="BK154">
        <v>4</v>
      </c>
      <c r="BL154">
        <v>4</v>
      </c>
      <c r="BM154">
        <v>4</v>
      </c>
      <c r="BN154">
        <v>4</v>
      </c>
      <c r="BO154">
        <v>4</v>
      </c>
      <c r="BP154">
        <v>4</v>
      </c>
      <c r="BQ154">
        <v>4</v>
      </c>
      <c r="BR154">
        <v>4</v>
      </c>
      <c r="BS154">
        <v>4</v>
      </c>
      <c r="BT154">
        <v>4</v>
      </c>
      <c r="BU154">
        <v>4</v>
      </c>
      <c r="BV154">
        <v>4</v>
      </c>
      <c r="BW154">
        <v>4</v>
      </c>
      <c r="BX154">
        <v>4</v>
      </c>
      <c r="BY154">
        <v>4</v>
      </c>
      <c r="BZ154">
        <v>4</v>
      </c>
      <c r="CA154">
        <v>4</v>
      </c>
      <c r="CB154">
        <v>4</v>
      </c>
      <c r="CC154">
        <v>4</v>
      </c>
      <c r="CD154">
        <v>4</v>
      </c>
      <c r="CE154">
        <v>4</v>
      </c>
      <c r="CF154">
        <v>2</v>
      </c>
      <c r="CG154">
        <v>3</v>
      </c>
      <c r="CH154">
        <v>3</v>
      </c>
      <c r="CI154">
        <v>2</v>
      </c>
      <c r="CJ154">
        <v>3</v>
      </c>
      <c r="CK154">
        <v>4</v>
      </c>
      <c r="CL154">
        <v>2</v>
      </c>
      <c r="CM154">
        <v>2</v>
      </c>
      <c r="CN154">
        <v>2</v>
      </c>
    </row>
    <row r="155" spans="1:92" ht="15.5">
      <c r="A155" s="126" t="s">
        <v>2012</v>
      </c>
      <c r="B155" s="132">
        <v>13.6083967369366</v>
      </c>
      <c r="C155">
        <v>2</v>
      </c>
      <c r="D155">
        <v>4</v>
      </c>
      <c r="E155">
        <v>2</v>
      </c>
      <c r="F155">
        <v>1</v>
      </c>
      <c r="G155"/>
      <c r="H155"/>
      <c r="I155"/>
      <c r="J155"/>
      <c r="K155"/>
      <c r="L155"/>
      <c r="M155"/>
      <c r="N155"/>
      <c r="O155"/>
      <c r="P155"/>
      <c r="Q155" s="126">
        <f t="shared" si="6"/>
        <v>1</v>
      </c>
      <c r="R155">
        <f t="shared" si="8"/>
        <v>1</v>
      </c>
      <c r="S155"/>
      <c r="T155">
        <v>2</v>
      </c>
      <c r="U155"/>
      <c r="V155">
        <v>4</v>
      </c>
      <c r="W155">
        <v>5</v>
      </c>
      <c r="X155">
        <v>6</v>
      </c>
      <c r="Y155"/>
      <c r="Z155">
        <v>8</v>
      </c>
      <c r="AA155"/>
      <c r="AB155">
        <v>10</v>
      </c>
      <c r="AC155">
        <v>11</v>
      </c>
      <c r="AD155"/>
      <c r="AE155"/>
      <c r="AF155"/>
      <c r="AG155" s="126">
        <f t="shared" si="7"/>
        <v>7</v>
      </c>
      <c r="AH155"/>
      <c r="AI155">
        <v>2</v>
      </c>
      <c r="AJ155"/>
      <c r="AK155">
        <v>6</v>
      </c>
      <c r="AL155">
        <v>1</v>
      </c>
      <c r="AM155">
        <v>5</v>
      </c>
      <c r="AN155"/>
      <c r="AO155">
        <v>3</v>
      </c>
      <c r="AP155"/>
      <c r="AQ155">
        <v>4</v>
      </c>
      <c r="AR155">
        <v>7</v>
      </c>
      <c r="AS155"/>
      <c r="AT155"/>
      <c r="AU155" t="s">
        <v>269</v>
      </c>
      <c r="AV155"/>
      <c r="AW155"/>
      <c r="AX155"/>
      <c r="AY155"/>
      <c r="AZ155">
        <v>2</v>
      </c>
      <c r="BA155">
        <v>1</v>
      </c>
      <c r="BB155">
        <v>1</v>
      </c>
      <c r="BC155">
        <v>1</v>
      </c>
      <c r="BD155">
        <v>5</v>
      </c>
      <c r="BE155">
        <v>5</v>
      </c>
      <c r="BF155">
        <v>2</v>
      </c>
      <c r="BG155">
        <v>3</v>
      </c>
      <c r="BH155">
        <v>3</v>
      </c>
      <c r="BI155">
        <v>4</v>
      </c>
      <c r="BJ155">
        <v>2</v>
      </c>
      <c r="BK155">
        <v>5</v>
      </c>
      <c r="BL155">
        <v>5</v>
      </c>
      <c r="BM155">
        <v>5</v>
      </c>
      <c r="BN155">
        <v>4</v>
      </c>
      <c r="BO155">
        <v>4</v>
      </c>
      <c r="BP155">
        <v>5</v>
      </c>
      <c r="BQ155">
        <v>3</v>
      </c>
      <c r="BR155">
        <v>3</v>
      </c>
      <c r="BS155">
        <v>4</v>
      </c>
      <c r="BT155">
        <v>5</v>
      </c>
      <c r="BU155">
        <v>5</v>
      </c>
      <c r="BV155">
        <v>5</v>
      </c>
      <c r="BW155">
        <v>4</v>
      </c>
      <c r="BX155">
        <v>5</v>
      </c>
      <c r="BY155">
        <v>5</v>
      </c>
      <c r="BZ155">
        <v>5</v>
      </c>
      <c r="CA155">
        <v>5</v>
      </c>
      <c r="CB155">
        <v>4</v>
      </c>
      <c r="CC155">
        <v>4</v>
      </c>
      <c r="CD155">
        <v>4</v>
      </c>
      <c r="CE155">
        <v>2</v>
      </c>
      <c r="CF155">
        <v>1</v>
      </c>
      <c r="CG155">
        <v>1</v>
      </c>
      <c r="CH155">
        <v>3</v>
      </c>
      <c r="CI155">
        <v>4</v>
      </c>
      <c r="CJ155">
        <v>2</v>
      </c>
      <c r="CK155">
        <v>2</v>
      </c>
      <c r="CL155">
        <v>3</v>
      </c>
      <c r="CM155">
        <v>3</v>
      </c>
      <c r="CN155">
        <v>4</v>
      </c>
    </row>
    <row r="156" spans="1:92" ht="15.5">
      <c r="A156" s="126" t="s">
        <v>2011</v>
      </c>
      <c r="B156" s="132">
        <v>12.344577468199139</v>
      </c>
      <c r="C156">
        <v>2</v>
      </c>
      <c r="D156">
        <v>2</v>
      </c>
      <c r="E156">
        <v>2</v>
      </c>
      <c r="F156">
        <v>1</v>
      </c>
      <c r="G156"/>
      <c r="H156"/>
      <c r="I156"/>
      <c r="J156"/>
      <c r="K156"/>
      <c r="L156"/>
      <c r="M156"/>
      <c r="N156"/>
      <c r="O156"/>
      <c r="P156"/>
      <c r="Q156" s="126">
        <f t="shared" si="6"/>
        <v>1</v>
      </c>
      <c r="R156">
        <f t="shared" si="8"/>
        <v>1</v>
      </c>
      <c r="S156"/>
      <c r="T156"/>
      <c r="U156"/>
      <c r="V156"/>
      <c r="W156"/>
      <c r="X156"/>
      <c r="Y156"/>
      <c r="Z156"/>
      <c r="AA156"/>
      <c r="AB156"/>
      <c r="AC156"/>
      <c r="AD156"/>
      <c r="AE156"/>
      <c r="AF156">
        <v>14</v>
      </c>
      <c r="AG156" s="126">
        <f t="shared" si="7"/>
        <v>0</v>
      </c>
      <c r="AH156"/>
      <c r="AI156"/>
      <c r="AJ156"/>
      <c r="AK156"/>
      <c r="AL156"/>
      <c r="AM156"/>
      <c r="AN156"/>
      <c r="AO156"/>
      <c r="AP156"/>
      <c r="AQ156"/>
      <c r="AR156"/>
      <c r="AS156"/>
      <c r="AT156"/>
      <c r="AU156" t="s">
        <v>2010</v>
      </c>
      <c r="AV156" t="s">
        <v>2009</v>
      </c>
      <c r="AW156" t="s">
        <v>909</v>
      </c>
      <c r="AX156" t="s">
        <v>319</v>
      </c>
      <c r="AY156" t="s">
        <v>2008</v>
      </c>
      <c r="AZ156">
        <v>6</v>
      </c>
      <c r="BA156">
        <v>5</v>
      </c>
      <c r="BB156">
        <v>5</v>
      </c>
      <c r="BC156">
        <v>5</v>
      </c>
      <c r="BD156">
        <v>5</v>
      </c>
      <c r="BE156">
        <v>5</v>
      </c>
      <c r="BF156">
        <v>4</v>
      </c>
      <c r="BG156">
        <v>4</v>
      </c>
      <c r="BH156">
        <v>3</v>
      </c>
      <c r="BI156">
        <v>3</v>
      </c>
      <c r="BJ156">
        <v>3</v>
      </c>
      <c r="BK156">
        <v>3</v>
      </c>
      <c r="BL156">
        <v>3</v>
      </c>
      <c r="BM156">
        <v>3</v>
      </c>
      <c r="BN156">
        <v>3</v>
      </c>
      <c r="BO156">
        <v>3</v>
      </c>
      <c r="BP156">
        <v>3</v>
      </c>
      <c r="BQ156">
        <v>3</v>
      </c>
      <c r="BR156">
        <v>3</v>
      </c>
      <c r="BS156">
        <v>3</v>
      </c>
      <c r="BT156">
        <v>3</v>
      </c>
      <c r="BU156">
        <v>3</v>
      </c>
      <c r="BV156">
        <v>3</v>
      </c>
      <c r="BW156">
        <v>5</v>
      </c>
      <c r="BX156">
        <v>5</v>
      </c>
      <c r="BY156">
        <v>5</v>
      </c>
      <c r="BZ156">
        <v>5</v>
      </c>
      <c r="CA156">
        <v>5</v>
      </c>
      <c r="CB156">
        <v>5</v>
      </c>
      <c r="CC156">
        <v>5</v>
      </c>
      <c r="CD156">
        <v>5</v>
      </c>
      <c r="CE156">
        <v>1</v>
      </c>
      <c r="CF156">
        <v>5</v>
      </c>
      <c r="CG156">
        <v>5</v>
      </c>
      <c r="CH156">
        <v>5</v>
      </c>
      <c r="CI156">
        <v>5</v>
      </c>
      <c r="CJ156">
        <v>5</v>
      </c>
      <c r="CK156">
        <v>5</v>
      </c>
      <c r="CL156">
        <v>5</v>
      </c>
      <c r="CM156">
        <v>5</v>
      </c>
      <c r="CN156">
        <v>5</v>
      </c>
    </row>
    <row r="157" spans="1:92" ht="15.5">
      <c r="A157" s="126" t="s">
        <v>2007</v>
      </c>
      <c r="B157" s="132">
        <v>18.204864729465072</v>
      </c>
      <c r="C157">
        <v>1</v>
      </c>
      <c r="D157">
        <v>2</v>
      </c>
      <c r="E157">
        <v>2</v>
      </c>
      <c r="F157"/>
      <c r="G157">
        <v>2</v>
      </c>
      <c r="H157"/>
      <c r="I157"/>
      <c r="J157"/>
      <c r="K157"/>
      <c r="L157"/>
      <c r="M157"/>
      <c r="N157"/>
      <c r="O157"/>
      <c r="P157"/>
      <c r="Q157" s="126">
        <f t="shared" si="6"/>
        <v>1</v>
      </c>
      <c r="R157">
        <f t="shared" si="8"/>
        <v>2</v>
      </c>
      <c r="S157"/>
      <c r="T157">
        <v>2</v>
      </c>
      <c r="U157"/>
      <c r="V157"/>
      <c r="W157"/>
      <c r="X157"/>
      <c r="Y157"/>
      <c r="Z157">
        <v>8</v>
      </c>
      <c r="AA157">
        <v>9</v>
      </c>
      <c r="AB157">
        <v>10</v>
      </c>
      <c r="AC157"/>
      <c r="AD157"/>
      <c r="AE157"/>
      <c r="AF157"/>
      <c r="AG157" s="126">
        <f t="shared" si="7"/>
        <v>4</v>
      </c>
      <c r="AH157"/>
      <c r="AI157">
        <v>2</v>
      </c>
      <c r="AJ157"/>
      <c r="AK157"/>
      <c r="AL157"/>
      <c r="AM157"/>
      <c r="AN157"/>
      <c r="AO157">
        <v>4</v>
      </c>
      <c r="AP157">
        <v>3</v>
      </c>
      <c r="AQ157">
        <v>1</v>
      </c>
      <c r="AR157"/>
      <c r="AS157"/>
      <c r="AT157"/>
      <c r="AU157" t="s">
        <v>640</v>
      </c>
      <c r="AV157"/>
      <c r="AW157"/>
      <c r="AX157"/>
      <c r="AY157"/>
      <c r="AZ157">
        <v>4</v>
      </c>
      <c r="BA157">
        <v>5</v>
      </c>
      <c r="BB157">
        <v>5</v>
      </c>
      <c r="BC157">
        <v>4</v>
      </c>
      <c r="BD157">
        <v>4</v>
      </c>
      <c r="BE157">
        <v>5</v>
      </c>
      <c r="BF157">
        <v>4</v>
      </c>
      <c r="BG157">
        <v>3</v>
      </c>
      <c r="BH157">
        <v>2</v>
      </c>
      <c r="BI157">
        <v>4</v>
      </c>
      <c r="BJ157">
        <v>4</v>
      </c>
      <c r="BK157">
        <v>4</v>
      </c>
      <c r="BL157">
        <v>2</v>
      </c>
      <c r="BM157">
        <v>4</v>
      </c>
      <c r="BN157">
        <v>3</v>
      </c>
      <c r="BO157">
        <v>2</v>
      </c>
      <c r="BP157">
        <v>3</v>
      </c>
      <c r="BQ157">
        <v>5</v>
      </c>
      <c r="BR157">
        <v>5</v>
      </c>
      <c r="BS157">
        <v>4</v>
      </c>
      <c r="BT157">
        <v>2</v>
      </c>
      <c r="BU157">
        <v>1</v>
      </c>
      <c r="BV157">
        <v>4</v>
      </c>
      <c r="BW157">
        <v>3</v>
      </c>
      <c r="BX157">
        <v>5</v>
      </c>
      <c r="BY157">
        <v>3</v>
      </c>
      <c r="BZ157">
        <v>5</v>
      </c>
      <c r="CA157">
        <v>3</v>
      </c>
      <c r="CB157">
        <v>2</v>
      </c>
      <c r="CC157">
        <v>5</v>
      </c>
      <c r="CD157">
        <v>4</v>
      </c>
      <c r="CE157">
        <v>5</v>
      </c>
      <c r="CF157">
        <v>2</v>
      </c>
      <c r="CG157">
        <v>3</v>
      </c>
      <c r="CH157">
        <v>4</v>
      </c>
      <c r="CI157">
        <v>3</v>
      </c>
      <c r="CJ157">
        <v>2</v>
      </c>
      <c r="CK157">
        <v>4</v>
      </c>
      <c r="CL157">
        <v>4</v>
      </c>
      <c r="CM157">
        <v>3</v>
      </c>
      <c r="CN157">
        <v>2</v>
      </c>
    </row>
    <row r="158" spans="1:92" ht="15.5">
      <c r="A158" s="126" t="s">
        <v>2006</v>
      </c>
      <c r="B158" s="132">
        <v>8.0842911130149417</v>
      </c>
      <c r="C158">
        <v>2</v>
      </c>
      <c r="D158">
        <v>3</v>
      </c>
      <c r="E158">
        <v>3</v>
      </c>
      <c r="F158"/>
      <c r="G158"/>
      <c r="H158"/>
      <c r="I158"/>
      <c r="J158"/>
      <c r="K158"/>
      <c r="L158"/>
      <c r="M158"/>
      <c r="N158">
        <v>9</v>
      </c>
      <c r="O158"/>
      <c r="P158" t="s">
        <v>870</v>
      </c>
      <c r="Q158" s="126">
        <f t="shared" si="6"/>
        <v>1</v>
      </c>
      <c r="R158">
        <f t="shared" si="8"/>
        <v>9</v>
      </c>
      <c r="S158"/>
      <c r="T158">
        <v>2</v>
      </c>
      <c r="U158"/>
      <c r="V158">
        <v>4</v>
      </c>
      <c r="W158"/>
      <c r="X158">
        <v>6</v>
      </c>
      <c r="Y158">
        <v>7</v>
      </c>
      <c r="Z158">
        <v>8</v>
      </c>
      <c r="AA158">
        <v>9</v>
      </c>
      <c r="AB158"/>
      <c r="AC158">
        <v>11</v>
      </c>
      <c r="AD158">
        <v>12</v>
      </c>
      <c r="AE158"/>
      <c r="AF158"/>
      <c r="AG158" s="126">
        <f t="shared" si="7"/>
        <v>8</v>
      </c>
      <c r="AH158"/>
      <c r="AI158">
        <v>1</v>
      </c>
      <c r="AJ158"/>
      <c r="AK158">
        <v>7</v>
      </c>
      <c r="AL158"/>
      <c r="AM158">
        <v>5</v>
      </c>
      <c r="AN158">
        <v>4</v>
      </c>
      <c r="AO158">
        <v>6</v>
      </c>
      <c r="AP158">
        <v>8</v>
      </c>
      <c r="AQ158"/>
      <c r="AR158">
        <v>2</v>
      </c>
      <c r="AS158">
        <v>3</v>
      </c>
      <c r="AT158"/>
      <c r="AU158" t="s">
        <v>2005</v>
      </c>
      <c r="AV158" t="s">
        <v>1930</v>
      </c>
      <c r="AW158" t="s">
        <v>2004</v>
      </c>
      <c r="AX158"/>
      <c r="AY158"/>
      <c r="AZ158">
        <v>3</v>
      </c>
      <c r="BA158">
        <v>3</v>
      </c>
      <c r="BB158">
        <v>3</v>
      </c>
      <c r="BC158">
        <v>3</v>
      </c>
      <c r="BD158">
        <v>5</v>
      </c>
      <c r="BE158">
        <v>5</v>
      </c>
      <c r="BF158">
        <v>4</v>
      </c>
      <c r="BG158">
        <v>3</v>
      </c>
      <c r="BH158">
        <v>4</v>
      </c>
      <c r="BI158">
        <v>3</v>
      </c>
      <c r="BJ158">
        <v>5</v>
      </c>
      <c r="BK158">
        <v>5</v>
      </c>
      <c r="BL158">
        <v>5</v>
      </c>
      <c r="BM158">
        <v>5</v>
      </c>
      <c r="BN158">
        <v>5</v>
      </c>
      <c r="BO158">
        <v>5</v>
      </c>
      <c r="BP158">
        <v>5</v>
      </c>
      <c r="BQ158">
        <v>5</v>
      </c>
      <c r="BR158">
        <v>5</v>
      </c>
      <c r="BS158">
        <v>5</v>
      </c>
      <c r="BT158">
        <v>5</v>
      </c>
      <c r="BU158">
        <v>4</v>
      </c>
      <c r="BV158">
        <v>5</v>
      </c>
      <c r="BW158">
        <v>5</v>
      </c>
      <c r="BX158">
        <v>5</v>
      </c>
      <c r="BY158">
        <v>5</v>
      </c>
      <c r="BZ158">
        <v>5</v>
      </c>
      <c r="CA158">
        <v>5</v>
      </c>
      <c r="CB158">
        <v>5</v>
      </c>
      <c r="CC158">
        <v>5</v>
      </c>
      <c r="CD158">
        <v>5</v>
      </c>
      <c r="CE158">
        <v>6</v>
      </c>
      <c r="CF158">
        <v>4</v>
      </c>
      <c r="CG158">
        <v>3</v>
      </c>
      <c r="CH158">
        <v>3</v>
      </c>
      <c r="CI158">
        <v>3</v>
      </c>
      <c r="CJ158">
        <v>3</v>
      </c>
      <c r="CK158">
        <v>4</v>
      </c>
      <c r="CL158">
        <v>4</v>
      </c>
      <c r="CM158">
        <v>4</v>
      </c>
      <c r="CN158">
        <v>3</v>
      </c>
    </row>
    <row r="159" spans="1:92" ht="15.5">
      <c r="A159" s="126" t="s">
        <v>2003</v>
      </c>
      <c r="B159" s="132">
        <v>13.892415688497437</v>
      </c>
      <c r="C159">
        <v>2</v>
      </c>
      <c r="D159">
        <v>1</v>
      </c>
      <c r="E159">
        <v>2</v>
      </c>
      <c r="F159">
        <v>1</v>
      </c>
      <c r="G159"/>
      <c r="H159"/>
      <c r="I159"/>
      <c r="J159"/>
      <c r="K159"/>
      <c r="L159"/>
      <c r="M159"/>
      <c r="N159"/>
      <c r="O159"/>
      <c r="P159"/>
      <c r="Q159" s="126">
        <f t="shared" si="6"/>
        <v>1</v>
      </c>
      <c r="R159">
        <f t="shared" si="8"/>
        <v>1</v>
      </c>
      <c r="S159"/>
      <c r="T159"/>
      <c r="U159"/>
      <c r="V159">
        <v>4</v>
      </c>
      <c r="W159">
        <v>5</v>
      </c>
      <c r="X159">
        <v>6</v>
      </c>
      <c r="Y159">
        <v>7</v>
      </c>
      <c r="Z159">
        <v>8</v>
      </c>
      <c r="AA159"/>
      <c r="AB159"/>
      <c r="AC159"/>
      <c r="AD159">
        <v>12</v>
      </c>
      <c r="AE159"/>
      <c r="AF159"/>
      <c r="AG159" s="126">
        <f t="shared" si="7"/>
        <v>6</v>
      </c>
      <c r="AH159"/>
      <c r="AI159"/>
      <c r="AJ159"/>
      <c r="AK159">
        <v>6</v>
      </c>
      <c r="AL159">
        <v>2</v>
      </c>
      <c r="AM159">
        <v>3</v>
      </c>
      <c r="AN159">
        <v>1</v>
      </c>
      <c r="AO159">
        <v>4</v>
      </c>
      <c r="AP159"/>
      <c r="AQ159"/>
      <c r="AR159"/>
      <c r="AS159">
        <v>5</v>
      </c>
      <c r="AT159"/>
      <c r="AU159" t="s">
        <v>2002</v>
      </c>
      <c r="AV159" t="s">
        <v>258</v>
      </c>
      <c r="AW159"/>
      <c r="AX159"/>
      <c r="AY159"/>
      <c r="AZ159">
        <v>3</v>
      </c>
      <c r="BA159">
        <v>4</v>
      </c>
      <c r="BB159">
        <v>4</v>
      </c>
      <c r="BC159">
        <v>5</v>
      </c>
      <c r="BD159">
        <v>2</v>
      </c>
      <c r="BE159">
        <v>5</v>
      </c>
      <c r="BF159">
        <v>5</v>
      </c>
      <c r="BG159">
        <v>4</v>
      </c>
      <c r="BH159">
        <v>2</v>
      </c>
      <c r="BI159">
        <v>5</v>
      </c>
      <c r="BJ159">
        <v>5</v>
      </c>
      <c r="BK159">
        <v>5</v>
      </c>
      <c r="BL159">
        <v>5</v>
      </c>
      <c r="BM159">
        <v>5</v>
      </c>
      <c r="BN159">
        <v>5</v>
      </c>
      <c r="BO159">
        <v>4</v>
      </c>
      <c r="BP159">
        <v>5</v>
      </c>
      <c r="BQ159">
        <v>5</v>
      </c>
      <c r="BR159">
        <v>5</v>
      </c>
      <c r="BS159">
        <v>5</v>
      </c>
      <c r="BT159">
        <v>5</v>
      </c>
      <c r="BU159">
        <v>4</v>
      </c>
      <c r="BV159">
        <v>4</v>
      </c>
      <c r="BW159">
        <v>5</v>
      </c>
      <c r="BX159">
        <v>5</v>
      </c>
      <c r="BY159">
        <v>4</v>
      </c>
      <c r="BZ159">
        <v>5</v>
      </c>
      <c r="CA159">
        <v>5</v>
      </c>
      <c r="CB159">
        <v>5</v>
      </c>
      <c r="CC159">
        <v>5</v>
      </c>
      <c r="CD159">
        <v>5</v>
      </c>
      <c r="CE159">
        <v>6</v>
      </c>
      <c r="CF159">
        <v>4</v>
      </c>
      <c r="CG159">
        <v>5</v>
      </c>
      <c r="CH159">
        <v>5</v>
      </c>
      <c r="CI159">
        <v>5</v>
      </c>
      <c r="CJ159">
        <v>5</v>
      </c>
      <c r="CK159">
        <v>5</v>
      </c>
      <c r="CL159">
        <v>4</v>
      </c>
      <c r="CM159">
        <v>4</v>
      </c>
      <c r="CN159">
        <v>4</v>
      </c>
    </row>
    <row r="160" spans="1:92" ht="15.5">
      <c r="A160" s="126" t="s">
        <v>2001</v>
      </c>
      <c r="B160" s="132">
        <v>6.2961247726814973</v>
      </c>
      <c r="C160">
        <v>2</v>
      </c>
      <c r="D160">
        <v>3</v>
      </c>
      <c r="E160">
        <v>3</v>
      </c>
      <c r="F160">
        <v>1</v>
      </c>
      <c r="G160"/>
      <c r="H160"/>
      <c r="I160"/>
      <c r="J160"/>
      <c r="K160"/>
      <c r="L160"/>
      <c r="M160"/>
      <c r="N160"/>
      <c r="O160"/>
      <c r="P160"/>
      <c r="Q160" s="126">
        <f t="shared" si="6"/>
        <v>1</v>
      </c>
      <c r="R160">
        <f t="shared" si="8"/>
        <v>1</v>
      </c>
      <c r="S160"/>
      <c r="T160">
        <v>2</v>
      </c>
      <c r="U160">
        <v>3</v>
      </c>
      <c r="V160"/>
      <c r="W160">
        <v>5</v>
      </c>
      <c r="X160">
        <v>6</v>
      </c>
      <c r="Y160">
        <v>7</v>
      </c>
      <c r="Z160">
        <v>8</v>
      </c>
      <c r="AA160"/>
      <c r="AB160"/>
      <c r="AC160">
        <v>11</v>
      </c>
      <c r="AD160">
        <v>12</v>
      </c>
      <c r="AE160"/>
      <c r="AF160"/>
      <c r="AG160" s="126">
        <f t="shared" si="7"/>
        <v>8</v>
      </c>
      <c r="AH160"/>
      <c r="AI160">
        <v>1</v>
      </c>
      <c r="AJ160">
        <v>4</v>
      </c>
      <c r="AK160"/>
      <c r="AL160">
        <v>6</v>
      </c>
      <c r="AM160">
        <v>2</v>
      </c>
      <c r="AN160">
        <v>5</v>
      </c>
      <c r="AO160">
        <v>8</v>
      </c>
      <c r="AP160"/>
      <c r="AQ160"/>
      <c r="AR160">
        <v>7</v>
      </c>
      <c r="AS160">
        <v>3</v>
      </c>
      <c r="AT160"/>
      <c r="AU160"/>
      <c r="AV160"/>
      <c r="AW160"/>
      <c r="AX160"/>
      <c r="AY160"/>
      <c r="AZ160">
        <v>3</v>
      </c>
      <c r="BA160">
        <v>5</v>
      </c>
      <c r="BB160">
        <v>5</v>
      </c>
      <c r="BC160">
        <v>5</v>
      </c>
      <c r="BD160">
        <v>5</v>
      </c>
      <c r="BE160">
        <v>5</v>
      </c>
      <c r="BF160">
        <v>2</v>
      </c>
      <c r="BG160">
        <v>2</v>
      </c>
      <c r="BH160">
        <v>2</v>
      </c>
      <c r="BI160">
        <v>4</v>
      </c>
      <c r="BJ160">
        <v>4</v>
      </c>
      <c r="BK160">
        <v>4</v>
      </c>
      <c r="BL160">
        <v>4</v>
      </c>
      <c r="BM160">
        <v>5</v>
      </c>
      <c r="BN160">
        <v>4</v>
      </c>
      <c r="BO160">
        <v>3</v>
      </c>
      <c r="BP160">
        <v>4</v>
      </c>
      <c r="BQ160">
        <v>3</v>
      </c>
      <c r="BR160">
        <v>3</v>
      </c>
      <c r="BS160">
        <v>4</v>
      </c>
      <c r="BT160">
        <v>4</v>
      </c>
      <c r="BU160">
        <v>4</v>
      </c>
      <c r="BV160">
        <v>4</v>
      </c>
      <c r="BW160">
        <v>3</v>
      </c>
      <c r="BX160">
        <v>4</v>
      </c>
      <c r="BY160">
        <v>4</v>
      </c>
      <c r="BZ160">
        <v>5</v>
      </c>
      <c r="CA160">
        <v>4</v>
      </c>
      <c r="CB160">
        <v>5</v>
      </c>
      <c r="CC160">
        <v>4</v>
      </c>
      <c r="CD160">
        <v>5</v>
      </c>
      <c r="CE160">
        <v>5</v>
      </c>
      <c r="CF160">
        <v>3</v>
      </c>
      <c r="CG160">
        <v>4</v>
      </c>
      <c r="CH160">
        <v>4</v>
      </c>
      <c r="CI160">
        <v>5</v>
      </c>
      <c r="CJ160">
        <v>4</v>
      </c>
      <c r="CK160">
        <v>4</v>
      </c>
      <c r="CL160">
        <v>4</v>
      </c>
      <c r="CM160">
        <v>3</v>
      </c>
      <c r="CN160">
        <v>3</v>
      </c>
    </row>
    <row r="161" spans="1:92" ht="15.5">
      <c r="A161" s="126" t="s">
        <v>2000</v>
      </c>
      <c r="B161" s="132">
        <v>11.69566026652474</v>
      </c>
      <c r="C161">
        <v>1</v>
      </c>
      <c r="D161">
        <v>3</v>
      </c>
      <c r="E161">
        <v>12</v>
      </c>
      <c r="F161">
        <v>1</v>
      </c>
      <c r="G161"/>
      <c r="H161"/>
      <c r="I161"/>
      <c r="J161"/>
      <c r="K161"/>
      <c r="L161"/>
      <c r="M161"/>
      <c r="N161"/>
      <c r="O161"/>
      <c r="P161"/>
      <c r="Q161" s="126">
        <f t="shared" si="6"/>
        <v>1</v>
      </c>
      <c r="R161">
        <f t="shared" si="8"/>
        <v>1</v>
      </c>
      <c r="S161"/>
      <c r="T161"/>
      <c r="U161"/>
      <c r="V161"/>
      <c r="W161"/>
      <c r="X161"/>
      <c r="Y161"/>
      <c r="Z161"/>
      <c r="AA161"/>
      <c r="AB161"/>
      <c r="AC161"/>
      <c r="AD161"/>
      <c r="AE161"/>
      <c r="AF161">
        <v>14</v>
      </c>
      <c r="AG161" s="126">
        <f t="shared" si="7"/>
        <v>0</v>
      </c>
      <c r="AH161"/>
      <c r="AI161"/>
      <c r="AJ161"/>
      <c r="AK161"/>
      <c r="AL161"/>
      <c r="AM161"/>
      <c r="AN161"/>
      <c r="AO161"/>
      <c r="AP161"/>
      <c r="AQ161"/>
      <c r="AR161"/>
      <c r="AS161"/>
      <c r="AT161"/>
      <c r="AU161" t="s">
        <v>1784</v>
      </c>
      <c r="AV161" t="s">
        <v>1999</v>
      </c>
      <c r="AW161" t="s">
        <v>1611</v>
      </c>
      <c r="AX161"/>
      <c r="AY161"/>
      <c r="AZ161">
        <v>1</v>
      </c>
      <c r="BA161">
        <v>2</v>
      </c>
      <c r="BB161">
        <v>1</v>
      </c>
      <c r="BC161">
        <v>1</v>
      </c>
      <c r="BD161">
        <v>1</v>
      </c>
      <c r="BE161">
        <v>5</v>
      </c>
      <c r="BF161">
        <v>3</v>
      </c>
      <c r="BG161">
        <v>3</v>
      </c>
      <c r="BH161">
        <v>3</v>
      </c>
      <c r="BI161">
        <v>3</v>
      </c>
      <c r="BJ161">
        <v>2</v>
      </c>
      <c r="BK161">
        <v>2</v>
      </c>
      <c r="BL161">
        <v>1</v>
      </c>
      <c r="BM161">
        <v>1</v>
      </c>
      <c r="BN161">
        <v>5</v>
      </c>
      <c r="BO161">
        <v>4</v>
      </c>
      <c r="BP161">
        <v>2</v>
      </c>
      <c r="BQ161">
        <v>4</v>
      </c>
      <c r="BR161">
        <v>5</v>
      </c>
      <c r="BS161">
        <v>5</v>
      </c>
      <c r="BT161">
        <v>5</v>
      </c>
      <c r="BU161">
        <v>4</v>
      </c>
      <c r="BV161">
        <v>2</v>
      </c>
      <c r="BW161">
        <v>2</v>
      </c>
      <c r="BX161">
        <v>4</v>
      </c>
      <c r="BY161">
        <v>4</v>
      </c>
      <c r="BZ161">
        <v>5</v>
      </c>
      <c r="CA161">
        <v>1</v>
      </c>
      <c r="CB161">
        <v>2</v>
      </c>
      <c r="CC161">
        <v>1</v>
      </c>
      <c r="CD161">
        <v>1</v>
      </c>
      <c r="CE161">
        <v>6</v>
      </c>
      <c r="CF161">
        <v>1</v>
      </c>
      <c r="CG161">
        <v>3</v>
      </c>
      <c r="CH161">
        <v>3</v>
      </c>
      <c r="CI161">
        <v>3</v>
      </c>
      <c r="CJ161">
        <v>3</v>
      </c>
      <c r="CK161">
        <v>3</v>
      </c>
      <c r="CL161">
        <v>1</v>
      </c>
      <c r="CM161">
        <v>1</v>
      </c>
      <c r="CN161">
        <v>1</v>
      </c>
    </row>
    <row r="162" spans="1:92" ht="15.5">
      <c r="A162" s="126" t="s">
        <v>1998</v>
      </c>
      <c r="B162" s="132">
        <v>13.462708263584533</v>
      </c>
      <c r="C162">
        <v>1</v>
      </c>
      <c r="D162">
        <v>3</v>
      </c>
      <c r="E162">
        <v>2</v>
      </c>
      <c r="F162"/>
      <c r="G162"/>
      <c r="H162"/>
      <c r="I162"/>
      <c r="J162"/>
      <c r="K162"/>
      <c r="L162">
        <v>7</v>
      </c>
      <c r="M162"/>
      <c r="N162"/>
      <c r="O162"/>
      <c r="P162"/>
      <c r="Q162" s="126">
        <f t="shared" si="6"/>
        <v>1</v>
      </c>
      <c r="R162">
        <f t="shared" si="8"/>
        <v>7</v>
      </c>
      <c r="S162"/>
      <c r="T162">
        <v>2</v>
      </c>
      <c r="U162"/>
      <c r="V162"/>
      <c r="W162">
        <v>5</v>
      </c>
      <c r="X162"/>
      <c r="Y162"/>
      <c r="Z162"/>
      <c r="AA162"/>
      <c r="AB162"/>
      <c r="AC162">
        <v>11</v>
      </c>
      <c r="AD162"/>
      <c r="AE162"/>
      <c r="AF162"/>
      <c r="AG162" s="126">
        <f t="shared" si="7"/>
        <v>3</v>
      </c>
      <c r="AH162"/>
      <c r="AI162">
        <v>2</v>
      </c>
      <c r="AJ162"/>
      <c r="AK162"/>
      <c r="AL162">
        <v>1</v>
      </c>
      <c r="AM162"/>
      <c r="AN162"/>
      <c r="AO162"/>
      <c r="AP162"/>
      <c r="AQ162"/>
      <c r="AR162">
        <v>3</v>
      </c>
      <c r="AS162"/>
      <c r="AT162"/>
      <c r="AU162" t="s">
        <v>1304</v>
      </c>
      <c r="AV162" t="s">
        <v>687</v>
      </c>
      <c r="AW162"/>
      <c r="AX162"/>
      <c r="AY162"/>
      <c r="AZ162">
        <v>5</v>
      </c>
      <c r="BA162">
        <v>4</v>
      </c>
      <c r="BB162">
        <v>5</v>
      </c>
      <c r="BC162">
        <v>4</v>
      </c>
      <c r="BD162">
        <v>4</v>
      </c>
      <c r="BE162">
        <v>4</v>
      </c>
      <c r="BF162">
        <v>4</v>
      </c>
      <c r="BG162">
        <v>5</v>
      </c>
      <c r="BH162">
        <v>4</v>
      </c>
      <c r="BI162">
        <v>4</v>
      </c>
      <c r="BJ162">
        <v>5</v>
      </c>
      <c r="BK162">
        <v>5</v>
      </c>
      <c r="BL162">
        <v>4</v>
      </c>
      <c r="BM162">
        <v>4</v>
      </c>
      <c r="BN162">
        <v>4</v>
      </c>
      <c r="BO162">
        <v>4</v>
      </c>
      <c r="BP162">
        <v>5</v>
      </c>
      <c r="BQ162">
        <v>5</v>
      </c>
      <c r="BR162">
        <v>4</v>
      </c>
      <c r="BS162">
        <v>5</v>
      </c>
      <c r="BT162">
        <v>4</v>
      </c>
      <c r="BU162">
        <v>4</v>
      </c>
      <c r="BV162">
        <v>5</v>
      </c>
      <c r="BW162">
        <v>5</v>
      </c>
      <c r="BX162">
        <v>4</v>
      </c>
      <c r="BY162">
        <v>5</v>
      </c>
      <c r="BZ162">
        <v>4</v>
      </c>
      <c r="CA162">
        <v>5</v>
      </c>
      <c r="CB162">
        <v>4</v>
      </c>
      <c r="CC162">
        <v>5</v>
      </c>
      <c r="CD162">
        <v>4</v>
      </c>
      <c r="CE162">
        <v>5</v>
      </c>
      <c r="CF162">
        <v>4</v>
      </c>
      <c r="CG162">
        <v>4</v>
      </c>
      <c r="CH162">
        <v>5</v>
      </c>
      <c r="CI162">
        <v>4</v>
      </c>
      <c r="CJ162">
        <v>4</v>
      </c>
      <c r="CK162">
        <v>5</v>
      </c>
      <c r="CL162">
        <v>5</v>
      </c>
      <c r="CM162">
        <v>4</v>
      </c>
      <c r="CN162">
        <v>4</v>
      </c>
    </row>
    <row r="163" spans="1:92" ht="15.5">
      <c r="A163" s="126" t="s">
        <v>1997</v>
      </c>
      <c r="B163" s="132">
        <v>12.966060509335355</v>
      </c>
      <c r="C163">
        <v>2</v>
      </c>
      <c r="D163">
        <v>3</v>
      </c>
      <c r="E163">
        <v>9</v>
      </c>
      <c r="F163"/>
      <c r="G163"/>
      <c r="H163"/>
      <c r="I163"/>
      <c r="J163"/>
      <c r="K163"/>
      <c r="L163"/>
      <c r="M163"/>
      <c r="N163">
        <v>9</v>
      </c>
      <c r="O163"/>
      <c r="P163" t="s">
        <v>649</v>
      </c>
      <c r="Q163" s="126">
        <f t="shared" si="6"/>
        <v>1</v>
      </c>
      <c r="R163">
        <f t="shared" si="8"/>
        <v>9</v>
      </c>
      <c r="S163"/>
      <c r="T163">
        <v>2</v>
      </c>
      <c r="U163"/>
      <c r="V163"/>
      <c r="W163"/>
      <c r="X163"/>
      <c r="Y163"/>
      <c r="Z163"/>
      <c r="AA163"/>
      <c r="AB163"/>
      <c r="AC163"/>
      <c r="AD163"/>
      <c r="AE163"/>
      <c r="AF163"/>
      <c r="AG163" s="126">
        <f t="shared" si="7"/>
        <v>1</v>
      </c>
      <c r="AH163"/>
      <c r="AI163">
        <v>1</v>
      </c>
      <c r="AJ163"/>
      <c r="AK163"/>
      <c r="AL163"/>
      <c r="AM163"/>
      <c r="AN163"/>
      <c r="AO163"/>
      <c r="AP163"/>
      <c r="AQ163"/>
      <c r="AR163"/>
      <c r="AS163"/>
      <c r="AT163"/>
      <c r="AU163" t="s">
        <v>289</v>
      </c>
      <c r="AV163"/>
      <c r="AW163"/>
      <c r="AX163"/>
      <c r="AY163"/>
      <c r="AZ163">
        <v>3</v>
      </c>
      <c r="BA163">
        <v>3</v>
      </c>
      <c r="BB163">
        <v>3</v>
      </c>
      <c r="BC163">
        <v>4</v>
      </c>
      <c r="BD163">
        <v>3</v>
      </c>
      <c r="BE163">
        <v>4</v>
      </c>
      <c r="BF163">
        <v>3</v>
      </c>
      <c r="BG163">
        <v>2</v>
      </c>
      <c r="BH163">
        <v>2</v>
      </c>
      <c r="BI163">
        <v>3</v>
      </c>
      <c r="BJ163">
        <v>4</v>
      </c>
      <c r="BK163">
        <v>4</v>
      </c>
      <c r="BL163">
        <v>4</v>
      </c>
      <c r="BM163">
        <v>4</v>
      </c>
      <c r="BN163">
        <v>3</v>
      </c>
      <c r="BO163">
        <v>3</v>
      </c>
      <c r="BP163">
        <v>3</v>
      </c>
      <c r="BQ163">
        <v>2</v>
      </c>
      <c r="BR163">
        <v>4</v>
      </c>
      <c r="BS163">
        <v>4</v>
      </c>
      <c r="BT163">
        <v>4</v>
      </c>
      <c r="BU163">
        <v>4</v>
      </c>
      <c r="BV163">
        <v>3</v>
      </c>
      <c r="BW163">
        <v>3</v>
      </c>
      <c r="BX163">
        <v>3</v>
      </c>
      <c r="BY163">
        <v>3</v>
      </c>
      <c r="BZ163">
        <v>3</v>
      </c>
      <c r="CA163">
        <v>3</v>
      </c>
      <c r="CB163">
        <v>3</v>
      </c>
      <c r="CC163">
        <v>3</v>
      </c>
      <c r="CD163">
        <v>4</v>
      </c>
      <c r="CE163">
        <v>4</v>
      </c>
      <c r="CF163">
        <v>3</v>
      </c>
      <c r="CG163">
        <v>4</v>
      </c>
      <c r="CH163">
        <v>4</v>
      </c>
      <c r="CI163">
        <v>4</v>
      </c>
      <c r="CJ163">
        <v>4</v>
      </c>
      <c r="CK163">
        <v>4</v>
      </c>
      <c r="CL163">
        <v>2</v>
      </c>
      <c r="CM163">
        <v>2</v>
      </c>
      <c r="CN163">
        <v>2</v>
      </c>
    </row>
    <row r="164" spans="1:92" ht="15.5">
      <c r="A164" s="126" t="s">
        <v>1996</v>
      </c>
      <c r="B164" s="132">
        <v>14.079204254192348</v>
      </c>
      <c r="C164">
        <v>1</v>
      </c>
      <c r="D164">
        <v>2</v>
      </c>
      <c r="E164">
        <v>2</v>
      </c>
      <c r="F164"/>
      <c r="G164"/>
      <c r="H164"/>
      <c r="I164"/>
      <c r="J164"/>
      <c r="K164"/>
      <c r="L164"/>
      <c r="M164"/>
      <c r="N164">
        <v>9</v>
      </c>
      <c r="O164"/>
      <c r="P164" t="s">
        <v>1995</v>
      </c>
      <c r="Q164" s="126">
        <f t="shared" si="6"/>
        <v>1</v>
      </c>
      <c r="R164">
        <f t="shared" si="8"/>
        <v>9</v>
      </c>
      <c r="S164"/>
      <c r="T164">
        <v>2</v>
      </c>
      <c r="U164">
        <v>3</v>
      </c>
      <c r="V164">
        <v>4</v>
      </c>
      <c r="W164">
        <v>5</v>
      </c>
      <c r="X164">
        <v>6</v>
      </c>
      <c r="Y164">
        <v>7</v>
      </c>
      <c r="Z164">
        <v>8</v>
      </c>
      <c r="AA164">
        <v>9</v>
      </c>
      <c r="AB164"/>
      <c r="AC164">
        <v>11</v>
      </c>
      <c r="AD164">
        <v>12</v>
      </c>
      <c r="AE164"/>
      <c r="AF164"/>
      <c r="AG164" s="126">
        <f t="shared" si="7"/>
        <v>10</v>
      </c>
      <c r="AH164"/>
      <c r="AI164">
        <v>1</v>
      </c>
      <c r="AJ164">
        <v>9</v>
      </c>
      <c r="AK164">
        <v>10</v>
      </c>
      <c r="AL164">
        <v>7</v>
      </c>
      <c r="AM164">
        <v>2</v>
      </c>
      <c r="AN164">
        <v>4</v>
      </c>
      <c r="AO164">
        <v>5</v>
      </c>
      <c r="AP164">
        <v>6</v>
      </c>
      <c r="AQ164"/>
      <c r="AR164">
        <v>3</v>
      </c>
      <c r="AS164">
        <v>8</v>
      </c>
      <c r="AT164"/>
      <c r="AU164" t="s">
        <v>1200</v>
      </c>
      <c r="AV164"/>
      <c r="AW164"/>
      <c r="AX164"/>
      <c r="AY164"/>
      <c r="AZ164">
        <v>3</v>
      </c>
      <c r="BA164">
        <v>2</v>
      </c>
      <c r="BB164">
        <v>2</v>
      </c>
      <c r="BC164">
        <v>4</v>
      </c>
      <c r="BD164">
        <v>3</v>
      </c>
      <c r="BE164">
        <v>5</v>
      </c>
      <c r="BF164">
        <v>4</v>
      </c>
      <c r="BG164">
        <v>3</v>
      </c>
      <c r="BH164">
        <v>4</v>
      </c>
      <c r="BI164">
        <v>5</v>
      </c>
      <c r="BJ164">
        <v>5</v>
      </c>
      <c r="BK164">
        <v>5</v>
      </c>
      <c r="BL164">
        <v>5</v>
      </c>
      <c r="BM164">
        <v>5</v>
      </c>
      <c r="BN164">
        <v>4</v>
      </c>
      <c r="BO164">
        <v>4</v>
      </c>
      <c r="BP164">
        <v>4</v>
      </c>
      <c r="BQ164">
        <v>2</v>
      </c>
      <c r="BR164">
        <v>3</v>
      </c>
      <c r="BS164">
        <v>4</v>
      </c>
      <c r="BT164">
        <v>4</v>
      </c>
      <c r="BU164">
        <v>1</v>
      </c>
      <c r="BV164">
        <v>4</v>
      </c>
      <c r="BW164">
        <v>5</v>
      </c>
      <c r="BX164">
        <v>5</v>
      </c>
      <c r="BY164">
        <v>4</v>
      </c>
      <c r="BZ164">
        <v>5</v>
      </c>
      <c r="CA164">
        <v>4</v>
      </c>
      <c r="CB164">
        <v>3</v>
      </c>
      <c r="CC164">
        <v>4</v>
      </c>
      <c r="CD164">
        <v>4</v>
      </c>
      <c r="CE164">
        <v>6</v>
      </c>
      <c r="CF164">
        <v>1</v>
      </c>
      <c r="CG164">
        <v>3</v>
      </c>
      <c r="CH164">
        <v>3</v>
      </c>
      <c r="CI164">
        <v>4</v>
      </c>
      <c r="CJ164">
        <v>4</v>
      </c>
      <c r="CK164">
        <v>3</v>
      </c>
      <c r="CL164">
        <v>3</v>
      </c>
      <c r="CM164">
        <v>2</v>
      </c>
      <c r="CN164">
        <v>2</v>
      </c>
    </row>
    <row r="165" spans="1:92" ht="15.5">
      <c r="A165" s="126" t="s">
        <v>1994</v>
      </c>
      <c r="B165" s="132">
        <v>17.076988135754142</v>
      </c>
      <c r="C165">
        <v>2</v>
      </c>
      <c r="D165">
        <v>3</v>
      </c>
      <c r="E165">
        <v>12</v>
      </c>
      <c r="F165">
        <v>1</v>
      </c>
      <c r="G165"/>
      <c r="H165"/>
      <c r="I165"/>
      <c r="J165"/>
      <c r="K165"/>
      <c r="L165"/>
      <c r="M165"/>
      <c r="N165"/>
      <c r="O165"/>
      <c r="P165"/>
      <c r="Q165" s="126">
        <f t="shared" si="6"/>
        <v>1</v>
      </c>
      <c r="R165">
        <f t="shared" si="8"/>
        <v>1</v>
      </c>
      <c r="S165"/>
      <c r="T165">
        <v>2</v>
      </c>
      <c r="U165">
        <v>3</v>
      </c>
      <c r="V165"/>
      <c r="W165">
        <v>5</v>
      </c>
      <c r="X165">
        <v>6</v>
      </c>
      <c r="Y165">
        <v>7</v>
      </c>
      <c r="Z165">
        <v>8</v>
      </c>
      <c r="AA165"/>
      <c r="AB165"/>
      <c r="AC165">
        <v>11</v>
      </c>
      <c r="AD165">
        <v>12</v>
      </c>
      <c r="AE165"/>
      <c r="AF165"/>
      <c r="AG165" s="126">
        <f t="shared" si="7"/>
        <v>8</v>
      </c>
      <c r="AH165"/>
      <c r="AI165">
        <v>5</v>
      </c>
      <c r="AJ165">
        <v>2</v>
      </c>
      <c r="AK165"/>
      <c r="AL165">
        <v>8</v>
      </c>
      <c r="AM165">
        <v>3</v>
      </c>
      <c r="AN165">
        <v>4</v>
      </c>
      <c r="AO165">
        <v>1</v>
      </c>
      <c r="AP165"/>
      <c r="AQ165"/>
      <c r="AR165">
        <v>7</v>
      </c>
      <c r="AS165">
        <v>6</v>
      </c>
      <c r="AT165"/>
      <c r="AU165"/>
      <c r="AV165"/>
      <c r="AW165"/>
      <c r="AX165"/>
      <c r="AY165"/>
      <c r="AZ165">
        <v>2</v>
      </c>
      <c r="BA165">
        <v>3</v>
      </c>
      <c r="BB165">
        <v>2</v>
      </c>
      <c r="BC165">
        <v>3</v>
      </c>
      <c r="BD165">
        <v>5</v>
      </c>
      <c r="BE165">
        <v>5</v>
      </c>
      <c r="BF165">
        <v>3</v>
      </c>
      <c r="BG165">
        <v>4</v>
      </c>
      <c r="BH165">
        <v>4</v>
      </c>
      <c r="BI165">
        <v>4</v>
      </c>
      <c r="BJ165">
        <v>4</v>
      </c>
      <c r="BK165">
        <v>4</v>
      </c>
      <c r="BL165">
        <v>4</v>
      </c>
      <c r="BM165">
        <v>3</v>
      </c>
      <c r="BN165">
        <v>3</v>
      </c>
      <c r="BO165">
        <v>3</v>
      </c>
      <c r="BP165">
        <v>4</v>
      </c>
      <c r="BQ165">
        <v>4</v>
      </c>
      <c r="BR165">
        <v>4</v>
      </c>
      <c r="BS165">
        <v>4</v>
      </c>
      <c r="BT165">
        <v>3</v>
      </c>
      <c r="BU165">
        <v>2</v>
      </c>
      <c r="BV165">
        <v>2</v>
      </c>
      <c r="BW165">
        <v>2</v>
      </c>
      <c r="BX165">
        <v>2</v>
      </c>
      <c r="BY165">
        <v>3</v>
      </c>
      <c r="BZ165">
        <v>3</v>
      </c>
      <c r="CA165">
        <v>3</v>
      </c>
      <c r="CB165">
        <v>4</v>
      </c>
      <c r="CC165">
        <v>2</v>
      </c>
      <c r="CD165">
        <v>3</v>
      </c>
      <c r="CE165">
        <v>6</v>
      </c>
      <c r="CF165">
        <v>4</v>
      </c>
      <c r="CG165">
        <v>5</v>
      </c>
      <c r="CH165">
        <v>4</v>
      </c>
      <c r="CI165">
        <v>5</v>
      </c>
      <c r="CJ165">
        <v>5</v>
      </c>
      <c r="CK165">
        <v>5</v>
      </c>
      <c r="CL165">
        <v>3</v>
      </c>
      <c r="CM165">
        <v>2</v>
      </c>
      <c r="CN165">
        <v>3</v>
      </c>
    </row>
    <row r="166" spans="1:92" ht="15.5">
      <c r="A166" s="126" t="s">
        <v>1993</v>
      </c>
      <c r="B166" s="132">
        <v>10.802502576085931</v>
      </c>
      <c r="C166">
        <v>1</v>
      </c>
      <c r="D166">
        <v>3</v>
      </c>
      <c r="E166">
        <v>2</v>
      </c>
      <c r="F166"/>
      <c r="G166"/>
      <c r="H166"/>
      <c r="I166"/>
      <c r="J166"/>
      <c r="K166"/>
      <c r="L166"/>
      <c r="M166"/>
      <c r="N166">
        <v>9</v>
      </c>
      <c r="O166"/>
      <c r="P166" t="s">
        <v>1992</v>
      </c>
      <c r="Q166" s="126">
        <f t="shared" si="6"/>
        <v>1</v>
      </c>
      <c r="R166">
        <f t="shared" si="8"/>
        <v>9</v>
      </c>
      <c r="S166"/>
      <c r="T166">
        <v>2</v>
      </c>
      <c r="U166">
        <v>3</v>
      </c>
      <c r="V166">
        <v>4</v>
      </c>
      <c r="W166"/>
      <c r="X166">
        <v>6</v>
      </c>
      <c r="Y166">
        <v>7</v>
      </c>
      <c r="Z166">
        <v>8</v>
      </c>
      <c r="AA166"/>
      <c r="AB166"/>
      <c r="AC166">
        <v>11</v>
      </c>
      <c r="AD166"/>
      <c r="AE166"/>
      <c r="AF166"/>
      <c r="AG166" s="126">
        <f t="shared" si="7"/>
        <v>7</v>
      </c>
      <c r="AH166"/>
      <c r="AI166">
        <v>5</v>
      </c>
      <c r="AJ166">
        <v>6</v>
      </c>
      <c r="AK166">
        <v>4</v>
      </c>
      <c r="AL166"/>
      <c r="AM166">
        <v>2</v>
      </c>
      <c r="AN166">
        <v>1</v>
      </c>
      <c r="AO166">
        <v>3</v>
      </c>
      <c r="AP166"/>
      <c r="AQ166"/>
      <c r="AR166">
        <v>7</v>
      </c>
      <c r="AS166"/>
      <c r="AT166"/>
      <c r="AU166" t="s">
        <v>269</v>
      </c>
      <c r="AV166" t="s">
        <v>310</v>
      </c>
      <c r="AW166" t="s">
        <v>1991</v>
      </c>
      <c r="AX166" t="s">
        <v>1990</v>
      </c>
      <c r="AY166" t="s">
        <v>1989</v>
      </c>
      <c r="AZ166">
        <v>4</v>
      </c>
      <c r="BA166">
        <v>4</v>
      </c>
      <c r="BB166">
        <v>4</v>
      </c>
      <c r="BC166">
        <v>4</v>
      </c>
      <c r="BD166">
        <v>4</v>
      </c>
      <c r="BE166">
        <v>4</v>
      </c>
      <c r="BF166">
        <v>4</v>
      </c>
      <c r="BG166">
        <v>5</v>
      </c>
      <c r="BH166">
        <v>5</v>
      </c>
      <c r="BI166">
        <v>5</v>
      </c>
      <c r="BJ166">
        <v>5</v>
      </c>
      <c r="BK166">
        <v>5</v>
      </c>
      <c r="BL166">
        <v>5</v>
      </c>
      <c r="BM166">
        <v>5</v>
      </c>
      <c r="BN166">
        <v>5</v>
      </c>
      <c r="BO166">
        <v>5</v>
      </c>
      <c r="BP166">
        <v>5</v>
      </c>
      <c r="BQ166">
        <v>5</v>
      </c>
      <c r="BR166">
        <v>5</v>
      </c>
      <c r="BS166">
        <v>5</v>
      </c>
      <c r="BT166">
        <v>5</v>
      </c>
      <c r="BU166">
        <v>5</v>
      </c>
      <c r="BV166">
        <v>5</v>
      </c>
      <c r="BW166">
        <v>5</v>
      </c>
      <c r="BX166">
        <v>5</v>
      </c>
      <c r="BY166">
        <v>5</v>
      </c>
      <c r="BZ166">
        <v>5</v>
      </c>
      <c r="CA166">
        <v>5</v>
      </c>
      <c r="CB166">
        <v>5</v>
      </c>
      <c r="CC166">
        <v>5</v>
      </c>
      <c r="CD166">
        <v>5</v>
      </c>
      <c r="CE166">
        <v>5</v>
      </c>
      <c r="CF166">
        <v>4</v>
      </c>
      <c r="CG166">
        <v>5</v>
      </c>
      <c r="CH166">
        <v>5</v>
      </c>
      <c r="CI166">
        <v>5</v>
      </c>
      <c r="CJ166">
        <v>5</v>
      </c>
      <c r="CK166">
        <v>4</v>
      </c>
      <c r="CL166">
        <v>4</v>
      </c>
      <c r="CM166">
        <v>4</v>
      </c>
      <c r="CN166">
        <v>4</v>
      </c>
    </row>
    <row r="167" spans="1:92" ht="15.5">
      <c r="A167" s="126" t="s">
        <v>1988</v>
      </c>
      <c r="B167" s="132">
        <v>9.5105444785563371</v>
      </c>
      <c r="C167">
        <v>2</v>
      </c>
      <c r="D167">
        <v>4</v>
      </c>
      <c r="E167">
        <v>12</v>
      </c>
      <c r="F167"/>
      <c r="G167"/>
      <c r="H167"/>
      <c r="I167"/>
      <c r="J167"/>
      <c r="K167"/>
      <c r="L167"/>
      <c r="M167">
        <v>8</v>
      </c>
      <c r="N167"/>
      <c r="O167"/>
      <c r="P167"/>
      <c r="Q167" s="126">
        <f t="shared" si="6"/>
        <v>1</v>
      </c>
      <c r="R167">
        <f t="shared" si="8"/>
        <v>8</v>
      </c>
      <c r="S167"/>
      <c r="T167"/>
      <c r="U167"/>
      <c r="V167">
        <v>4</v>
      </c>
      <c r="W167"/>
      <c r="X167"/>
      <c r="Y167">
        <v>7</v>
      </c>
      <c r="Z167"/>
      <c r="AA167"/>
      <c r="AB167"/>
      <c r="AC167"/>
      <c r="AD167"/>
      <c r="AE167">
        <v>13</v>
      </c>
      <c r="AF167"/>
      <c r="AG167" s="126">
        <f t="shared" si="7"/>
        <v>3</v>
      </c>
      <c r="AH167"/>
      <c r="AI167"/>
      <c r="AJ167"/>
      <c r="AK167">
        <v>1</v>
      </c>
      <c r="AL167"/>
      <c r="AM167"/>
      <c r="AN167">
        <v>3</v>
      </c>
      <c r="AO167"/>
      <c r="AP167"/>
      <c r="AQ167"/>
      <c r="AR167"/>
      <c r="AS167"/>
      <c r="AT167">
        <v>2</v>
      </c>
      <c r="AU167"/>
      <c r="AV167"/>
      <c r="AW167"/>
      <c r="AX167"/>
      <c r="AY167"/>
      <c r="AZ167">
        <v>5</v>
      </c>
      <c r="BA167">
        <v>4</v>
      </c>
      <c r="BB167">
        <v>5</v>
      </c>
      <c r="BC167">
        <v>5</v>
      </c>
      <c r="BD167">
        <v>4</v>
      </c>
      <c r="BE167">
        <v>5</v>
      </c>
      <c r="BF167">
        <v>5</v>
      </c>
      <c r="BG167">
        <v>4</v>
      </c>
      <c r="BH167">
        <v>5</v>
      </c>
      <c r="BI167">
        <v>4</v>
      </c>
      <c r="BJ167">
        <v>5</v>
      </c>
      <c r="BK167">
        <v>4</v>
      </c>
      <c r="BL167">
        <v>4</v>
      </c>
      <c r="BM167">
        <v>5</v>
      </c>
      <c r="BN167">
        <v>3</v>
      </c>
      <c r="BO167">
        <v>3</v>
      </c>
      <c r="BP167">
        <v>4</v>
      </c>
      <c r="BQ167">
        <v>5</v>
      </c>
      <c r="BR167">
        <v>4</v>
      </c>
      <c r="BS167">
        <v>5</v>
      </c>
      <c r="BT167">
        <v>4</v>
      </c>
      <c r="BU167">
        <v>5</v>
      </c>
      <c r="BV167">
        <v>3</v>
      </c>
      <c r="BW167">
        <v>4</v>
      </c>
      <c r="BX167">
        <v>5</v>
      </c>
      <c r="BY167">
        <v>5</v>
      </c>
      <c r="BZ167">
        <v>4</v>
      </c>
      <c r="CA167">
        <v>3</v>
      </c>
      <c r="CB167">
        <v>4</v>
      </c>
      <c r="CC167">
        <v>5</v>
      </c>
      <c r="CD167">
        <v>5</v>
      </c>
      <c r="CE167">
        <v>6</v>
      </c>
      <c r="CF167">
        <v>4</v>
      </c>
      <c r="CG167">
        <v>4</v>
      </c>
      <c r="CH167">
        <v>4</v>
      </c>
      <c r="CI167">
        <v>5</v>
      </c>
      <c r="CJ167">
        <v>5</v>
      </c>
      <c r="CK167">
        <v>5</v>
      </c>
      <c r="CL167">
        <v>4</v>
      </c>
      <c r="CM167">
        <v>5</v>
      </c>
      <c r="CN167">
        <v>4</v>
      </c>
    </row>
    <row r="168" spans="1:92" ht="15.5">
      <c r="A168" s="126" t="s">
        <v>1987</v>
      </c>
      <c r="B168" s="132">
        <v>9.5137405497074568</v>
      </c>
      <c r="C168">
        <v>2</v>
      </c>
      <c r="D168">
        <v>2</v>
      </c>
      <c r="E168">
        <v>9</v>
      </c>
      <c r="F168"/>
      <c r="G168"/>
      <c r="H168"/>
      <c r="I168"/>
      <c r="J168"/>
      <c r="K168"/>
      <c r="L168"/>
      <c r="M168"/>
      <c r="N168">
        <v>9</v>
      </c>
      <c r="O168"/>
      <c r="P168" t="s">
        <v>181</v>
      </c>
      <c r="Q168" s="126">
        <f t="shared" si="6"/>
        <v>1</v>
      </c>
      <c r="R168">
        <f t="shared" si="8"/>
        <v>9</v>
      </c>
      <c r="S168"/>
      <c r="T168">
        <v>2</v>
      </c>
      <c r="U168">
        <v>3</v>
      </c>
      <c r="V168">
        <v>4</v>
      </c>
      <c r="W168">
        <v>5</v>
      </c>
      <c r="X168">
        <v>6</v>
      </c>
      <c r="Y168">
        <v>7</v>
      </c>
      <c r="Z168">
        <v>8</v>
      </c>
      <c r="AA168">
        <v>9</v>
      </c>
      <c r="AB168">
        <v>10</v>
      </c>
      <c r="AC168">
        <v>11</v>
      </c>
      <c r="AD168">
        <v>12</v>
      </c>
      <c r="AE168"/>
      <c r="AF168"/>
      <c r="AG168" s="126">
        <f t="shared" si="7"/>
        <v>11</v>
      </c>
      <c r="AH168"/>
      <c r="AI168">
        <v>3</v>
      </c>
      <c r="AJ168">
        <v>7</v>
      </c>
      <c r="AK168">
        <v>6</v>
      </c>
      <c r="AL168">
        <v>2</v>
      </c>
      <c r="AM168">
        <v>9</v>
      </c>
      <c r="AN168">
        <v>8</v>
      </c>
      <c r="AO168">
        <v>1</v>
      </c>
      <c r="AP168">
        <v>5</v>
      </c>
      <c r="AQ168">
        <v>11</v>
      </c>
      <c r="AR168">
        <v>10</v>
      </c>
      <c r="AS168">
        <v>4</v>
      </c>
      <c r="AT168"/>
      <c r="AU168" t="s">
        <v>1986</v>
      </c>
      <c r="AV168" t="s">
        <v>1200</v>
      </c>
      <c r="AW168" t="s">
        <v>1985</v>
      </c>
      <c r="AX168" t="s">
        <v>1628</v>
      </c>
      <c r="AY168" t="s">
        <v>576</v>
      </c>
      <c r="AZ168">
        <v>4</v>
      </c>
      <c r="BA168">
        <v>4</v>
      </c>
      <c r="BB168">
        <v>4</v>
      </c>
      <c r="BC168">
        <v>4</v>
      </c>
      <c r="BD168">
        <v>5</v>
      </c>
      <c r="BE168">
        <v>5</v>
      </c>
      <c r="BF168">
        <v>3</v>
      </c>
      <c r="BG168">
        <v>4</v>
      </c>
      <c r="BH168">
        <v>5</v>
      </c>
      <c r="BI168">
        <v>5</v>
      </c>
      <c r="BJ168">
        <v>4</v>
      </c>
      <c r="BK168">
        <v>5</v>
      </c>
      <c r="BL168">
        <v>5</v>
      </c>
      <c r="BM168">
        <v>5</v>
      </c>
      <c r="BN168">
        <v>5</v>
      </c>
      <c r="BO168">
        <v>4</v>
      </c>
      <c r="BP168">
        <v>5</v>
      </c>
      <c r="BQ168">
        <v>4</v>
      </c>
      <c r="BR168">
        <v>5</v>
      </c>
      <c r="BS168">
        <v>5</v>
      </c>
      <c r="BT168">
        <v>4</v>
      </c>
      <c r="BU168">
        <v>4</v>
      </c>
      <c r="BV168">
        <v>5</v>
      </c>
      <c r="BW168">
        <v>5</v>
      </c>
      <c r="BX168">
        <v>5</v>
      </c>
      <c r="BY168">
        <v>5</v>
      </c>
      <c r="BZ168">
        <v>5</v>
      </c>
      <c r="CA168">
        <v>5</v>
      </c>
      <c r="CB168">
        <v>4</v>
      </c>
      <c r="CC168">
        <v>4</v>
      </c>
      <c r="CD168">
        <v>5</v>
      </c>
      <c r="CE168">
        <v>6</v>
      </c>
      <c r="CF168">
        <v>2</v>
      </c>
      <c r="CG168">
        <v>4</v>
      </c>
      <c r="CH168">
        <v>4</v>
      </c>
      <c r="CI168">
        <v>5</v>
      </c>
      <c r="CJ168">
        <v>5</v>
      </c>
      <c r="CK168">
        <v>4</v>
      </c>
      <c r="CL168">
        <v>4</v>
      </c>
      <c r="CM168">
        <v>4</v>
      </c>
      <c r="CN168">
        <v>4</v>
      </c>
    </row>
    <row r="169" spans="1:92" ht="15.5">
      <c r="A169" s="126" t="s">
        <v>1984</v>
      </c>
      <c r="B169" s="132">
        <v>6.4389287810487348</v>
      </c>
      <c r="C169">
        <v>2</v>
      </c>
      <c r="D169">
        <v>2</v>
      </c>
      <c r="E169">
        <v>9</v>
      </c>
      <c r="F169">
        <v>1</v>
      </c>
      <c r="G169"/>
      <c r="H169"/>
      <c r="I169"/>
      <c r="J169"/>
      <c r="K169"/>
      <c r="L169"/>
      <c r="M169"/>
      <c r="N169"/>
      <c r="O169"/>
      <c r="P169"/>
      <c r="Q169" s="126">
        <f t="shared" si="6"/>
        <v>1</v>
      </c>
      <c r="R169">
        <f t="shared" si="8"/>
        <v>1</v>
      </c>
      <c r="S169">
        <v>1</v>
      </c>
      <c r="T169">
        <v>2</v>
      </c>
      <c r="U169"/>
      <c r="V169"/>
      <c r="W169">
        <v>5</v>
      </c>
      <c r="X169">
        <v>6</v>
      </c>
      <c r="Y169"/>
      <c r="Z169">
        <v>8</v>
      </c>
      <c r="AA169"/>
      <c r="AB169"/>
      <c r="AC169"/>
      <c r="AD169"/>
      <c r="AE169"/>
      <c r="AF169"/>
      <c r="AG169" s="126">
        <f t="shared" si="7"/>
        <v>5</v>
      </c>
      <c r="AH169">
        <v>5</v>
      </c>
      <c r="AI169">
        <v>1</v>
      </c>
      <c r="AJ169"/>
      <c r="AK169"/>
      <c r="AL169">
        <v>4</v>
      </c>
      <c r="AM169">
        <v>2</v>
      </c>
      <c r="AN169"/>
      <c r="AO169">
        <v>3</v>
      </c>
      <c r="AP169"/>
      <c r="AQ169"/>
      <c r="AR169"/>
      <c r="AS169"/>
      <c r="AT169"/>
      <c r="AU169" t="s">
        <v>1072</v>
      </c>
      <c r="AV169" t="s">
        <v>447</v>
      </c>
      <c r="AW169" t="s">
        <v>1983</v>
      </c>
      <c r="AX169" t="s">
        <v>1982</v>
      </c>
      <c r="AY169" t="s">
        <v>265</v>
      </c>
      <c r="AZ169">
        <v>6</v>
      </c>
      <c r="BA169">
        <v>4</v>
      </c>
      <c r="BB169">
        <v>4</v>
      </c>
      <c r="BC169">
        <v>4</v>
      </c>
      <c r="BD169">
        <v>5</v>
      </c>
      <c r="BE169">
        <v>5</v>
      </c>
      <c r="BF169">
        <v>3</v>
      </c>
      <c r="BG169">
        <v>5</v>
      </c>
      <c r="BH169">
        <v>4</v>
      </c>
      <c r="BI169">
        <v>5</v>
      </c>
      <c r="BJ169">
        <v>4</v>
      </c>
      <c r="BK169">
        <v>5</v>
      </c>
      <c r="BL169">
        <v>5</v>
      </c>
      <c r="BM169">
        <v>5</v>
      </c>
      <c r="BN169">
        <v>5</v>
      </c>
      <c r="BO169">
        <v>4</v>
      </c>
      <c r="BP169">
        <v>4</v>
      </c>
      <c r="BQ169">
        <v>4</v>
      </c>
      <c r="BR169">
        <v>4</v>
      </c>
      <c r="BS169">
        <v>4</v>
      </c>
      <c r="BT169">
        <v>4</v>
      </c>
      <c r="BU169">
        <v>3</v>
      </c>
      <c r="BV169">
        <v>4</v>
      </c>
      <c r="BW169">
        <v>5</v>
      </c>
      <c r="BX169">
        <v>5</v>
      </c>
      <c r="BY169">
        <v>4</v>
      </c>
      <c r="BZ169">
        <v>5</v>
      </c>
      <c r="CA169">
        <v>5</v>
      </c>
      <c r="CB169">
        <v>4</v>
      </c>
      <c r="CC169">
        <v>4</v>
      </c>
      <c r="CD169">
        <v>4</v>
      </c>
      <c r="CE169">
        <v>6</v>
      </c>
      <c r="CF169">
        <v>4</v>
      </c>
      <c r="CG169">
        <v>4</v>
      </c>
      <c r="CH169">
        <v>4</v>
      </c>
      <c r="CI169">
        <v>4</v>
      </c>
      <c r="CJ169">
        <v>5</v>
      </c>
      <c r="CK169">
        <v>4</v>
      </c>
      <c r="CL169">
        <v>3</v>
      </c>
      <c r="CM169">
        <v>3</v>
      </c>
      <c r="CN169">
        <v>3</v>
      </c>
    </row>
    <row r="170" spans="1:92" ht="15.5">
      <c r="A170" s="126" t="s">
        <v>1981</v>
      </c>
      <c r="B170" s="132">
        <v>11.207090113897065</v>
      </c>
      <c r="C170">
        <v>2</v>
      </c>
      <c r="D170">
        <v>3</v>
      </c>
      <c r="E170">
        <v>2</v>
      </c>
      <c r="F170">
        <v>1</v>
      </c>
      <c r="G170"/>
      <c r="H170"/>
      <c r="I170"/>
      <c r="J170"/>
      <c r="K170"/>
      <c r="L170"/>
      <c r="M170"/>
      <c r="N170"/>
      <c r="O170"/>
      <c r="P170"/>
      <c r="Q170" s="126">
        <f t="shared" si="6"/>
        <v>1</v>
      </c>
      <c r="R170">
        <f t="shared" si="8"/>
        <v>1</v>
      </c>
      <c r="S170"/>
      <c r="T170">
        <v>2</v>
      </c>
      <c r="U170">
        <v>3</v>
      </c>
      <c r="V170">
        <v>4</v>
      </c>
      <c r="W170"/>
      <c r="X170">
        <v>6</v>
      </c>
      <c r="Y170"/>
      <c r="Z170"/>
      <c r="AA170"/>
      <c r="AB170">
        <v>10</v>
      </c>
      <c r="AC170"/>
      <c r="AD170"/>
      <c r="AE170"/>
      <c r="AF170"/>
      <c r="AG170" s="126">
        <f t="shared" si="7"/>
        <v>5</v>
      </c>
      <c r="AH170"/>
      <c r="AI170">
        <v>3</v>
      </c>
      <c r="AJ170">
        <v>1</v>
      </c>
      <c r="AK170">
        <v>5</v>
      </c>
      <c r="AL170"/>
      <c r="AM170">
        <v>2</v>
      </c>
      <c r="AN170"/>
      <c r="AO170"/>
      <c r="AP170"/>
      <c r="AQ170">
        <v>4</v>
      </c>
      <c r="AR170"/>
      <c r="AS170"/>
      <c r="AT170"/>
      <c r="AU170"/>
      <c r="AV170"/>
      <c r="AW170"/>
      <c r="AX170"/>
      <c r="AY170"/>
      <c r="AZ170">
        <v>3</v>
      </c>
      <c r="BA170">
        <v>3</v>
      </c>
      <c r="BB170">
        <v>3</v>
      </c>
      <c r="BC170">
        <v>3</v>
      </c>
      <c r="BD170">
        <v>5</v>
      </c>
      <c r="BE170">
        <v>5</v>
      </c>
      <c r="BF170">
        <v>3</v>
      </c>
      <c r="BG170">
        <v>3</v>
      </c>
      <c r="BH170">
        <v>4</v>
      </c>
      <c r="BI170">
        <v>5</v>
      </c>
      <c r="BJ170">
        <v>4</v>
      </c>
      <c r="BK170">
        <v>5</v>
      </c>
      <c r="BL170">
        <v>5</v>
      </c>
      <c r="BM170">
        <v>5</v>
      </c>
      <c r="BN170">
        <v>5</v>
      </c>
      <c r="BO170">
        <v>4</v>
      </c>
      <c r="BP170">
        <v>5</v>
      </c>
      <c r="BQ170">
        <v>4</v>
      </c>
      <c r="BR170">
        <v>5</v>
      </c>
      <c r="BS170">
        <v>5</v>
      </c>
      <c r="BT170">
        <v>5</v>
      </c>
      <c r="BU170">
        <v>5</v>
      </c>
      <c r="BV170">
        <v>4</v>
      </c>
      <c r="BW170">
        <v>4</v>
      </c>
      <c r="BX170">
        <v>5</v>
      </c>
      <c r="BY170">
        <v>5</v>
      </c>
      <c r="BZ170">
        <v>5</v>
      </c>
      <c r="CA170">
        <v>4</v>
      </c>
      <c r="CB170">
        <v>4</v>
      </c>
      <c r="CC170">
        <v>4</v>
      </c>
      <c r="CD170">
        <v>4</v>
      </c>
      <c r="CE170">
        <v>4</v>
      </c>
      <c r="CF170">
        <v>3</v>
      </c>
      <c r="CG170">
        <v>4</v>
      </c>
      <c r="CH170">
        <v>4</v>
      </c>
      <c r="CI170">
        <v>4</v>
      </c>
      <c r="CJ170">
        <v>5</v>
      </c>
      <c r="CK170">
        <v>4</v>
      </c>
      <c r="CL170">
        <v>2</v>
      </c>
      <c r="CM170">
        <v>2</v>
      </c>
      <c r="CN170">
        <v>2</v>
      </c>
    </row>
    <row r="171" spans="1:92" ht="15.5">
      <c r="A171" s="126" t="s">
        <v>1980</v>
      </c>
      <c r="B171" s="132">
        <v>9.1533133527173209</v>
      </c>
      <c r="C171">
        <v>1</v>
      </c>
      <c r="D171">
        <v>3</v>
      </c>
      <c r="E171">
        <v>2</v>
      </c>
      <c r="F171"/>
      <c r="G171"/>
      <c r="H171"/>
      <c r="I171"/>
      <c r="J171"/>
      <c r="K171"/>
      <c r="L171"/>
      <c r="M171"/>
      <c r="N171">
        <v>9</v>
      </c>
      <c r="O171"/>
      <c r="P171" t="s">
        <v>169</v>
      </c>
      <c r="Q171" s="126">
        <f t="shared" si="6"/>
        <v>1</v>
      </c>
      <c r="R171">
        <f t="shared" si="8"/>
        <v>9</v>
      </c>
      <c r="S171"/>
      <c r="T171">
        <v>2</v>
      </c>
      <c r="U171"/>
      <c r="V171"/>
      <c r="W171"/>
      <c r="X171"/>
      <c r="Y171"/>
      <c r="Z171"/>
      <c r="AA171"/>
      <c r="AB171"/>
      <c r="AC171"/>
      <c r="AD171"/>
      <c r="AE171"/>
      <c r="AF171"/>
      <c r="AG171" s="126">
        <f t="shared" si="7"/>
        <v>1</v>
      </c>
      <c r="AH171"/>
      <c r="AI171">
        <v>1</v>
      </c>
      <c r="AJ171"/>
      <c r="AK171"/>
      <c r="AL171"/>
      <c r="AM171"/>
      <c r="AN171"/>
      <c r="AO171"/>
      <c r="AP171"/>
      <c r="AQ171"/>
      <c r="AR171"/>
      <c r="AS171"/>
      <c r="AT171"/>
      <c r="AU171" t="s">
        <v>1979</v>
      </c>
      <c r="AV171"/>
      <c r="AW171"/>
      <c r="AX171"/>
      <c r="AY171"/>
      <c r="AZ171">
        <v>2</v>
      </c>
      <c r="BA171">
        <v>1</v>
      </c>
      <c r="BB171">
        <v>1</v>
      </c>
      <c r="BC171">
        <v>1</v>
      </c>
      <c r="BD171">
        <v>3</v>
      </c>
      <c r="BE171">
        <v>3</v>
      </c>
      <c r="BF171">
        <v>3</v>
      </c>
      <c r="BG171">
        <v>3</v>
      </c>
      <c r="BH171">
        <v>3</v>
      </c>
      <c r="BI171">
        <v>3</v>
      </c>
      <c r="BJ171">
        <v>4</v>
      </c>
      <c r="BK171">
        <v>4</v>
      </c>
      <c r="BL171">
        <v>4</v>
      </c>
      <c r="BM171">
        <v>4</v>
      </c>
      <c r="BN171">
        <v>4</v>
      </c>
      <c r="BO171">
        <v>3</v>
      </c>
      <c r="BP171">
        <v>3</v>
      </c>
      <c r="BQ171">
        <v>3</v>
      </c>
      <c r="BR171">
        <v>3</v>
      </c>
      <c r="BS171">
        <v>3</v>
      </c>
      <c r="BT171">
        <v>3</v>
      </c>
      <c r="BU171">
        <v>3</v>
      </c>
      <c r="BV171">
        <v>3</v>
      </c>
      <c r="BW171">
        <v>3</v>
      </c>
      <c r="BX171">
        <v>3</v>
      </c>
      <c r="BY171">
        <v>4</v>
      </c>
      <c r="BZ171">
        <v>4</v>
      </c>
      <c r="CA171">
        <v>3</v>
      </c>
      <c r="CB171">
        <v>3</v>
      </c>
      <c r="CC171">
        <v>3</v>
      </c>
      <c r="CD171">
        <v>3</v>
      </c>
      <c r="CE171">
        <v>6</v>
      </c>
      <c r="CF171">
        <v>3</v>
      </c>
      <c r="CG171">
        <v>3</v>
      </c>
      <c r="CH171">
        <v>3</v>
      </c>
      <c r="CI171">
        <v>3</v>
      </c>
      <c r="CJ171">
        <v>3</v>
      </c>
      <c r="CK171">
        <v>3</v>
      </c>
      <c r="CL171">
        <v>4</v>
      </c>
      <c r="CM171">
        <v>3</v>
      </c>
      <c r="CN171">
        <v>4</v>
      </c>
    </row>
    <row r="172" spans="1:92" ht="15.5">
      <c r="A172" s="126" t="s">
        <v>1978</v>
      </c>
      <c r="B172" s="132">
        <v>17.279534591159091</v>
      </c>
      <c r="C172">
        <v>2</v>
      </c>
      <c r="D172">
        <v>3</v>
      </c>
      <c r="E172">
        <v>2</v>
      </c>
      <c r="F172"/>
      <c r="G172">
        <v>2</v>
      </c>
      <c r="H172"/>
      <c r="I172"/>
      <c r="J172"/>
      <c r="K172"/>
      <c r="L172"/>
      <c r="M172"/>
      <c r="N172"/>
      <c r="O172"/>
      <c r="P172"/>
      <c r="Q172" s="126">
        <f t="shared" si="6"/>
        <v>1</v>
      </c>
      <c r="R172">
        <f t="shared" si="8"/>
        <v>2</v>
      </c>
      <c r="S172"/>
      <c r="T172"/>
      <c r="U172"/>
      <c r="V172"/>
      <c r="W172"/>
      <c r="X172"/>
      <c r="Y172"/>
      <c r="Z172"/>
      <c r="AA172"/>
      <c r="AB172"/>
      <c r="AC172"/>
      <c r="AD172"/>
      <c r="AE172"/>
      <c r="AF172">
        <v>14</v>
      </c>
      <c r="AG172" s="126">
        <f t="shared" si="7"/>
        <v>0</v>
      </c>
      <c r="AH172"/>
      <c r="AI172"/>
      <c r="AJ172"/>
      <c r="AK172"/>
      <c r="AL172"/>
      <c r="AM172"/>
      <c r="AN172"/>
      <c r="AO172"/>
      <c r="AP172"/>
      <c r="AQ172"/>
      <c r="AR172"/>
      <c r="AS172"/>
      <c r="AT172"/>
      <c r="AU172"/>
      <c r="AV172"/>
      <c r="AW172"/>
      <c r="AX172"/>
      <c r="AY172"/>
      <c r="AZ172">
        <v>6</v>
      </c>
      <c r="BA172">
        <v>3</v>
      </c>
      <c r="BB172">
        <v>3</v>
      </c>
      <c r="BC172">
        <v>3</v>
      </c>
      <c r="BD172">
        <v>3</v>
      </c>
      <c r="BE172">
        <v>3</v>
      </c>
      <c r="BF172">
        <v>3</v>
      </c>
      <c r="BG172">
        <v>3</v>
      </c>
      <c r="BH172">
        <v>3</v>
      </c>
      <c r="BI172">
        <v>3</v>
      </c>
      <c r="BJ172">
        <v>3</v>
      </c>
      <c r="BK172">
        <v>3</v>
      </c>
      <c r="BL172">
        <v>3</v>
      </c>
      <c r="BM172">
        <v>3</v>
      </c>
      <c r="BN172">
        <v>3</v>
      </c>
      <c r="BO172">
        <v>3</v>
      </c>
      <c r="BP172">
        <v>3</v>
      </c>
      <c r="BQ172">
        <v>3</v>
      </c>
      <c r="BR172">
        <v>3</v>
      </c>
      <c r="BS172">
        <v>3</v>
      </c>
      <c r="BT172">
        <v>3</v>
      </c>
      <c r="BU172">
        <v>3</v>
      </c>
      <c r="BV172">
        <v>3</v>
      </c>
      <c r="BW172">
        <v>3</v>
      </c>
      <c r="BX172">
        <v>3</v>
      </c>
      <c r="BY172">
        <v>3</v>
      </c>
      <c r="BZ172">
        <v>3</v>
      </c>
      <c r="CA172">
        <v>3</v>
      </c>
      <c r="CB172">
        <v>3</v>
      </c>
      <c r="CC172">
        <v>3</v>
      </c>
      <c r="CD172">
        <v>3</v>
      </c>
      <c r="CE172">
        <v>7</v>
      </c>
      <c r="CF172">
        <v>3</v>
      </c>
      <c r="CG172">
        <v>3</v>
      </c>
      <c r="CH172">
        <v>3</v>
      </c>
      <c r="CI172">
        <v>3</v>
      </c>
      <c r="CJ172">
        <v>3</v>
      </c>
      <c r="CK172">
        <v>3</v>
      </c>
      <c r="CL172">
        <v>3</v>
      </c>
      <c r="CM172">
        <v>3</v>
      </c>
      <c r="CN172">
        <v>3</v>
      </c>
    </row>
    <row r="173" spans="1:92" ht="15.5">
      <c r="A173" s="126" t="s">
        <v>1977</v>
      </c>
      <c r="B173" s="132">
        <v>16.646003355085476</v>
      </c>
      <c r="C173">
        <v>2</v>
      </c>
      <c r="D173">
        <v>3</v>
      </c>
      <c r="E173">
        <v>8</v>
      </c>
      <c r="F173">
        <v>1</v>
      </c>
      <c r="G173"/>
      <c r="H173"/>
      <c r="I173"/>
      <c r="J173"/>
      <c r="K173"/>
      <c r="L173"/>
      <c r="M173"/>
      <c r="N173"/>
      <c r="O173"/>
      <c r="P173"/>
      <c r="Q173" s="126">
        <f t="shared" si="6"/>
        <v>1</v>
      </c>
      <c r="R173">
        <f t="shared" si="8"/>
        <v>1</v>
      </c>
      <c r="S173"/>
      <c r="T173"/>
      <c r="U173"/>
      <c r="V173">
        <v>4</v>
      </c>
      <c r="W173">
        <v>5</v>
      </c>
      <c r="X173">
        <v>6</v>
      </c>
      <c r="Y173">
        <v>7</v>
      </c>
      <c r="Z173">
        <v>8</v>
      </c>
      <c r="AA173">
        <v>9</v>
      </c>
      <c r="AB173"/>
      <c r="AC173">
        <v>11</v>
      </c>
      <c r="AD173"/>
      <c r="AE173"/>
      <c r="AF173"/>
      <c r="AG173" s="126">
        <f t="shared" si="7"/>
        <v>7</v>
      </c>
      <c r="AH173"/>
      <c r="AI173"/>
      <c r="AJ173"/>
      <c r="AK173">
        <v>5</v>
      </c>
      <c r="AL173">
        <v>6</v>
      </c>
      <c r="AM173">
        <v>1</v>
      </c>
      <c r="AN173">
        <v>2</v>
      </c>
      <c r="AO173">
        <v>3</v>
      </c>
      <c r="AP173">
        <v>7</v>
      </c>
      <c r="AQ173"/>
      <c r="AR173">
        <v>4</v>
      </c>
      <c r="AS173"/>
      <c r="AT173"/>
      <c r="AU173"/>
      <c r="AV173"/>
      <c r="AW173"/>
      <c r="AX173"/>
      <c r="AY173"/>
      <c r="AZ173">
        <v>6</v>
      </c>
      <c r="BA173">
        <v>4</v>
      </c>
      <c r="BB173">
        <v>4</v>
      </c>
      <c r="BC173">
        <v>4</v>
      </c>
      <c r="BD173">
        <v>4</v>
      </c>
      <c r="BE173">
        <v>4</v>
      </c>
      <c r="BF173">
        <v>4</v>
      </c>
      <c r="BG173">
        <v>4</v>
      </c>
      <c r="BH173">
        <v>4</v>
      </c>
      <c r="BI173">
        <v>4</v>
      </c>
      <c r="BJ173">
        <v>4</v>
      </c>
      <c r="BK173">
        <v>5</v>
      </c>
      <c r="BL173">
        <v>4</v>
      </c>
      <c r="BM173">
        <v>5</v>
      </c>
      <c r="BN173">
        <v>4</v>
      </c>
      <c r="BO173">
        <v>4</v>
      </c>
      <c r="BP173">
        <v>4</v>
      </c>
      <c r="BQ173">
        <v>5</v>
      </c>
      <c r="BR173">
        <v>4</v>
      </c>
      <c r="BS173">
        <v>4</v>
      </c>
      <c r="BT173">
        <v>4</v>
      </c>
      <c r="BU173">
        <v>4</v>
      </c>
      <c r="BV173">
        <v>3</v>
      </c>
      <c r="BW173">
        <v>4</v>
      </c>
      <c r="BX173">
        <v>5</v>
      </c>
      <c r="BY173">
        <v>5</v>
      </c>
      <c r="BZ173">
        <v>5</v>
      </c>
      <c r="CA173">
        <v>4</v>
      </c>
      <c r="CB173">
        <v>4</v>
      </c>
      <c r="CC173">
        <v>4</v>
      </c>
      <c r="CD173">
        <v>4</v>
      </c>
      <c r="CE173">
        <v>2</v>
      </c>
      <c r="CF173">
        <v>4</v>
      </c>
      <c r="CG173">
        <v>4</v>
      </c>
      <c r="CH173">
        <v>2</v>
      </c>
      <c r="CI173">
        <v>4</v>
      </c>
      <c r="CJ173">
        <v>4</v>
      </c>
      <c r="CK173">
        <v>4</v>
      </c>
      <c r="CL173">
        <v>3</v>
      </c>
      <c r="CM173">
        <v>2</v>
      </c>
      <c r="CN173">
        <v>2</v>
      </c>
    </row>
    <row r="174" spans="1:92" ht="15.5">
      <c r="A174" s="126" t="s">
        <v>1976</v>
      </c>
      <c r="B174" s="132">
        <v>18.936856310152855</v>
      </c>
      <c r="C174">
        <v>2</v>
      </c>
      <c r="D174">
        <v>2</v>
      </c>
      <c r="E174">
        <v>7</v>
      </c>
      <c r="F174">
        <v>1</v>
      </c>
      <c r="G174"/>
      <c r="H174"/>
      <c r="I174"/>
      <c r="J174"/>
      <c r="K174"/>
      <c r="L174"/>
      <c r="M174"/>
      <c r="N174"/>
      <c r="O174"/>
      <c r="P174"/>
      <c r="Q174" s="126">
        <f t="shared" si="6"/>
        <v>1</v>
      </c>
      <c r="R174">
        <f t="shared" si="8"/>
        <v>1</v>
      </c>
      <c r="S174"/>
      <c r="T174">
        <v>2</v>
      </c>
      <c r="U174"/>
      <c r="V174"/>
      <c r="W174"/>
      <c r="X174">
        <v>6</v>
      </c>
      <c r="Y174">
        <v>7</v>
      </c>
      <c r="Z174"/>
      <c r="AA174"/>
      <c r="AB174"/>
      <c r="AC174">
        <v>11</v>
      </c>
      <c r="AD174"/>
      <c r="AE174"/>
      <c r="AF174"/>
      <c r="AG174" s="126">
        <f t="shared" si="7"/>
        <v>4</v>
      </c>
      <c r="AH174"/>
      <c r="AI174">
        <v>1</v>
      </c>
      <c r="AJ174"/>
      <c r="AK174"/>
      <c r="AL174"/>
      <c r="AM174">
        <v>3</v>
      </c>
      <c r="AN174">
        <v>2</v>
      </c>
      <c r="AO174"/>
      <c r="AP174"/>
      <c r="AQ174"/>
      <c r="AR174">
        <v>4</v>
      </c>
      <c r="AS174"/>
      <c r="AT174"/>
      <c r="AU174" t="s">
        <v>406</v>
      </c>
      <c r="AV174"/>
      <c r="AW174"/>
      <c r="AX174"/>
      <c r="AY174"/>
      <c r="AZ174">
        <v>6</v>
      </c>
      <c r="BA174">
        <v>3</v>
      </c>
      <c r="BB174">
        <v>3</v>
      </c>
      <c r="BC174">
        <v>3</v>
      </c>
      <c r="BD174">
        <v>1</v>
      </c>
      <c r="BE174">
        <v>3</v>
      </c>
      <c r="BF174">
        <v>3</v>
      </c>
      <c r="BG174">
        <v>3</v>
      </c>
      <c r="BH174">
        <v>3</v>
      </c>
      <c r="BI174">
        <v>5</v>
      </c>
      <c r="BJ174">
        <v>3</v>
      </c>
      <c r="BK174">
        <v>5</v>
      </c>
      <c r="BL174">
        <v>4</v>
      </c>
      <c r="BM174">
        <v>5</v>
      </c>
      <c r="BN174">
        <v>4</v>
      </c>
      <c r="BO174">
        <v>5</v>
      </c>
      <c r="BP174">
        <v>3</v>
      </c>
      <c r="BQ174">
        <v>5</v>
      </c>
      <c r="BR174">
        <v>5</v>
      </c>
      <c r="BS174">
        <v>4</v>
      </c>
      <c r="BT174">
        <v>3</v>
      </c>
      <c r="BU174">
        <v>5</v>
      </c>
      <c r="BV174">
        <v>5</v>
      </c>
      <c r="BW174">
        <v>5</v>
      </c>
      <c r="BX174">
        <v>5</v>
      </c>
      <c r="BY174">
        <v>5</v>
      </c>
      <c r="BZ174">
        <v>5</v>
      </c>
      <c r="CA174">
        <v>4</v>
      </c>
      <c r="CB174">
        <v>3</v>
      </c>
      <c r="CC174">
        <v>3</v>
      </c>
      <c r="CD174">
        <v>3</v>
      </c>
      <c r="CE174">
        <v>3</v>
      </c>
      <c r="CF174">
        <v>3</v>
      </c>
      <c r="CG174">
        <v>5</v>
      </c>
      <c r="CH174">
        <v>3</v>
      </c>
      <c r="CI174">
        <v>3</v>
      </c>
      <c r="CJ174">
        <v>5</v>
      </c>
      <c r="CK174">
        <v>5</v>
      </c>
      <c r="CL174">
        <v>3</v>
      </c>
      <c r="CM174">
        <v>2</v>
      </c>
      <c r="CN174">
        <v>2</v>
      </c>
    </row>
    <row r="175" spans="1:92" ht="15.5">
      <c r="A175" s="126" t="s">
        <v>1975</v>
      </c>
      <c r="B175" s="132">
        <v>5.7669275790396499</v>
      </c>
      <c r="C175">
        <v>1</v>
      </c>
      <c r="D175">
        <v>3</v>
      </c>
      <c r="E175">
        <v>3</v>
      </c>
      <c r="F175">
        <v>1</v>
      </c>
      <c r="G175"/>
      <c r="H175"/>
      <c r="I175"/>
      <c r="J175"/>
      <c r="K175"/>
      <c r="L175"/>
      <c r="M175"/>
      <c r="N175"/>
      <c r="O175"/>
      <c r="P175"/>
      <c r="Q175" s="126">
        <f t="shared" si="6"/>
        <v>1</v>
      </c>
      <c r="R175">
        <f t="shared" si="8"/>
        <v>1</v>
      </c>
      <c r="S175"/>
      <c r="T175">
        <v>2</v>
      </c>
      <c r="U175"/>
      <c r="V175"/>
      <c r="W175"/>
      <c r="X175"/>
      <c r="Y175"/>
      <c r="Z175">
        <v>8</v>
      </c>
      <c r="AA175"/>
      <c r="AB175"/>
      <c r="AC175">
        <v>11</v>
      </c>
      <c r="AD175"/>
      <c r="AE175"/>
      <c r="AF175"/>
      <c r="AG175" s="126">
        <f t="shared" si="7"/>
        <v>3</v>
      </c>
      <c r="AH175"/>
      <c r="AI175">
        <v>3</v>
      </c>
      <c r="AJ175"/>
      <c r="AK175"/>
      <c r="AL175"/>
      <c r="AM175"/>
      <c r="AN175"/>
      <c r="AO175">
        <v>2</v>
      </c>
      <c r="AP175"/>
      <c r="AQ175"/>
      <c r="AR175">
        <v>1</v>
      </c>
      <c r="AS175"/>
      <c r="AT175"/>
      <c r="AU175"/>
      <c r="AV175"/>
      <c r="AW175"/>
      <c r="AX175"/>
      <c r="AY175"/>
      <c r="AZ175">
        <v>1</v>
      </c>
      <c r="BA175">
        <v>1</v>
      </c>
      <c r="BB175">
        <v>1</v>
      </c>
      <c r="BC175">
        <v>1</v>
      </c>
      <c r="BD175">
        <v>3</v>
      </c>
      <c r="BE175">
        <v>5</v>
      </c>
      <c r="BF175">
        <v>3</v>
      </c>
      <c r="BG175">
        <v>4</v>
      </c>
      <c r="BH175">
        <v>4</v>
      </c>
      <c r="BI175">
        <v>3</v>
      </c>
      <c r="BJ175">
        <v>1</v>
      </c>
      <c r="BK175">
        <v>2</v>
      </c>
      <c r="BL175">
        <v>1</v>
      </c>
      <c r="BM175">
        <v>2</v>
      </c>
      <c r="BN175">
        <v>4</v>
      </c>
      <c r="BO175">
        <v>4</v>
      </c>
      <c r="BP175">
        <v>2</v>
      </c>
      <c r="BQ175">
        <v>1</v>
      </c>
      <c r="BR175">
        <v>4</v>
      </c>
      <c r="BS175">
        <v>4</v>
      </c>
      <c r="BT175">
        <v>4</v>
      </c>
      <c r="BU175">
        <v>4</v>
      </c>
      <c r="BV175">
        <v>3</v>
      </c>
      <c r="BW175">
        <v>3</v>
      </c>
      <c r="BX175">
        <v>3</v>
      </c>
      <c r="BY175">
        <v>4</v>
      </c>
      <c r="BZ175">
        <v>5</v>
      </c>
      <c r="CA175">
        <v>2</v>
      </c>
      <c r="CB175">
        <v>4</v>
      </c>
      <c r="CC175">
        <v>3</v>
      </c>
      <c r="CD175">
        <v>2</v>
      </c>
      <c r="CE175">
        <v>4</v>
      </c>
      <c r="CF175">
        <v>1</v>
      </c>
      <c r="CG175">
        <v>2</v>
      </c>
      <c r="CH175">
        <v>1</v>
      </c>
      <c r="CI175">
        <v>1</v>
      </c>
      <c r="CJ175">
        <v>3</v>
      </c>
      <c r="CK175">
        <v>2</v>
      </c>
      <c r="CL175">
        <v>2</v>
      </c>
      <c r="CM175">
        <v>1</v>
      </c>
      <c r="CN175">
        <v>1</v>
      </c>
    </row>
    <row r="176" spans="1:92" ht="15.5">
      <c r="A176" s="126" t="s">
        <v>1974</v>
      </c>
      <c r="B176" s="132">
        <v>15.882039350856545</v>
      </c>
      <c r="C176">
        <v>2</v>
      </c>
      <c r="D176">
        <v>3</v>
      </c>
      <c r="E176">
        <v>2</v>
      </c>
      <c r="F176">
        <v>1</v>
      </c>
      <c r="G176"/>
      <c r="H176"/>
      <c r="I176"/>
      <c r="J176"/>
      <c r="K176"/>
      <c r="L176"/>
      <c r="M176"/>
      <c r="N176"/>
      <c r="O176"/>
      <c r="P176"/>
      <c r="Q176" s="126">
        <f t="shared" si="6"/>
        <v>1</v>
      </c>
      <c r="R176">
        <f t="shared" si="8"/>
        <v>1</v>
      </c>
      <c r="S176"/>
      <c r="T176">
        <v>2</v>
      </c>
      <c r="U176"/>
      <c r="V176"/>
      <c r="W176"/>
      <c r="X176"/>
      <c r="Y176"/>
      <c r="Z176"/>
      <c r="AA176"/>
      <c r="AB176"/>
      <c r="AC176"/>
      <c r="AD176"/>
      <c r="AE176"/>
      <c r="AF176"/>
      <c r="AG176" s="126">
        <f t="shared" si="7"/>
        <v>1</v>
      </c>
      <c r="AH176"/>
      <c r="AI176">
        <v>1</v>
      </c>
      <c r="AJ176"/>
      <c r="AK176"/>
      <c r="AL176"/>
      <c r="AM176"/>
      <c r="AN176"/>
      <c r="AO176"/>
      <c r="AP176"/>
      <c r="AQ176"/>
      <c r="AR176"/>
      <c r="AS176"/>
      <c r="AT176"/>
      <c r="AU176"/>
      <c r="AV176"/>
      <c r="AW176"/>
      <c r="AX176"/>
      <c r="AY176"/>
      <c r="AZ176">
        <v>6</v>
      </c>
      <c r="BA176">
        <v>3</v>
      </c>
      <c r="BB176">
        <v>3</v>
      </c>
      <c r="BC176">
        <v>2</v>
      </c>
      <c r="BD176">
        <v>3</v>
      </c>
      <c r="BE176">
        <v>4</v>
      </c>
      <c r="BF176">
        <v>3</v>
      </c>
      <c r="BG176">
        <v>2</v>
      </c>
      <c r="BH176">
        <v>3</v>
      </c>
      <c r="BI176">
        <v>4</v>
      </c>
      <c r="BJ176">
        <v>4</v>
      </c>
      <c r="BK176">
        <v>4</v>
      </c>
      <c r="BL176">
        <v>3</v>
      </c>
      <c r="BM176">
        <v>3</v>
      </c>
      <c r="BN176">
        <v>4</v>
      </c>
      <c r="BO176">
        <v>5</v>
      </c>
      <c r="BP176">
        <v>4</v>
      </c>
      <c r="BQ176">
        <v>3</v>
      </c>
      <c r="BR176">
        <v>3</v>
      </c>
      <c r="BS176">
        <v>4</v>
      </c>
      <c r="BT176">
        <v>4</v>
      </c>
      <c r="BU176">
        <v>1</v>
      </c>
      <c r="BV176">
        <v>3</v>
      </c>
      <c r="BW176">
        <v>5</v>
      </c>
      <c r="BX176">
        <v>5</v>
      </c>
      <c r="BY176">
        <v>5</v>
      </c>
      <c r="BZ176">
        <v>5</v>
      </c>
      <c r="CA176">
        <v>3</v>
      </c>
      <c r="CB176">
        <v>4</v>
      </c>
      <c r="CC176">
        <v>3</v>
      </c>
      <c r="CD176">
        <v>5</v>
      </c>
      <c r="CE176">
        <v>6</v>
      </c>
      <c r="CF176">
        <v>5</v>
      </c>
      <c r="CG176">
        <v>3</v>
      </c>
      <c r="CH176">
        <v>1</v>
      </c>
      <c r="CI176">
        <v>2</v>
      </c>
      <c r="CJ176">
        <v>3</v>
      </c>
      <c r="CK176">
        <v>2</v>
      </c>
      <c r="CL176">
        <v>1</v>
      </c>
      <c r="CM176">
        <v>1</v>
      </c>
      <c r="CN176">
        <v>1</v>
      </c>
    </row>
    <row r="177" spans="1:92" ht="15.5">
      <c r="A177" s="126" t="s">
        <v>1973</v>
      </c>
      <c r="B177" s="132">
        <v>4.8988985213199054</v>
      </c>
      <c r="C177">
        <v>1</v>
      </c>
      <c r="D177">
        <v>2</v>
      </c>
      <c r="E177">
        <v>4</v>
      </c>
      <c r="F177">
        <v>1</v>
      </c>
      <c r="G177"/>
      <c r="H177"/>
      <c r="I177"/>
      <c r="J177"/>
      <c r="K177"/>
      <c r="L177"/>
      <c r="M177"/>
      <c r="N177"/>
      <c r="O177"/>
      <c r="P177"/>
      <c r="Q177" s="126">
        <f t="shared" si="6"/>
        <v>1</v>
      </c>
      <c r="R177">
        <f t="shared" si="8"/>
        <v>1</v>
      </c>
      <c r="S177">
        <v>1</v>
      </c>
      <c r="T177">
        <v>2</v>
      </c>
      <c r="U177">
        <v>3</v>
      </c>
      <c r="V177">
        <v>4</v>
      </c>
      <c r="W177">
        <v>5</v>
      </c>
      <c r="X177">
        <v>6</v>
      </c>
      <c r="Y177">
        <v>7</v>
      </c>
      <c r="Z177">
        <v>8</v>
      </c>
      <c r="AA177">
        <v>9</v>
      </c>
      <c r="AB177">
        <v>10</v>
      </c>
      <c r="AC177">
        <v>11</v>
      </c>
      <c r="AD177">
        <v>12</v>
      </c>
      <c r="AE177">
        <v>13</v>
      </c>
      <c r="AF177"/>
      <c r="AG177" s="126">
        <f t="shared" si="7"/>
        <v>13</v>
      </c>
      <c r="AH177">
        <v>8</v>
      </c>
      <c r="AI177">
        <v>9</v>
      </c>
      <c r="AJ177">
        <v>10</v>
      </c>
      <c r="AK177">
        <v>11</v>
      </c>
      <c r="AL177">
        <v>7</v>
      </c>
      <c r="AM177">
        <v>1</v>
      </c>
      <c r="AN177">
        <v>6</v>
      </c>
      <c r="AO177">
        <v>12</v>
      </c>
      <c r="AP177">
        <v>4</v>
      </c>
      <c r="AQ177">
        <v>3</v>
      </c>
      <c r="AR177">
        <v>5</v>
      </c>
      <c r="AS177">
        <v>2</v>
      </c>
      <c r="AT177">
        <v>13</v>
      </c>
      <c r="AU177" t="s">
        <v>471</v>
      </c>
      <c r="AV177" t="s">
        <v>874</v>
      </c>
      <c r="AW177" t="s">
        <v>996</v>
      </c>
      <c r="AX177"/>
      <c r="AY177"/>
      <c r="AZ177">
        <v>5</v>
      </c>
      <c r="BA177">
        <v>4</v>
      </c>
      <c r="BB177">
        <v>4</v>
      </c>
      <c r="BC177">
        <v>4</v>
      </c>
      <c r="BD177">
        <v>5</v>
      </c>
      <c r="BE177">
        <v>5</v>
      </c>
      <c r="BF177">
        <v>3</v>
      </c>
      <c r="BG177">
        <v>4</v>
      </c>
      <c r="BH177">
        <v>3</v>
      </c>
      <c r="BI177">
        <v>5</v>
      </c>
      <c r="BJ177">
        <v>5</v>
      </c>
      <c r="BK177">
        <v>5</v>
      </c>
      <c r="BL177">
        <v>5</v>
      </c>
      <c r="BM177">
        <v>5</v>
      </c>
      <c r="BN177">
        <v>5</v>
      </c>
      <c r="BO177">
        <v>5</v>
      </c>
      <c r="BP177">
        <v>5</v>
      </c>
      <c r="BQ177">
        <v>5</v>
      </c>
      <c r="BR177">
        <v>5</v>
      </c>
      <c r="BS177">
        <v>5</v>
      </c>
      <c r="BT177">
        <v>5</v>
      </c>
      <c r="BU177">
        <v>5</v>
      </c>
      <c r="BV177">
        <v>5</v>
      </c>
      <c r="BW177">
        <v>5</v>
      </c>
      <c r="BX177">
        <v>5</v>
      </c>
      <c r="BY177">
        <v>5</v>
      </c>
      <c r="BZ177">
        <v>5</v>
      </c>
      <c r="CA177">
        <v>5</v>
      </c>
      <c r="CB177">
        <v>5</v>
      </c>
      <c r="CC177">
        <v>5</v>
      </c>
      <c r="CD177">
        <v>5</v>
      </c>
      <c r="CE177">
        <v>3</v>
      </c>
      <c r="CF177">
        <v>5</v>
      </c>
      <c r="CG177">
        <v>5</v>
      </c>
      <c r="CH177">
        <v>5</v>
      </c>
      <c r="CI177">
        <v>5</v>
      </c>
      <c r="CJ177">
        <v>5</v>
      </c>
      <c r="CK177">
        <v>5</v>
      </c>
      <c r="CL177">
        <v>4</v>
      </c>
      <c r="CM177">
        <v>4</v>
      </c>
      <c r="CN177">
        <v>4</v>
      </c>
    </row>
    <row r="178" spans="1:92" ht="15.5">
      <c r="A178" s="126" t="s">
        <v>1972</v>
      </c>
      <c r="B178" s="132">
        <v>12.207318900948353</v>
      </c>
      <c r="C178">
        <v>2</v>
      </c>
      <c r="D178">
        <v>4</v>
      </c>
      <c r="E178">
        <v>2</v>
      </c>
      <c r="F178">
        <v>1</v>
      </c>
      <c r="G178"/>
      <c r="H178"/>
      <c r="I178"/>
      <c r="J178"/>
      <c r="K178"/>
      <c r="L178"/>
      <c r="M178"/>
      <c r="N178"/>
      <c r="O178"/>
      <c r="P178"/>
      <c r="Q178" s="126">
        <f t="shared" si="6"/>
        <v>1</v>
      </c>
      <c r="R178">
        <f t="shared" si="8"/>
        <v>1</v>
      </c>
      <c r="S178"/>
      <c r="T178">
        <v>2</v>
      </c>
      <c r="U178"/>
      <c r="V178"/>
      <c r="W178"/>
      <c r="X178"/>
      <c r="Y178"/>
      <c r="Z178"/>
      <c r="AA178"/>
      <c r="AB178">
        <v>10</v>
      </c>
      <c r="AC178">
        <v>11</v>
      </c>
      <c r="AD178"/>
      <c r="AE178"/>
      <c r="AF178"/>
      <c r="AG178" s="126">
        <f t="shared" si="7"/>
        <v>3</v>
      </c>
      <c r="AH178"/>
      <c r="AI178">
        <v>3</v>
      </c>
      <c r="AJ178"/>
      <c r="AK178"/>
      <c r="AL178"/>
      <c r="AM178"/>
      <c r="AN178"/>
      <c r="AO178"/>
      <c r="AP178"/>
      <c r="AQ178">
        <v>1</v>
      </c>
      <c r="AR178">
        <v>2</v>
      </c>
      <c r="AS178"/>
      <c r="AT178"/>
      <c r="AU178" t="s">
        <v>86</v>
      </c>
      <c r="AV178"/>
      <c r="AW178"/>
      <c r="AX178"/>
      <c r="AY178"/>
      <c r="AZ178">
        <v>1</v>
      </c>
      <c r="BA178">
        <v>4</v>
      </c>
      <c r="BB178">
        <v>3</v>
      </c>
      <c r="BC178">
        <v>3</v>
      </c>
      <c r="BD178">
        <v>3</v>
      </c>
      <c r="BE178">
        <v>3</v>
      </c>
      <c r="BF178">
        <v>2</v>
      </c>
      <c r="BG178">
        <v>2</v>
      </c>
      <c r="BH178">
        <v>3</v>
      </c>
      <c r="BI178">
        <v>4</v>
      </c>
      <c r="BJ178">
        <v>4</v>
      </c>
      <c r="BK178">
        <v>4</v>
      </c>
      <c r="BL178">
        <v>4</v>
      </c>
      <c r="BM178">
        <v>2</v>
      </c>
      <c r="BN178">
        <v>3</v>
      </c>
      <c r="BO178">
        <v>4</v>
      </c>
      <c r="BP178">
        <v>2</v>
      </c>
      <c r="BQ178">
        <v>4</v>
      </c>
      <c r="BR178">
        <v>5</v>
      </c>
      <c r="BS178">
        <v>4</v>
      </c>
      <c r="BT178">
        <v>2</v>
      </c>
      <c r="BU178">
        <v>2</v>
      </c>
      <c r="BV178">
        <v>4</v>
      </c>
      <c r="BW178">
        <v>3</v>
      </c>
      <c r="BX178">
        <v>2</v>
      </c>
      <c r="BY178">
        <v>4</v>
      </c>
      <c r="BZ178">
        <v>5</v>
      </c>
      <c r="CA178">
        <v>3</v>
      </c>
      <c r="CB178">
        <v>4</v>
      </c>
      <c r="CC178">
        <v>4</v>
      </c>
      <c r="CD178">
        <v>4</v>
      </c>
      <c r="CE178">
        <v>5</v>
      </c>
      <c r="CF178">
        <v>3</v>
      </c>
      <c r="CG178">
        <v>4</v>
      </c>
      <c r="CH178">
        <v>3</v>
      </c>
      <c r="CI178">
        <v>4</v>
      </c>
      <c r="CJ178">
        <v>4</v>
      </c>
      <c r="CK178">
        <v>3</v>
      </c>
      <c r="CL178">
        <v>1</v>
      </c>
      <c r="CM178">
        <v>2</v>
      </c>
      <c r="CN178">
        <v>1</v>
      </c>
    </row>
    <row r="179" spans="1:92" ht="15.5">
      <c r="A179" s="126" t="s">
        <v>1971</v>
      </c>
      <c r="B179" s="132">
        <v>13.266928454170035</v>
      </c>
      <c r="C179">
        <v>2</v>
      </c>
      <c r="D179">
        <v>1</v>
      </c>
      <c r="E179">
        <v>1</v>
      </c>
      <c r="F179">
        <v>1</v>
      </c>
      <c r="G179"/>
      <c r="H179"/>
      <c r="I179"/>
      <c r="J179"/>
      <c r="K179"/>
      <c r="L179"/>
      <c r="M179"/>
      <c r="N179"/>
      <c r="O179"/>
      <c r="P179"/>
      <c r="Q179" s="126">
        <f t="shared" si="6"/>
        <v>1</v>
      </c>
      <c r="R179">
        <f t="shared" si="8"/>
        <v>1</v>
      </c>
      <c r="S179"/>
      <c r="T179">
        <v>2</v>
      </c>
      <c r="U179"/>
      <c r="V179">
        <v>4</v>
      </c>
      <c r="W179">
        <v>5</v>
      </c>
      <c r="X179">
        <v>6</v>
      </c>
      <c r="Y179">
        <v>7</v>
      </c>
      <c r="Z179">
        <v>8</v>
      </c>
      <c r="AA179"/>
      <c r="AB179"/>
      <c r="AC179">
        <v>11</v>
      </c>
      <c r="AD179">
        <v>12</v>
      </c>
      <c r="AE179">
        <v>13</v>
      </c>
      <c r="AF179"/>
      <c r="AG179" s="126">
        <f t="shared" si="7"/>
        <v>9</v>
      </c>
      <c r="AH179"/>
      <c r="AI179">
        <v>1</v>
      </c>
      <c r="AJ179"/>
      <c r="AK179">
        <v>9</v>
      </c>
      <c r="AL179">
        <v>5</v>
      </c>
      <c r="AM179">
        <v>2</v>
      </c>
      <c r="AN179">
        <v>4</v>
      </c>
      <c r="AO179">
        <v>7</v>
      </c>
      <c r="AP179"/>
      <c r="AQ179"/>
      <c r="AR179">
        <v>6</v>
      </c>
      <c r="AS179">
        <v>3</v>
      </c>
      <c r="AT179">
        <v>8</v>
      </c>
      <c r="AU179" t="s">
        <v>502</v>
      </c>
      <c r="AV179" t="s">
        <v>1970</v>
      </c>
      <c r="AW179"/>
      <c r="AX179"/>
      <c r="AY179"/>
      <c r="AZ179">
        <v>6</v>
      </c>
      <c r="BA179">
        <v>3</v>
      </c>
      <c r="BB179">
        <v>3</v>
      </c>
      <c r="BC179">
        <v>5</v>
      </c>
      <c r="BD179">
        <v>3</v>
      </c>
      <c r="BE179">
        <v>5</v>
      </c>
      <c r="BF179">
        <v>3</v>
      </c>
      <c r="BG179">
        <v>3</v>
      </c>
      <c r="BH179">
        <v>3</v>
      </c>
      <c r="BI179">
        <v>3</v>
      </c>
      <c r="BJ179">
        <v>5</v>
      </c>
      <c r="BK179">
        <v>5</v>
      </c>
      <c r="BL179">
        <v>5</v>
      </c>
      <c r="BM179">
        <v>5</v>
      </c>
      <c r="BN179">
        <v>3</v>
      </c>
      <c r="BO179">
        <v>4</v>
      </c>
      <c r="BP179">
        <v>4</v>
      </c>
      <c r="BQ179">
        <v>4</v>
      </c>
      <c r="BR179">
        <v>4</v>
      </c>
      <c r="BS179">
        <v>5</v>
      </c>
      <c r="BT179">
        <v>4</v>
      </c>
      <c r="BU179">
        <v>3</v>
      </c>
      <c r="BV179">
        <v>4</v>
      </c>
      <c r="BW179">
        <v>4</v>
      </c>
      <c r="BX179">
        <v>4</v>
      </c>
      <c r="BY179">
        <v>5</v>
      </c>
      <c r="BZ179">
        <v>5</v>
      </c>
      <c r="CA179">
        <v>5</v>
      </c>
      <c r="CB179">
        <v>4</v>
      </c>
      <c r="CC179">
        <v>4</v>
      </c>
      <c r="CD179">
        <v>4</v>
      </c>
      <c r="CE179">
        <v>3</v>
      </c>
      <c r="CF179">
        <v>3</v>
      </c>
      <c r="CG179">
        <v>5</v>
      </c>
      <c r="CH179">
        <v>3</v>
      </c>
      <c r="CI179">
        <v>4</v>
      </c>
      <c r="CJ179">
        <v>5</v>
      </c>
      <c r="CK179">
        <v>5</v>
      </c>
      <c r="CL179">
        <v>2</v>
      </c>
      <c r="CM179">
        <v>2</v>
      </c>
      <c r="CN179">
        <v>2</v>
      </c>
    </row>
    <row r="180" spans="1:92" ht="15.5">
      <c r="A180" s="126" t="s">
        <v>1969</v>
      </c>
      <c r="B180" s="132">
        <v>11.366203992666467</v>
      </c>
      <c r="C180">
        <v>2</v>
      </c>
      <c r="D180">
        <v>4</v>
      </c>
      <c r="E180">
        <v>13</v>
      </c>
      <c r="F180">
        <v>1</v>
      </c>
      <c r="G180"/>
      <c r="H180"/>
      <c r="I180"/>
      <c r="J180"/>
      <c r="K180"/>
      <c r="L180"/>
      <c r="M180"/>
      <c r="N180"/>
      <c r="O180"/>
      <c r="P180"/>
      <c r="Q180" s="126">
        <f t="shared" si="6"/>
        <v>1</v>
      </c>
      <c r="R180">
        <f t="shared" si="8"/>
        <v>1</v>
      </c>
      <c r="S180"/>
      <c r="T180">
        <v>2</v>
      </c>
      <c r="U180"/>
      <c r="V180">
        <v>4</v>
      </c>
      <c r="W180"/>
      <c r="X180"/>
      <c r="Y180">
        <v>7</v>
      </c>
      <c r="Z180"/>
      <c r="AA180">
        <v>9</v>
      </c>
      <c r="AB180">
        <v>10</v>
      </c>
      <c r="AC180"/>
      <c r="AD180">
        <v>12</v>
      </c>
      <c r="AE180"/>
      <c r="AF180"/>
      <c r="AG180" s="126">
        <f t="shared" si="7"/>
        <v>6</v>
      </c>
      <c r="AH180"/>
      <c r="AI180">
        <v>1</v>
      </c>
      <c r="AJ180"/>
      <c r="AK180">
        <v>2</v>
      </c>
      <c r="AL180"/>
      <c r="AM180"/>
      <c r="AN180">
        <v>5</v>
      </c>
      <c r="AO180"/>
      <c r="AP180">
        <v>3</v>
      </c>
      <c r="AQ180">
        <v>6</v>
      </c>
      <c r="AR180"/>
      <c r="AS180">
        <v>4</v>
      </c>
      <c r="AT180"/>
      <c r="AU180" t="s">
        <v>1968</v>
      </c>
      <c r="AV180"/>
      <c r="AW180"/>
      <c r="AX180"/>
      <c r="AY180"/>
      <c r="AZ180">
        <v>3</v>
      </c>
      <c r="BA180">
        <v>1</v>
      </c>
      <c r="BB180">
        <v>1</v>
      </c>
      <c r="BC180">
        <v>2</v>
      </c>
      <c r="BD180">
        <v>4</v>
      </c>
      <c r="BE180">
        <v>4</v>
      </c>
      <c r="BF180">
        <v>4</v>
      </c>
      <c r="BG180">
        <v>4</v>
      </c>
      <c r="BH180">
        <v>4</v>
      </c>
      <c r="BI180">
        <v>4</v>
      </c>
      <c r="BJ180">
        <v>4</v>
      </c>
      <c r="BK180">
        <v>4</v>
      </c>
      <c r="BL180">
        <v>5</v>
      </c>
      <c r="BM180">
        <v>5</v>
      </c>
      <c r="BN180">
        <v>4</v>
      </c>
      <c r="BO180">
        <v>4</v>
      </c>
      <c r="BP180">
        <v>4</v>
      </c>
      <c r="BQ180">
        <v>4</v>
      </c>
      <c r="BR180">
        <v>4</v>
      </c>
      <c r="BS180">
        <v>4</v>
      </c>
      <c r="BT180">
        <v>5</v>
      </c>
      <c r="BU180">
        <v>5</v>
      </c>
      <c r="BV180">
        <v>5</v>
      </c>
      <c r="BW180">
        <v>5</v>
      </c>
      <c r="BX180">
        <v>5</v>
      </c>
      <c r="BY180">
        <v>5</v>
      </c>
      <c r="BZ180">
        <v>5</v>
      </c>
      <c r="CA180">
        <v>4</v>
      </c>
      <c r="CB180">
        <v>4</v>
      </c>
      <c r="CC180">
        <v>4</v>
      </c>
      <c r="CD180">
        <v>5</v>
      </c>
      <c r="CE180">
        <v>3</v>
      </c>
      <c r="CF180">
        <v>3</v>
      </c>
      <c r="CG180">
        <v>5</v>
      </c>
      <c r="CH180">
        <v>4</v>
      </c>
      <c r="CI180">
        <v>4</v>
      </c>
      <c r="CJ180">
        <v>4</v>
      </c>
      <c r="CK180">
        <v>5</v>
      </c>
      <c r="CL180">
        <v>3</v>
      </c>
      <c r="CM180">
        <v>3</v>
      </c>
      <c r="CN180">
        <v>4</v>
      </c>
    </row>
    <row r="181" spans="1:92" ht="15.5">
      <c r="A181" s="126" t="s">
        <v>1967</v>
      </c>
      <c r="B181" s="132">
        <v>12.780637995501792</v>
      </c>
      <c r="C181">
        <v>2</v>
      </c>
      <c r="D181">
        <v>3</v>
      </c>
      <c r="E181">
        <v>2</v>
      </c>
      <c r="F181"/>
      <c r="G181"/>
      <c r="H181"/>
      <c r="I181"/>
      <c r="J181"/>
      <c r="K181"/>
      <c r="L181"/>
      <c r="M181"/>
      <c r="N181">
        <v>9</v>
      </c>
      <c r="O181"/>
      <c r="P181" t="s">
        <v>407</v>
      </c>
      <c r="Q181" s="126">
        <f t="shared" si="6"/>
        <v>1</v>
      </c>
      <c r="R181">
        <f t="shared" si="8"/>
        <v>9</v>
      </c>
      <c r="S181"/>
      <c r="T181">
        <v>2</v>
      </c>
      <c r="U181"/>
      <c r="V181">
        <v>4</v>
      </c>
      <c r="W181"/>
      <c r="X181">
        <v>6</v>
      </c>
      <c r="Y181"/>
      <c r="Z181">
        <v>8</v>
      </c>
      <c r="AA181"/>
      <c r="AB181"/>
      <c r="AC181">
        <v>11</v>
      </c>
      <c r="AD181">
        <v>12</v>
      </c>
      <c r="AE181"/>
      <c r="AF181"/>
      <c r="AG181" s="126">
        <f t="shared" si="7"/>
        <v>6</v>
      </c>
      <c r="AH181"/>
      <c r="AI181">
        <v>6</v>
      </c>
      <c r="AJ181"/>
      <c r="AK181">
        <v>5</v>
      </c>
      <c r="AL181"/>
      <c r="AM181">
        <v>1</v>
      </c>
      <c r="AN181"/>
      <c r="AO181">
        <v>2</v>
      </c>
      <c r="AP181"/>
      <c r="AQ181"/>
      <c r="AR181">
        <v>3</v>
      </c>
      <c r="AS181">
        <v>4</v>
      </c>
      <c r="AT181"/>
      <c r="AU181" t="s">
        <v>1966</v>
      </c>
      <c r="AV181" t="s">
        <v>1965</v>
      </c>
      <c r="AW181"/>
      <c r="AX181"/>
      <c r="AY181"/>
      <c r="AZ181">
        <v>3</v>
      </c>
      <c r="BA181">
        <v>4</v>
      </c>
      <c r="BB181">
        <v>4</v>
      </c>
      <c r="BC181">
        <v>4</v>
      </c>
      <c r="BD181">
        <v>4</v>
      </c>
      <c r="BE181">
        <v>4</v>
      </c>
      <c r="BF181">
        <v>3</v>
      </c>
      <c r="BG181">
        <v>3</v>
      </c>
      <c r="BH181">
        <v>4</v>
      </c>
      <c r="BI181">
        <v>4</v>
      </c>
      <c r="BJ181">
        <v>4</v>
      </c>
      <c r="BK181">
        <v>4</v>
      </c>
      <c r="BL181">
        <v>4</v>
      </c>
      <c r="BM181">
        <v>4</v>
      </c>
      <c r="BN181">
        <v>4</v>
      </c>
      <c r="BO181">
        <v>4</v>
      </c>
      <c r="BP181">
        <v>4</v>
      </c>
      <c r="BQ181">
        <v>4</v>
      </c>
      <c r="BR181">
        <v>4</v>
      </c>
      <c r="BS181">
        <v>4</v>
      </c>
      <c r="BT181">
        <v>4</v>
      </c>
      <c r="BU181">
        <v>4</v>
      </c>
      <c r="BV181">
        <v>4</v>
      </c>
      <c r="BW181">
        <v>4</v>
      </c>
      <c r="BX181">
        <v>4</v>
      </c>
      <c r="BY181">
        <v>4</v>
      </c>
      <c r="BZ181">
        <v>4</v>
      </c>
      <c r="CA181">
        <v>4</v>
      </c>
      <c r="CB181">
        <v>4</v>
      </c>
      <c r="CC181">
        <v>4</v>
      </c>
      <c r="CD181">
        <v>4</v>
      </c>
      <c r="CE181">
        <v>3</v>
      </c>
      <c r="CF181">
        <v>4</v>
      </c>
      <c r="CG181">
        <v>4</v>
      </c>
      <c r="CH181">
        <v>4</v>
      </c>
      <c r="CI181">
        <v>4</v>
      </c>
      <c r="CJ181">
        <v>4</v>
      </c>
      <c r="CK181">
        <v>4</v>
      </c>
      <c r="CL181">
        <v>3</v>
      </c>
      <c r="CM181">
        <v>3</v>
      </c>
      <c r="CN181">
        <v>3</v>
      </c>
    </row>
    <row r="182" spans="1:92" ht="15.5">
      <c r="A182" s="126" t="s">
        <v>1964</v>
      </c>
      <c r="B182" s="132">
        <v>10.300936939518685</v>
      </c>
      <c r="C182">
        <v>2</v>
      </c>
      <c r="D182">
        <v>4</v>
      </c>
      <c r="E182">
        <v>12</v>
      </c>
      <c r="F182"/>
      <c r="G182"/>
      <c r="H182"/>
      <c r="I182"/>
      <c r="J182"/>
      <c r="K182"/>
      <c r="L182"/>
      <c r="M182"/>
      <c r="N182"/>
      <c r="O182">
        <v>10</v>
      </c>
      <c r="P182"/>
      <c r="Q182" s="126">
        <f t="shared" si="6"/>
        <v>1</v>
      </c>
      <c r="R182">
        <f t="shared" si="8"/>
        <v>10</v>
      </c>
      <c r="S182">
        <v>1</v>
      </c>
      <c r="T182">
        <v>2</v>
      </c>
      <c r="U182"/>
      <c r="V182">
        <v>4</v>
      </c>
      <c r="W182"/>
      <c r="X182"/>
      <c r="Y182"/>
      <c r="Z182"/>
      <c r="AA182"/>
      <c r="AB182"/>
      <c r="AC182">
        <v>11</v>
      </c>
      <c r="AD182">
        <v>12</v>
      </c>
      <c r="AE182">
        <v>13</v>
      </c>
      <c r="AF182"/>
      <c r="AG182" s="126">
        <f t="shared" si="7"/>
        <v>6</v>
      </c>
      <c r="AH182">
        <v>1</v>
      </c>
      <c r="AI182">
        <v>2</v>
      </c>
      <c r="AJ182"/>
      <c r="AK182">
        <v>3</v>
      </c>
      <c r="AL182"/>
      <c r="AM182"/>
      <c r="AN182"/>
      <c r="AO182"/>
      <c r="AP182"/>
      <c r="AQ182"/>
      <c r="AR182">
        <v>5</v>
      </c>
      <c r="AS182">
        <v>4</v>
      </c>
      <c r="AT182">
        <v>6</v>
      </c>
      <c r="AU182" t="s">
        <v>472</v>
      </c>
      <c r="AV182"/>
      <c r="AW182"/>
      <c r="AX182"/>
      <c r="AY182"/>
      <c r="AZ182">
        <v>4</v>
      </c>
      <c r="BA182">
        <v>4</v>
      </c>
      <c r="BB182">
        <v>4</v>
      </c>
      <c r="BC182">
        <v>4</v>
      </c>
      <c r="BD182">
        <v>3</v>
      </c>
      <c r="BE182">
        <v>5</v>
      </c>
      <c r="BF182">
        <v>5</v>
      </c>
      <c r="BG182">
        <v>5</v>
      </c>
      <c r="BH182">
        <v>5</v>
      </c>
      <c r="BI182">
        <v>5</v>
      </c>
      <c r="BJ182">
        <v>5</v>
      </c>
      <c r="BK182">
        <v>5</v>
      </c>
      <c r="BL182">
        <v>5</v>
      </c>
      <c r="BM182">
        <v>5</v>
      </c>
      <c r="BN182">
        <v>3</v>
      </c>
      <c r="BO182">
        <v>3</v>
      </c>
      <c r="BP182">
        <v>3</v>
      </c>
      <c r="BQ182">
        <v>3</v>
      </c>
      <c r="BR182">
        <v>3</v>
      </c>
      <c r="BS182">
        <v>3</v>
      </c>
      <c r="BT182">
        <v>5</v>
      </c>
      <c r="BU182">
        <v>5</v>
      </c>
      <c r="BV182">
        <v>5</v>
      </c>
      <c r="BW182">
        <v>5</v>
      </c>
      <c r="BX182">
        <v>5</v>
      </c>
      <c r="BY182">
        <v>5</v>
      </c>
      <c r="BZ182">
        <v>5</v>
      </c>
      <c r="CA182">
        <v>5</v>
      </c>
      <c r="CB182">
        <v>5</v>
      </c>
      <c r="CC182">
        <v>5</v>
      </c>
      <c r="CD182">
        <v>5</v>
      </c>
      <c r="CE182">
        <v>7</v>
      </c>
      <c r="CF182">
        <v>4</v>
      </c>
      <c r="CG182">
        <v>5</v>
      </c>
      <c r="CH182">
        <v>5</v>
      </c>
      <c r="CI182">
        <v>5</v>
      </c>
      <c r="CJ182">
        <v>5</v>
      </c>
      <c r="CK182">
        <v>5</v>
      </c>
      <c r="CL182">
        <v>2</v>
      </c>
      <c r="CM182">
        <v>2</v>
      </c>
      <c r="CN182">
        <v>2</v>
      </c>
    </row>
    <row r="183" spans="1:92" ht="15.5">
      <c r="A183" s="126" t="s">
        <v>1963</v>
      </c>
      <c r="B183" s="132">
        <v>17.364346251227047</v>
      </c>
      <c r="C183">
        <v>2</v>
      </c>
      <c r="D183">
        <v>4</v>
      </c>
      <c r="E183">
        <v>13</v>
      </c>
      <c r="F183">
        <v>1</v>
      </c>
      <c r="G183"/>
      <c r="H183"/>
      <c r="I183"/>
      <c r="J183"/>
      <c r="K183"/>
      <c r="L183"/>
      <c r="M183"/>
      <c r="N183"/>
      <c r="O183"/>
      <c r="P183"/>
      <c r="Q183" s="126">
        <f t="shared" si="6"/>
        <v>1</v>
      </c>
      <c r="R183">
        <f t="shared" si="8"/>
        <v>1</v>
      </c>
      <c r="S183"/>
      <c r="T183">
        <v>2</v>
      </c>
      <c r="U183"/>
      <c r="V183">
        <v>4</v>
      </c>
      <c r="W183">
        <v>5</v>
      </c>
      <c r="X183"/>
      <c r="Y183"/>
      <c r="Z183"/>
      <c r="AA183"/>
      <c r="AB183"/>
      <c r="AC183"/>
      <c r="AD183"/>
      <c r="AE183"/>
      <c r="AF183"/>
      <c r="AG183" s="126">
        <f t="shared" si="7"/>
        <v>3</v>
      </c>
      <c r="AH183"/>
      <c r="AI183">
        <v>2</v>
      </c>
      <c r="AJ183"/>
      <c r="AK183">
        <v>1</v>
      </c>
      <c r="AL183">
        <v>3</v>
      </c>
      <c r="AM183"/>
      <c r="AN183"/>
      <c r="AO183"/>
      <c r="AP183"/>
      <c r="AQ183"/>
      <c r="AR183"/>
      <c r="AS183"/>
      <c r="AT183"/>
      <c r="AU183"/>
      <c r="AV183"/>
      <c r="AW183"/>
      <c r="AX183"/>
      <c r="AY183"/>
      <c r="AZ183">
        <v>6</v>
      </c>
      <c r="BA183">
        <v>2</v>
      </c>
      <c r="BB183">
        <v>2</v>
      </c>
      <c r="BC183">
        <v>2</v>
      </c>
      <c r="BD183">
        <v>4</v>
      </c>
      <c r="BE183">
        <v>5</v>
      </c>
      <c r="BF183">
        <v>4</v>
      </c>
      <c r="BG183">
        <v>3</v>
      </c>
      <c r="BH183">
        <v>3</v>
      </c>
      <c r="BI183">
        <v>4</v>
      </c>
      <c r="BJ183">
        <v>4</v>
      </c>
      <c r="BK183">
        <v>4</v>
      </c>
      <c r="BL183">
        <v>4</v>
      </c>
      <c r="BM183">
        <v>5</v>
      </c>
      <c r="BN183">
        <v>4</v>
      </c>
      <c r="BO183">
        <v>4</v>
      </c>
      <c r="BP183">
        <v>4</v>
      </c>
      <c r="BQ183">
        <v>4</v>
      </c>
      <c r="BR183">
        <v>4</v>
      </c>
      <c r="BS183">
        <v>4</v>
      </c>
      <c r="BT183">
        <v>4</v>
      </c>
      <c r="BU183">
        <v>4</v>
      </c>
      <c r="BV183">
        <v>4</v>
      </c>
      <c r="BW183">
        <v>4</v>
      </c>
      <c r="BX183">
        <v>5</v>
      </c>
      <c r="BY183">
        <v>4</v>
      </c>
      <c r="BZ183">
        <v>5</v>
      </c>
      <c r="CA183">
        <v>4</v>
      </c>
      <c r="CB183">
        <v>4</v>
      </c>
      <c r="CC183">
        <v>4</v>
      </c>
      <c r="CD183">
        <v>5</v>
      </c>
      <c r="CE183">
        <v>2</v>
      </c>
      <c r="CF183">
        <v>3</v>
      </c>
      <c r="CG183">
        <v>4</v>
      </c>
      <c r="CH183">
        <v>3</v>
      </c>
      <c r="CI183">
        <v>3</v>
      </c>
      <c r="CJ183">
        <v>4</v>
      </c>
      <c r="CK183">
        <v>4</v>
      </c>
      <c r="CL183">
        <v>1</v>
      </c>
      <c r="CM183">
        <v>1</v>
      </c>
      <c r="CN183">
        <v>1</v>
      </c>
    </row>
    <row r="184" spans="1:92" ht="15.5">
      <c r="A184" s="126" t="s">
        <v>1962</v>
      </c>
      <c r="B184" s="132">
        <v>6.867725376462019</v>
      </c>
      <c r="C184">
        <v>2</v>
      </c>
      <c r="D184">
        <v>3</v>
      </c>
      <c r="E184">
        <v>2</v>
      </c>
      <c r="F184"/>
      <c r="G184"/>
      <c r="H184"/>
      <c r="I184"/>
      <c r="J184"/>
      <c r="K184"/>
      <c r="L184"/>
      <c r="M184"/>
      <c r="N184"/>
      <c r="O184">
        <v>10</v>
      </c>
      <c r="P184"/>
      <c r="Q184" s="126">
        <f t="shared" si="6"/>
        <v>1</v>
      </c>
      <c r="R184">
        <f t="shared" si="8"/>
        <v>10</v>
      </c>
      <c r="S184"/>
      <c r="T184">
        <v>2</v>
      </c>
      <c r="U184"/>
      <c r="V184">
        <v>4</v>
      </c>
      <c r="W184"/>
      <c r="X184"/>
      <c r="Y184">
        <v>7</v>
      </c>
      <c r="Z184">
        <v>8</v>
      </c>
      <c r="AA184"/>
      <c r="AB184"/>
      <c r="AC184"/>
      <c r="AD184"/>
      <c r="AE184"/>
      <c r="AF184"/>
      <c r="AG184" s="126">
        <f t="shared" si="7"/>
        <v>4</v>
      </c>
      <c r="AH184"/>
      <c r="AI184">
        <v>3</v>
      </c>
      <c r="AJ184"/>
      <c r="AK184">
        <v>1</v>
      </c>
      <c r="AL184"/>
      <c r="AM184"/>
      <c r="AN184">
        <v>2</v>
      </c>
      <c r="AO184">
        <v>4</v>
      </c>
      <c r="AP184"/>
      <c r="AQ184"/>
      <c r="AR184"/>
      <c r="AS184"/>
      <c r="AT184"/>
      <c r="AU184" t="s">
        <v>1002</v>
      </c>
      <c r="AV184" t="s">
        <v>297</v>
      </c>
      <c r="AW184" t="s">
        <v>548</v>
      </c>
      <c r="AX184"/>
      <c r="AY184"/>
      <c r="AZ184">
        <v>5</v>
      </c>
      <c r="BA184">
        <v>4</v>
      </c>
      <c r="BB184">
        <v>4</v>
      </c>
      <c r="BC184">
        <v>4</v>
      </c>
      <c r="BD184">
        <v>4</v>
      </c>
      <c r="BE184">
        <v>5</v>
      </c>
      <c r="BF184">
        <v>5</v>
      </c>
      <c r="BG184">
        <v>5</v>
      </c>
      <c r="BH184">
        <v>4</v>
      </c>
      <c r="BI184">
        <v>5</v>
      </c>
      <c r="BJ184">
        <v>5</v>
      </c>
      <c r="BK184">
        <v>5</v>
      </c>
      <c r="BL184">
        <v>5</v>
      </c>
      <c r="BM184">
        <v>5</v>
      </c>
      <c r="BN184">
        <v>5</v>
      </c>
      <c r="BO184">
        <v>5</v>
      </c>
      <c r="BP184">
        <v>4</v>
      </c>
      <c r="BQ184">
        <v>5</v>
      </c>
      <c r="BR184">
        <v>5</v>
      </c>
      <c r="BS184">
        <v>5</v>
      </c>
      <c r="BT184">
        <v>4</v>
      </c>
      <c r="BU184">
        <v>4</v>
      </c>
      <c r="BV184">
        <v>5</v>
      </c>
      <c r="BW184">
        <v>4</v>
      </c>
      <c r="BX184">
        <v>5</v>
      </c>
      <c r="BY184">
        <v>5</v>
      </c>
      <c r="BZ184">
        <v>5</v>
      </c>
      <c r="CA184">
        <v>5</v>
      </c>
      <c r="CB184">
        <v>5</v>
      </c>
      <c r="CC184">
        <v>5</v>
      </c>
      <c r="CD184">
        <v>5</v>
      </c>
      <c r="CE184">
        <v>5</v>
      </c>
      <c r="CF184">
        <v>4</v>
      </c>
      <c r="CG184">
        <v>4</v>
      </c>
      <c r="CH184">
        <v>4</v>
      </c>
      <c r="CI184">
        <v>5</v>
      </c>
      <c r="CJ184">
        <v>5</v>
      </c>
      <c r="CK184">
        <v>5</v>
      </c>
      <c r="CL184">
        <v>4</v>
      </c>
      <c r="CM184">
        <v>3</v>
      </c>
      <c r="CN184">
        <v>2</v>
      </c>
    </row>
    <row r="185" spans="1:92" ht="15.5">
      <c r="A185" s="126" t="s">
        <v>1961</v>
      </c>
      <c r="B185" s="132">
        <v>12.849576533590296</v>
      </c>
      <c r="C185">
        <v>2</v>
      </c>
      <c r="D185">
        <v>2</v>
      </c>
      <c r="E185">
        <v>2</v>
      </c>
      <c r="F185"/>
      <c r="G185"/>
      <c r="H185"/>
      <c r="I185"/>
      <c r="J185"/>
      <c r="K185"/>
      <c r="L185"/>
      <c r="M185">
        <v>8</v>
      </c>
      <c r="N185"/>
      <c r="O185"/>
      <c r="P185"/>
      <c r="Q185" s="126">
        <f t="shared" si="6"/>
        <v>1</v>
      </c>
      <c r="R185">
        <f t="shared" si="8"/>
        <v>8</v>
      </c>
      <c r="S185">
        <v>1</v>
      </c>
      <c r="T185">
        <v>2</v>
      </c>
      <c r="U185">
        <v>3</v>
      </c>
      <c r="V185">
        <v>4</v>
      </c>
      <c r="W185">
        <v>5</v>
      </c>
      <c r="X185">
        <v>6</v>
      </c>
      <c r="Y185">
        <v>7</v>
      </c>
      <c r="Z185">
        <v>8</v>
      </c>
      <c r="AA185">
        <v>9</v>
      </c>
      <c r="AB185"/>
      <c r="AC185">
        <v>11</v>
      </c>
      <c r="AD185"/>
      <c r="AE185"/>
      <c r="AF185"/>
      <c r="AG185" s="126">
        <f t="shared" si="7"/>
        <v>10</v>
      </c>
      <c r="AH185">
        <v>8</v>
      </c>
      <c r="AI185">
        <v>1</v>
      </c>
      <c r="AJ185">
        <v>10</v>
      </c>
      <c r="AK185">
        <v>2</v>
      </c>
      <c r="AL185">
        <v>6</v>
      </c>
      <c r="AM185">
        <v>7</v>
      </c>
      <c r="AN185">
        <v>5</v>
      </c>
      <c r="AO185">
        <v>3</v>
      </c>
      <c r="AP185">
        <v>9</v>
      </c>
      <c r="AQ185"/>
      <c r="AR185">
        <v>4</v>
      </c>
      <c r="AS185"/>
      <c r="AT185"/>
      <c r="AU185" t="s">
        <v>418</v>
      </c>
      <c r="AV185" t="s">
        <v>536</v>
      </c>
      <c r="AW185" t="s">
        <v>264</v>
      </c>
      <c r="AX185"/>
      <c r="AY185"/>
      <c r="AZ185">
        <v>6</v>
      </c>
      <c r="BA185">
        <v>4</v>
      </c>
      <c r="BB185">
        <v>3</v>
      </c>
      <c r="BC185">
        <v>4</v>
      </c>
      <c r="BD185">
        <v>4</v>
      </c>
      <c r="BE185">
        <v>4</v>
      </c>
      <c r="BF185">
        <v>3</v>
      </c>
      <c r="BG185">
        <v>4</v>
      </c>
      <c r="BH185">
        <v>4</v>
      </c>
      <c r="BI185">
        <v>5</v>
      </c>
      <c r="BJ185">
        <v>4</v>
      </c>
      <c r="BK185">
        <v>5</v>
      </c>
      <c r="BL185">
        <v>4</v>
      </c>
      <c r="BM185">
        <v>4</v>
      </c>
      <c r="BN185">
        <v>5</v>
      </c>
      <c r="BO185">
        <v>5</v>
      </c>
      <c r="BP185">
        <v>5</v>
      </c>
      <c r="BQ185">
        <v>5</v>
      </c>
      <c r="BR185">
        <v>4</v>
      </c>
      <c r="BS185">
        <v>5</v>
      </c>
      <c r="BT185">
        <v>5</v>
      </c>
      <c r="BU185">
        <v>3</v>
      </c>
      <c r="BV185">
        <v>5</v>
      </c>
      <c r="BW185">
        <v>5</v>
      </c>
      <c r="BX185">
        <v>5</v>
      </c>
      <c r="BY185">
        <v>5</v>
      </c>
      <c r="BZ185">
        <v>5</v>
      </c>
      <c r="CA185">
        <v>4</v>
      </c>
      <c r="CB185">
        <v>5</v>
      </c>
      <c r="CC185">
        <v>5</v>
      </c>
      <c r="CD185">
        <v>3</v>
      </c>
      <c r="CE185">
        <v>6</v>
      </c>
      <c r="CF185">
        <v>3</v>
      </c>
      <c r="CG185">
        <v>4</v>
      </c>
      <c r="CH185">
        <v>3</v>
      </c>
      <c r="CI185">
        <v>4</v>
      </c>
      <c r="CJ185">
        <v>4</v>
      </c>
      <c r="CK185">
        <v>4</v>
      </c>
      <c r="CL185">
        <v>3</v>
      </c>
      <c r="CM185">
        <v>3</v>
      </c>
      <c r="CN185">
        <v>3</v>
      </c>
    </row>
    <row r="186" spans="1:92" ht="15.5">
      <c r="A186" s="126" t="s">
        <v>1960</v>
      </c>
      <c r="B186" s="132">
        <v>13.617574553154558</v>
      </c>
      <c r="C186">
        <v>2</v>
      </c>
      <c r="D186">
        <v>2</v>
      </c>
      <c r="E186">
        <v>8</v>
      </c>
      <c r="F186"/>
      <c r="G186"/>
      <c r="H186"/>
      <c r="I186"/>
      <c r="J186"/>
      <c r="K186"/>
      <c r="L186"/>
      <c r="M186"/>
      <c r="N186">
        <v>9</v>
      </c>
      <c r="O186"/>
      <c r="P186" t="s">
        <v>169</v>
      </c>
      <c r="Q186" s="126">
        <f t="shared" si="6"/>
        <v>1</v>
      </c>
      <c r="R186">
        <f t="shared" si="8"/>
        <v>9</v>
      </c>
      <c r="S186"/>
      <c r="T186">
        <v>2</v>
      </c>
      <c r="U186">
        <v>3</v>
      </c>
      <c r="V186">
        <v>4</v>
      </c>
      <c r="W186">
        <v>5</v>
      </c>
      <c r="X186">
        <v>6</v>
      </c>
      <c r="Y186">
        <v>7</v>
      </c>
      <c r="Z186">
        <v>8</v>
      </c>
      <c r="AA186">
        <v>9</v>
      </c>
      <c r="AB186">
        <v>10</v>
      </c>
      <c r="AC186">
        <v>11</v>
      </c>
      <c r="AD186">
        <v>12</v>
      </c>
      <c r="AE186"/>
      <c r="AF186"/>
      <c r="AG186" s="126">
        <f t="shared" si="7"/>
        <v>11</v>
      </c>
      <c r="AH186"/>
      <c r="AI186">
        <v>1</v>
      </c>
      <c r="AJ186">
        <v>2</v>
      </c>
      <c r="AK186">
        <v>7</v>
      </c>
      <c r="AL186">
        <v>3</v>
      </c>
      <c r="AM186">
        <v>4</v>
      </c>
      <c r="AN186">
        <v>5</v>
      </c>
      <c r="AO186">
        <v>6</v>
      </c>
      <c r="AP186">
        <v>8</v>
      </c>
      <c r="AQ186">
        <v>9</v>
      </c>
      <c r="AR186">
        <v>10</v>
      </c>
      <c r="AS186">
        <v>11</v>
      </c>
      <c r="AT186"/>
      <c r="AU186" t="s">
        <v>356</v>
      </c>
      <c r="AV186" t="s">
        <v>714</v>
      </c>
      <c r="AW186" t="s">
        <v>1959</v>
      </c>
      <c r="AX186" t="s">
        <v>548</v>
      </c>
      <c r="AY186" t="s">
        <v>297</v>
      </c>
      <c r="AZ186">
        <v>3</v>
      </c>
      <c r="BA186">
        <v>4</v>
      </c>
      <c r="BB186">
        <v>4</v>
      </c>
      <c r="BC186">
        <v>4</v>
      </c>
      <c r="BD186">
        <v>4</v>
      </c>
      <c r="BE186">
        <v>5</v>
      </c>
      <c r="BF186">
        <v>4</v>
      </c>
      <c r="BG186">
        <v>4</v>
      </c>
      <c r="BH186">
        <v>4</v>
      </c>
      <c r="BI186">
        <v>4</v>
      </c>
      <c r="BJ186">
        <v>4</v>
      </c>
      <c r="BK186">
        <v>4</v>
      </c>
      <c r="BL186">
        <v>4</v>
      </c>
      <c r="BM186">
        <v>4</v>
      </c>
      <c r="BN186">
        <v>4</v>
      </c>
      <c r="BO186">
        <v>4</v>
      </c>
      <c r="BP186">
        <v>4</v>
      </c>
      <c r="BQ186">
        <v>4</v>
      </c>
      <c r="BR186">
        <v>4</v>
      </c>
      <c r="BS186">
        <v>4</v>
      </c>
      <c r="BT186">
        <v>4</v>
      </c>
      <c r="BU186">
        <v>4</v>
      </c>
      <c r="BV186">
        <v>4</v>
      </c>
      <c r="BW186">
        <v>4</v>
      </c>
      <c r="BX186">
        <v>4</v>
      </c>
      <c r="BY186">
        <v>4</v>
      </c>
      <c r="BZ186">
        <v>4</v>
      </c>
      <c r="CA186">
        <v>4</v>
      </c>
      <c r="CB186">
        <v>4</v>
      </c>
      <c r="CC186">
        <v>4</v>
      </c>
      <c r="CD186">
        <v>4</v>
      </c>
      <c r="CE186">
        <v>5</v>
      </c>
      <c r="CF186">
        <v>3</v>
      </c>
      <c r="CG186">
        <v>4</v>
      </c>
      <c r="CH186">
        <v>4</v>
      </c>
      <c r="CI186">
        <v>4</v>
      </c>
      <c r="CJ186">
        <v>4</v>
      </c>
      <c r="CK186">
        <v>4</v>
      </c>
      <c r="CL186">
        <v>3</v>
      </c>
      <c r="CM186">
        <v>3</v>
      </c>
      <c r="CN186">
        <v>3</v>
      </c>
    </row>
    <row r="187" spans="1:92" ht="15.5">
      <c r="A187" s="126" t="s">
        <v>1958</v>
      </c>
      <c r="B187" s="132">
        <v>4.8024520545926785</v>
      </c>
      <c r="C187">
        <v>2</v>
      </c>
      <c r="D187">
        <v>4</v>
      </c>
      <c r="E187">
        <v>15</v>
      </c>
      <c r="F187"/>
      <c r="G187"/>
      <c r="H187"/>
      <c r="I187"/>
      <c r="J187"/>
      <c r="K187"/>
      <c r="L187"/>
      <c r="M187"/>
      <c r="N187">
        <v>9</v>
      </c>
      <c r="O187"/>
      <c r="P187" t="s">
        <v>267</v>
      </c>
      <c r="Q187" s="126">
        <f t="shared" si="6"/>
        <v>1</v>
      </c>
      <c r="R187">
        <f t="shared" si="8"/>
        <v>9</v>
      </c>
      <c r="S187"/>
      <c r="T187">
        <v>2</v>
      </c>
      <c r="U187">
        <v>3</v>
      </c>
      <c r="V187">
        <v>4</v>
      </c>
      <c r="W187">
        <v>5</v>
      </c>
      <c r="X187">
        <v>6</v>
      </c>
      <c r="Y187"/>
      <c r="Z187"/>
      <c r="AA187"/>
      <c r="AB187"/>
      <c r="AC187">
        <v>11</v>
      </c>
      <c r="AD187"/>
      <c r="AE187"/>
      <c r="AF187"/>
      <c r="AG187" s="126">
        <f t="shared" si="7"/>
        <v>6</v>
      </c>
      <c r="AH187"/>
      <c r="AI187">
        <v>1</v>
      </c>
      <c r="AJ187">
        <v>2</v>
      </c>
      <c r="AK187">
        <v>3</v>
      </c>
      <c r="AL187">
        <v>6</v>
      </c>
      <c r="AM187">
        <v>4</v>
      </c>
      <c r="AN187"/>
      <c r="AO187"/>
      <c r="AP187"/>
      <c r="AQ187"/>
      <c r="AR187">
        <v>5</v>
      </c>
      <c r="AS187"/>
      <c r="AT187"/>
      <c r="AU187" t="s">
        <v>513</v>
      </c>
      <c r="AV187"/>
      <c r="AW187"/>
      <c r="AX187"/>
      <c r="AY187"/>
      <c r="AZ187">
        <v>1</v>
      </c>
      <c r="BA187">
        <v>3</v>
      </c>
      <c r="BB187">
        <v>3</v>
      </c>
      <c r="BC187">
        <v>3</v>
      </c>
      <c r="BD187">
        <v>4</v>
      </c>
      <c r="BE187">
        <v>4</v>
      </c>
      <c r="BF187">
        <v>3</v>
      </c>
      <c r="BG187">
        <v>3</v>
      </c>
      <c r="BH187">
        <v>3</v>
      </c>
      <c r="BI187">
        <v>3</v>
      </c>
      <c r="BJ187">
        <v>3</v>
      </c>
      <c r="BK187">
        <v>3</v>
      </c>
      <c r="BL187">
        <v>4</v>
      </c>
      <c r="BM187">
        <v>4</v>
      </c>
      <c r="BN187">
        <v>3</v>
      </c>
      <c r="BO187">
        <v>3</v>
      </c>
      <c r="BP187">
        <v>3</v>
      </c>
      <c r="BQ187">
        <v>3</v>
      </c>
      <c r="BR187">
        <v>3</v>
      </c>
      <c r="BS187">
        <v>3</v>
      </c>
      <c r="BT187">
        <v>3</v>
      </c>
      <c r="BU187">
        <v>3</v>
      </c>
      <c r="BV187">
        <v>3</v>
      </c>
      <c r="BW187">
        <v>3</v>
      </c>
      <c r="BX187">
        <v>3</v>
      </c>
      <c r="BY187">
        <v>3</v>
      </c>
      <c r="BZ187">
        <v>3</v>
      </c>
      <c r="CA187">
        <v>3</v>
      </c>
      <c r="CB187">
        <v>3</v>
      </c>
      <c r="CC187">
        <v>3</v>
      </c>
      <c r="CD187">
        <v>3</v>
      </c>
      <c r="CE187">
        <v>5</v>
      </c>
      <c r="CF187">
        <v>3</v>
      </c>
      <c r="CG187">
        <v>4</v>
      </c>
      <c r="CH187">
        <v>3</v>
      </c>
      <c r="CI187">
        <v>4</v>
      </c>
      <c r="CJ187">
        <v>3</v>
      </c>
      <c r="CK187">
        <v>3</v>
      </c>
      <c r="CL187">
        <v>3</v>
      </c>
      <c r="CM187">
        <v>3</v>
      </c>
      <c r="CN187">
        <v>3</v>
      </c>
    </row>
    <row r="188" spans="1:92" ht="15.5">
      <c r="A188" s="126" t="s">
        <v>1957</v>
      </c>
      <c r="B188" s="132">
        <v>12.120859000598619</v>
      </c>
      <c r="C188">
        <v>2</v>
      </c>
      <c r="D188">
        <v>2</v>
      </c>
      <c r="E188">
        <v>2</v>
      </c>
      <c r="F188">
        <v>1</v>
      </c>
      <c r="G188"/>
      <c r="H188"/>
      <c r="I188"/>
      <c r="J188"/>
      <c r="K188"/>
      <c r="L188"/>
      <c r="M188"/>
      <c r="N188"/>
      <c r="O188"/>
      <c r="P188"/>
      <c r="Q188" s="126">
        <f t="shared" si="6"/>
        <v>1</v>
      </c>
      <c r="R188">
        <f t="shared" si="8"/>
        <v>1</v>
      </c>
      <c r="S188">
        <v>1</v>
      </c>
      <c r="T188">
        <v>2</v>
      </c>
      <c r="U188">
        <v>3</v>
      </c>
      <c r="V188">
        <v>4</v>
      </c>
      <c r="W188">
        <v>5</v>
      </c>
      <c r="X188">
        <v>6</v>
      </c>
      <c r="Y188">
        <v>7</v>
      </c>
      <c r="Z188">
        <v>8</v>
      </c>
      <c r="AA188"/>
      <c r="AB188">
        <v>10</v>
      </c>
      <c r="AC188">
        <v>11</v>
      </c>
      <c r="AD188">
        <v>12</v>
      </c>
      <c r="AE188"/>
      <c r="AF188"/>
      <c r="AG188" s="126">
        <f t="shared" si="7"/>
        <v>11</v>
      </c>
      <c r="AH188">
        <v>11</v>
      </c>
      <c r="AI188">
        <v>1</v>
      </c>
      <c r="AJ188">
        <v>8</v>
      </c>
      <c r="AK188">
        <v>10</v>
      </c>
      <c r="AL188">
        <v>2</v>
      </c>
      <c r="AM188">
        <v>9</v>
      </c>
      <c r="AN188">
        <v>3</v>
      </c>
      <c r="AO188">
        <v>7</v>
      </c>
      <c r="AP188"/>
      <c r="AQ188">
        <v>6</v>
      </c>
      <c r="AR188">
        <v>5</v>
      </c>
      <c r="AS188">
        <v>4</v>
      </c>
      <c r="AT188"/>
      <c r="AU188" t="s">
        <v>86</v>
      </c>
      <c r="AV188"/>
      <c r="AW188"/>
      <c r="AX188"/>
      <c r="AY188"/>
      <c r="AZ188">
        <v>6</v>
      </c>
      <c r="BA188">
        <v>5</v>
      </c>
      <c r="BB188">
        <v>5</v>
      </c>
      <c r="BC188">
        <v>5</v>
      </c>
      <c r="BD188">
        <v>3</v>
      </c>
      <c r="BE188">
        <v>5</v>
      </c>
      <c r="BF188">
        <v>3</v>
      </c>
      <c r="BG188">
        <v>5</v>
      </c>
      <c r="BH188">
        <v>5</v>
      </c>
      <c r="BI188">
        <v>5</v>
      </c>
      <c r="BJ188">
        <v>5</v>
      </c>
      <c r="BK188">
        <v>5</v>
      </c>
      <c r="BL188">
        <v>5</v>
      </c>
      <c r="BM188">
        <v>5</v>
      </c>
      <c r="BN188">
        <v>5</v>
      </c>
      <c r="BO188">
        <v>5</v>
      </c>
      <c r="BP188">
        <v>5</v>
      </c>
      <c r="BQ188">
        <v>5</v>
      </c>
      <c r="BR188">
        <v>5</v>
      </c>
      <c r="BS188">
        <v>5</v>
      </c>
      <c r="BT188">
        <v>5</v>
      </c>
      <c r="BU188">
        <v>5</v>
      </c>
      <c r="BV188">
        <v>5</v>
      </c>
      <c r="BW188">
        <v>5</v>
      </c>
      <c r="BX188">
        <v>5</v>
      </c>
      <c r="BY188">
        <v>5</v>
      </c>
      <c r="BZ188">
        <v>5</v>
      </c>
      <c r="CA188">
        <v>5</v>
      </c>
      <c r="CB188">
        <v>5</v>
      </c>
      <c r="CC188">
        <v>5</v>
      </c>
      <c r="CD188">
        <v>5</v>
      </c>
      <c r="CE188">
        <v>7</v>
      </c>
      <c r="CF188">
        <v>5</v>
      </c>
      <c r="CG188">
        <v>5</v>
      </c>
      <c r="CH188">
        <v>5</v>
      </c>
      <c r="CI188">
        <v>5</v>
      </c>
      <c r="CJ188">
        <v>5</v>
      </c>
      <c r="CK188">
        <v>5</v>
      </c>
      <c r="CL188">
        <v>5</v>
      </c>
      <c r="CM188">
        <v>5</v>
      </c>
      <c r="CN188">
        <v>5</v>
      </c>
    </row>
    <row r="189" spans="1:92" ht="15.5">
      <c r="A189" s="126" t="s">
        <v>1956</v>
      </c>
      <c r="B189" s="132">
        <v>6.6404850806111213</v>
      </c>
      <c r="C189">
        <v>1</v>
      </c>
      <c r="D189">
        <v>1</v>
      </c>
      <c r="E189">
        <v>2</v>
      </c>
      <c r="F189">
        <v>1</v>
      </c>
      <c r="G189"/>
      <c r="H189"/>
      <c r="I189"/>
      <c r="J189"/>
      <c r="K189"/>
      <c r="L189"/>
      <c r="M189"/>
      <c r="N189"/>
      <c r="O189"/>
      <c r="P189"/>
      <c r="Q189" s="126">
        <f t="shared" si="6"/>
        <v>1</v>
      </c>
      <c r="R189">
        <f t="shared" si="8"/>
        <v>1</v>
      </c>
      <c r="S189"/>
      <c r="T189"/>
      <c r="U189">
        <v>3</v>
      </c>
      <c r="V189"/>
      <c r="W189"/>
      <c r="X189"/>
      <c r="Y189"/>
      <c r="Z189"/>
      <c r="AA189">
        <v>9</v>
      </c>
      <c r="AB189"/>
      <c r="AC189"/>
      <c r="AD189"/>
      <c r="AE189"/>
      <c r="AF189"/>
      <c r="AG189" s="126">
        <f t="shared" si="7"/>
        <v>2</v>
      </c>
      <c r="AH189"/>
      <c r="AI189"/>
      <c r="AJ189">
        <v>2</v>
      </c>
      <c r="AK189"/>
      <c r="AL189"/>
      <c r="AM189"/>
      <c r="AN189"/>
      <c r="AO189"/>
      <c r="AP189">
        <v>1</v>
      </c>
      <c r="AQ189"/>
      <c r="AR189"/>
      <c r="AS189"/>
      <c r="AT189"/>
      <c r="AU189" t="s">
        <v>909</v>
      </c>
      <c r="AV189"/>
      <c r="AW189"/>
      <c r="AX189"/>
      <c r="AY189"/>
      <c r="AZ189">
        <v>5</v>
      </c>
      <c r="BA189">
        <v>4</v>
      </c>
      <c r="BB189">
        <v>4</v>
      </c>
      <c r="BC189">
        <v>4</v>
      </c>
      <c r="BD189">
        <v>4</v>
      </c>
      <c r="BE189">
        <v>4</v>
      </c>
      <c r="BF189">
        <v>4</v>
      </c>
      <c r="BG189">
        <v>4</v>
      </c>
      <c r="BH189">
        <v>4</v>
      </c>
      <c r="BI189">
        <v>5</v>
      </c>
      <c r="BJ189">
        <v>4</v>
      </c>
      <c r="BK189">
        <v>4</v>
      </c>
      <c r="BL189">
        <v>4</v>
      </c>
      <c r="BM189">
        <v>4</v>
      </c>
      <c r="BN189">
        <v>4</v>
      </c>
      <c r="BO189">
        <v>4</v>
      </c>
      <c r="BP189">
        <v>4</v>
      </c>
      <c r="BQ189">
        <v>4</v>
      </c>
      <c r="BR189">
        <v>4</v>
      </c>
      <c r="BS189">
        <v>4</v>
      </c>
      <c r="BT189">
        <v>4</v>
      </c>
      <c r="BU189">
        <v>4</v>
      </c>
      <c r="BV189">
        <v>4</v>
      </c>
      <c r="BW189">
        <v>4</v>
      </c>
      <c r="BX189">
        <v>1</v>
      </c>
      <c r="BY189">
        <v>4</v>
      </c>
      <c r="BZ189">
        <v>4</v>
      </c>
      <c r="CA189">
        <v>4</v>
      </c>
      <c r="CB189">
        <v>4</v>
      </c>
      <c r="CC189">
        <v>4</v>
      </c>
      <c r="CD189">
        <v>5</v>
      </c>
      <c r="CE189">
        <v>4</v>
      </c>
      <c r="CF189">
        <v>4</v>
      </c>
      <c r="CG189">
        <v>4</v>
      </c>
      <c r="CH189">
        <v>4</v>
      </c>
      <c r="CI189">
        <v>3</v>
      </c>
      <c r="CJ189">
        <v>4</v>
      </c>
      <c r="CK189">
        <v>3</v>
      </c>
      <c r="CL189">
        <v>4</v>
      </c>
      <c r="CM189">
        <v>4</v>
      </c>
      <c r="CN189">
        <v>4</v>
      </c>
    </row>
    <row r="190" spans="1:92" ht="15.5">
      <c r="A190" s="126" t="s">
        <v>1955</v>
      </c>
      <c r="B190" s="132">
        <v>11.217450104917969</v>
      </c>
      <c r="C190">
        <v>2</v>
      </c>
      <c r="D190">
        <v>5</v>
      </c>
      <c r="E190">
        <v>1</v>
      </c>
      <c r="F190">
        <v>1</v>
      </c>
      <c r="G190"/>
      <c r="H190"/>
      <c r="I190"/>
      <c r="J190"/>
      <c r="K190"/>
      <c r="L190"/>
      <c r="M190"/>
      <c r="N190"/>
      <c r="O190"/>
      <c r="P190"/>
      <c r="Q190" s="126">
        <f t="shared" si="6"/>
        <v>1</v>
      </c>
      <c r="R190">
        <f t="shared" si="8"/>
        <v>1</v>
      </c>
      <c r="S190"/>
      <c r="T190">
        <v>2</v>
      </c>
      <c r="U190"/>
      <c r="V190">
        <v>4</v>
      </c>
      <c r="W190"/>
      <c r="X190"/>
      <c r="Y190"/>
      <c r="Z190"/>
      <c r="AA190"/>
      <c r="AB190"/>
      <c r="AC190"/>
      <c r="AD190"/>
      <c r="AE190"/>
      <c r="AF190"/>
      <c r="AG190" s="126">
        <f t="shared" si="7"/>
        <v>2</v>
      </c>
      <c r="AH190"/>
      <c r="AI190">
        <v>1</v>
      </c>
      <c r="AJ190"/>
      <c r="AK190">
        <v>2</v>
      </c>
      <c r="AL190"/>
      <c r="AM190"/>
      <c r="AN190"/>
      <c r="AO190"/>
      <c r="AP190"/>
      <c r="AQ190"/>
      <c r="AR190"/>
      <c r="AS190"/>
      <c r="AT190"/>
      <c r="AU190" t="s">
        <v>472</v>
      </c>
      <c r="AV190" t="s">
        <v>1954</v>
      </c>
      <c r="AW190" t="s">
        <v>1953</v>
      </c>
      <c r="AX190" t="s">
        <v>1952</v>
      </c>
      <c r="AY190"/>
      <c r="AZ190">
        <v>4</v>
      </c>
      <c r="BA190">
        <v>2</v>
      </c>
      <c r="BB190">
        <v>2</v>
      </c>
      <c r="BC190">
        <v>3</v>
      </c>
      <c r="BD190">
        <v>4</v>
      </c>
      <c r="BE190">
        <v>5</v>
      </c>
      <c r="BF190">
        <v>3</v>
      </c>
      <c r="BG190">
        <v>3</v>
      </c>
      <c r="BH190">
        <v>4</v>
      </c>
      <c r="BI190">
        <v>4</v>
      </c>
      <c r="BJ190">
        <v>4</v>
      </c>
      <c r="BK190">
        <v>4</v>
      </c>
      <c r="BL190">
        <v>4</v>
      </c>
      <c r="BM190">
        <v>4</v>
      </c>
      <c r="BN190">
        <v>5</v>
      </c>
      <c r="BO190">
        <v>5</v>
      </c>
      <c r="BP190">
        <v>4</v>
      </c>
      <c r="BQ190">
        <v>4</v>
      </c>
      <c r="BR190">
        <v>4</v>
      </c>
      <c r="BS190">
        <v>4</v>
      </c>
      <c r="BT190">
        <v>5</v>
      </c>
      <c r="BU190">
        <v>4</v>
      </c>
      <c r="BV190">
        <v>4</v>
      </c>
      <c r="BW190">
        <v>4</v>
      </c>
      <c r="BX190">
        <v>4</v>
      </c>
      <c r="BY190">
        <v>5</v>
      </c>
      <c r="BZ190">
        <v>5</v>
      </c>
      <c r="CA190">
        <v>4</v>
      </c>
      <c r="CB190">
        <v>4</v>
      </c>
      <c r="CC190">
        <v>4</v>
      </c>
      <c r="CD190">
        <v>4</v>
      </c>
      <c r="CE190">
        <v>4</v>
      </c>
      <c r="CF190">
        <v>3</v>
      </c>
      <c r="CG190">
        <v>3</v>
      </c>
      <c r="CH190">
        <v>3</v>
      </c>
      <c r="CI190">
        <v>3</v>
      </c>
      <c r="CJ190">
        <v>3</v>
      </c>
      <c r="CK190">
        <v>4</v>
      </c>
      <c r="CL190">
        <v>3</v>
      </c>
      <c r="CM190">
        <v>3</v>
      </c>
      <c r="CN190">
        <v>3</v>
      </c>
    </row>
    <row r="191" spans="1:92" ht="15.5">
      <c r="A191" s="126" t="s">
        <v>1951</v>
      </c>
      <c r="B191" s="132">
        <v>17.929339450064564</v>
      </c>
      <c r="C191">
        <v>2</v>
      </c>
      <c r="D191">
        <v>1</v>
      </c>
      <c r="E191">
        <v>2</v>
      </c>
      <c r="F191"/>
      <c r="G191"/>
      <c r="H191"/>
      <c r="I191"/>
      <c r="J191"/>
      <c r="K191"/>
      <c r="L191">
        <v>7</v>
      </c>
      <c r="M191"/>
      <c r="N191"/>
      <c r="O191"/>
      <c r="P191"/>
      <c r="Q191" s="126">
        <f t="shared" si="6"/>
        <v>1</v>
      </c>
      <c r="R191">
        <f t="shared" si="8"/>
        <v>7</v>
      </c>
      <c r="S191"/>
      <c r="T191"/>
      <c r="U191"/>
      <c r="V191"/>
      <c r="W191"/>
      <c r="X191"/>
      <c r="Y191"/>
      <c r="Z191"/>
      <c r="AA191"/>
      <c r="AB191"/>
      <c r="AC191"/>
      <c r="AD191"/>
      <c r="AE191">
        <v>13</v>
      </c>
      <c r="AF191"/>
      <c r="AG191" s="126">
        <f t="shared" si="7"/>
        <v>1</v>
      </c>
      <c r="AH191"/>
      <c r="AI191"/>
      <c r="AJ191"/>
      <c r="AK191"/>
      <c r="AL191"/>
      <c r="AM191"/>
      <c r="AN191"/>
      <c r="AO191"/>
      <c r="AP191"/>
      <c r="AQ191"/>
      <c r="AR191"/>
      <c r="AS191"/>
      <c r="AT191">
        <v>1</v>
      </c>
      <c r="AU191" t="s">
        <v>422</v>
      </c>
      <c r="AV191"/>
      <c r="AW191"/>
      <c r="AX191"/>
      <c r="AY191"/>
      <c r="AZ191">
        <v>4</v>
      </c>
      <c r="BA191">
        <v>4</v>
      </c>
      <c r="BB191">
        <v>4</v>
      </c>
      <c r="BC191">
        <v>4</v>
      </c>
      <c r="BD191">
        <v>4</v>
      </c>
      <c r="BE191">
        <v>4</v>
      </c>
      <c r="BF191">
        <v>4</v>
      </c>
      <c r="BG191">
        <v>4</v>
      </c>
      <c r="BH191">
        <v>4</v>
      </c>
      <c r="BI191">
        <v>4</v>
      </c>
      <c r="BJ191">
        <v>4</v>
      </c>
      <c r="BK191">
        <v>4</v>
      </c>
      <c r="BL191">
        <v>4</v>
      </c>
      <c r="BM191">
        <v>4</v>
      </c>
      <c r="BN191">
        <v>4</v>
      </c>
      <c r="BO191">
        <v>4</v>
      </c>
      <c r="BP191">
        <v>4</v>
      </c>
      <c r="BQ191">
        <v>4</v>
      </c>
      <c r="BR191">
        <v>4</v>
      </c>
      <c r="BS191">
        <v>4</v>
      </c>
      <c r="BT191">
        <v>4</v>
      </c>
      <c r="BU191">
        <v>4</v>
      </c>
      <c r="BV191">
        <v>4</v>
      </c>
      <c r="BW191">
        <v>4</v>
      </c>
      <c r="BX191">
        <v>4</v>
      </c>
      <c r="BY191">
        <v>4</v>
      </c>
      <c r="BZ191">
        <v>4</v>
      </c>
      <c r="CA191">
        <v>4</v>
      </c>
      <c r="CB191">
        <v>4</v>
      </c>
      <c r="CC191">
        <v>4</v>
      </c>
      <c r="CD191">
        <v>4</v>
      </c>
      <c r="CE191">
        <v>5</v>
      </c>
      <c r="CF191">
        <v>4</v>
      </c>
      <c r="CG191">
        <v>4</v>
      </c>
      <c r="CH191">
        <v>4</v>
      </c>
      <c r="CI191">
        <v>4</v>
      </c>
      <c r="CJ191">
        <v>4</v>
      </c>
      <c r="CK191">
        <v>4</v>
      </c>
      <c r="CL191">
        <v>4</v>
      </c>
      <c r="CM191">
        <v>4</v>
      </c>
      <c r="CN191">
        <v>4</v>
      </c>
    </row>
    <row r="192" spans="1:92" ht="15.5">
      <c r="A192" s="126" t="s">
        <v>1950</v>
      </c>
      <c r="B192" s="132">
        <v>13.998951490813401</v>
      </c>
      <c r="C192">
        <v>2</v>
      </c>
      <c r="D192">
        <v>2</v>
      </c>
      <c r="E192">
        <v>2</v>
      </c>
      <c r="F192"/>
      <c r="G192"/>
      <c r="H192">
        <v>3</v>
      </c>
      <c r="I192"/>
      <c r="J192"/>
      <c r="K192"/>
      <c r="L192"/>
      <c r="M192"/>
      <c r="N192"/>
      <c r="O192"/>
      <c r="P192"/>
      <c r="Q192" s="126">
        <f t="shared" si="6"/>
        <v>1</v>
      </c>
      <c r="R192">
        <f t="shared" si="8"/>
        <v>3</v>
      </c>
      <c r="S192"/>
      <c r="T192">
        <v>2</v>
      </c>
      <c r="U192"/>
      <c r="V192">
        <v>4</v>
      </c>
      <c r="W192"/>
      <c r="X192">
        <v>6</v>
      </c>
      <c r="Y192">
        <v>7</v>
      </c>
      <c r="Z192">
        <v>8</v>
      </c>
      <c r="AA192"/>
      <c r="AB192"/>
      <c r="AC192"/>
      <c r="AD192"/>
      <c r="AE192"/>
      <c r="AF192"/>
      <c r="AG192" s="126">
        <f t="shared" si="7"/>
        <v>5</v>
      </c>
      <c r="AH192"/>
      <c r="AI192">
        <v>1</v>
      </c>
      <c r="AJ192"/>
      <c r="AK192">
        <v>5</v>
      </c>
      <c r="AL192"/>
      <c r="AM192">
        <v>3</v>
      </c>
      <c r="AN192">
        <v>2</v>
      </c>
      <c r="AO192">
        <v>4</v>
      </c>
      <c r="AP192"/>
      <c r="AQ192"/>
      <c r="AR192"/>
      <c r="AS192"/>
      <c r="AT192"/>
      <c r="AU192" t="s">
        <v>316</v>
      </c>
      <c r="AV192" t="s">
        <v>318</v>
      </c>
      <c r="AW192" t="s">
        <v>798</v>
      </c>
      <c r="AX192"/>
      <c r="AY192"/>
      <c r="AZ192">
        <v>2</v>
      </c>
      <c r="BA192">
        <v>4</v>
      </c>
      <c r="BB192">
        <v>4</v>
      </c>
      <c r="BC192">
        <v>4</v>
      </c>
      <c r="BD192">
        <v>4</v>
      </c>
      <c r="BE192">
        <v>4</v>
      </c>
      <c r="BF192">
        <v>4</v>
      </c>
      <c r="BG192">
        <v>4</v>
      </c>
      <c r="BH192">
        <v>2</v>
      </c>
      <c r="BI192">
        <v>3</v>
      </c>
      <c r="BJ192">
        <v>4</v>
      </c>
      <c r="BK192">
        <v>4</v>
      </c>
      <c r="BL192">
        <v>4</v>
      </c>
      <c r="BM192">
        <v>4</v>
      </c>
      <c r="BN192">
        <v>3</v>
      </c>
      <c r="BO192">
        <v>3</v>
      </c>
      <c r="BP192">
        <v>4</v>
      </c>
      <c r="BQ192">
        <v>4</v>
      </c>
      <c r="BR192">
        <v>4</v>
      </c>
      <c r="BS192">
        <v>4</v>
      </c>
      <c r="BT192">
        <v>4</v>
      </c>
      <c r="BU192">
        <v>4</v>
      </c>
      <c r="BV192">
        <v>4</v>
      </c>
      <c r="BW192">
        <v>4</v>
      </c>
      <c r="BX192">
        <v>4</v>
      </c>
      <c r="BY192">
        <v>4</v>
      </c>
      <c r="BZ192">
        <v>4</v>
      </c>
      <c r="CA192">
        <v>4</v>
      </c>
      <c r="CB192">
        <v>4</v>
      </c>
      <c r="CC192">
        <v>4</v>
      </c>
      <c r="CD192">
        <v>3</v>
      </c>
      <c r="CE192">
        <v>3</v>
      </c>
      <c r="CF192">
        <v>5</v>
      </c>
      <c r="CG192">
        <v>4</v>
      </c>
      <c r="CH192">
        <v>5</v>
      </c>
      <c r="CI192">
        <v>5</v>
      </c>
      <c r="CJ192">
        <v>5</v>
      </c>
      <c r="CK192">
        <v>5</v>
      </c>
      <c r="CL192">
        <v>2</v>
      </c>
      <c r="CM192">
        <v>3</v>
      </c>
      <c r="CN192">
        <v>2</v>
      </c>
    </row>
    <row r="193" spans="1:92" ht="15.5">
      <c r="A193" s="126" t="s">
        <v>1949</v>
      </c>
      <c r="B193" s="132">
        <v>18.780280696529339</v>
      </c>
      <c r="C193">
        <v>2</v>
      </c>
      <c r="D193">
        <v>4</v>
      </c>
      <c r="E193">
        <v>1</v>
      </c>
      <c r="F193">
        <v>1</v>
      </c>
      <c r="G193"/>
      <c r="H193"/>
      <c r="I193"/>
      <c r="J193"/>
      <c r="K193"/>
      <c r="L193"/>
      <c r="M193"/>
      <c r="N193"/>
      <c r="O193"/>
      <c r="P193"/>
      <c r="Q193" s="126">
        <f t="shared" si="6"/>
        <v>1</v>
      </c>
      <c r="R193">
        <f t="shared" si="8"/>
        <v>1</v>
      </c>
      <c r="S193"/>
      <c r="T193">
        <v>2</v>
      </c>
      <c r="U193"/>
      <c r="V193"/>
      <c r="W193"/>
      <c r="X193">
        <v>6</v>
      </c>
      <c r="Y193">
        <v>7</v>
      </c>
      <c r="Z193"/>
      <c r="AA193"/>
      <c r="AB193"/>
      <c r="AC193"/>
      <c r="AD193"/>
      <c r="AE193"/>
      <c r="AF193"/>
      <c r="AG193" s="126">
        <f t="shared" si="7"/>
        <v>3</v>
      </c>
      <c r="AH193"/>
      <c r="AI193">
        <v>3</v>
      </c>
      <c r="AJ193"/>
      <c r="AK193"/>
      <c r="AL193"/>
      <c r="AM193">
        <v>2</v>
      </c>
      <c r="AN193">
        <v>1</v>
      </c>
      <c r="AO193"/>
      <c r="AP193"/>
      <c r="AQ193"/>
      <c r="AR193"/>
      <c r="AS193"/>
      <c r="AT193"/>
      <c r="AU193" t="s">
        <v>311</v>
      </c>
      <c r="AV193"/>
      <c r="AW193"/>
      <c r="AX193"/>
      <c r="AY193"/>
      <c r="AZ193">
        <v>6</v>
      </c>
      <c r="BA193">
        <v>4</v>
      </c>
      <c r="BB193">
        <v>4</v>
      </c>
      <c r="BC193">
        <v>4</v>
      </c>
      <c r="BD193">
        <v>1</v>
      </c>
      <c r="BE193">
        <v>5</v>
      </c>
      <c r="BF193">
        <v>3</v>
      </c>
      <c r="BG193">
        <v>3</v>
      </c>
      <c r="BH193">
        <v>3</v>
      </c>
      <c r="BI193">
        <v>3</v>
      </c>
      <c r="BJ193">
        <v>3</v>
      </c>
      <c r="BK193">
        <v>4</v>
      </c>
      <c r="BL193">
        <v>3</v>
      </c>
      <c r="BM193">
        <v>4</v>
      </c>
      <c r="BN193">
        <v>4</v>
      </c>
      <c r="BO193">
        <v>4</v>
      </c>
      <c r="BP193">
        <v>4</v>
      </c>
      <c r="BQ193">
        <v>5</v>
      </c>
      <c r="BR193">
        <v>5</v>
      </c>
      <c r="BS193">
        <v>5</v>
      </c>
      <c r="BT193">
        <v>4</v>
      </c>
      <c r="BU193">
        <v>4</v>
      </c>
      <c r="BV193">
        <v>4</v>
      </c>
      <c r="BW193">
        <v>4</v>
      </c>
      <c r="BX193">
        <v>5</v>
      </c>
      <c r="BY193">
        <v>4</v>
      </c>
      <c r="BZ193">
        <v>5</v>
      </c>
      <c r="CA193">
        <v>5</v>
      </c>
      <c r="CB193">
        <v>4</v>
      </c>
      <c r="CC193">
        <v>4</v>
      </c>
      <c r="CD193">
        <v>4</v>
      </c>
      <c r="CE193">
        <v>3</v>
      </c>
      <c r="CF193">
        <v>2</v>
      </c>
      <c r="CG193">
        <v>4</v>
      </c>
      <c r="CH193">
        <v>3</v>
      </c>
      <c r="CI193">
        <v>4</v>
      </c>
      <c r="CJ193">
        <v>4</v>
      </c>
      <c r="CK193">
        <v>3</v>
      </c>
      <c r="CL193">
        <v>3</v>
      </c>
      <c r="CM193">
        <v>3</v>
      </c>
      <c r="CN193">
        <v>3</v>
      </c>
    </row>
    <row r="194" spans="1:92" ht="15.5">
      <c r="A194" s="126" t="s">
        <v>1948</v>
      </c>
      <c r="B194" s="132">
        <v>7.3627067617677779</v>
      </c>
      <c r="C194">
        <v>2</v>
      </c>
      <c r="D194">
        <v>6</v>
      </c>
      <c r="E194">
        <v>6</v>
      </c>
      <c r="F194">
        <v>1</v>
      </c>
      <c r="G194"/>
      <c r="H194"/>
      <c r="I194"/>
      <c r="J194"/>
      <c r="K194"/>
      <c r="L194"/>
      <c r="M194"/>
      <c r="N194"/>
      <c r="O194"/>
      <c r="P194"/>
      <c r="Q194" s="126">
        <f t="shared" si="6"/>
        <v>1</v>
      </c>
      <c r="R194">
        <f t="shared" si="8"/>
        <v>1</v>
      </c>
      <c r="S194"/>
      <c r="T194">
        <v>2</v>
      </c>
      <c r="U194">
        <v>3</v>
      </c>
      <c r="V194">
        <v>4</v>
      </c>
      <c r="W194">
        <v>5</v>
      </c>
      <c r="X194">
        <v>6</v>
      </c>
      <c r="Y194">
        <v>7</v>
      </c>
      <c r="Z194"/>
      <c r="AA194"/>
      <c r="AB194"/>
      <c r="AC194"/>
      <c r="AD194">
        <v>12</v>
      </c>
      <c r="AE194"/>
      <c r="AF194"/>
      <c r="AG194" s="126">
        <f t="shared" si="7"/>
        <v>7</v>
      </c>
      <c r="AH194"/>
      <c r="AI194">
        <v>4</v>
      </c>
      <c r="AJ194">
        <v>3</v>
      </c>
      <c r="AK194">
        <v>7</v>
      </c>
      <c r="AL194">
        <v>6</v>
      </c>
      <c r="AM194">
        <v>2</v>
      </c>
      <c r="AN194">
        <v>5</v>
      </c>
      <c r="AO194"/>
      <c r="AP194"/>
      <c r="AQ194"/>
      <c r="AR194"/>
      <c r="AS194">
        <v>1</v>
      </c>
      <c r="AT194"/>
      <c r="AU194" t="s">
        <v>1200</v>
      </c>
      <c r="AV194" t="s">
        <v>1947</v>
      </c>
      <c r="AW194"/>
      <c r="AX194"/>
      <c r="AY194"/>
      <c r="AZ194">
        <v>4</v>
      </c>
      <c r="BA194">
        <v>4</v>
      </c>
      <c r="BB194">
        <v>4</v>
      </c>
      <c r="BC194">
        <v>3</v>
      </c>
      <c r="BD194">
        <v>4</v>
      </c>
      <c r="BE194">
        <v>5</v>
      </c>
      <c r="BF194">
        <v>4</v>
      </c>
      <c r="BG194">
        <v>4</v>
      </c>
      <c r="BH194">
        <v>4</v>
      </c>
      <c r="BI194">
        <v>3</v>
      </c>
      <c r="BJ194">
        <v>5</v>
      </c>
      <c r="BK194">
        <v>5</v>
      </c>
      <c r="BL194">
        <v>5</v>
      </c>
      <c r="BM194">
        <v>5</v>
      </c>
      <c r="BN194">
        <v>4</v>
      </c>
      <c r="BO194">
        <v>5</v>
      </c>
      <c r="BP194">
        <v>5</v>
      </c>
      <c r="BQ194">
        <v>4</v>
      </c>
      <c r="BR194">
        <v>5</v>
      </c>
      <c r="BS194">
        <v>5</v>
      </c>
      <c r="BT194">
        <v>4</v>
      </c>
      <c r="BU194">
        <v>5</v>
      </c>
      <c r="BV194">
        <v>4</v>
      </c>
      <c r="BW194">
        <v>5</v>
      </c>
      <c r="BX194">
        <v>5</v>
      </c>
      <c r="BY194">
        <v>5</v>
      </c>
      <c r="BZ194">
        <v>5</v>
      </c>
      <c r="CA194">
        <v>5</v>
      </c>
      <c r="CB194">
        <v>4</v>
      </c>
      <c r="CC194">
        <v>3</v>
      </c>
      <c r="CD194">
        <v>4</v>
      </c>
      <c r="CE194">
        <v>2</v>
      </c>
      <c r="CF194">
        <v>3</v>
      </c>
      <c r="CG194">
        <v>4</v>
      </c>
      <c r="CH194">
        <v>4</v>
      </c>
      <c r="CI194">
        <v>4</v>
      </c>
      <c r="CJ194">
        <v>5</v>
      </c>
      <c r="CK194">
        <v>5</v>
      </c>
      <c r="CL194">
        <v>4</v>
      </c>
      <c r="CM194">
        <v>3</v>
      </c>
      <c r="CN194">
        <v>3</v>
      </c>
    </row>
    <row r="195" spans="1:92" ht="15.5">
      <c r="A195" s="126" t="s">
        <v>1946</v>
      </c>
      <c r="B195" s="132">
        <v>17.926498977734816</v>
      </c>
      <c r="C195">
        <v>1</v>
      </c>
      <c r="D195">
        <v>3</v>
      </c>
      <c r="E195">
        <v>2</v>
      </c>
      <c r="F195"/>
      <c r="G195"/>
      <c r="H195"/>
      <c r="I195"/>
      <c r="J195"/>
      <c r="K195"/>
      <c r="L195">
        <v>7</v>
      </c>
      <c r="M195"/>
      <c r="N195"/>
      <c r="O195"/>
      <c r="P195"/>
      <c r="Q195" s="126">
        <f t="shared" si="6"/>
        <v>1</v>
      </c>
      <c r="R195">
        <f t="shared" si="8"/>
        <v>7</v>
      </c>
      <c r="S195"/>
      <c r="T195"/>
      <c r="U195"/>
      <c r="V195">
        <v>4</v>
      </c>
      <c r="W195"/>
      <c r="X195"/>
      <c r="Y195"/>
      <c r="Z195"/>
      <c r="AA195"/>
      <c r="AB195"/>
      <c r="AC195"/>
      <c r="AD195"/>
      <c r="AE195"/>
      <c r="AF195"/>
      <c r="AG195" s="126">
        <f t="shared" si="7"/>
        <v>1</v>
      </c>
      <c r="AH195"/>
      <c r="AI195"/>
      <c r="AJ195"/>
      <c r="AK195">
        <v>1</v>
      </c>
      <c r="AL195"/>
      <c r="AM195"/>
      <c r="AN195"/>
      <c r="AO195"/>
      <c r="AP195"/>
      <c r="AQ195"/>
      <c r="AR195"/>
      <c r="AS195"/>
      <c r="AT195"/>
      <c r="AU195" t="s">
        <v>86</v>
      </c>
      <c r="AV195"/>
      <c r="AW195"/>
      <c r="AX195"/>
      <c r="AY195"/>
      <c r="AZ195">
        <v>3</v>
      </c>
      <c r="BA195">
        <v>3</v>
      </c>
      <c r="BB195">
        <v>1</v>
      </c>
      <c r="BC195">
        <v>1</v>
      </c>
      <c r="BD195">
        <v>3</v>
      </c>
      <c r="BE195">
        <v>3</v>
      </c>
      <c r="BF195">
        <v>3</v>
      </c>
      <c r="BG195">
        <v>3</v>
      </c>
      <c r="BH195">
        <v>3</v>
      </c>
      <c r="BI195">
        <v>3</v>
      </c>
      <c r="BJ195">
        <v>3</v>
      </c>
      <c r="BK195">
        <v>3</v>
      </c>
      <c r="BL195">
        <v>3</v>
      </c>
      <c r="BM195">
        <v>3</v>
      </c>
      <c r="BN195">
        <v>3</v>
      </c>
      <c r="BO195">
        <v>3</v>
      </c>
      <c r="BP195">
        <v>3</v>
      </c>
      <c r="BQ195">
        <v>3</v>
      </c>
      <c r="BR195">
        <v>3</v>
      </c>
      <c r="BS195">
        <v>3</v>
      </c>
      <c r="BT195">
        <v>3</v>
      </c>
      <c r="BU195">
        <v>3</v>
      </c>
      <c r="BV195">
        <v>3</v>
      </c>
      <c r="BW195">
        <v>3</v>
      </c>
      <c r="BX195">
        <v>3</v>
      </c>
      <c r="BY195">
        <v>3</v>
      </c>
      <c r="BZ195">
        <v>3</v>
      </c>
      <c r="CA195">
        <v>3</v>
      </c>
      <c r="CB195">
        <v>3</v>
      </c>
      <c r="CC195">
        <v>3</v>
      </c>
      <c r="CD195">
        <v>3</v>
      </c>
      <c r="CE195">
        <v>4</v>
      </c>
      <c r="CF195">
        <v>3</v>
      </c>
      <c r="CG195">
        <v>3</v>
      </c>
      <c r="CH195">
        <v>3</v>
      </c>
      <c r="CI195">
        <v>3</v>
      </c>
      <c r="CJ195">
        <v>3</v>
      </c>
      <c r="CK195">
        <v>3</v>
      </c>
      <c r="CL195">
        <v>3</v>
      </c>
      <c r="CM195">
        <v>3</v>
      </c>
      <c r="CN195">
        <v>3</v>
      </c>
    </row>
    <row r="196" spans="1:92" ht="15.5">
      <c r="A196" s="126" t="s">
        <v>1945</v>
      </c>
      <c r="B196" s="132">
        <v>4.6906494462991102</v>
      </c>
      <c r="C196">
        <v>2</v>
      </c>
      <c r="D196">
        <v>2</v>
      </c>
      <c r="E196">
        <v>13</v>
      </c>
      <c r="F196"/>
      <c r="G196"/>
      <c r="H196"/>
      <c r="I196"/>
      <c r="J196"/>
      <c r="K196"/>
      <c r="L196"/>
      <c r="M196"/>
      <c r="N196"/>
      <c r="O196">
        <v>10</v>
      </c>
      <c r="P196"/>
      <c r="Q196" s="126">
        <f t="shared" si="6"/>
        <v>1</v>
      </c>
      <c r="R196">
        <f t="shared" si="8"/>
        <v>10</v>
      </c>
      <c r="S196"/>
      <c r="T196"/>
      <c r="U196"/>
      <c r="V196"/>
      <c r="W196"/>
      <c r="X196"/>
      <c r="Y196"/>
      <c r="Z196"/>
      <c r="AA196"/>
      <c r="AB196"/>
      <c r="AC196"/>
      <c r="AD196"/>
      <c r="AE196"/>
      <c r="AF196">
        <v>14</v>
      </c>
      <c r="AG196" s="126">
        <f t="shared" si="7"/>
        <v>0</v>
      </c>
      <c r="AH196"/>
      <c r="AI196"/>
      <c r="AJ196"/>
      <c r="AK196"/>
      <c r="AL196"/>
      <c r="AM196"/>
      <c r="AN196"/>
      <c r="AO196"/>
      <c r="AP196"/>
      <c r="AQ196"/>
      <c r="AR196"/>
      <c r="AS196"/>
      <c r="AT196"/>
      <c r="AU196" t="s">
        <v>874</v>
      </c>
      <c r="AV196"/>
      <c r="AW196"/>
      <c r="AX196"/>
      <c r="AY196"/>
      <c r="AZ196">
        <v>3</v>
      </c>
      <c r="BA196">
        <v>3</v>
      </c>
      <c r="BB196">
        <v>3</v>
      </c>
      <c r="BC196">
        <v>3</v>
      </c>
      <c r="BD196">
        <v>3</v>
      </c>
      <c r="BE196">
        <v>3</v>
      </c>
      <c r="BF196">
        <v>4</v>
      </c>
      <c r="BG196">
        <v>4</v>
      </c>
      <c r="BH196">
        <v>4</v>
      </c>
      <c r="BI196">
        <v>4</v>
      </c>
      <c r="BJ196">
        <v>3</v>
      </c>
      <c r="BK196">
        <v>4</v>
      </c>
      <c r="BL196">
        <v>4</v>
      </c>
      <c r="BM196">
        <v>4</v>
      </c>
      <c r="BN196">
        <v>4</v>
      </c>
      <c r="BO196">
        <v>4</v>
      </c>
      <c r="BP196">
        <v>4</v>
      </c>
      <c r="BQ196">
        <v>4</v>
      </c>
      <c r="BR196">
        <v>4</v>
      </c>
      <c r="BS196">
        <v>4</v>
      </c>
      <c r="BT196">
        <v>4</v>
      </c>
      <c r="BU196">
        <v>3</v>
      </c>
      <c r="BV196">
        <v>4</v>
      </c>
      <c r="BW196">
        <v>4</v>
      </c>
      <c r="BX196">
        <v>4</v>
      </c>
      <c r="BY196">
        <v>3</v>
      </c>
      <c r="BZ196">
        <v>4</v>
      </c>
      <c r="CA196">
        <v>4</v>
      </c>
      <c r="CB196">
        <v>3</v>
      </c>
      <c r="CC196">
        <v>3</v>
      </c>
      <c r="CD196">
        <v>4</v>
      </c>
      <c r="CE196">
        <v>7</v>
      </c>
      <c r="CF196">
        <v>2</v>
      </c>
      <c r="CG196">
        <v>3</v>
      </c>
      <c r="CH196">
        <v>3</v>
      </c>
      <c r="CI196">
        <v>3</v>
      </c>
      <c r="CJ196">
        <v>3</v>
      </c>
      <c r="CK196">
        <v>2</v>
      </c>
      <c r="CL196">
        <v>3</v>
      </c>
      <c r="CM196">
        <v>3</v>
      </c>
      <c r="CN196">
        <v>2</v>
      </c>
    </row>
    <row r="197" spans="1:92" ht="15.5">
      <c r="A197" s="126" t="s">
        <v>1944</v>
      </c>
      <c r="B197" s="132">
        <v>9.1855331748469986</v>
      </c>
      <c r="C197">
        <v>1</v>
      </c>
      <c r="D197">
        <v>3</v>
      </c>
      <c r="E197">
        <v>2</v>
      </c>
      <c r="F197"/>
      <c r="G197"/>
      <c r="H197"/>
      <c r="I197"/>
      <c r="J197"/>
      <c r="K197"/>
      <c r="L197"/>
      <c r="M197"/>
      <c r="N197">
        <v>9</v>
      </c>
      <c r="O197"/>
      <c r="P197" t="s">
        <v>1943</v>
      </c>
      <c r="Q197" s="126">
        <f t="shared" ref="Q197:Q260" si="9">COUNT(F197:P197)</f>
        <v>1</v>
      </c>
      <c r="R197">
        <f t="shared" si="8"/>
        <v>9</v>
      </c>
      <c r="S197"/>
      <c r="T197"/>
      <c r="U197"/>
      <c r="V197"/>
      <c r="W197"/>
      <c r="X197">
        <v>6</v>
      </c>
      <c r="Y197"/>
      <c r="Z197"/>
      <c r="AA197"/>
      <c r="AB197"/>
      <c r="AC197"/>
      <c r="AD197"/>
      <c r="AE197"/>
      <c r="AF197"/>
      <c r="AG197" s="126">
        <f t="shared" ref="AG197:AG260" si="10">COUNT(S197:AE197)</f>
        <v>1</v>
      </c>
      <c r="AH197"/>
      <c r="AI197"/>
      <c r="AJ197"/>
      <c r="AK197"/>
      <c r="AL197"/>
      <c r="AM197">
        <v>1</v>
      </c>
      <c r="AN197"/>
      <c r="AO197"/>
      <c r="AP197"/>
      <c r="AQ197"/>
      <c r="AR197"/>
      <c r="AS197"/>
      <c r="AT197"/>
      <c r="AU197" t="s">
        <v>1100</v>
      </c>
      <c r="AV197"/>
      <c r="AW197"/>
      <c r="AX197"/>
      <c r="AY197"/>
      <c r="AZ197">
        <v>6</v>
      </c>
      <c r="BA197">
        <v>4</v>
      </c>
      <c r="BB197">
        <v>3</v>
      </c>
      <c r="BC197">
        <v>4</v>
      </c>
      <c r="BD197">
        <v>4</v>
      </c>
      <c r="BE197">
        <v>4</v>
      </c>
      <c r="BF197">
        <v>4</v>
      </c>
      <c r="BG197">
        <v>4</v>
      </c>
      <c r="BH197">
        <v>4</v>
      </c>
      <c r="BI197">
        <v>4</v>
      </c>
      <c r="BJ197">
        <v>4</v>
      </c>
      <c r="BK197">
        <v>4</v>
      </c>
      <c r="BL197">
        <v>4</v>
      </c>
      <c r="BM197">
        <v>4</v>
      </c>
      <c r="BN197">
        <v>4</v>
      </c>
      <c r="BO197">
        <v>4</v>
      </c>
      <c r="BP197">
        <v>4</v>
      </c>
      <c r="BQ197">
        <v>4</v>
      </c>
      <c r="BR197">
        <v>4</v>
      </c>
      <c r="BS197">
        <v>4</v>
      </c>
      <c r="BT197">
        <v>4</v>
      </c>
      <c r="BU197">
        <v>5</v>
      </c>
      <c r="BV197">
        <v>4</v>
      </c>
      <c r="BW197">
        <v>4</v>
      </c>
      <c r="BX197">
        <v>4</v>
      </c>
      <c r="BY197">
        <v>4</v>
      </c>
      <c r="BZ197">
        <v>4</v>
      </c>
      <c r="CA197">
        <v>5</v>
      </c>
      <c r="CB197">
        <v>5</v>
      </c>
      <c r="CC197">
        <v>4</v>
      </c>
      <c r="CD197">
        <v>4</v>
      </c>
      <c r="CE197">
        <v>5</v>
      </c>
      <c r="CF197">
        <v>4</v>
      </c>
      <c r="CG197">
        <v>4</v>
      </c>
      <c r="CH197">
        <v>5</v>
      </c>
      <c r="CI197">
        <v>4</v>
      </c>
      <c r="CJ197">
        <v>4</v>
      </c>
      <c r="CK197">
        <v>4</v>
      </c>
      <c r="CL197">
        <v>4</v>
      </c>
      <c r="CM197">
        <v>3</v>
      </c>
      <c r="CN197">
        <v>4</v>
      </c>
    </row>
    <row r="198" spans="1:92" ht="15.5">
      <c r="A198" s="126" t="s">
        <v>1942</v>
      </c>
      <c r="B198" s="132">
        <v>13.215834297598784</v>
      </c>
      <c r="C198">
        <v>2</v>
      </c>
      <c r="D198">
        <v>3</v>
      </c>
      <c r="E198">
        <v>3</v>
      </c>
      <c r="F198"/>
      <c r="G198"/>
      <c r="H198"/>
      <c r="I198"/>
      <c r="J198"/>
      <c r="K198"/>
      <c r="L198">
        <v>7</v>
      </c>
      <c r="M198"/>
      <c r="N198"/>
      <c r="O198"/>
      <c r="P198"/>
      <c r="Q198" s="126">
        <f t="shared" si="9"/>
        <v>1</v>
      </c>
      <c r="R198">
        <f t="shared" ref="R198:R261" si="11">IF(Q198=1,MAX(F198:O198),11)</f>
        <v>7</v>
      </c>
      <c r="S198">
        <v>1</v>
      </c>
      <c r="T198"/>
      <c r="U198">
        <v>3</v>
      </c>
      <c r="V198"/>
      <c r="W198"/>
      <c r="X198"/>
      <c r="Y198"/>
      <c r="Z198"/>
      <c r="AA198"/>
      <c r="AB198"/>
      <c r="AC198"/>
      <c r="AD198"/>
      <c r="AE198"/>
      <c r="AF198"/>
      <c r="AG198" s="126">
        <f t="shared" si="10"/>
        <v>2</v>
      </c>
      <c r="AH198">
        <v>1</v>
      </c>
      <c r="AI198"/>
      <c r="AJ198"/>
      <c r="AK198"/>
      <c r="AL198"/>
      <c r="AM198"/>
      <c r="AN198"/>
      <c r="AO198"/>
      <c r="AP198"/>
      <c r="AQ198"/>
      <c r="AR198"/>
      <c r="AS198"/>
      <c r="AT198"/>
      <c r="AU198" t="s">
        <v>269</v>
      </c>
      <c r="AV198" t="s">
        <v>410</v>
      </c>
      <c r="AW198"/>
      <c r="AX198"/>
      <c r="AY198"/>
      <c r="AZ198">
        <v>6</v>
      </c>
      <c r="BA198">
        <v>3</v>
      </c>
      <c r="BB198">
        <v>3</v>
      </c>
      <c r="BC198">
        <v>1</v>
      </c>
      <c r="BD198">
        <v>4</v>
      </c>
      <c r="BE198">
        <v>4</v>
      </c>
      <c r="BF198">
        <v>3</v>
      </c>
      <c r="BG198">
        <v>4</v>
      </c>
      <c r="BH198">
        <v>3</v>
      </c>
      <c r="BI198">
        <v>4</v>
      </c>
      <c r="BJ198">
        <v>4</v>
      </c>
      <c r="BK198">
        <v>4</v>
      </c>
      <c r="BL198">
        <v>4</v>
      </c>
      <c r="BM198">
        <v>4</v>
      </c>
      <c r="BN198">
        <v>4</v>
      </c>
      <c r="BO198">
        <v>4</v>
      </c>
      <c r="BP198">
        <v>4</v>
      </c>
      <c r="BQ198">
        <v>4</v>
      </c>
      <c r="BR198">
        <v>4</v>
      </c>
      <c r="BS198">
        <v>4</v>
      </c>
      <c r="BT198">
        <v>3</v>
      </c>
      <c r="BU198">
        <v>3</v>
      </c>
      <c r="BV198">
        <v>4</v>
      </c>
      <c r="BW198">
        <v>3</v>
      </c>
      <c r="BX198">
        <v>4</v>
      </c>
      <c r="BY198">
        <v>4</v>
      </c>
      <c r="BZ198">
        <v>4</v>
      </c>
      <c r="CA198">
        <v>3</v>
      </c>
      <c r="CB198">
        <v>3</v>
      </c>
      <c r="CC198">
        <v>3</v>
      </c>
      <c r="CD198">
        <v>4</v>
      </c>
      <c r="CE198">
        <v>3</v>
      </c>
      <c r="CF198">
        <v>2</v>
      </c>
      <c r="CG198">
        <v>4</v>
      </c>
      <c r="CH198">
        <v>2</v>
      </c>
      <c r="CI198">
        <v>3</v>
      </c>
      <c r="CJ198">
        <v>4</v>
      </c>
      <c r="CK198">
        <v>3</v>
      </c>
      <c r="CL198">
        <v>3</v>
      </c>
      <c r="CM198">
        <v>3</v>
      </c>
      <c r="CN198">
        <v>2</v>
      </c>
    </row>
    <row r="199" spans="1:92" ht="15.5">
      <c r="A199" s="126" t="s">
        <v>1941</v>
      </c>
      <c r="B199" s="132">
        <v>4.5040999163936215</v>
      </c>
      <c r="C199">
        <v>2</v>
      </c>
      <c r="D199">
        <v>2</v>
      </c>
      <c r="E199">
        <v>2</v>
      </c>
      <c r="F199"/>
      <c r="G199"/>
      <c r="H199"/>
      <c r="I199"/>
      <c r="J199"/>
      <c r="K199"/>
      <c r="L199"/>
      <c r="M199"/>
      <c r="N199"/>
      <c r="O199">
        <v>10</v>
      </c>
      <c r="P199"/>
      <c r="Q199" s="126">
        <f t="shared" si="9"/>
        <v>1</v>
      </c>
      <c r="R199">
        <f t="shared" si="11"/>
        <v>10</v>
      </c>
      <c r="S199"/>
      <c r="T199">
        <v>2</v>
      </c>
      <c r="U199"/>
      <c r="V199"/>
      <c r="W199"/>
      <c r="X199">
        <v>6</v>
      </c>
      <c r="Y199"/>
      <c r="Z199">
        <v>8</v>
      </c>
      <c r="AA199"/>
      <c r="AB199"/>
      <c r="AC199">
        <v>11</v>
      </c>
      <c r="AD199"/>
      <c r="AE199"/>
      <c r="AF199"/>
      <c r="AG199" s="126">
        <f t="shared" si="10"/>
        <v>4</v>
      </c>
      <c r="AH199"/>
      <c r="AI199">
        <v>1</v>
      </c>
      <c r="AJ199"/>
      <c r="AK199"/>
      <c r="AL199"/>
      <c r="AM199">
        <v>2</v>
      </c>
      <c r="AN199"/>
      <c r="AO199">
        <v>3</v>
      </c>
      <c r="AP199"/>
      <c r="AQ199"/>
      <c r="AR199">
        <v>4</v>
      </c>
      <c r="AS199"/>
      <c r="AT199"/>
      <c r="AU199" t="s">
        <v>1940</v>
      </c>
      <c r="AV199"/>
      <c r="AW199"/>
      <c r="AX199"/>
      <c r="AY199"/>
      <c r="AZ199">
        <v>4</v>
      </c>
      <c r="BA199">
        <v>3</v>
      </c>
      <c r="BB199">
        <v>3</v>
      </c>
      <c r="BC199">
        <v>4</v>
      </c>
      <c r="BD199">
        <v>3</v>
      </c>
      <c r="BE199">
        <v>3</v>
      </c>
      <c r="BF199">
        <v>3</v>
      </c>
      <c r="BG199">
        <v>2</v>
      </c>
      <c r="BH199">
        <v>4</v>
      </c>
      <c r="BI199">
        <v>3</v>
      </c>
      <c r="BJ199">
        <v>4</v>
      </c>
      <c r="BK199">
        <v>3</v>
      </c>
      <c r="BL199">
        <v>3</v>
      </c>
      <c r="BM199">
        <v>3</v>
      </c>
      <c r="BN199">
        <v>3</v>
      </c>
      <c r="BO199">
        <v>3</v>
      </c>
      <c r="BP199">
        <v>3</v>
      </c>
      <c r="BQ199">
        <v>4</v>
      </c>
      <c r="BR199">
        <v>4</v>
      </c>
      <c r="BS199">
        <v>4</v>
      </c>
      <c r="BT199">
        <v>3</v>
      </c>
      <c r="BU199">
        <v>3</v>
      </c>
      <c r="BV199">
        <v>3</v>
      </c>
      <c r="BW199">
        <v>3</v>
      </c>
      <c r="BX199">
        <v>3</v>
      </c>
      <c r="BY199">
        <v>3</v>
      </c>
      <c r="BZ199">
        <v>3</v>
      </c>
      <c r="CA199">
        <v>4</v>
      </c>
      <c r="CB199">
        <v>4</v>
      </c>
      <c r="CC199">
        <v>3</v>
      </c>
      <c r="CD199">
        <v>3</v>
      </c>
      <c r="CE199">
        <v>7</v>
      </c>
      <c r="CF199">
        <v>3</v>
      </c>
      <c r="CG199">
        <v>3</v>
      </c>
      <c r="CH199">
        <v>3</v>
      </c>
      <c r="CI199">
        <v>3</v>
      </c>
      <c r="CJ199">
        <v>3</v>
      </c>
      <c r="CK199">
        <v>3</v>
      </c>
      <c r="CL199">
        <v>3</v>
      </c>
      <c r="CM199">
        <v>3</v>
      </c>
      <c r="CN199">
        <v>3</v>
      </c>
    </row>
    <row r="200" spans="1:92" ht="15.5">
      <c r="A200" s="126" t="s">
        <v>1939</v>
      </c>
      <c r="B200" s="132">
        <v>16.209685785281501</v>
      </c>
      <c r="C200">
        <v>2</v>
      </c>
      <c r="D200">
        <v>2</v>
      </c>
      <c r="E200">
        <v>12</v>
      </c>
      <c r="F200">
        <v>1</v>
      </c>
      <c r="G200">
        <v>2</v>
      </c>
      <c r="H200"/>
      <c r="I200"/>
      <c r="J200"/>
      <c r="K200"/>
      <c r="L200"/>
      <c r="M200"/>
      <c r="N200"/>
      <c r="O200"/>
      <c r="P200"/>
      <c r="Q200" s="126">
        <f t="shared" si="9"/>
        <v>2</v>
      </c>
      <c r="R200">
        <f t="shared" si="11"/>
        <v>11</v>
      </c>
      <c r="S200">
        <v>1</v>
      </c>
      <c r="T200">
        <v>2</v>
      </c>
      <c r="U200">
        <v>3</v>
      </c>
      <c r="V200">
        <v>4</v>
      </c>
      <c r="W200">
        <v>5</v>
      </c>
      <c r="X200">
        <v>6</v>
      </c>
      <c r="Y200">
        <v>7</v>
      </c>
      <c r="Z200">
        <v>8</v>
      </c>
      <c r="AA200">
        <v>9</v>
      </c>
      <c r="AB200">
        <v>10</v>
      </c>
      <c r="AC200">
        <v>11</v>
      </c>
      <c r="AD200">
        <v>12</v>
      </c>
      <c r="AE200">
        <v>13</v>
      </c>
      <c r="AF200"/>
      <c r="AG200" s="126">
        <f t="shared" si="10"/>
        <v>13</v>
      </c>
      <c r="AH200">
        <v>13</v>
      </c>
      <c r="AI200">
        <v>12</v>
      </c>
      <c r="AJ200">
        <v>4</v>
      </c>
      <c r="AK200">
        <v>5</v>
      </c>
      <c r="AL200">
        <v>3</v>
      </c>
      <c r="AM200">
        <v>6</v>
      </c>
      <c r="AN200">
        <v>2</v>
      </c>
      <c r="AO200">
        <v>7</v>
      </c>
      <c r="AP200">
        <v>8</v>
      </c>
      <c r="AQ200">
        <v>9</v>
      </c>
      <c r="AR200">
        <v>1</v>
      </c>
      <c r="AS200">
        <v>11</v>
      </c>
      <c r="AT200">
        <v>10</v>
      </c>
      <c r="AU200"/>
      <c r="AV200"/>
      <c r="AW200"/>
      <c r="AX200"/>
      <c r="AY200"/>
      <c r="AZ200">
        <v>4</v>
      </c>
      <c r="BA200">
        <v>2</v>
      </c>
      <c r="BB200">
        <v>4</v>
      </c>
      <c r="BC200">
        <v>3</v>
      </c>
      <c r="BD200">
        <v>2</v>
      </c>
      <c r="BE200">
        <v>3</v>
      </c>
      <c r="BF200">
        <v>3</v>
      </c>
      <c r="BG200">
        <v>2</v>
      </c>
      <c r="BH200">
        <v>3</v>
      </c>
      <c r="BI200">
        <v>3</v>
      </c>
      <c r="BJ200">
        <v>5</v>
      </c>
      <c r="BK200">
        <v>2</v>
      </c>
      <c r="BL200">
        <v>4</v>
      </c>
      <c r="BM200">
        <v>4</v>
      </c>
      <c r="BN200">
        <v>3</v>
      </c>
      <c r="BO200">
        <v>2</v>
      </c>
      <c r="BP200">
        <v>3</v>
      </c>
      <c r="BQ200">
        <v>3</v>
      </c>
      <c r="BR200">
        <v>3</v>
      </c>
      <c r="BS200">
        <v>3</v>
      </c>
      <c r="BT200">
        <v>2</v>
      </c>
      <c r="BU200">
        <v>2</v>
      </c>
      <c r="BV200">
        <v>3</v>
      </c>
      <c r="BW200">
        <v>2</v>
      </c>
      <c r="BX200">
        <v>4</v>
      </c>
      <c r="BY200">
        <v>3</v>
      </c>
      <c r="BZ200">
        <v>4</v>
      </c>
      <c r="CA200">
        <v>3</v>
      </c>
      <c r="CB200">
        <v>3</v>
      </c>
      <c r="CC200">
        <v>3</v>
      </c>
      <c r="CD200">
        <v>4</v>
      </c>
      <c r="CE200">
        <v>4</v>
      </c>
      <c r="CF200">
        <v>2</v>
      </c>
      <c r="CG200">
        <v>3</v>
      </c>
      <c r="CH200">
        <v>3</v>
      </c>
      <c r="CI200">
        <v>3</v>
      </c>
      <c r="CJ200">
        <v>2</v>
      </c>
      <c r="CK200">
        <v>3</v>
      </c>
      <c r="CL200">
        <v>3</v>
      </c>
      <c r="CM200">
        <v>2</v>
      </c>
      <c r="CN200">
        <v>3</v>
      </c>
    </row>
    <row r="201" spans="1:92" ht="15.5">
      <c r="A201" s="126" t="s">
        <v>1938</v>
      </c>
      <c r="B201" s="132">
        <v>11.276398075683884</v>
      </c>
      <c r="C201">
        <v>2</v>
      </c>
      <c r="D201">
        <v>2</v>
      </c>
      <c r="E201">
        <v>2</v>
      </c>
      <c r="F201"/>
      <c r="G201"/>
      <c r="H201"/>
      <c r="I201"/>
      <c r="J201"/>
      <c r="K201"/>
      <c r="L201"/>
      <c r="M201">
        <v>8</v>
      </c>
      <c r="N201"/>
      <c r="O201"/>
      <c r="P201"/>
      <c r="Q201" s="126">
        <f t="shared" si="9"/>
        <v>1</v>
      </c>
      <c r="R201">
        <f t="shared" si="11"/>
        <v>8</v>
      </c>
      <c r="S201">
        <v>1</v>
      </c>
      <c r="T201">
        <v>2</v>
      </c>
      <c r="U201"/>
      <c r="V201"/>
      <c r="W201"/>
      <c r="X201"/>
      <c r="Y201"/>
      <c r="Z201"/>
      <c r="AA201"/>
      <c r="AB201"/>
      <c r="AC201"/>
      <c r="AD201">
        <v>12</v>
      </c>
      <c r="AE201"/>
      <c r="AF201"/>
      <c r="AG201" s="126">
        <f t="shared" si="10"/>
        <v>3</v>
      </c>
      <c r="AH201">
        <v>1</v>
      </c>
      <c r="AI201">
        <v>3</v>
      </c>
      <c r="AJ201"/>
      <c r="AK201"/>
      <c r="AL201"/>
      <c r="AM201"/>
      <c r="AN201"/>
      <c r="AO201"/>
      <c r="AP201"/>
      <c r="AQ201"/>
      <c r="AR201"/>
      <c r="AS201">
        <v>2</v>
      </c>
      <c r="AT201"/>
      <c r="AU201" t="s">
        <v>1937</v>
      </c>
      <c r="AV201"/>
      <c r="AW201"/>
      <c r="AX201"/>
      <c r="AY201"/>
      <c r="AZ201">
        <v>4</v>
      </c>
      <c r="BA201">
        <v>3</v>
      </c>
      <c r="BB201">
        <v>3</v>
      </c>
      <c r="BC201">
        <v>4</v>
      </c>
      <c r="BD201">
        <v>4</v>
      </c>
      <c r="BE201">
        <v>3</v>
      </c>
      <c r="BF201">
        <v>3</v>
      </c>
      <c r="BG201">
        <v>3</v>
      </c>
      <c r="BH201">
        <v>4</v>
      </c>
      <c r="BI201">
        <v>4</v>
      </c>
      <c r="BJ201">
        <v>4</v>
      </c>
      <c r="BK201">
        <v>3</v>
      </c>
      <c r="BL201">
        <v>4</v>
      </c>
      <c r="BM201">
        <v>4</v>
      </c>
      <c r="BN201">
        <v>4</v>
      </c>
      <c r="BO201">
        <v>3</v>
      </c>
      <c r="BP201">
        <v>4</v>
      </c>
      <c r="BQ201">
        <v>4</v>
      </c>
      <c r="BR201">
        <v>4</v>
      </c>
      <c r="BS201">
        <v>4</v>
      </c>
      <c r="BT201">
        <v>2</v>
      </c>
      <c r="BU201">
        <v>3</v>
      </c>
      <c r="BV201">
        <v>4</v>
      </c>
      <c r="BW201">
        <v>4</v>
      </c>
      <c r="BX201">
        <v>4</v>
      </c>
      <c r="BY201">
        <v>4</v>
      </c>
      <c r="BZ201">
        <v>3</v>
      </c>
      <c r="CA201">
        <v>4</v>
      </c>
      <c r="CB201">
        <v>4</v>
      </c>
      <c r="CC201">
        <v>5</v>
      </c>
      <c r="CD201">
        <v>4</v>
      </c>
      <c r="CE201">
        <v>2</v>
      </c>
      <c r="CF201">
        <v>4</v>
      </c>
      <c r="CG201">
        <v>3</v>
      </c>
      <c r="CH201">
        <v>3</v>
      </c>
      <c r="CI201">
        <v>3</v>
      </c>
      <c r="CJ201">
        <v>4</v>
      </c>
      <c r="CK201">
        <v>4</v>
      </c>
      <c r="CL201">
        <v>3</v>
      </c>
      <c r="CM201">
        <v>4</v>
      </c>
      <c r="CN201">
        <v>4</v>
      </c>
    </row>
    <row r="202" spans="1:92" ht="15.5">
      <c r="A202" s="126" t="s">
        <v>1936</v>
      </c>
      <c r="B202" s="132">
        <v>11.533637841640431</v>
      </c>
      <c r="C202">
        <v>1</v>
      </c>
      <c r="D202">
        <v>5</v>
      </c>
      <c r="E202">
        <v>7</v>
      </c>
      <c r="F202"/>
      <c r="G202"/>
      <c r="H202"/>
      <c r="I202"/>
      <c r="J202"/>
      <c r="K202"/>
      <c r="L202"/>
      <c r="M202"/>
      <c r="N202">
        <v>9</v>
      </c>
      <c r="O202"/>
      <c r="P202" t="s">
        <v>1935</v>
      </c>
      <c r="Q202" s="126">
        <f t="shared" si="9"/>
        <v>1</v>
      </c>
      <c r="R202">
        <f t="shared" si="11"/>
        <v>9</v>
      </c>
      <c r="S202"/>
      <c r="T202"/>
      <c r="U202"/>
      <c r="V202"/>
      <c r="W202"/>
      <c r="X202"/>
      <c r="Y202"/>
      <c r="Z202"/>
      <c r="AA202"/>
      <c r="AB202"/>
      <c r="AC202"/>
      <c r="AD202"/>
      <c r="AE202">
        <v>13</v>
      </c>
      <c r="AF202"/>
      <c r="AG202" s="126">
        <f t="shared" si="10"/>
        <v>1</v>
      </c>
      <c r="AH202"/>
      <c r="AI202"/>
      <c r="AJ202"/>
      <c r="AK202"/>
      <c r="AL202"/>
      <c r="AM202"/>
      <c r="AN202"/>
      <c r="AO202"/>
      <c r="AP202"/>
      <c r="AQ202"/>
      <c r="AR202"/>
      <c r="AS202"/>
      <c r="AT202">
        <v>1</v>
      </c>
      <c r="AU202"/>
      <c r="AV202"/>
      <c r="AW202"/>
      <c r="AX202"/>
      <c r="AY202"/>
      <c r="AZ202">
        <v>1</v>
      </c>
      <c r="BA202">
        <v>1</v>
      </c>
      <c r="BB202">
        <v>1</v>
      </c>
      <c r="BC202">
        <v>1</v>
      </c>
      <c r="BD202">
        <v>3</v>
      </c>
      <c r="BE202">
        <v>1</v>
      </c>
      <c r="BF202">
        <v>1</v>
      </c>
      <c r="BG202">
        <v>1</v>
      </c>
      <c r="BH202">
        <v>1</v>
      </c>
      <c r="BI202">
        <v>1</v>
      </c>
      <c r="BJ202">
        <v>1</v>
      </c>
      <c r="BK202">
        <v>1</v>
      </c>
      <c r="BL202">
        <v>1</v>
      </c>
      <c r="BM202">
        <v>1</v>
      </c>
      <c r="BN202">
        <v>1</v>
      </c>
      <c r="BO202">
        <v>5</v>
      </c>
      <c r="BP202">
        <v>1</v>
      </c>
      <c r="BQ202">
        <v>5</v>
      </c>
      <c r="BR202">
        <v>5</v>
      </c>
      <c r="BS202">
        <v>1</v>
      </c>
      <c r="BT202">
        <v>4</v>
      </c>
      <c r="BU202">
        <v>1</v>
      </c>
      <c r="BV202">
        <v>1</v>
      </c>
      <c r="BW202">
        <v>4</v>
      </c>
      <c r="BX202">
        <v>5</v>
      </c>
      <c r="BY202">
        <v>5</v>
      </c>
      <c r="BZ202">
        <v>5</v>
      </c>
      <c r="CA202">
        <v>1</v>
      </c>
      <c r="CB202">
        <v>1</v>
      </c>
      <c r="CC202">
        <v>1</v>
      </c>
      <c r="CD202">
        <v>1</v>
      </c>
      <c r="CE202">
        <v>6</v>
      </c>
      <c r="CF202">
        <v>1</v>
      </c>
      <c r="CG202">
        <v>1</v>
      </c>
      <c r="CH202">
        <v>1</v>
      </c>
      <c r="CI202">
        <v>1</v>
      </c>
      <c r="CJ202">
        <v>1</v>
      </c>
      <c r="CK202">
        <v>1</v>
      </c>
      <c r="CL202">
        <v>1</v>
      </c>
      <c r="CM202">
        <v>1</v>
      </c>
      <c r="CN202">
        <v>1</v>
      </c>
    </row>
    <row r="203" spans="1:92" ht="15.5">
      <c r="A203" s="126" t="s">
        <v>1934</v>
      </c>
      <c r="B203" s="132">
        <v>7.2439120780301867</v>
      </c>
      <c r="C203">
        <v>1</v>
      </c>
      <c r="D203">
        <v>2</v>
      </c>
      <c r="E203">
        <v>12</v>
      </c>
      <c r="F203"/>
      <c r="G203"/>
      <c r="H203"/>
      <c r="I203"/>
      <c r="J203"/>
      <c r="K203"/>
      <c r="L203"/>
      <c r="M203"/>
      <c r="N203">
        <v>9</v>
      </c>
      <c r="O203"/>
      <c r="P203" t="s">
        <v>1933</v>
      </c>
      <c r="Q203" s="126">
        <f t="shared" si="9"/>
        <v>1</v>
      </c>
      <c r="R203">
        <f t="shared" si="11"/>
        <v>9</v>
      </c>
      <c r="S203">
        <v>1</v>
      </c>
      <c r="T203">
        <v>2</v>
      </c>
      <c r="U203"/>
      <c r="V203"/>
      <c r="W203"/>
      <c r="X203"/>
      <c r="Y203"/>
      <c r="Z203"/>
      <c r="AA203"/>
      <c r="AB203"/>
      <c r="AC203"/>
      <c r="AD203">
        <v>12</v>
      </c>
      <c r="AE203"/>
      <c r="AF203"/>
      <c r="AG203" s="126">
        <f t="shared" si="10"/>
        <v>3</v>
      </c>
      <c r="AH203">
        <v>1</v>
      </c>
      <c r="AI203">
        <v>2</v>
      </c>
      <c r="AJ203"/>
      <c r="AK203"/>
      <c r="AL203"/>
      <c r="AM203"/>
      <c r="AN203"/>
      <c r="AO203"/>
      <c r="AP203"/>
      <c r="AQ203"/>
      <c r="AR203"/>
      <c r="AS203">
        <v>3</v>
      </c>
      <c r="AT203"/>
      <c r="AU203" t="s">
        <v>752</v>
      </c>
      <c r="AV203" t="s">
        <v>502</v>
      </c>
      <c r="AW203" t="s">
        <v>1811</v>
      </c>
      <c r="AX203"/>
      <c r="AY203"/>
      <c r="AZ203">
        <v>3</v>
      </c>
      <c r="BA203">
        <v>3</v>
      </c>
      <c r="BB203">
        <v>3</v>
      </c>
      <c r="BC203">
        <v>4</v>
      </c>
      <c r="BD203">
        <v>3</v>
      </c>
      <c r="BE203">
        <v>5</v>
      </c>
      <c r="BF203">
        <v>4</v>
      </c>
      <c r="BG203">
        <v>2</v>
      </c>
      <c r="BH203">
        <v>4</v>
      </c>
      <c r="BI203">
        <v>3</v>
      </c>
      <c r="BJ203">
        <v>4</v>
      </c>
      <c r="BK203">
        <v>5</v>
      </c>
      <c r="BL203">
        <v>5</v>
      </c>
      <c r="BM203">
        <v>5</v>
      </c>
      <c r="BN203">
        <v>3</v>
      </c>
      <c r="BO203">
        <v>4</v>
      </c>
      <c r="BP203">
        <v>5</v>
      </c>
      <c r="BQ203">
        <v>4</v>
      </c>
      <c r="BR203">
        <v>4</v>
      </c>
      <c r="BS203">
        <v>4</v>
      </c>
      <c r="BT203">
        <v>3</v>
      </c>
      <c r="BU203">
        <v>4</v>
      </c>
      <c r="BV203">
        <v>4</v>
      </c>
      <c r="BW203">
        <v>4</v>
      </c>
      <c r="BX203">
        <v>5</v>
      </c>
      <c r="BY203">
        <v>5</v>
      </c>
      <c r="BZ203">
        <v>5</v>
      </c>
      <c r="CA203">
        <v>4</v>
      </c>
      <c r="CB203">
        <v>4</v>
      </c>
      <c r="CC203">
        <v>4</v>
      </c>
      <c r="CD203">
        <v>4</v>
      </c>
      <c r="CE203">
        <v>2</v>
      </c>
      <c r="CF203">
        <v>1</v>
      </c>
      <c r="CG203">
        <v>3</v>
      </c>
      <c r="CH203">
        <v>5</v>
      </c>
      <c r="CI203">
        <v>5</v>
      </c>
      <c r="CJ203">
        <v>4</v>
      </c>
      <c r="CK203">
        <v>3</v>
      </c>
      <c r="CL203">
        <v>3</v>
      </c>
      <c r="CM203">
        <v>3</v>
      </c>
      <c r="CN203">
        <v>3</v>
      </c>
    </row>
    <row r="204" spans="1:92" ht="15.5">
      <c r="A204" s="126" t="s">
        <v>1932</v>
      </c>
      <c r="B204" s="132">
        <v>17.743423481565458</v>
      </c>
      <c r="C204">
        <v>1</v>
      </c>
      <c r="D204">
        <v>6</v>
      </c>
      <c r="E204">
        <v>1</v>
      </c>
      <c r="F204"/>
      <c r="G204"/>
      <c r="H204"/>
      <c r="I204"/>
      <c r="J204"/>
      <c r="K204"/>
      <c r="L204"/>
      <c r="M204"/>
      <c r="N204">
        <v>9</v>
      </c>
      <c r="O204"/>
      <c r="P204" t="s">
        <v>1063</v>
      </c>
      <c r="Q204" s="126">
        <f t="shared" si="9"/>
        <v>1</v>
      </c>
      <c r="R204">
        <f t="shared" si="11"/>
        <v>9</v>
      </c>
      <c r="S204"/>
      <c r="T204">
        <v>2</v>
      </c>
      <c r="U204"/>
      <c r="V204">
        <v>4</v>
      </c>
      <c r="W204"/>
      <c r="X204">
        <v>6</v>
      </c>
      <c r="Y204">
        <v>7</v>
      </c>
      <c r="Z204"/>
      <c r="AA204"/>
      <c r="AB204"/>
      <c r="AC204">
        <v>11</v>
      </c>
      <c r="AD204">
        <v>12</v>
      </c>
      <c r="AE204"/>
      <c r="AF204"/>
      <c r="AG204" s="126">
        <f t="shared" si="10"/>
        <v>6</v>
      </c>
      <c r="AH204"/>
      <c r="AI204">
        <v>1</v>
      </c>
      <c r="AJ204"/>
      <c r="AK204">
        <v>2</v>
      </c>
      <c r="AL204"/>
      <c r="AM204">
        <v>6</v>
      </c>
      <c r="AN204">
        <v>3</v>
      </c>
      <c r="AO204"/>
      <c r="AP204"/>
      <c r="AQ204"/>
      <c r="AR204">
        <v>4</v>
      </c>
      <c r="AS204">
        <v>5</v>
      </c>
      <c r="AT204"/>
      <c r="AU204"/>
      <c r="AV204"/>
      <c r="AW204"/>
      <c r="AX204"/>
      <c r="AY204"/>
      <c r="AZ204">
        <v>4</v>
      </c>
      <c r="BA204">
        <v>5</v>
      </c>
      <c r="BB204">
        <v>5</v>
      </c>
      <c r="BC204">
        <v>4</v>
      </c>
      <c r="BD204">
        <v>5</v>
      </c>
      <c r="BE204">
        <v>5</v>
      </c>
      <c r="BF204">
        <v>5</v>
      </c>
      <c r="BG204">
        <v>4</v>
      </c>
      <c r="BH204">
        <v>4</v>
      </c>
      <c r="BI204">
        <v>3</v>
      </c>
      <c r="BJ204">
        <v>5</v>
      </c>
      <c r="BK204">
        <v>5</v>
      </c>
      <c r="BL204">
        <v>5</v>
      </c>
      <c r="BM204">
        <v>5</v>
      </c>
      <c r="BN204">
        <v>4</v>
      </c>
      <c r="BO204">
        <v>4</v>
      </c>
      <c r="BP204">
        <v>4</v>
      </c>
      <c r="BQ204">
        <v>5</v>
      </c>
      <c r="BR204">
        <v>5</v>
      </c>
      <c r="BS204">
        <v>5</v>
      </c>
      <c r="BT204">
        <v>4</v>
      </c>
      <c r="BU204">
        <v>3</v>
      </c>
      <c r="BV204">
        <v>3</v>
      </c>
      <c r="BW204">
        <v>5</v>
      </c>
      <c r="BX204">
        <v>5</v>
      </c>
      <c r="BY204">
        <v>4</v>
      </c>
      <c r="BZ204">
        <v>5</v>
      </c>
      <c r="CA204">
        <v>4</v>
      </c>
      <c r="CB204">
        <v>4</v>
      </c>
      <c r="CC204">
        <v>3</v>
      </c>
      <c r="CD204">
        <v>4</v>
      </c>
      <c r="CE204">
        <v>7</v>
      </c>
      <c r="CF204">
        <v>4</v>
      </c>
      <c r="CG204">
        <v>5</v>
      </c>
      <c r="CH204">
        <v>5</v>
      </c>
      <c r="CI204">
        <v>5</v>
      </c>
      <c r="CJ204">
        <v>5</v>
      </c>
      <c r="CK204">
        <v>5</v>
      </c>
      <c r="CL204">
        <v>4</v>
      </c>
      <c r="CM204">
        <v>3</v>
      </c>
      <c r="CN204">
        <v>3</v>
      </c>
    </row>
    <row r="205" spans="1:92" ht="15.5">
      <c r="A205" s="126" t="s">
        <v>1931</v>
      </c>
      <c r="B205" s="132">
        <v>16.827310926324387</v>
      </c>
      <c r="C205">
        <v>2</v>
      </c>
      <c r="D205">
        <v>4</v>
      </c>
      <c r="E205">
        <v>7</v>
      </c>
      <c r="F205"/>
      <c r="G205">
        <v>2</v>
      </c>
      <c r="H205"/>
      <c r="I205"/>
      <c r="J205"/>
      <c r="K205"/>
      <c r="L205"/>
      <c r="M205"/>
      <c r="N205"/>
      <c r="O205"/>
      <c r="P205"/>
      <c r="Q205" s="126">
        <f t="shared" si="9"/>
        <v>1</v>
      </c>
      <c r="R205">
        <f t="shared" si="11"/>
        <v>2</v>
      </c>
      <c r="S205">
        <v>1</v>
      </c>
      <c r="T205">
        <v>2</v>
      </c>
      <c r="U205">
        <v>3</v>
      </c>
      <c r="V205">
        <v>4</v>
      </c>
      <c r="W205">
        <v>5</v>
      </c>
      <c r="X205">
        <v>6</v>
      </c>
      <c r="Y205">
        <v>7</v>
      </c>
      <c r="Z205">
        <v>8</v>
      </c>
      <c r="AA205">
        <v>9</v>
      </c>
      <c r="AB205">
        <v>10</v>
      </c>
      <c r="AC205"/>
      <c r="AD205">
        <v>12</v>
      </c>
      <c r="AE205"/>
      <c r="AF205"/>
      <c r="AG205" s="126">
        <f t="shared" si="10"/>
        <v>11</v>
      </c>
      <c r="AH205">
        <v>8</v>
      </c>
      <c r="AI205">
        <v>1</v>
      </c>
      <c r="AJ205">
        <v>4</v>
      </c>
      <c r="AK205">
        <v>2</v>
      </c>
      <c r="AL205">
        <v>6</v>
      </c>
      <c r="AM205">
        <v>5</v>
      </c>
      <c r="AN205">
        <v>3</v>
      </c>
      <c r="AO205">
        <v>10</v>
      </c>
      <c r="AP205">
        <v>11</v>
      </c>
      <c r="AQ205">
        <v>9</v>
      </c>
      <c r="AR205"/>
      <c r="AS205">
        <v>7</v>
      </c>
      <c r="AT205"/>
      <c r="AU205" t="s">
        <v>874</v>
      </c>
      <c r="AV205" t="s">
        <v>1930</v>
      </c>
      <c r="AW205"/>
      <c r="AX205"/>
      <c r="AY205"/>
      <c r="AZ205">
        <v>3</v>
      </c>
      <c r="BA205">
        <v>2</v>
      </c>
      <c r="BB205">
        <v>2</v>
      </c>
      <c r="BC205">
        <v>2</v>
      </c>
      <c r="BD205">
        <v>1</v>
      </c>
      <c r="BE205">
        <v>1</v>
      </c>
      <c r="BF205">
        <v>3</v>
      </c>
      <c r="BG205">
        <v>3</v>
      </c>
      <c r="BH205">
        <v>3</v>
      </c>
      <c r="BI205">
        <v>3</v>
      </c>
      <c r="BJ205">
        <v>3</v>
      </c>
      <c r="BK205">
        <v>3</v>
      </c>
      <c r="BL205">
        <v>3</v>
      </c>
      <c r="BM205">
        <v>3</v>
      </c>
      <c r="BN205">
        <v>3</v>
      </c>
      <c r="BO205">
        <v>3</v>
      </c>
      <c r="BP205">
        <v>3</v>
      </c>
      <c r="BQ205">
        <v>3</v>
      </c>
      <c r="BR205">
        <v>3</v>
      </c>
      <c r="BS205">
        <v>3</v>
      </c>
      <c r="BT205">
        <v>3</v>
      </c>
      <c r="BU205">
        <v>3</v>
      </c>
      <c r="BV205">
        <v>3</v>
      </c>
      <c r="BW205">
        <v>3</v>
      </c>
      <c r="BX205">
        <v>3</v>
      </c>
      <c r="BY205">
        <v>3</v>
      </c>
      <c r="BZ205">
        <v>3</v>
      </c>
      <c r="CA205">
        <v>5</v>
      </c>
      <c r="CB205">
        <v>3</v>
      </c>
      <c r="CC205">
        <v>3</v>
      </c>
      <c r="CD205">
        <v>3</v>
      </c>
      <c r="CE205">
        <v>4</v>
      </c>
      <c r="CF205">
        <v>4</v>
      </c>
      <c r="CG205">
        <v>4</v>
      </c>
      <c r="CH205">
        <v>4</v>
      </c>
      <c r="CI205">
        <v>4</v>
      </c>
      <c r="CJ205">
        <v>4</v>
      </c>
      <c r="CK205">
        <v>4</v>
      </c>
      <c r="CL205">
        <v>1</v>
      </c>
      <c r="CM205">
        <v>2</v>
      </c>
      <c r="CN205">
        <v>1</v>
      </c>
    </row>
    <row r="206" spans="1:92" ht="15.5">
      <c r="A206" s="126" t="s">
        <v>1929</v>
      </c>
      <c r="B206" s="132">
        <v>12.907397055410012</v>
      </c>
      <c r="C206">
        <v>1</v>
      </c>
      <c r="D206">
        <v>2</v>
      </c>
      <c r="E206">
        <v>2</v>
      </c>
      <c r="F206">
        <v>1</v>
      </c>
      <c r="G206"/>
      <c r="H206"/>
      <c r="I206"/>
      <c r="J206"/>
      <c r="K206"/>
      <c r="L206">
        <v>7</v>
      </c>
      <c r="M206"/>
      <c r="N206"/>
      <c r="O206"/>
      <c r="P206"/>
      <c r="Q206" s="126">
        <f t="shared" si="9"/>
        <v>2</v>
      </c>
      <c r="R206">
        <f t="shared" si="11"/>
        <v>11</v>
      </c>
      <c r="S206"/>
      <c r="T206"/>
      <c r="U206">
        <v>3</v>
      </c>
      <c r="V206"/>
      <c r="W206">
        <v>5</v>
      </c>
      <c r="X206"/>
      <c r="Y206"/>
      <c r="Z206"/>
      <c r="AA206"/>
      <c r="AB206"/>
      <c r="AC206">
        <v>11</v>
      </c>
      <c r="AD206">
        <v>12</v>
      </c>
      <c r="AE206"/>
      <c r="AF206"/>
      <c r="AG206" s="126">
        <f t="shared" si="10"/>
        <v>4</v>
      </c>
      <c r="AH206"/>
      <c r="AI206"/>
      <c r="AJ206">
        <v>1</v>
      </c>
      <c r="AK206"/>
      <c r="AL206">
        <v>4</v>
      </c>
      <c r="AM206"/>
      <c r="AN206"/>
      <c r="AO206"/>
      <c r="AP206"/>
      <c r="AQ206"/>
      <c r="AR206">
        <v>3</v>
      </c>
      <c r="AS206">
        <v>2</v>
      </c>
      <c r="AT206"/>
      <c r="AU206"/>
      <c r="AV206"/>
      <c r="AW206"/>
      <c r="AX206"/>
      <c r="AY206"/>
      <c r="AZ206">
        <v>3</v>
      </c>
      <c r="BA206">
        <v>3</v>
      </c>
      <c r="BB206">
        <v>3</v>
      </c>
      <c r="BC206">
        <v>3</v>
      </c>
      <c r="BD206">
        <v>3</v>
      </c>
      <c r="BE206">
        <v>3</v>
      </c>
      <c r="BF206">
        <v>3</v>
      </c>
      <c r="BG206">
        <v>3</v>
      </c>
      <c r="BH206">
        <v>3</v>
      </c>
      <c r="BI206">
        <v>3</v>
      </c>
      <c r="BJ206">
        <v>3</v>
      </c>
      <c r="BK206">
        <v>3</v>
      </c>
      <c r="BL206">
        <v>3</v>
      </c>
      <c r="BM206">
        <v>3</v>
      </c>
      <c r="BN206">
        <v>3</v>
      </c>
      <c r="BO206">
        <v>3</v>
      </c>
      <c r="BP206">
        <v>3</v>
      </c>
      <c r="BQ206">
        <v>3</v>
      </c>
      <c r="BR206">
        <v>3</v>
      </c>
      <c r="BS206">
        <v>3</v>
      </c>
      <c r="BT206">
        <v>3</v>
      </c>
      <c r="BU206">
        <v>3</v>
      </c>
      <c r="BV206">
        <v>3</v>
      </c>
      <c r="BW206">
        <v>3</v>
      </c>
      <c r="BX206">
        <v>3</v>
      </c>
      <c r="BY206">
        <v>3</v>
      </c>
      <c r="BZ206">
        <v>3</v>
      </c>
      <c r="CA206">
        <v>3</v>
      </c>
      <c r="CB206">
        <v>3</v>
      </c>
      <c r="CC206">
        <v>3</v>
      </c>
      <c r="CD206">
        <v>3</v>
      </c>
      <c r="CE206">
        <v>3</v>
      </c>
      <c r="CF206">
        <v>3</v>
      </c>
      <c r="CG206">
        <v>3</v>
      </c>
      <c r="CH206">
        <v>3</v>
      </c>
      <c r="CI206">
        <v>3</v>
      </c>
      <c r="CJ206">
        <v>3</v>
      </c>
      <c r="CK206">
        <v>3</v>
      </c>
      <c r="CL206">
        <v>3</v>
      </c>
      <c r="CM206">
        <v>3</v>
      </c>
      <c r="CN206">
        <v>3</v>
      </c>
    </row>
    <row r="207" spans="1:92" ht="15.5">
      <c r="A207" s="126" t="s">
        <v>1928</v>
      </c>
      <c r="B207" s="132">
        <v>5.4936685129008405</v>
      </c>
      <c r="C207">
        <v>1</v>
      </c>
      <c r="D207">
        <v>7</v>
      </c>
      <c r="E207">
        <v>2</v>
      </c>
      <c r="F207"/>
      <c r="G207"/>
      <c r="H207"/>
      <c r="I207"/>
      <c r="J207"/>
      <c r="K207"/>
      <c r="L207"/>
      <c r="M207">
        <v>8</v>
      </c>
      <c r="N207"/>
      <c r="O207"/>
      <c r="P207"/>
      <c r="Q207" s="126">
        <f t="shared" si="9"/>
        <v>1</v>
      </c>
      <c r="R207">
        <f t="shared" si="11"/>
        <v>8</v>
      </c>
      <c r="S207"/>
      <c r="T207">
        <v>2</v>
      </c>
      <c r="U207"/>
      <c r="V207"/>
      <c r="W207"/>
      <c r="X207"/>
      <c r="Y207"/>
      <c r="Z207"/>
      <c r="AA207"/>
      <c r="AB207"/>
      <c r="AC207"/>
      <c r="AD207">
        <v>12</v>
      </c>
      <c r="AE207"/>
      <c r="AF207"/>
      <c r="AG207" s="126">
        <f t="shared" si="10"/>
        <v>2</v>
      </c>
      <c r="AH207"/>
      <c r="AI207">
        <v>1</v>
      </c>
      <c r="AJ207"/>
      <c r="AK207"/>
      <c r="AL207"/>
      <c r="AM207"/>
      <c r="AN207"/>
      <c r="AO207"/>
      <c r="AP207"/>
      <c r="AQ207"/>
      <c r="AR207"/>
      <c r="AS207">
        <v>2</v>
      </c>
      <c r="AT207"/>
      <c r="AU207" t="s">
        <v>265</v>
      </c>
      <c r="AV207" t="s">
        <v>1927</v>
      </c>
      <c r="AW207" t="s">
        <v>1926</v>
      </c>
      <c r="AX207" t="s">
        <v>1925</v>
      </c>
      <c r="AY207" t="s">
        <v>1924</v>
      </c>
      <c r="AZ207">
        <v>4</v>
      </c>
      <c r="BA207">
        <v>4</v>
      </c>
      <c r="BB207">
        <v>3</v>
      </c>
      <c r="BC207">
        <v>4</v>
      </c>
      <c r="BD207">
        <v>3</v>
      </c>
      <c r="BE207">
        <v>4</v>
      </c>
      <c r="BF207">
        <v>4</v>
      </c>
      <c r="BG207">
        <v>4</v>
      </c>
      <c r="BH207">
        <v>5</v>
      </c>
      <c r="BI207">
        <v>4</v>
      </c>
      <c r="BJ207">
        <v>5</v>
      </c>
      <c r="BK207">
        <v>3</v>
      </c>
      <c r="BL207">
        <v>4</v>
      </c>
      <c r="BM207">
        <v>4</v>
      </c>
      <c r="BN207">
        <v>3</v>
      </c>
      <c r="BO207">
        <v>3</v>
      </c>
      <c r="BP207">
        <v>4</v>
      </c>
      <c r="BQ207">
        <v>5</v>
      </c>
      <c r="BR207">
        <v>3</v>
      </c>
      <c r="BS207">
        <v>4</v>
      </c>
      <c r="BT207">
        <v>4</v>
      </c>
      <c r="BU207">
        <v>5</v>
      </c>
      <c r="BV207">
        <v>4</v>
      </c>
      <c r="BW207">
        <v>3</v>
      </c>
      <c r="BX207">
        <v>4</v>
      </c>
      <c r="BY207">
        <v>4</v>
      </c>
      <c r="BZ207">
        <v>5</v>
      </c>
      <c r="CA207">
        <v>4</v>
      </c>
      <c r="CB207">
        <v>4</v>
      </c>
      <c r="CC207">
        <v>4</v>
      </c>
      <c r="CD207">
        <v>3</v>
      </c>
      <c r="CE207">
        <v>1</v>
      </c>
      <c r="CF207">
        <v>3</v>
      </c>
      <c r="CG207">
        <v>5</v>
      </c>
      <c r="CH207">
        <v>3</v>
      </c>
      <c r="CI207">
        <v>5</v>
      </c>
      <c r="CJ207">
        <v>5</v>
      </c>
      <c r="CK207">
        <v>4</v>
      </c>
      <c r="CL207">
        <v>5</v>
      </c>
      <c r="CM207">
        <v>4</v>
      </c>
      <c r="CN207">
        <v>4</v>
      </c>
    </row>
    <row r="208" spans="1:92" ht="15.5">
      <c r="A208" s="126" t="s">
        <v>1923</v>
      </c>
      <c r="B208" s="132">
        <v>15.277885596504714</v>
      </c>
      <c r="C208">
        <v>2</v>
      </c>
      <c r="D208">
        <v>4</v>
      </c>
      <c r="E208">
        <v>9</v>
      </c>
      <c r="F208"/>
      <c r="G208"/>
      <c r="H208"/>
      <c r="I208"/>
      <c r="J208"/>
      <c r="K208"/>
      <c r="L208">
        <v>7</v>
      </c>
      <c r="M208"/>
      <c r="N208"/>
      <c r="O208"/>
      <c r="P208"/>
      <c r="Q208" s="126">
        <f t="shared" si="9"/>
        <v>1</v>
      </c>
      <c r="R208">
        <f t="shared" si="11"/>
        <v>7</v>
      </c>
      <c r="S208"/>
      <c r="T208">
        <v>2</v>
      </c>
      <c r="U208"/>
      <c r="V208"/>
      <c r="W208">
        <v>5</v>
      </c>
      <c r="X208">
        <v>6</v>
      </c>
      <c r="Y208">
        <v>7</v>
      </c>
      <c r="Z208">
        <v>8</v>
      </c>
      <c r="AA208"/>
      <c r="AB208"/>
      <c r="AC208">
        <v>11</v>
      </c>
      <c r="AD208">
        <v>12</v>
      </c>
      <c r="AE208"/>
      <c r="AF208"/>
      <c r="AG208" s="126">
        <f t="shared" si="10"/>
        <v>7</v>
      </c>
      <c r="AH208"/>
      <c r="AI208">
        <v>3</v>
      </c>
      <c r="AJ208"/>
      <c r="AK208"/>
      <c r="AL208">
        <v>7</v>
      </c>
      <c r="AM208">
        <v>1</v>
      </c>
      <c r="AN208">
        <v>2</v>
      </c>
      <c r="AO208">
        <v>6</v>
      </c>
      <c r="AP208"/>
      <c r="AQ208"/>
      <c r="AR208">
        <v>4</v>
      </c>
      <c r="AS208">
        <v>5</v>
      </c>
      <c r="AT208"/>
      <c r="AU208" t="s">
        <v>795</v>
      </c>
      <c r="AV208" t="s">
        <v>1438</v>
      </c>
      <c r="AW208"/>
      <c r="AX208"/>
      <c r="AY208"/>
      <c r="AZ208">
        <v>6</v>
      </c>
      <c r="BA208">
        <v>4</v>
      </c>
      <c r="BB208">
        <v>4</v>
      </c>
      <c r="BC208">
        <v>4</v>
      </c>
      <c r="BD208">
        <v>3</v>
      </c>
      <c r="BE208">
        <v>5</v>
      </c>
      <c r="BF208">
        <v>3</v>
      </c>
      <c r="BG208">
        <v>3</v>
      </c>
      <c r="BH208">
        <v>2</v>
      </c>
      <c r="BI208">
        <v>2</v>
      </c>
      <c r="BJ208">
        <v>5</v>
      </c>
      <c r="BK208">
        <v>5</v>
      </c>
      <c r="BL208">
        <v>4</v>
      </c>
      <c r="BM208">
        <v>5</v>
      </c>
      <c r="BN208">
        <v>5</v>
      </c>
      <c r="BO208">
        <v>5</v>
      </c>
      <c r="BP208">
        <v>5</v>
      </c>
      <c r="BQ208">
        <v>5</v>
      </c>
      <c r="BR208">
        <v>5</v>
      </c>
      <c r="BS208">
        <v>5</v>
      </c>
      <c r="BT208">
        <v>4</v>
      </c>
      <c r="BU208">
        <v>4</v>
      </c>
      <c r="BV208">
        <v>4</v>
      </c>
      <c r="BW208">
        <v>4</v>
      </c>
      <c r="BX208">
        <v>4</v>
      </c>
      <c r="BY208">
        <v>4</v>
      </c>
      <c r="BZ208">
        <v>4</v>
      </c>
      <c r="CA208">
        <v>2</v>
      </c>
      <c r="CB208">
        <v>3</v>
      </c>
      <c r="CC208">
        <v>4</v>
      </c>
      <c r="CD208">
        <v>5</v>
      </c>
      <c r="CE208">
        <v>6</v>
      </c>
      <c r="CF208">
        <v>2</v>
      </c>
      <c r="CG208">
        <v>5</v>
      </c>
      <c r="CH208">
        <v>4</v>
      </c>
      <c r="CI208">
        <v>4</v>
      </c>
      <c r="CJ208">
        <v>5</v>
      </c>
      <c r="CK208">
        <v>2</v>
      </c>
      <c r="CL208">
        <v>2</v>
      </c>
      <c r="CM208">
        <v>2</v>
      </c>
      <c r="CN208">
        <v>2</v>
      </c>
    </row>
    <row r="209" spans="1:92" ht="15.5">
      <c r="A209" s="126" t="s">
        <v>1922</v>
      </c>
      <c r="B209" s="132">
        <v>5.4238483436065081</v>
      </c>
      <c r="C209">
        <v>1</v>
      </c>
      <c r="D209">
        <v>3</v>
      </c>
      <c r="E209">
        <v>2</v>
      </c>
      <c r="F209"/>
      <c r="G209"/>
      <c r="H209"/>
      <c r="I209"/>
      <c r="J209"/>
      <c r="K209"/>
      <c r="L209">
        <v>7</v>
      </c>
      <c r="M209"/>
      <c r="N209"/>
      <c r="O209"/>
      <c r="P209"/>
      <c r="Q209" s="126">
        <f t="shared" si="9"/>
        <v>1</v>
      </c>
      <c r="R209">
        <f t="shared" si="11"/>
        <v>7</v>
      </c>
      <c r="S209"/>
      <c r="T209"/>
      <c r="U209"/>
      <c r="V209"/>
      <c r="W209"/>
      <c r="X209"/>
      <c r="Y209">
        <v>7</v>
      </c>
      <c r="Z209">
        <v>8</v>
      </c>
      <c r="AA209"/>
      <c r="AB209"/>
      <c r="AC209"/>
      <c r="AD209"/>
      <c r="AE209"/>
      <c r="AF209"/>
      <c r="AG209" s="126">
        <f t="shared" si="10"/>
        <v>2</v>
      </c>
      <c r="AH209"/>
      <c r="AI209"/>
      <c r="AJ209"/>
      <c r="AK209"/>
      <c r="AL209"/>
      <c r="AM209"/>
      <c r="AN209">
        <v>1</v>
      </c>
      <c r="AO209">
        <v>2</v>
      </c>
      <c r="AP209"/>
      <c r="AQ209"/>
      <c r="AR209"/>
      <c r="AS209"/>
      <c r="AT209"/>
      <c r="AU209" t="s">
        <v>843</v>
      </c>
      <c r="AV209" t="s">
        <v>457</v>
      </c>
      <c r="AW209" t="s">
        <v>1100</v>
      </c>
      <c r="AX209" t="s">
        <v>1128</v>
      </c>
      <c r="AY209"/>
      <c r="AZ209">
        <v>4</v>
      </c>
      <c r="BA209">
        <v>1</v>
      </c>
      <c r="BB209">
        <v>3</v>
      </c>
      <c r="BC209">
        <v>3</v>
      </c>
      <c r="BD209">
        <v>3</v>
      </c>
      <c r="BE209">
        <v>4</v>
      </c>
      <c r="BF209">
        <v>3</v>
      </c>
      <c r="BG209">
        <v>4</v>
      </c>
      <c r="BH209">
        <v>4</v>
      </c>
      <c r="BI209">
        <v>3</v>
      </c>
      <c r="BJ209">
        <v>3</v>
      </c>
      <c r="BK209">
        <v>5</v>
      </c>
      <c r="BL209">
        <v>3</v>
      </c>
      <c r="BM209">
        <v>5</v>
      </c>
      <c r="BN209">
        <v>5</v>
      </c>
      <c r="BO209">
        <v>5</v>
      </c>
      <c r="BP209">
        <v>5</v>
      </c>
      <c r="BQ209">
        <v>5</v>
      </c>
      <c r="BR209">
        <v>5</v>
      </c>
      <c r="BS209">
        <v>5</v>
      </c>
      <c r="BT209">
        <v>4</v>
      </c>
      <c r="BU209">
        <v>3</v>
      </c>
      <c r="BV209">
        <v>5</v>
      </c>
      <c r="BW209">
        <v>5</v>
      </c>
      <c r="BX209">
        <v>5</v>
      </c>
      <c r="BY209">
        <v>5</v>
      </c>
      <c r="BZ209">
        <v>5</v>
      </c>
      <c r="CA209">
        <v>4</v>
      </c>
      <c r="CB209">
        <v>4</v>
      </c>
      <c r="CC209">
        <v>3</v>
      </c>
      <c r="CD209">
        <v>4</v>
      </c>
      <c r="CE209">
        <v>4</v>
      </c>
      <c r="CF209">
        <v>4</v>
      </c>
      <c r="CG209">
        <v>5</v>
      </c>
      <c r="CH209">
        <v>5</v>
      </c>
      <c r="CI209">
        <v>5</v>
      </c>
      <c r="CJ209">
        <v>5</v>
      </c>
      <c r="CK209">
        <v>5</v>
      </c>
      <c r="CL209">
        <v>3</v>
      </c>
      <c r="CM209">
        <v>3</v>
      </c>
      <c r="CN209">
        <v>5</v>
      </c>
    </row>
    <row r="210" spans="1:92" ht="15.5">
      <c r="A210" s="126" t="s">
        <v>1921</v>
      </c>
      <c r="B210" s="132">
        <v>8.0423913706313783</v>
      </c>
      <c r="C210">
        <v>2</v>
      </c>
      <c r="D210">
        <v>2</v>
      </c>
      <c r="E210">
        <v>2</v>
      </c>
      <c r="F210"/>
      <c r="G210"/>
      <c r="H210"/>
      <c r="I210"/>
      <c r="J210"/>
      <c r="K210"/>
      <c r="L210">
        <v>7</v>
      </c>
      <c r="M210"/>
      <c r="N210"/>
      <c r="O210"/>
      <c r="P210"/>
      <c r="Q210" s="126">
        <f t="shared" si="9"/>
        <v>1</v>
      </c>
      <c r="R210">
        <f t="shared" si="11"/>
        <v>7</v>
      </c>
      <c r="S210"/>
      <c r="T210">
        <v>2</v>
      </c>
      <c r="U210">
        <v>3</v>
      </c>
      <c r="V210">
        <v>4</v>
      </c>
      <c r="W210">
        <v>5</v>
      </c>
      <c r="X210">
        <v>6</v>
      </c>
      <c r="Y210"/>
      <c r="Z210">
        <v>8</v>
      </c>
      <c r="AA210"/>
      <c r="AB210">
        <v>10</v>
      </c>
      <c r="AC210">
        <v>11</v>
      </c>
      <c r="AD210"/>
      <c r="AE210"/>
      <c r="AF210"/>
      <c r="AG210" s="126">
        <f t="shared" si="10"/>
        <v>8</v>
      </c>
      <c r="AH210"/>
      <c r="AI210">
        <v>5</v>
      </c>
      <c r="AJ210">
        <v>2</v>
      </c>
      <c r="AK210">
        <v>7</v>
      </c>
      <c r="AL210">
        <v>8</v>
      </c>
      <c r="AM210">
        <v>1</v>
      </c>
      <c r="AN210"/>
      <c r="AO210">
        <v>4</v>
      </c>
      <c r="AP210"/>
      <c r="AQ210">
        <v>6</v>
      </c>
      <c r="AR210">
        <v>3</v>
      </c>
      <c r="AS210"/>
      <c r="AT210"/>
      <c r="AU210" t="s">
        <v>1920</v>
      </c>
      <c r="AV210" t="s">
        <v>1919</v>
      </c>
      <c r="AW210" t="s">
        <v>1918</v>
      </c>
      <c r="AX210"/>
      <c r="AY210"/>
      <c r="AZ210">
        <v>3</v>
      </c>
      <c r="BA210">
        <v>4</v>
      </c>
      <c r="BB210">
        <v>4</v>
      </c>
      <c r="BC210">
        <v>5</v>
      </c>
      <c r="BD210">
        <v>3</v>
      </c>
      <c r="BE210">
        <v>5</v>
      </c>
      <c r="BF210">
        <v>3</v>
      </c>
      <c r="BG210">
        <v>3</v>
      </c>
      <c r="BH210">
        <v>3</v>
      </c>
      <c r="BI210">
        <v>3</v>
      </c>
      <c r="BJ210">
        <v>4</v>
      </c>
      <c r="BK210">
        <v>4</v>
      </c>
      <c r="BL210">
        <v>4</v>
      </c>
      <c r="BM210">
        <v>4</v>
      </c>
      <c r="BN210">
        <v>4</v>
      </c>
      <c r="BO210">
        <v>4</v>
      </c>
      <c r="BP210">
        <v>4</v>
      </c>
      <c r="BQ210">
        <v>4</v>
      </c>
      <c r="BR210">
        <v>4</v>
      </c>
      <c r="BS210">
        <v>4</v>
      </c>
      <c r="BT210">
        <v>4</v>
      </c>
      <c r="BU210">
        <v>4</v>
      </c>
      <c r="BV210">
        <v>3</v>
      </c>
      <c r="BW210">
        <v>4</v>
      </c>
      <c r="BX210">
        <v>4</v>
      </c>
      <c r="BY210">
        <v>4</v>
      </c>
      <c r="BZ210">
        <v>4</v>
      </c>
      <c r="CA210">
        <v>4</v>
      </c>
      <c r="CB210">
        <v>3</v>
      </c>
      <c r="CC210">
        <v>4</v>
      </c>
      <c r="CD210">
        <v>4</v>
      </c>
      <c r="CE210">
        <v>5</v>
      </c>
      <c r="CF210">
        <v>4</v>
      </c>
      <c r="CG210">
        <v>5</v>
      </c>
      <c r="CH210">
        <v>4</v>
      </c>
      <c r="CI210">
        <v>4</v>
      </c>
      <c r="CJ210">
        <v>5</v>
      </c>
      <c r="CK210">
        <v>5</v>
      </c>
      <c r="CL210">
        <v>2</v>
      </c>
      <c r="CM210">
        <v>2</v>
      </c>
      <c r="CN210">
        <v>2</v>
      </c>
    </row>
    <row r="211" spans="1:92" ht="15.5">
      <c r="A211" s="126" t="s">
        <v>1917</v>
      </c>
      <c r="B211" s="132">
        <v>15.77209168331594</v>
      </c>
      <c r="C211">
        <v>2</v>
      </c>
      <c r="D211">
        <v>3</v>
      </c>
      <c r="E211">
        <v>15</v>
      </c>
      <c r="F211">
        <v>1</v>
      </c>
      <c r="G211"/>
      <c r="H211"/>
      <c r="I211"/>
      <c r="J211"/>
      <c r="K211"/>
      <c r="L211"/>
      <c r="M211"/>
      <c r="N211"/>
      <c r="O211"/>
      <c r="P211"/>
      <c r="Q211" s="126">
        <f t="shared" si="9"/>
        <v>1</v>
      </c>
      <c r="R211">
        <f t="shared" si="11"/>
        <v>1</v>
      </c>
      <c r="S211"/>
      <c r="T211">
        <v>2</v>
      </c>
      <c r="U211">
        <v>3</v>
      </c>
      <c r="V211"/>
      <c r="W211">
        <v>5</v>
      </c>
      <c r="X211">
        <v>6</v>
      </c>
      <c r="Y211">
        <v>7</v>
      </c>
      <c r="Z211"/>
      <c r="AA211">
        <v>9</v>
      </c>
      <c r="AB211"/>
      <c r="AC211"/>
      <c r="AD211"/>
      <c r="AE211"/>
      <c r="AF211"/>
      <c r="AG211" s="126">
        <f t="shared" si="10"/>
        <v>6</v>
      </c>
      <c r="AH211"/>
      <c r="AI211">
        <v>1</v>
      </c>
      <c r="AJ211">
        <v>4</v>
      </c>
      <c r="AK211"/>
      <c r="AL211">
        <v>5</v>
      </c>
      <c r="AM211">
        <v>3</v>
      </c>
      <c r="AN211">
        <v>2</v>
      </c>
      <c r="AO211"/>
      <c r="AP211">
        <v>6</v>
      </c>
      <c r="AQ211"/>
      <c r="AR211"/>
      <c r="AS211"/>
      <c r="AT211"/>
      <c r="AU211" t="s">
        <v>297</v>
      </c>
      <c r="AV211"/>
      <c r="AW211"/>
      <c r="AX211"/>
      <c r="AY211"/>
      <c r="AZ211">
        <v>3</v>
      </c>
      <c r="BA211">
        <v>2</v>
      </c>
      <c r="BB211">
        <v>2</v>
      </c>
      <c r="BC211">
        <v>4</v>
      </c>
      <c r="BD211">
        <v>3</v>
      </c>
      <c r="BE211">
        <v>5</v>
      </c>
      <c r="BF211">
        <v>4</v>
      </c>
      <c r="BG211">
        <v>5</v>
      </c>
      <c r="BH211">
        <v>3</v>
      </c>
      <c r="BI211">
        <v>5</v>
      </c>
      <c r="BJ211">
        <v>5</v>
      </c>
      <c r="BK211">
        <v>5</v>
      </c>
      <c r="BL211">
        <v>4</v>
      </c>
      <c r="BM211">
        <v>5</v>
      </c>
      <c r="BN211">
        <v>4</v>
      </c>
      <c r="BO211">
        <v>5</v>
      </c>
      <c r="BP211">
        <v>5</v>
      </c>
      <c r="BQ211">
        <v>4</v>
      </c>
      <c r="BR211">
        <v>5</v>
      </c>
      <c r="BS211">
        <v>5</v>
      </c>
      <c r="BT211">
        <v>4</v>
      </c>
      <c r="BU211">
        <v>5</v>
      </c>
      <c r="BV211">
        <v>5</v>
      </c>
      <c r="BW211">
        <v>5</v>
      </c>
      <c r="BX211">
        <v>4</v>
      </c>
      <c r="BY211">
        <v>4</v>
      </c>
      <c r="BZ211">
        <v>5</v>
      </c>
      <c r="CA211">
        <v>5</v>
      </c>
      <c r="CB211">
        <v>4</v>
      </c>
      <c r="CC211">
        <v>4</v>
      </c>
      <c r="CD211">
        <v>5</v>
      </c>
      <c r="CE211">
        <v>1</v>
      </c>
      <c r="CF211">
        <v>1</v>
      </c>
      <c r="CG211">
        <v>3</v>
      </c>
      <c r="CH211">
        <v>3</v>
      </c>
      <c r="CI211">
        <v>2</v>
      </c>
      <c r="CJ211">
        <v>2</v>
      </c>
      <c r="CK211">
        <v>2</v>
      </c>
      <c r="CL211">
        <v>3</v>
      </c>
      <c r="CM211">
        <v>3</v>
      </c>
      <c r="CN211">
        <v>1</v>
      </c>
    </row>
    <row r="212" spans="1:92" ht="15.5">
      <c r="A212" s="126" t="s">
        <v>1916</v>
      </c>
      <c r="B212" s="132">
        <v>11.618037913624754</v>
      </c>
      <c r="C212">
        <v>1</v>
      </c>
      <c r="D212">
        <v>6</v>
      </c>
      <c r="E212">
        <v>10</v>
      </c>
      <c r="F212"/>
      <c r="G212"/>
      <c r="H212"/>
      <c r="I212"/>
      <c r="J212"/>
      <c r="K212"/>
      <c r="L212"/>
      <c r="M212"/>
      <c r="N212">
        <v>9</v>
      </c>
      <c r="O212"/>
      <c r="P212" t="s">
        <v>166</v>
      </c>
      <c r="Q212" s="126">
        <f t="shared" si="9"/>
        <v>1</v>
      </c>
      <c r="R212">
        <f t="shared" si="11"/>
        <v>9</v>
      </c>
      <c r="S212"/>
      <c r="T212">
        <v>2</v>
      </c>
      <c r="U212">
        <v>3</v>
      </c>
      <c r="V212">
        <v>4</v>
      </c>
      <c r="W212"/>
      <c r="X212">
        <v>6</v>
      </c>
      <c r="Y212">
        <v>7</v>
      </c>
      <c r="Z212"/>
      <c r="AA212"/>
      <c r="AB212">
        <v>10</v>
      </c>
      <c r="AC212"/>
      <c r="AD212">
        <v>12</v>
      </c>
      <c r="AE212">
        <v>13</v>
      </c>
      <c r="AF212"/>
      <c r="AG212" s="126">
        <f t="shared" si="10"/>
        <v>8</v>
      </c>
      <c r="AH212"/>
      <c r="AI212">
        <v>2</v>
      </c>
      <c r="AJ212">
        <v>8</v>
      </c>
      <c r="AK212">
        <v>7</v>
      </c>
      <c r="AL212"/>
      <c r="AM212">
        <v>3</v>
      </c>
      <c r="AN212">
        <v>4</v>
      </c>
      <c r="AO212"/>
      <c r="AP212"/>
      <c r="AQ212">
        <v>5</v>
      </c>
      <c r="AR212"/>
      <c r="AS212">
        <v>6</v>
      </c>
      <c r="AT212">
        <v>1</v>
      </c>
      <c r="AU212"/>
      <c r="AV212"/>
      <c r="AW212"/>
      <c r="AX212"/>
      <c r="AY212"/>
      <c r="AZ212">
        <v>6</v>
      </c>
      <c r="BA212">
        <v>1</v>
      </c>
      <c r="BB212">
        <v>1</v>
      </c>
      <c r="BC212">
        <v>1</v>
      </c>
      <c r="BD212">
        <v>5</v>
      </c>
      <c r="BE212">
        <v>5</v>
      </c>
      <c r="BF212">
        <v>3</v>
      </c>
      <c r="BG212">
        <v>3</v>
      </c>
      <c r="BH212">
        <v>3</v>
      </c>
      <c r="BI212">
        <v>3</v>
      </c>
      <c r="BJ212">
        <v>3</v>
      </c>
      <c r="BK212">
        <v>3</v>
      </c>
      <c r="BL212">
        <v>3</v>
      </c>
      <c r="BM212">
        <v>3</v>
      </c>
      <c r="BN212">
        <v>2</v>
      </c>
      <c r="BO212">
        <v>4</v>
      </c>
      <c r="BP212">
        <v>3</v>
      </c>
      <c r="BQ212">
        <v>2</v>
      </c>
      <c r="BR212">
        <v>5</v>
      </c>
      <c r="BS212">
        <v>5</v>
      </c>
      <c r="BT212">
        <v>3</v>
      </c>
      <c r="BU212">
        <v>4</v>
      </c>
      <c r="BV212">
        <v>2</v>
      </c>
      <c r="BW212">
        <v>4</v>
      </c>
      <c r="BX212">
        <v>5</v>
      </c>
      <c r="BY212">
        <v>5</v>
      </c>
      <c r="BZ212">
        <v>5</v>
      </c>
      <c r="CA212">
        <v>4</v>
      </c>
      <c r="CB212">
        <v>4</v>
      </c>
      <c r="CC212">
        <v>4</v>
      </c>
      <c r="CD212">
        <v>3</v>
      </c>
      <c r="CE212">
        <v>7</v>
      </c>
      <c r="CF212">
        <v>1</v>
      </c>
      <c r="CG212">
        <v>2</v>
      </c>
      <c r="CH212">
        <v>1</v>
      </c>
      <c r="CI212">
        <v>1</v>
      </c>
      <c r="CJ212">
        <v>3</v>
      </c>
      <c r="CK212">
        <v>3</v>
      </c>
      <c r="CL212">
        <v>1</v>
      </c>
      <c r="CM212">
        <v>1</v>
      </c>
      <c r="CN212">
        <v>1</v>
      </c>
    </row>
    <row r="213" spans="1:92" ht="15.5">
      <c r="A213" s="126" t="s">
        <v>1915</v>
      </c>
      <c r="B213" s="132">
        <v>14.802242627187255</v>
      </c>
      <c r="C213">
        <v>1</v>
      </c>
      <c r="D213">
        <v>2</v>
      </c>
      <c r="E213">
        <v>2</v>
      </c>
      <c r="F213"/>
      <c r="G213"/>
      <c r="H213"/>
      <c r="I213"/>
      <c r="J213"/>
      <c r="K213"/>
      <c r="L213"/>
      <c r="M213">
        <v>8</v>
      </c>
      <c r="N213"/>
      <c r="O213"/>
      <c r="P213"/>
      <c r="Q213" s="126">
        <f t="shared" si="9"/>
        <v>1</v>
      </c>
      <c r="R213">
        <f t="shared" si="11"/>
        <v>8</v>
      </c>
      <c r="S213"/>
      <c r="T213">
        <v>2</v>
      </c>
      <c r="U213"/>
      <c r="V213"/>
      <c r="W213"/>
      <c r="X213"/>
      <c r="Y213">
        <v>7</v>
      </c>
      <c r="Z213"/>
      <c r="AA213"/>
      <c r="AB213"/>
      <c r="AC213"/>
      <c r="AD213"/>
      <c r="AE213"/>
      <c r="AF213"/>
      <c r="AG213" s="126">
        <f t="shared" si="10"/>
        <v>2</v>
      </c>
      <c r="AH213"/>
      <c r="AI213">
        <v>2</v>
      </c>
      <c r="AJ213"/>
      <c r="AK213"/>
      <c r="AL213"/>
      <c r="AM213"/>
      <c r="AN213">
        <v>1</v>
      </c>
      <c r="AO213"/>
      <c r="AP213"/>
      <c r="AQ213"/>
      <c r="AR213"/>
      <c r="AS213"/>
      <c r="AT213"/>
      <c r="AU213" t="s">
        <v>269</v>
      </c>
      <c r="AV213"/>
      <c r="AW213"/>
      <c r="AX213"/>
      <c r="AY213"/>
      <c r="AZ213">
        <v>3</v>
      </c>
      <c r="BA213">
        <v>4</v>
      </c>
      <c r="BB213">
        <v>3</v>
      </c>
      <c r="BC213">
        <v>3</v>
      </c>
      <c r="BD213">
        <v>3</v>
      </c>
      <c r="BE213">
        <v>2</v>
      </c>
      <c r="BF213">
        <v>3</v>
      </c>
      <c r="BG213">
        <v>3</v>
      </c>
      <c r="BH213">
        <v>4</v>
      </c>
      <c r="BI213">
        <v>4</v>
      </c>
      <c r="BJ213">
        <v>5</v>
      </c>
      <c r="BK213">
        <v>4</v>
      </c>
      <c r="BL213">
        <v>3</v>
      </c>
      <c r="BM213">
        <v>4</v>
      </c>
      <c r="BN213">
        <v>5</v>
      </c>
      <c r="BO213">
        <v>4</v>
      </c>
      <c r="BP213">
        <v>4</v>
      </c>
      <c r="BQ213">
        <v>5</v>
      </c>
      <c r="BR213">
        <v>4</v>
      </c>
      <c r="BS213">
        <v>3</v>
      </c>
      <c r="BT213">
        <v>4</v>
      </c>
      <c r="BU213">
        <v>4</v>
      </c>
      <c r="BV213">
        <v>4</v>
      </c>
      <c r="BW213">
        <v>4</v>
      </c>
      <c r="BX213">
        <v>5</v>
      </c>
      <c r="BY213">
        <v>4</v>
      </c>
      <c r="BZ213">
        <v>5</v>
      </c>
      <c r="CA213">
        <v>4</v>
      </c>
      <c r="CB213">
        <v>4</v>
      </c>
      <c r="CC213">
        <v>4</v>
      </c>
      <c r="CD213">
        <v>5</v>
      </c>
      <c r="CE213">
        <v>4</v>
      </c>
      <c r="CF213">
        <v>3</v>
      </c>
      <c r="CG213">
        <v>2</v>
      </c>
      <c r="CH213">
        <v>3</v>
      </c>
      <c r="CI213">
        <v>4</v>
      </c>
      <c r="CJ213">
        <v>3</v>
      </c>
      <c r="CK213">
        <v>4</v>
      </c>
      <c r="CL213">
        <v>4</v>
      </c>
      <c r="CM213">
        <v>4</v>
      </c>
      <c r="CN213">
        <v>4</v>
      </c>
    </row>
    <row r="214" spans="1:92" ht="15.5">
      <c r="A214" s="126" t="s">
        <v>1914</v>
      </c>
      <c r="B214" s="132">
        <v>4.8859967555559987</v>
      </c>
      <c r="C214">
        <v>2</v>
      </c>
      <c r="D214">
        <v>3</v>
      </c>
      <c r="E214">
        <v>4</v>
      </c>
      <c r="F214">
        <v>1</v>
      </c>
      <c r="G214"/>
      <c r="H214"/>
      <c r="I214"/>
      <c r="J214"/>
      <c r="K214"/>
      <c r="L214"/>
      <c r="M214"/>
      <c r="N214"/>
      <c r="O214"/>
      <c r="P214"/>
      <c r="Q214" s="126">
        <f t="shared" si="9"/>
        <v>1</v>
      </c>
      <c r="R214">
        <f t="shared" si="11"/>
        <v>1</v>
      </c>
      <c r="S214"/>
      <c r="T214">
        <v>2</v>
      </c>
      <c r="U214"/>
      <c r="V214"/>
      <c r="W214"/>
      <c r="X214">
        <v>6</v>
      </c>
      <c r="Y214"/>
      <c r="Z214"/>
      <c r="AA214"/>
      <c r="AB214"/>
      <c r="AC214"/>
      <c r="AD214"/>
      <c r="AE214"/>
      <c r="AF214"/>
      <c r="AG214" s="126">
        <f t="shared" si="10"/>
        <v>2</v>
      </c>
      <c r="AH214"/>
      <c r="AI214">
        <v>2</v>
      </c>
      <c r="AJ214"/>
      <c r="AK214"/>
      <c r="AL214"/>
      <c r="AM214">
        <v>1</v>
      </c>
      <c r="AN214"/>
      <c r="AO214"/>
      <c r="AP214"/>
      <c r="AQ214"/>
      <c r="AR214"/>
      <c r="AS214"/>
      <c r="AT214"/>
      <c r="AU214"/>
      <c r="AV214"/>
      <c r="AW214"/>
      <c r="AX214"/>
      <c r="AY214"/>
      <c r="AZ214">
        <v>6</v>
      </c>
      <c r="BA214">
        <v>4</v>
      </c>
      <c r="BB214">
        <v>4</v>
      </c>
      <c r="BC214">
        <v>3</v>
      </c>
      <c r="BD214">
        <v>5</v>
      </c>
      <c r="BE214">
        <v>5</v>
      </c>
      <c r="BF214">
        <v>4</v>
      </c>
      <c r="BG214">
        <v>4</v>
      </c>
      <c r="BH214">
        <v>4</v>
      </c>
      <c r="BI214">
        <v>4</v>
      </c>
      <c r="BJ214">
        <v>5</v>
      </c>
      <c r="BK214">
        <v>5</v>
      </c>
      <c r="BL214">
        <v>5</v>
      </c>
      <c r="BM214">
        <v>5</v>
      </c>
      <c r="BN214">
        <v>4</v>
      </c>
      <c r="BO214">
        <v>4</v>
      </c>
      <c r="BP214">
        <v>5</v>
      </c>
      <c r="BQ214">
        <v>4</v>
      </c>
      <c r="BR214">
        <v>5</v>
      </c>
      <c r="BS214">
        <v>5</v>
      </c>
      <c r="BT214">
        <v>5</v>
      </c>
      <c r="BU214">
        <v>5</v>
      </c>
      <c r="BV214">
        <v>5</v>
      </c>
      <c r="BW214">
        <v>5</v>
      </c>
      <c r="BX214">
        <v>5</v>
      </c>
      <c r="BY214">
        <v>5</v>
      </c>
      <c r="BZ214">
        <v>5</v>
      </c>
      <c r="CA214">
        <v>5</v>
      </c>
      <c r="CB214">
        <v>4</v>
      </c>
      <c r="CC214">
        <v>4</v>
      </c>
      <c r="CD214">
        <v>4</v>
      </c>
      <c r="CE214">
        <v>4</v>
      </c>
      <c r="CF214">
        <v>3</v>
      </c>
      <c r="CG214">
        <v>4</v>
      </c>
      <c r="CH214">
        <v>4</v>
      </c>
      <c r="CI214">
        <v>4</v>
      </c>
      <c r="CJ214">
        <v>4</v>
      </c>
      <c r="CK214">
        <v>5</v>
      </c>
      <c r="CL214">
        <v>3</v>
      </c>
      <c r="CM214">
        <v>2</v>
      </c>
      <c r="CN214">
        <v>2</v>
      </c>
    </row>
    <row r="215" spans="1:92" ht="15.5">
      <c r="A215" s="126" t="s">
        <v>1913</v>
      </c>
      <c r="B215" s="132">
        <v>18.618757632905972</v>
      </c>
      <c r="C215">
        <v>1</v>
      </c>
      <c r="D215">
        <v>5</v>
      </c>
      <c r="E215">
        <v>15</v>
      </c>
      <c r="F215">
        <v>1</v>
      </c>
      <c r="G215"/>
      <c r="H215"/>
      <c r="I215"/>
      <c r="J215"/>
      <c r="K215"/>
      <c r="L215"/>
      <c r="M215"/>
      <c r="N215"/>
      <c r="O215"/>
      <c r="P215"/>
      <c r="Q215" s="126">
        <f t="shared" si="9"/>
        <v>1</v>
      </c>
      <c r="R215">
        <f t="shared" si="11"/>
        <v>1</v>
      </c>
      <c r="S215"/>
      <c r="T215">
        <v>2</v>
      </c>
      <c r="U215">
        <v>3</v>
      </c>
      <c r="V215">
        <v>4</v>
      </c>
      <c r="W215"/>
      <c r="X215">
        <v>6</v>
      </c>
      <c r="Y215">
        <v>7</v>
      </c>
      <c r="Z215">
        <v>8</v>
      </c>
      <c r="AA215"/>
      <c r="AB215"/>
      <c r="AC215"/>
      <c r="AD215">
        <v>12</v>
      </c>
      <c r="AE215">
        <v>13</v>
      </c>
      <c r="AF215"/>
      <c r="AG215" s="126">
        <f t="shared" si="10"/>
        <v>8</v>
      </c>
      <c r="AH215"/>
      <c r="AI215">
        <v>3</v>
      </c>
      <c r="AJ215">
        <v>6</v>
      </c>
      <c r="AK215">
        <v>1</v>
      </c>
      <c r="AL215"/>
      <c r="AM215">
        <v>2</v>
      </c>
      <c r="AN215">
        <v>5</v>
      </c>
      <c r="AO215">
        <v>4</v>
      </c>
      <c r="AP215"/>
      <c r="AQ215"/>
      <c r="AR215"/>
      <c r="AS215">
        <v>7</v>
      </c>
      <c r="AT215">
        <v>8</v>
      </c>
      <c r="AU215"/>
      <c r="AV215"/>
      <c r="AW215"/>
      <c r="AX215"/>
      <c r="AY215"/>
      <c r="AZ215">
        <v>6</v>
      </c>
      <c r="BA215">
        <v>3</v>
      </c>
      <c r="BB215">
        <v>3</v>
      </c>
      <c r="BC215">
        <v>3</v>
      </c>
      <c r="BD215">
        <v>4</v>
      </c>
      <c r="BE215">
        <v>4</v>
      </c>
      <c r="BF215">
        <v>4</v>
      </c>
      <c r="BG215">
        <v>4</v>
      </c>
      <c r="BH215">
        <v>3</v>
      </c>
      <c r="BI215">
        <v>4</v>
      </c>
      <c r="BJ215">
        <v>4</v>
      </c>
      <c r="BK215">
        <v>4</v>
      </c>
      <c r="BL215">
        <v>4</v>
      </c>
      <c r="BM215">
        <v>5</v>
      </c>
      <c r="BN215">
        <v>5</v>
      </c>
      <c r="BO215">
        <v>5</v>
      </c>
      <c r="BP215">
        <v>4</v>
      </c>
      <c r="BQ215">
        <v>4</v>
      </c>
      <c r="BR215">
        <v>5</v>
      </c>
      <c r="BS215">
        <v>4</v>
      </c>
      <c r="BT215">
        <v>4</v>
      </c>
      <c r="BU215">
        <v>3</v>
      </c>
      <c r="BV215">
        <v>3</v>
      </c>
      <c r="BW215">
        <v>5</v>
      </c>
      <c r="BX215">
        <v>5</v>
      </c>
      <c r="BY215">
        <v>5</v>
      </c>
      <c r="BZ215">
        <v>5</v>
      </c>
      <c r="CA215">
        <v>4</v>
      </c>
      <c r="CB215">
        <v>4</v>
      </c>
      <c r="CC215">
        <v>4</v>
      </c>
      <c r="CD215">
        <v>3</v>
      </c>
      <c r="CE215">
        <v>7</v>
      </c>
      <c r="CF215">
        <v>3</v>
      </c>
      <c r="CG215">
        <v>4</v>
      </c>
      <c r="CH215">
        <v>4</v>
      </c>
      <c r="CI215">
        <v>3</v>
      </c>
      <c r="CJ215">
        <v>4</v>
      </c>
      <c r="CK215">
        <v>3</v>
      </c>
      <c r="CL215">
        <v>3</v>
      </c>
      <c r="CM215">
        <v>3</v>
      </c>
      <c r="CN215">
        <v>2</v>
      </c>
    </row>
    <row r="216" spans="1:92" ht="15.5">
      <c r="A216" s="126" t="s">
        <v>1912</v>
      </c>
      <c r="B216" s="132">
        <v>12.841540149577442</v>
      </c>
      <c r="C216">
        <v>1</v>
      </c>
      <c r="D216">
        <v>6</v>
      </c>
      <c r="E216">
        <v>2</v>
      </c>
      <c r="F216">
        <v>1</v>
      </c>
      <c r="G216"/>
      <c r="H216"/>
      <c r="I216"/>
      <c r="J216"/>
      <c r="K216"/>
      <c r="L216"/>
      <c r="M216"/>
      <c r="N216"/>
      <c r="O216"/>
      <c r="P216"/>
      <c r="Q216" s="126">
        <f t="shared" si="9"/>
        <v>1</v>
      </c>
      <c r="R216">
        <f t="shared" si="11"/>
        <v>1</v>
      </c>
      <c r="S216"/>
      <c r="T216"/>
      <c r="U216"/>
      <c r="V216">
        <v>4</v>
      </c>
      <c r="W216"/>
      <c r="X216"/>
      <c r="Y216"/>
      <c r="Z216"/>
      <c r="AA216"/>
      <c r="AB216"/>
      <c r="AC216"/>
      <c r="AD216">
        <v>12</v>
      </c>
      <c r="AE216">
        <v>13</v>
      </c>
      <c r="AF216"/>
      <c r="AG216" s="126">
        <f t="shared" si="10"/>
        <v>3</v>
      </c>
      <c r="AH216"/>
      <c r="AI216"/>
      <c r="AJ216"/>
      <c r="AK216">
        <v>3</v>
      </c>
      <c r="AL216"/>
      <c r="AM216"/>
      <c r="AN216"/>
      <c r="AO216"/>
      <c r="AP216"/>
      <c r="AQ216"/>
      <c r="AR216"/>
      <c r="AS216">
        <v>2</v>
      </c>
      <c r="AT216">
        <v>1</v>
      </c>
      <c r="AU216"/>
      <c r="AV216"/>
      <c r="AW216"/>
      <c r="AX216"/>
      <c r="AY216"/>
      <c r="AZ216">
        <v>6</v>
      </c>
      <c r="BA216">
        <v>3</v>
      </c>
      <c r="BB216">
        <v>3</v>
      </c>
      <c r="BC216">
        <v>3</v>
      </c>
      <c r="BD216">
        <v>3</v>
      </c>
      <c r="BE216">
        <v>4</v>
      </c>
      <c r="BF216">
        <v>3</v>
      </c>
      <c r="BG216">
        <v>3</v>
      </c>
      <c r="BH216">
        <v>3</v>
      </c>
      <c r="BI216">
        <v>3</v>
      </c>
      <c r="BJ216">
        <v>3</v>
      </c>
      <c r="BK216">
        <v>4</v>
      </c>
      <c r="BL216">
        <v>4</v>
      </c>
      <c r="BM216">
        <v>4</v>
      </c>
      <c r="BN216">
        <v>4</v>
      </c>
      <c r="BO216">
        <v>4</v>
      </c>
      <c r="BP216">
        <v>3</v>
      </c>
      <c r="BQ216">
        <v>3</v>
      </c>
      <c r="BR216">
        <v>4</v>
      </c>
      <c r="BS216">
        <v>3</v>
      </c>
      <c r="BT216">
        <v>4</v>
      </c>
      <c r="BU216">
        <v>4</v>
      </c>
      <c r="BV216">
        <v>3</v>
      </c>
      <c r="BW216">
        <v>4</v>
      </c>
      <c r="BX216">
        <v>4</v>
      </c>
      <c r="BY216">
        <v>5</v>
      </c>
      <c r="BZ216">
        <v>5</v>
      </c>
      <c r="CA216">
        <v>4</v>
      </c>
      <c r="CB216">
        <v>3</v>
      </c>
      <c r="CC216">
        <v>3</v>
      </c>
      <c r="CD216">
        <v>4</v>
      </c>
      <c r="CE216">
        <v>3</v>
      </c>
      <c r="CF216">
        <v>2</v>
      </c>
      <c r="CG216">
        <v>2</v>
      </c>
      <c r="CH216">
        <v>2</v>
      </c>
      <c r="CI216">
        <v>2</v>
      </c>
      <c r="CJ216">
        <v>2</v>
      </c>
      <c r="CK216">
        <v>2</v>
      </c>
      <c r="CL216">
        <v>2</v>
      </c>
      <c r="CM216">
        <v>2</v>
      </c>
      <c r="CN216">
        <v>2</v>
      </c>
    </row>
    <row r="217" spans="1:92" ht="15.5">
      <c r="A217" s="126" t="s">
        <v>1911</v>
      </c>
      <c r="B217" s="132">
        <v>5.8716887648502745</v>
      </c>
      <c r="C217">
        <v>1</v>
      </c>
      <c r="D217">
        <v>2</v>
      </c>
      <c r="E217">
        <v>9</v>
      </c>
      <c r="F217">
        <v>1</v>
      </c>
      <c r="G217"/>
      <c r="H217"/>
      <c r="I217"/>
      <c r="J217"/>
      <c r="K217"/>
      <c r="L217"/>
      <c r="M217"/>
      <c r="N217"/>
      <c r="O217"/>
      <c r="P217"/>
      <c r="Q217" s="126">
        <f t="shared" si="9"/>
        <v>1</v>
      </c>
      <c r="R217">
        <f t="shared" si="11"/>
        <v>1</v>
      </c>
      <c r="S217"/>
      <c r="T217">
        <v>2</v>
      </c>
      <c r="U217">
        <v>3</v>
      </c>
      <c r="V217"/>
      <c r="W217">
        <v>5</v>
      </c>
      <c r="X217">
        <v>6</v>
      </c>
      <c r="Y217">
        <v>7</v>
      </c>
      <c r="Z217">
        <v>8</v>
      </c>
      <c r="AA217"/>
      <c r="AB217"/>
      <c r="AC217"/>
      <c r="AD217">
        <v>12</v>
      </c>
      <c r="AE217"/>
      <c r="AF217"/>
      <c r="AG217" s="126">
        <f t="shared" si="10"/>
        <v>7</v>
      </c>
      <c r="AH217"/>
      <c r="AI217">
        <v>1</v>
      </c>
      <c r="AJ217">
        <v>3</v>
      </c>
      <c r="AK217"/>
      <c r="AL217">
        <v>4</v>
      </c>
      <c r="AM217">
        <v>7</v>
      </c>
      <c r="AN217">
        <v>6</v>
      </c>
      <c r="AO217">
        <v>2</v>
      </c>
      <c r="AP217"/>
      <c r="AQ217"/>
      <c r="AR217"/>
      <c r="AS217">
        <v>5</v>
      </c>
      <c r="AT217"/>
      <c r="AU217" t="s">
        <v>1910</v>
      </c>
      <c r="AV217"/>
      <c r="AW217"/>
      <c r="AX217"/>
      <c r="AY217"/>
      <c r="AZ217">
        <v>6</v>
      </c>
      <c r="BA217">
        <v>4</v>
      </c>
      <c r="BB217">
        <v>4</v>
      </c>
      <c r="BC217">
        <v>4</v>
      </c>
      <c r="BD217">
        <v>4</v>
      </c>
      <c r="BE217">
        <v>4</v>
      </c>
      <c r="BF217">
        <v>4</v>
      </c>
      <c r="BG217">
        <v>3</v>
      </c>
      <c r="BH217">
        <v>3</v>
      </c>
      <c r="BI217">
        <v>4</v>
      </c>
      <c r="BJ217">
        <v>4</v>
      </c>
      <c r="BK217">
        <v>4</v>
      </c>
      <c r="BL217">
        <v>4</v>
      </c>
      <c r="BM217">
        <v>4</v>
      </c>
      <c r="BN217">
        <v>4</v>
      </c>
      <c r="BO217">
        <v>4</v>
      </c>
      <c r="BP217">
        <v>4</v>
      </c>
      <c r="BQ217">
        <v>4</v>
      </c>
      <c r="BR217">
        <v>4</v>
      </c>
      <c r="BS217">
        <v>4</v>
      </c>
      <c r="BT217">
        <v>3</v>
      </c>
      <c r="BU217">
        <v>3</v>
      </c>
      <c r="BV217">
        <v>4</v>
      </c>
      <c r="BW217">
        <v>4</v>
      </c>
      <c r="BX217">
        <v>4</v>
      </c>
      <c r="BY217">
        <v>4</v>
      </c>
      <c r="BZ217">
        <v>4</v>
      </c>
      <c r="CA217">
        <v>3</v>
      </c>
      <c r="CB217">
        <v>3</v>
      </c>
      <c r="CC217">
        <v>3</v>
      </c>
      <c r="CD217">
        <v>4</v>
      </c>
      <c r="CE217">
        <v>3</v>
      </c>
      <c r="CF217">
        <v>2</v>
      </c>
      <c r="CG217">
        <v>3</v>
      </c>
      <c r="CH217">
        <v>4</v>
      </c>
      <c r="CI217">
        <v>3</v>
      </c>
      <c r="CJ217">
        <v>4</v>
      </c>
      <c r="CK217">
        <v>3</v>
      </c>
      <c r="CL217">
        <v>2</v>
      </c>
      <c r="CM217">
        <v>2</v>
      </c>
      <c r="CN217">
        <v>2</v>
      </c>
    </row>
    <row r="218" spans="1:92" ht="15.5">
      <c r="A218" s="126" t="s">
        <v>1909</v>
      </c>
      <c r="B218" s="132">
        <v>11.438985810536625</v>
      </c>
      <c r="C218">
        <v>2</v>
      </c>
      <c r="D218">
        <v>2</v>
      </c>
      <c r="E218">
        <v>15</v>
      </c>
      <c r="F218">
        <v>1</v>
      </c>
      <c r="G218"/>
      <c r="H218"/>
      <c r="I218"/>
      <c r="J218"/>
      <c r="K218"/>
      <c r="L218"/>
      <c r="M218"/>
      <c r="N218"/>
      <c r="O218"/>
      <c r="P218"/>
      <c r="Q218" s="126">
        <f t="shared" si="9"/>
        <v>1</v>
      </c>
      <c r="R218">
        <f t="shared" si="11"/>
        <v>1</v>
      </c>
      <c r="S218"/>
      <c r="T218">
        <v>2</v>
      </c>
      <c r="U218"/>
      <c r="V218"/>
      <c r="W218"/>
      <c r="X218">
        <v>6</v>
      </c>
      <c r="Y218"/>
      <c r="Z218"/>
      <c r="AA218"/>
      <c r="AB218"/>
      <c r="AC218"/>
      <c r="AD218"/>
      <c r="AE218"/>
      <c r="AF218"/>
      <c r="AG218" s="126">
        <f t="shared" si="10"/>
        <v>2</v>
      </c>
      <c r="AH218"/>
      <c r="AI218">
        <v>1</v>
      </c>
      <c r="AJ218"/>
      <c r="AK218"/>
      <c r="AL218"/>
      <c r="AM218">
        <v>2</v>
      </c>
      <c r="AN218"/>
      <c r="AO218"/>
      <c r="AP218"/>
      <c r="AQ218"/>
      <c r="AR218"/>
      <c r="AS218"/>
      <c r="AT218"/>
      <c r="AU218"/>
      <c r="AV218"/>
      <c r="AW218"/>
      <c r="AX218"/>
      <c r="AY218"/>
      <c r="AZ218">
        <v>3</v>
      </c>
      <c r="BA218">
        <v>5</v>
      </c>
      <c r="BB218">
        <v>4</v>
      </c>
      <c r="BC218">
        <v>4</v>
      </c>
      <c r="BD218">
        <v>5</v>
      </c>
      <c r="BE218">
        <v>5</v>
      </c>
      <c r="BF218">
        <v>4</v>
      </c>
      <c r="BG218">
        <v>4</v>
      </c>
      <c r="BH218">
        <v>3</v>
      </c>
      <c r="BI218">
        <v>3</v>
      </c>
      <c r="BJ218">
        <v>4</v>
      </c>
      <c r="BK218">
        <v>3</v>
      </c>
      <c r="BL218">
        <v>3</v>
      </c>
      <c r="BM218">
        <v>4</v>
      </c>
      <c r="BN218">
        <v>3</v>
      </c>
      <c r="BO218">
        <v>4</v>
      </c>
      <c r="BP218">
        <v>4</v>
      </c>
      <c r="BQ218">
        <v>4</v>
      </c>
      <c r="BR218">
        <v>4</v>
      </c>
      <c r="BS218">
        <v>3</v>
      </c>
      <c r="BT218">
        <v>4</v>
      </c>
      <c r="BU218">
        <v>4</v>
      </c>
      <c r="BV218">
        <v>4</v>
      </c>
      <c r="BW218">
        <v>3</v>
      </c>
      <c r="BX218">
        <v>4</v>
      </c>
      <c r="BY218">
        <v>4</v>
      </c>
      <c r="BZ218">
        <v>4</v>
      </c>
      <c r="CA218">
        <v>3</v>
      </c>
      <c r="CB218">
        <v>4</v>
      </c>
      <c r="CC218">
        <v>3</v>
      </c>
      <c r="CD218">
        <v>3</v>
      </c>
      <c r="CE218">
        <v>5</v>
      </c>
      <c r="CF218">
        <v>5</v>
      </c>
      <c r="CG218">
        <v>5</v>
      </c>
      <c r="CH218">
        <v>5</v>
      </c>
      <c r="CI218">
        <v>4</v>
      </c>
      <c r="CJ218">
        <v>5</v>
      </c>
      <c r="CK218">
        <v>4</v>
      </c>
      <c r="CL218">
        <v>4</v>
      </c>
      <c r="CM218">
        <v>5</v>
      </c>
      <c r="CN218">
        <v>3</v>
      </c>
    </row>
    <row r="219" spans="1:92" ht="15.5">
      <c r="A219" s="126" t="s">
        <v>1908</v>
      </c>
      <c r="B219" s="132">
        <v>5.9233742950730486</v>
      </c>
      <c r="C219">
        <v>1</v>
      </c>
      <c r="D219">
        <v>6</v>
      </c>
      <c r="E219">
        <v>6</v>
      </c>
      <c r="F219">
        <v>1</v>
      </c>
      <c r="G219"/>
      <c r="H219"/>
      <c r="I219"/>
      <c r="J219"/>
      <c r="K219"/>
      <c r="L219"/>
      <c r="M219"/>
      <c r="N219"/>
      <c r="O219"/>
      <c r="P219"/>
      <c r="Q219" s="126">
        <f t="shared" si="9"/>
        <v>1</v>
      </c>
      <c r="R219">
        <f t="shared" si="11"/>
        <v>1</v>
      </c>
      <c r="S219"/>
      <c r="T219">
        <v>2</v>
      </c>
      <c r="U219"/>
      <c r="V219">
        <v>4</v>
      </c>
      <c r="W219"/>
      <c r="X219">
        <v>6</v>
      </c>
      <c r="Y219"/>
      <c r="Z219"/>
      <c r="AA219"/>
      <c r="AB219"/>
      <c r="AC219">
        <v>11</v>
      </c>
      <c r="AD219">
        <v>12</v>
      </c>
      <c r="AE219"/>
      <c r="AF219"/>
      <c r="AG219" s="126">
        <f t="shared" si="10"/>
        <v>5</v>
      </c>
      <c r="AH219"/>
      <c r="AI219">
        <v>2</v>
      </c>
      <c r="AJ219"/>
      <c r="AK219">
        <v>1</v>
      </c>
      <c r="AL219"/>
      <c r="AM219">
        <v>5</v>
      </c>
      <c r="AN219"/>
      <c r="AO219"/>
      <c r="AP219"/>
      <c r="AQ219"/>
      <c r="AR219">
        <v>4</v>
      </c>
      <c r="AS219">
        <v>3</v>
      </c>
      <c r="AT219"/>
      <c r="AU219"/>
      <c r="AV219"/>
      <c r="AW219"/>
      <c r="AX219"/>
      <c r="AY219"/>
      <c r="AZ219">
        <v>6</v>
      </c>
      <c r="BA219">
        <v>3</v>
      </c>
      <c r="BB219">
        <v>3</v>
      </c>
      <c r="BC219">
        <v>3</v>
      </c>
      <c r="BD219">
        <v>4</v>
      </c>
      <c r="BE219">
        <v>4</v>
      </c>
      <c r="BF219">
        <v>3</v>
      </c>
      <c r="BG219">
        <v>4</v>
      </c>
      <c r="BH219">
        <v>4</v>
      </c>
      <c r="BI219">
        <v>3</v>
      </c>
      <c r="BJ219">
        <v>4</v>
      </c>
      <c r="BK219">
        <v>5</v>
      </c>
      <c r="BL219">
        <v>4</v>
      </c>
      <c r="BM219">
        <v>4</v>
      </c>
      <c r="BN219">
        <v>4</v>
      </c>
      <c r="BO219">
        <v>4</v>
      </c>
      <c r="BP219">
        <v>4</v>
      </c>
      <c r="BQ219">
        <v>5</v>
      </c>
      <c r="BR219">
        <v>5</v>
      </c>
      <c r="BS219">
        <v>5</v>
      </c>
      <c r="BT219">
        <v>5</v>
      </c>
      <c r="BU219">
        <v>5</v>
      </c>
      <c r="BV219">
        <v>4</v>
      </c>
      <c r="BW219">
        <v>4</v>
      </c>
      <c r="BX219">
        <v>5</v>
      </c>
      <c r="BY219">
        <v>5</v>
      </c>
      <c r="BZ219">
        <v>5</v>
      </c>
      <c r="CA219">
        <v>5</v>
      </c>
      <c r="CB219">
        <v>3</v>
      </c>
      <c r="CC219">
        <v>3</v>
      </c>
      <c r="CD219">
        <v>3</v>
      </c>
      <c r="CE219">
        <v>1</v>
      </c>
      <c r="CF219">
        <v>3</v>
      </c>
      <c r="CG219">
        <v>3</v>
      </c>
      <c r="CH219">
        <v>3</v>
      </c>
      <c r="CI219">
        <v>3</v>
      </c>
      <c r="CJ219">
        <v>3</v>
      </c>
      <c r="CK219">
        <v>4</v>
      </c>
      <c r="CL219">
        <v>2</v>
      </c>
      <c r="CM219">
        <v>1</v>
      </c>
      <c r="CN219">
        <v>1</v>
      </c>
    </row>
    <row r="220" spans="1:92" ht="15.5">
      <c r="A220" s="126" t="s">
        <v>1907</v>
      </c>
      <c r="B220" s="132">
        <v>18.244850333063756</v>
      </c>
      <c r="C220">
        <v>2</v>
      </c>
      <c r="D220">
        <v>2</v>
      </c>
      <c r="E220">
        <v>2</v>
      </c>
      <c r="F220">
        <v>1</v>
      </c>
      <c r="G220"/>
      <c r="H220"/>
      <c r="I220"/>
      <c r="J220"/>
      <c r="K220"/>
      <c r="L220"/>
      <c r="M220"/>
      <c r="N220"/>
      <c r="O220"/>
      <c r="P220"/>
      <c r="Q220" s="126">
        <f t="shared" si="9"/>
        <v>1</v>
      </c>
      <c r="R220">
        <f t="shared" si="11"/>
        <v>1</v>
      </c>
      <c r="S220"/>
      <c r="T220">
        <v>2</v>
      </c>
      <c r="U220">
        <v>3</v>
      </c>
      <c r="V220">
        <v>4</v>
      </c>
      <c r="W220">
        <v>5</v>
      </c>
      <c r="X220">
        <v>6</v>
      </c>
      <c r="Y220">
        <v>7</v>
      </c>
      <c r="Z220">
        <v>8</v>
      </c>
      <c r="AA220"/>
      <c r="AB220"/>
      <c r="AC220">
        <v>11</v>
      </c>
      <c r="AD220"/>
      <c r="AE220"/>
      <c r="AF220"/>
      <c r="AG220" s="126">
        <f t="shared" si="10"/>
        <v>8</v>
      </c>
      <c r="AH220"/>
      <c r="AI220">
        <v>2</v>
      </c>
      <c r="AJ220">
        <v>8</v>
      </c>
      <c r="AK220">
        <v>4</v>
      </c>
      <c r="AL220">
        <v>3</v>
      </c>
      <c r="AM220">
        <v>5</v>
      </c>
      <c r="AN220">
        <v>7</v>
      </c>
      <c r="AO220">
        <v>1</v>
      </c>
      <c r="AP220"/>
      <c r="AQ220"/>
      <c r="AR220">
        <v>6</v>
      </c>
      <c r="AS220"/>
      <c r="AT220"/>
      <c r="AU220" t="s">
        <v>1906</v>
      </c>
      <c r="AV220" t="s">
        <v>1171</v>
      </c>
      <c r="AW220"/>
      <c r="AX220"/>
      <c r="AY220"/>
      <c r="AZ220">
        <v>3</v>
      </c>
      <c r="BA220">
        <v>4</v>
      </c>
      <c r="BB220">
        <v>4</v>
      </c>
      <c r="BC220">
        <v>4</v>
      </c>
      <c r="BD220">
        <v>5</v>
      </c>
      <c r="BE220">
        <v>5</v>
      </c>
      <c r="BF220">
        <v>3</v>
      </c>
      <c r="BG220">
        <v>5</v>
      </c>
      <c r="BH220">
        <v>4</v>
      </c>
      <c r="BI220">
        <v>5</v>
      </c>
      <c r="BJ220">
        <v>5</v>
      </c>
      <c r="BK220">
        <v>5</v>
      </c>
      <c r="BL220">
        <v>5</v>
      </c>
      <c r="BM220">
        <v>5</v>
      </c>
      <c r="BN220">
        <v>5</v>
      </c>
      <c r="BO220">
        <v>5</v>
      </c>
      <c r="BP220">
        <v>4</v>
      </c>
      <c r="BQ220">
        <v>4</v>
      </c>
      <c r="BR220">
        <v>4</v>
      </c>
      <c r="BS220">
        <v>4</v>
      </c>
      <c r="BT220">
        <v>5</v>
      </c>
      <c r="BU220">
        <v>3</v>
      </c>
      <c r="BV220">
        <v>4</v>
      </c>
      <c r="BW220">
        <v>5</v>
      </c>
      <c r="BX220">
        <v>5</v>
      </c>
      <c r="BY220">
        <v>5</v>
      </c>
      <c r="BZ220">
        <v>5</v>
      </c>
      <c r="CA220">
        <v>4</v>
      </c>
      <c r="CB220">
        <v>3</v>
      </c>
      <c r="CC220">
        <v>3</v>
      </c>
      <c r="CD220">
        <v>4</v>
      </c>
      <c r="CE220">
        <v>5</v>
      </c>
      <c r="CF220">
        <v>4</v>
      </c>
      <c r="CG220">
        <v>5</v>
      </c>
      <c r="CH220">
        <v>5</v>
      </c>
      <c r="CI220">
        <v>5</v>
      </c>
      <c r="CJ220">
        <v>5</v>
      </c>
      <c r="CK220">
        <v>5</v>
      </c>
      <c r="CL220">
        <v>4</v>
      </c>
      <c r="CM220">
        <v>3</v>
      </c>
      <c r="CN220">
        <v>3</v>
      </c>
    </row>
    <row r="221" spans="1:92" ht="15.5">
      <c r="A221" s="126" t="s">
        <v>1905</v>
      </c>
      <c r="B221" s="132">
        <v>10.54638443937095</v>
      </c>
      <c r="C221">
        <v>1</v>
      </c>
      <c r="D221">
        <v>6</v>
      </c>
      <c r="E221">
        <v>7</v>
      </c>
      <c r="F221"/>
      <c r="G221"/>
      <c r="H221"/>
      <c r="I221"/>
      <c r="J221"/>
      <c r="K221"/>
      <c r="L221"/>
      <c r="M221"/>
      <c r="N221">
        <v>9</v>
      </c>
      <c r="O221"/>
      <c r="P221" t="s">
        <v>1904</v>
      </c>
      <c r="Q221" s="126">
        <f t="shared" si="9"/>
        <v>1</v>
      </c>
      <c r="R221">
        <f t="shared" si="11"/>
        <v>9</v>
      </c>
      <c r="S221"/>
      <c r="T221"/>
      <c r="U221"/>
      <c r="V221"/>
      <c r="W221"/>
      <c r="X221">
        <v>6</v>
      </c>
      <c r="Y221">
        <v>7</v>
      </c>
      <c r="Z221"/>
      <c r="AA221"/>
      <c r="AB221"/>
      <c r="AC221"/>
      <c r="AD221"/>
      <c r="AE221"/>
      <c r="AF221"/>
      <c r="AG221" s="126">
        <f t="shared" si="10"/>
        <v>2</v>
      </c>
      <c r="AH221"/>
      <c r="AI221"/>
      <c r="AJ221"/>
      <c r="AK221"/>
      <c r="AL221"/>
      <c r="AM221">
        <v>2</v>
      </c>
      <c r="AN221">
        <v>1</v>
      </c>
      <c r="AO221"/>
      <c r="AP221"/>
      <c r="AQ221"/>
      <c r="AR221"/>
      <c r="AS221"/>
      <c r="AT221"/>
      <c r="AU221"/>
      <c r="AV221"/>
      <c r="AW221"/>
      <c r="AX221"/>
      <c r="AY221"/>
      <c r="AZ221">
        <v>6</v>
      </c>
      <c r="BA221">
        <v>3</v>
      </c>
      <c r="BB221">
        <v>2</v>
      </c>
      <c r="BC221">
        <v>2</v>
      </c>
      <c r="BD221">
        <v>4</v>
      </c>
      <c r="BE221">
        <v>5</v>
      </c>
      <c r="BF221">
        <v>3</v>
      </c>
      <c r="BG221">
        <v>4</v>
      </c>
      <c r="BH221">
        <v>4</v>
      </c>
      <c r="BI221">
        <v>4</v>
      </c>
      <c r="BJ221">
        <v>4</v>
      </c>
      <c r="BK221">
        <v>4</v>
      </c>
      <c r="BL221">
        <v>4</v>
      </c>
      <c r="BM221">
        <v>4</v>
      </c>
      <c r="BN221">
        <v>4</v>
      </c>
      <c r="BO221">
        <v>5</v>
      </c>
      <c r="BP221">
        <v>4</v>
      </c>
      <c r="BQ221">
        <v>4</v>
      </c>
      <c r="BR221">
        <v>5</v>
      </c>
      <c r="BS221">
        <v>4</v>
      </c>
      <c r="BT221">
        <v>4</v>
      </c>
      <c r="BU221">
        <v>4</v>
      </c>
      <c r="BV221">
        <v>4</v>
      </c>
      <c r="BW221">
        <v>5</v>
      </c>
      <c r="BX221">
        <v>5</v>
      </c>
      <c r="BY221">
        <v>5</v>
      </c>
      <c r="BZ221">
        <v>5</v>
      </c>
      <c r="CA221">
        <v>4</v>
      </c>
      <c r="CB221">
        <v>4</v>
      </c>
      <c r="CC221">
        <v>4</v>
      </c>
      <c r="CD221">
        <v>4</v>
      </c>
      <c r="CE221">
        <v>7</v>
      </c>
      <c r="CF221">
        <v>3</v>
      </c>
      <c r="CG221">
        <v>4</v>
      </c>
      <c r="CH221">
        <v>4</v>
      </c>
      <c r="CI221">
        <v>4</v>
      </c>
      <c r="CJ221">
        <v>4</v>
      </c>
      <c r="CK221">
        <v>4</v>
      </c>
      <c r="CL221">
        <v>2</v>
      </c>
      <c r="CM221">
        <v>2</v>
      </c>
      <c r="CN221">
        <v>2</v>
      </c>
    </row>
    <row r="222" spans="1:92" ht="15.5">
      <c r="A222" s="126" t="s">
        <v>1903</v>
      </c>
      <c r="B222" s="132">
        <v>12.969014651486752</v>
      </c>
      <c r="C222">
        <v>1</v>
      </c>
      <c r="D222">
        <v>4</v>
      </c>
      <c r="E222">
        <v>3</v>
      </c>
      <c r="F222"/>
      <c r="G222"/>
      <c r="H222"/>
      <c r="I222"/>
      <c r="J222"/>
      <c r="K222"/>
      <c r="L222"/>
      <c r="M222">
        <v>8</v>
      </c>
      <c r="N222"/>
      <c r="O222"/>
      <c r="P222"/>
      <c r="Q222" s="126">
        <f t="shared" si="9"/>
        <v>1</v>
      </c>
      <c r="R222">
        <f t="shared" si="11"/>
        <v>8</v>
      </c>
      <c r="S222"/>
      <c r="T222">
        <v>2</v>
      </c>
      <c r="U222"/>
      <c r="V222">
        <v>4</v>
      </c>
      <c r="W222">
        <v>5</v>
      </c>
      <c r="X222">
        <v>6</v>
      </c>
      <c r="Y222">
        <v>7</v>
      </c>
      <c r="Z222"/>
      <c r="AA222"/>
      <c r="AB222"/>
      <c r="AC222">
        <v>11</v>
      </c>
      <c r="AD222">
        <v>12</v>
      </c>
      <c r="AE222"/>
      <c r="AF222"/>
      <c r="AG222" s="126">
        <f t="shared" si="10"/>
        <v>7</v>
      </c>
      <c r="AH222"/>
      <c r="AI222">
        <v>6</v>
      </c>
      <c r="AJ222"/>
      <c r="AK222">
        <v>7</v>
      </c>
      <c r="AL222">
        <v>5</v>
      </c>
      <c r="AM222">
        <v>4</v>
      </c>
      <c r="AN222">
        <v>1</v>
      </c>
      <c r="AO222"/>
      <c r="AP222"/>
      <c r="AQ222"/>
      <c r="AR222">
        <v>2</v>
      </c>
      <c r="AS222">
        <v>3</v>
      </c>
      <c r="AT222"/>
      <c r="AU222" t="s">
        <v>536</v>
      </c>
      <c r="AV222" t="s">
        <v>315</v>
      </c>
      <c r="AW222" t="s">
        <v>1902</v>
      </c>
      <c r="AX222"/>
      <c r="AY222"/>
      <c r="AZ222">
        <v>5</v>
      </c>
      <c r="BA222">
        <v>3</v>
      </c>
      <c r="BB222">
        <v>4</v>
      </c>
      <c r="BC222">
        <v>3</v>
      </c>
      <c r="BD222">
        <v>4</v>
      </c>
      <c r="BE222">
        <v>5</v>
      </c>
      <c r="BF222">
        <v>4</v>
      </c>
      <c r="BG222">
        <v>5</v>
      </c>
      <c r="BH222">
        <v>4</v>
      </c>
      <c r="BI222">
        <v>5</v>
      </c>
      <c r="BJ222">
        <v>5</v>
      </c>
      <c r="BK222">
        <v>5</v>
      </c>
      <c r="BL222">
        <v>5</v>
      </c>
      <c r="BM222">
        <v>5</v>
      </c>
      <c r="BN222">
        <v>4</v>
      </c>
      <c r="BO222">
        <v>5</v>
      </c>
      <c r="BP222">
        <v>5</v>
      </c>
      <c r="BQ222">
        <v>5</v>
      </c>
      <c r="BR222">
        <v>5</v>
      </c>
      <c r="BS222">
        <v>5</v>
      </c>
      <c r="BT222">
        <v>5</v>
      </c>
      <c r="BU222">
        <v>5</v>
      </c>
      <c r="BV222">
        <v>5</v>
      </c>
      <c r="BW222">
        <v>5</v>
      </c>
      <c r="BX222">
        <v>5</v>
      </c>
      <c r="BY222">
        <v>5</v>
      </c>
      <c r="BZ222">
        <v>5</v>
      </c>
      <c r="CA222">
        <v>5</v>
      </c>
      <c r="CB222">
        <v>4</v>
      </c>
      <c r="CC222">
        <v>4</v>
      </c>
      <c r="CD222">
        <v>4</v>
      </c>
      <c r="CE222">
        <v>3</v>
      </c>
      <c r="CF222">
        <v>3</v>
      </c>
      <c r="CG222">
        <v>4</v>
      </c>
      <c r="CH222">
        <v>4</v>
      </c>
      <c r="CI222">
        <v>5</v>
      </c>
      <c r="CJ222">
        <v>4</v>
      </c>
      <c r="CK222">
        <v>4</v>
      </c>
      <c r="CL222">
        <v>3</v>
      </c>
      <c r="CM222">
        <v>3</v>
      </c>
      <c r="CN222">
        <v>4</v>
      </c>
    </row>
    <row r="223" spans="1:92" ht="15.5">
      <c r="A223" s="126" t="s">
        <v>1901</v>
      </c>
      <c r="B223" s="132">
        <v>7.4928212680343087</v>
      </c>
      <c r="C223">
        <v>2</v>
      </c>
      <c r="D223">
        <v>2</v>
      </c>
      <c r="E223">
        <v>7</v>
      </c>
      <c r="F223">
        <v>1</v>
      </c>
      <c r="G223"/>
      <c r="H223"/>
      <c r="I223"/>
      <c r="J223"/>
      <c r="K223"/>
      <c r="L223"/>
      <c r="M223"/>
      <c r="N223"/>
      <c r="O223"/>
      <c r="P223"/>
      <c r="Q223" s="126">
        <f t="shared" si="9"/>
        <v>1</v>
      </c>
      <c r="R223">
        <f t="shared" si="11"/>
        <v>1</v>
      </c>
      <c r="S223"/>
      <c r="T223"/>
      <c r="U223"/>
      <c r="V223"/>
      <c r="W223"/>
      <c r="X223"/>
      <c r="Y223"/>
      <c r="Z223"/>
      <c r="AA223"/>
      <c r="AB223"/>
      <c r="AC223"/>
      <c r="AD223"/>
      <c r="AE223"/>
      <c r="AF223">
        <v>14</v>
      </c>
      <c r="AG223" s="126">
        <f t="shared" si="10"/>
        <v>0</v>
      </c>
      <c r="AH223"/>
      <c r="AI223"/>
      <c r="AJ223"/>
      <c r="AK223"/>
      <c r="AL223"/>
      <c r="AM223"/>
      <c r="AN223"/>
      <c r="AO223"/>
      <c r="AP223"/>
      <c r="AQ223"/>
      <c r="AR223"/>
      <c r="AS223"/>
      <c r="AT223"/>
      <c r="AU223" t="s">
        <v>636</v>
      </c>
      <c r="AV223" t="s">
        <v>584</v>
      </c>
      <c r="AW223" t="s">
        <v>685</v>
      </c>
      <c r="AX223" t="s">
        <v>571</v>
      </c>
      <c r="AY223" t="s">
        <v>1900</v>
      </c>
      <c r="AZ223">
        <v>6</v>
      </c>
      <c r="BA223">
        <v>3</v>
      </c>
      <c r="BB223">
        <v>3</v>
      </c>
      <c r="BC223">
        <v>3</v>
      </c>
      <c r="BD223">
        <v>3</v>
      </c>
      <c r="BE223">
        <v>3</v>
      </c>
      <c r="BF223">
        <v>3</v>
      </c>
      <c r="BG223">
        <v>3</v>
      </c>
      <c r="BH223">
        <v>3</v>
      </c>
      <c r="BI223">
        <v>3</v>
      </c>
      <c r="BJ223">
        <v>3</v>
      </c>
      <c r="BK223">
        <v>3</v>
      </c>
      <c r="BL223">
        <v>3</v>
      </c>
      <c r="BM223">
        <v>3</v>
      </c>
      <c r="BN223">
        <v>3</v>
      </c>
      <c r="BO223">
        <v>3</v>
      </c>
      <c r="BP223">
        <v>3</v>
      </c>
      <c r="BQ223">
        <v>3</v>
      </c>
      <c r="BR223">
        <v>3</v>
      </c>
      <c r="BS223">
        <v>3</v>
      </c>
      <c r="BT223">
        <v>3</v>
      </c>
      <c r="BU223">
        <v>3</v>
      </c>
      <c r="BV223">
        <v>3</v>
      </c>
      <c r="BW223">
        <v>3</v>
      </c>
      <c r="BX223">
        <v>3</v>
      </c>
      <c r="BY223">
        <v>3</v>
      </c>
      <c r="BZ223">
        <v>3</v>
      </c>
      <c r="CA223">
        <v>3</v>
      </c>
      <c r="CB223">
        <v>3</v>
      </c>
      <c r="CC223">
        <v>3</v>
      </c>
      <c r="CD223">
        <v>3</v>
      </c>
      <c r="CE223">
        <v>4</v>
      </c>
      <c r="CF223">
        <v>3</v>
      </c>
      <c r="CG223">
        <v>3</v>
      </c>
      <c r="CH223">
        <v>3</v>
      </c>
      <c r="CI223">
        <v>3</v>
      </c>
      <c r="CJ223">
        <v>3</v>
      </c>
      <c r="CK223">
        <v>5</v>
      </c>
      <c r="CL223">
        <v>1</v>
      </c>
      <c r="CM223">
        <v>1</v>
      </c>
      <c r="CN223">
        <v>1</v>
      </c>
    </row>
    <row r="224" spans="1:92" ht="15.5">
      <c r="A224" s="126" t="s">
        <v>1899</v>
      </c>
      <c r="B224" s="132">
        <v>14.886516519577047</v>
      </c>
      <c r="C224">
        <v>1</v>
      </c>
      <c r="D224">
        <v>6</v>
      </c>
      <c r="E224">
        <v>2</v>
      </c>
      <c r="F224"/>
      <c r="G224">
        <v>2</v>
      </c>
      <c r="H224"/>
      <c r="I224"/>
      <c r="J224"/>
      <c r="K224"/>
      <c r="L224"/>
      <c r="M224"/>
      <c r="N224"/>
      <c r="O224"/>
      <c r="P224"/>
      <c r="Q224" s="126">
        <f t="shared" si="9"/>
        <v>1</v>
      </c>
      <c r="R224">
        <f t="shared" si="11"/>
        <v>2</v>
      </c>
      <c r="S224"/>
      <c r="T224"/>
      <c r="U224"/>
      <c r="V224"/>
      <c r="W224"/>
      <c r="X224"/>
      <c r="Y224">
        <v>7</v>
      </c>
      <c r="Z224"/>
      <c r="AA224">
        <v>9</v>
      </c>
      <c r="AB224"/>
      <c r="AC224"/>
      <c r="AD224"/>
      <c r="AE224"/>
      <c r="AF224"/>
      <c r="AG224" s="126">
        <f t="shared" si="10"/>
        <v>2</v>
      </c>
      <c r="AH224"/>
      <c r="AI224"/>
      <c r="AJ224"/>
      <c r="AK224"/>
      <c r="AL224"/>
      <c r="AM224"/>
      <c r="AN224">
        <v>2</v>
      </c>
      <c r="AO224"/>
      <c r="AP224">
        <v>1</v>
      </c>
      <c r="AQ224"/>
      <c r="AR224"/>
      <c r="AS224"/>
      <c r="AT224"/>
      <c r="AU224"/>
      <c r="AV224"/>
      <c r="AW224"/>
      <c r="AX224"/>
      <c r="AY224"/>
      <c r="AZ224">
        <v>4</v>
      </c>
      <c r="BA224">
        <v>4</v>
      </c>
      <c r="BB224">
        <v>4</v>
      </c>
      <c r="BC224">
        <v>4</v>
      </c>
      <c r="BD224">
        <v>4</v>
      </c>
      <c r="BE224">
        <v>4</v>
      </c>
      <c r="BF224">
        <v>3</v>
      </c>
      <c r="BG224">
        <v>3</v>
      </c>
      <c r="BH224">
        <v>3</v>
      </c>
      <c r="BI224">
        <v>3</v>
      </c>
      <c r="BJ224">
        <v>4</v>
      </c>
      <c r="BK224">
        <v>4</v>
      </c>
      <c r="BL224">
        <v>4</v>
      </c>
      <c r="BM224">
        <v>4</v>
      </c>
      <c r="BN224">
        <v>4</v>
      </c>
      <c r="BO224">
        <v>4</v>
      </c>
      <c r="BP224">
        <v>4</v>
      </c>
      <c r="BQ224">
        <v>4</v>
      </c>
      <c r="BR224">
        <v>4</v>
      </c>
      <c r="BS224">
        <v>4</v>
      </c>
      <c r="BT224">
        <v>4</v>
      </c>
      <c r="BU224">
        <v>3</v>
      </c>
      <c r="BV224">
        <v>3</v>
      </c>
      <c r="BW224">
        <v>4</v>
      </c>
      <c r="BX224">
        <v>4</v>
      </c>
      <c r="BY224">
        <v>4</v>
      </c>
      <c r="BZ224">
        <v>4</v>
      </c>
      <c r="CA224">
        <v>4</v>
      </c>
      <c r="CB224">
        <v>4</v>
      </c>
      <c r="CC224">
        <v>4</v>
      </c>
      <c r="CD224">
        <v>4</v>
      </c>
      <c r="CE224">
        <v>4</v>
      </c>
      <c r="CF224">
        <v>4</v>
      </c>
      <c r="CG224">
        <v>4</v>
      </c>
      <c r="CH224">
        <v>4</v>
      </c>
      <c r="CI224">
        <v>3</v>
      </c>
      <c r="CJ224">
        <v>3</v>
      </c>
      <c r="CK224">
        <v>4</v>
      </c>
      <c r="CL224">
        <v>3</v>
      </c>
      <c r="CM224">
        <v>3</v>
      </c>
      <c r="CN224">
        <v>2</v>
      </c>
    </row>
    <row r="225" spans="1:92" ht="15.5">
      <c r="A225" s="126" t="s">
        <v>1898</v>
      </c>
      <c r="B225" s="132">
        <v>11.11478907534126</v>
      </c>
      <c r="C225">
        <v>1</v>
      </c>
      <c r="D225">
        <v>3</v>
      </c>
      <c r="E225">
        <v>7</v>
      </c>
      <c r="F225">
        <v>1</v>
      </c>
      <c r="G225"/>
      <c r="H225"/>
      <c r="I225"/>
      <c r="J225"/>
      <c r="K225"/>
      <c r="L225"/>
      <c r="M225"/>
      <c r="N225"/>
      <c r="O225"/>
      <c r="P225"/>
      <c r="Q225" s="126">
        <f t="shared" si="9"/>
        <v>1</v>
      </c>
      <c r="R225">
        <f t="shared" si="11"/>
        <v>1</v>
      </c>
      <c r="S225"/>
      <c r="T225"/>
      <c r="U225">
        <v>3</v>
      </c>
      <c r="V225"/>
      <c r="W225"/>
      <c r="X225">
        <v>6</v>
      </c>
      <c r="Y225"/>
      <c r="Z225"/>
      <c r="AA225"/>
      <c r="AB225"/>
      <c r="AC225">
        <v>11</v>
      </c>
      <c r="AD225"/>
      <c r="AE225"/>
      <c r="AF225"/>
      <c r="AG225" s="126">
        <f t="shared" si="10"/>
        <v>3</v>
      </c>
      <c r="AH225"/>
      <c r="AI225"/>
      <c r="AJ225">
        <v>1</v>
      </c>
      <c r="AK225"/>
      <c r="AL225"/>
      <c r="AM225">
        <v>2</v>
      </c>
      <c r="AN225"/>
      <c r="AO225"/>
      <c r="AP225"/>
      <c r="AQ225"/>
      <c r="AR225">
        <v>3</v>
      </c>
      <c r="AS225"/>
      <c r="AT225"/>
      <c r="AU225" t="s">
        <v>289</v>
      </c>
      <c r="AV225" t="s">
        <v>734</v>
      </c>
      <c r="AW225"/>
      <c r="AX225"/>
      <c r="AY225"/>
      <c r="AZ225">
        <v>4</v>
      </c>
      <c r="BA225">
        <v>1</v>
      </c>
      <c r="BB225">
        <v>1</v>
      </c>
      <c r="BC225">
        <v>1</v>
      </c>
      <c r="BD225">
        <v>5</v>
      </c>
      <c r="BE225">
        <v>5</v>
      </c>
      <c r="BF225">
        <v>4</v>
      </c>
      <c r="BG225">
        <v>4</v>
      </c>
      <c r="BH225">
        <v>4</v>
      </c>
      <c r="BI225">
        <v>4</v>
      </c>
      <c r="BJ225">
        <v>4</v>
      </c>
      <c r="BK225">
        <v>4</v>
      </c>
      <c r="BL225">
        <v>4</v>
      </c>
      <c r="BM225">
        <v>4</v>
      </c>
      <c r="BN225">
        <v>4</v>
      </c>
      <c r="BO225">
        <v>4</v>
      </c>
      <c r="BP225">
        <v>4</v>
      </c>
      <c r="BQ225">
        <v>4</v>
      </c>
      <c r="BR225">
        <v>4</v>
      </c>
      <c r="BS225">
        <v>4</v>
      </c>
      <c r="BT225">
        <v>4</v>
      </c>
      <c r="BU225">
        <v>4</v>
      </c>
      <c r="BV225">
        <v>4</v>
      </c>
      <c r="BW225">
        <v>4</v>
      </c>
      <c r="BX225">
        <v>4</v>
      </c>
      <c r="BY225">
        <v>4</v>
      </c>
      <c r="BZ225">
        <v>4</v>
      </c>
      <c r="CA225">
        <v>4</v>
      </c>
      <c r="CB225">
        <v>4</v>
      </c>
      <c r="CC225">
        <v>4</v>
      </c>
      <c r="CD225">
        <v>4</v>
      </c>
      <c r="CE225">
        <v>2</v>
      </c>
      <c r="CF225">
        <v>4</v>
      </c>
      <c r="CG225">
        <v>4</v>
      </c>
      <c r="CH225">
        <v>4</v>
      </c>
      <c r="CI225">
        <v>4</v>
      </c>
      <c r="CJ225">
        <v>4</v>
      </c>
      <c r="CK225">
        <v>4</v>
      </c>
      <c r="CL225">
        <v>4</v>
      </c>
      <c r="CM225">
        <v>4</v>
      </c>
      <c r="CN225">
        <v>4</v>
      </c>
    </row>
    <row r="226" spans="1:92" ht="15.5">
      <c r="A226" s="126" t="s">
        <v>1897</v>
      </c>
      <c r="B226" s="132">
        <v>18.255762172143175</v>
      </c>
      <c r="C226">
        <v>2</v>
      </c>
      <c r="D226">
        <v>2</v>
      </c>
      <c r="E226">
        <v>2</v>
      </c>
      <c r="F226"/>
      <c r="G226"/>
      <c r="H226">
        <v>3</v>
      </c>
      <c r="I226"/>
      <c r="J226"/>
      <c r="K226"/>
      <c r="L226"/>
      <c r="M226"/>
      <c r="N226"/>
      <c r="O226"/>
      <c r="P226"/>
      <c r="Q226" s="126">
        <f t="shared" si="9"/>
        <v>1</v>
      </c>
      <c r="R226">
        <f t="shared" si="11"/>
        <v>3</v>
      </c>
      <c r="S226"/>
      <c r="T226">
        <v>2</v>
      </c>
      <c r="U226"/>
      <c r="V226"/>
      <c r="W226">
        <v>5</v>
      </c>
      <c r="X226"/>
      <c r="Y226"/>
      <c r="Z226"/>
      <c r="AA226"/>
      <c r="AB226">
        <v>10</v>
      </c>
      <c r="AC226"/>
      <c r="AD226"/>
      <c r="AE226"/>
      <c r="AF226"/>
      <c r="AG226" s="126">
        <f t="shared" si="10"/>
        <v>3</v>
      </c>
      <c r="AH226"/>
      <c r="AI226">
        <v>2</v>
      </c>
      <c r="AJ226"/>
      <c r="AK226"/>
      <c r="AL226">
        <v>1</v>
      </c>
      <c r="AM226"/>
      <c r="AN226"/>
      <c r="AO226"/>
      <c r="AP226"/>
      <c r="AQ226"/>
      <c r="AR226"/>
      <c r="AS226"/>
      <c r="AT226"/>
      <c r="AU226" t="s">
        <v>1896</v>
      </c>
      <c r="AV226"/>
      <c r="AW226"/>
      <c r="AX226"/>
      <c r="AY226"/>
      <c r="AZ226">
        <v>4</v>
      </c>
      <c r="BA226">
        <v>4</v>
      </c>
      <c r="BB226">
        <v>4</v>
      </c>
      <c r="BC226">
        <v>3</v>
      </c>
      <c r="BD226">
        <v>3</v>
      </c>
      <c r="BE226">
        <v>4</v>
      </c>
      <c r="BF226">
        <v>3</v>
      </c>
      <c r="BG226">
        <v>3</v>
      </c>
      <c r="BH226">
        <v>4</v>
      </c>
      <c r="BI226">
        <v>2</v>
      </c>
      <c r="BJ226">
        <v>5</v>
      </c>
      <c r="BK226">
        <v>4</v>
      </c>
      <c r="BL226">
        <v>4</v>
      </c>
      <c r="BM226">
        <v>5</v>
      </c>
      <c r="BN226">
        <v>3</v>
      </c>
      <c r="BO226">
        <v>4</v>
      </c>
      <c r="BP226">
        <v>1</v>
      </c>
      <c r="BQ226">
        <v>3</v>
      </c>
      <c r="BR226">
        <v>5</v>
      </c>
      <c r="BS226">
        <v>3</v>
      </c>
      <c r="BT226">
        <v>3</v>
      </c>
      <c r="BU226">
        <v>4</v>
      </c>
      <c r="BV226">
        <v>2</v>
      </c>
      <c r="BW226">
        <v>1</v>
      </c>
      <c r="BX226">
        <v>5</v>
      </c>
      <c r="BY226">
        <v>4</v>
      </c>
      <c r="BZ226">
        <v>3</v>
      </c>
      <c r="CA226">
        <v>4</v>
      </c>
      <c r="CB226">
        <v>4</v>
      </c>
      <c r="CC226">
        <v>4</v>
      </c>
      <c r="CD226">
        <v>4</v>
      </c>
      <c r="CE226">
        <v>2</v>
      </c>
      <c r="CF226">
        <v>5</v>
      </c>
      <c r="CG226">
        <v>3</v>
      </c>
      <c r="CH226">
        <v>4</v>
      </c>
      <c r="CI226">
        <v>4</v>
      </c>
      <c r="CJ226">
        <v>4</v>
      </c>
      <c r="CK226">
        <v>3</v>
      </c>
      <c r="CL226">
        <v>3</v>
      </c>
      <c r="CM226">
        <v>5</v>
      </c>
      <c r="CN226">
        <v>4</v>
      </c>
    </row>
    <row r="227" spans="1:92" ht="15.5">
      <c r="A227" s="126" t="s">
        <v>1895</v>
      </c>
      <c r="B227" s="132">
        <v>9.7637786517582832</v>
      </c>
      <c r="C227">
        <v>1</v>
      </c>
      <c r="D227">
        <v>4</v>
      </c>
      <c r="E227">
        <v>6</v>
      </c>
      <c r="F227">
        <v>1</v>
      </c>
      <c r="G227"/>
      <c r="H227"/>
      <c r="I227"/>
      <c r="J227"/>
      <c r="K227"/>
      <c r="L227"/>
      <c r="M227"/>
      <c r="N227"/>
      <c r="O227"/>
      <c r="P227"/>
      <c r="Q227" s="126">
        <f t="shared" si="9"/>
        <v>1</v>
      </c>
      <c r="R227">
        <f t="shared" si="11"/>
        <v>1</v>
      </c>
      <c r="S227">
        <v>1</v>
      </c>
      <c r="T227">
        <v>2</v>
      </c>
      <c r="U227"/>
      <c r="V227">
        <v>4</v>
      </c>
      <c r="W227"/>
      <c r="X227">
        <v>6</v>
      </c>
      <c r="Y227"/>
      <c r="Z227"/>
      <c r="AA227"/>
      <c r="AB227"/>
      <c r="AC227"/>
      <c r="AD227"/>
      <c r="AE227"/>
      <c r="AF227"/>
      <c r="AG227" s="126">
        <f t="shared" si="10"/>
        <v>4</v>
      </c>
      <c r="AH227">
        <v>3</v>
      </c>
      <c r="AI227">
        <v>2</v>
      </c>
      <c r="AJ227"/>
      <c r="AK227">
        <v>4</v>
      </c>
      <c r="AL227"/>
      <c r="AM227">
        <v>1</v>
      </c>
      <c r="AN227"/>
      <c r="AO227"/>
      <c r="AP227"/>
      <c r="AQ227"/>
      <c r="AR227"/>
      <c r="AS227"/>
      <c r="AT227"/>
      <c r="AU227"/>
      <c r="AV227"/>
      <c r="AW227"/>
      <c r="AX227"/>
      <c r="AY227"/>
      <c r="AZ227">
        <v>6</v>
      </c>
      <c r="BA227">
        <v>3</v>
      </c>
      <c r="BB227">
        <v>3</v>
      </c>
      <c r="BC227">
        <v>3</v>
      </c>
      <c r="BD227">
        <v>2</v>
      </c>
      <c r="BE227">
        <v>3</v>
      </c>
      <c r="BF227">
        <v>3</v>
      </c>
      <c r="BG227">
        <v>2</v>
      </c>
      <c r="BH227">
        <v>2</v>
      </c>
      <c r="BI227">
        <v>4</v>
      </c>
      <c r="BJ227">
        <v>3</v>
      </c>
      <c r="BK227">
        <v>3</v>
      </c>
      <c r="BL227">
        <v>3</v>
      </c>
      <c r="BM227">
        <v>4</v>
      </c>
      <c r="BN227">
        <v>4</v>
      </c>
      <c r="BO227">
        <v>4</v>
      </c>
      <c r="BP227">
        <v>3</v>
      </c>
      <c r="BQ227">
        <v>4</v>
      </c>
      <c r="BR227">
        <v>4</v>
      </c>
      <c r="BS227">
        <v>4</v>
      </c>
      <c r="BT227">
        <v>4</v>
      </c>
      <c r="BU227">
        <v>3</v>
      </c>
      <c r="BV227">
        <v>4</v>
      </c>
      <c r="BW227">
        <v>4</v>
      </c>
      <c r="BX227">
        <v>5</v>
      </c>
      <c r="BY227">
        <v>4</v>
      </c>
      <c r="BZ227">
        <v>5</v>
      </c>
      <c r="CA227">
        <v>4</v>
      </c>
      <c r="CB227">
        <v>3</v>
      </c>
      <c r="CC227">
        <v>3</v>
      </c>
      <c r="CD227">
        <v>4</v>
      </c>
      <c r="CE227">
        <v>2</v>
      </c>
      <c r="CF227">
        <v>3</v>
      </c>
      <c r="CG227">
        <v>4</v>
      </c>
      <c r="CH227">
        <v>4</v>
      </c>
      <c r="CI227">
        <v>3</v>
      </c>
      <c r="CJ227">
        <v>4</v>
      </c>
      <c r="CK227">
        <v>3</v>
      </c>
      <c r="CL227">
        <v>2</v>
      </c>
      <c r="CM227">
        <v>2</v>
      </c>
      <c r="CN227">
        <v>2</v>
      </c>
    </row>
    <row r="228" spans="1:92" ht="15.5">
      <c r="A228" s="126" t="s">
        <v>1894</v>
      </c>
      <c r="B228" s="132">
        <v>7.232216346676581</v>
      </c>
      <c r="C228">
        <v>2</v>
      </c>
      <c r="D228">
        <v>5</v>
      </c>
      <c r="E228">
        <v>8</v>
      </c>
      <c r="F228">
        <v>1</v>
      </c>
      <c r="G228"/>
      <c r="H228"/>
      <c r="I228"/>
      <c r="J228"/>
      <c r="K228"/>
      <c r="L228"/>
      <c r="M228"/>
      <c r="N228"/>
      <c r="O228"/>
      <c r="P228"/>
      <c r="Q228" s="126">
        <f t="shared" si="9"/>
        <v>1</v>
      </c>
      <c r="R228">
        <f t="shared" si="11"/>
        <v>1</v>
      </c>
      <c r="S228"/>
      <c r="T228">
        <v>2</v>
      </c>
      <c r="U228"/>
      <c r="V228"/>
      <c r="W228"/>
      <c r="X228">
        <v>6</v>
      </c>
      <c r="Y228">
        <v>7</v>
      </c>
      <c r="Z228"/>
      <c r="AA228"/>
      <c r="AB228"/>
      <c r="AC228"/>
      <c r="AD228">
        <v>12</v>
      </c>
      <c r="AE228"/>
      <c r="AF228"/>
      <c r="AG228" s="126">
        <f t="shared" si="10"/>
        <v>4</v>
      </c>
      <c r="AH228"/>
      <c r="AI228">
        <v>4</v>
      </c>
      <c r="AJ228"/>
      <c r="AK228"/>
      <c r="AL228"/>
      <c r="AM228">
        <v>2</v>
      </c>
      <c r="AN228">
        <v>3</v>
      </c>
      <c r="AO228"/>
      <c r="AP228"/>
      <c r="AQ228"/>
      <c r="AR228"/>
      <c r="AS228">
        <v>1</v>
      </c>
      <c r="AT228"/>
      <c r="AU228"/>
      <c r="AV228"/>
      <c r="AW228"/>
      <c r="AX228"/>
      <c r="AY228"/>
      <c r="AZ228">
        <v>3</v>
      </c>
      <c r="BA228">
        <v>2</v>
      </c>
      <c r="BB228">
        <v>3</v>
      </c>
      <c r="BC228">
        <v>3</v>
      </c>
      <c r="BD228">
        <v>3</v>
      </c>
      <c r="BE228">
        <v>4</v>
      </c>
      <c r="BF228">
        <v>1</v>
      </c>
      <c r="BG228">
        <v>2</v>
      </c>
      <c r="BH228">
        <v>2</v>
      </c>
      <c r="BI228">
        <v>3</v>
      </c>
      <c r="BJ228">
        <v>3</v>
      </c>
      <c r="BK228">
        <v>3</v>
      </c>
      <c r="BL228">
        <v>4</v>
      </c>
      <c r="BM228">
        <v>4</v>
      </c>
      <c r="BN228">
        <v>4</v>
      </c>
      <c r="BO228">
        <v>4</v>
      </c>
      <c r="BP228">
        <v>3</v>
      </c>
      <c r="BQ228">
        <v>4</v>
      </c>
      <c r="BR228">
        <v>4</v>
      </c>
      <c r="BS228">
        <v>3</v>
      </c>
      <c r="BT228">
        <v>4</v>
      </c>
      <c r="BU228">
        <v>3</v>
      </c>
      <c r="BV228">
        <v>3</v>
      </c>
      <c r="BW228">
        <v>4</v>
      </c>
      <c r="BX228">
        <v>4</v>
      </c>
      <c r="BY228">
        <v>5</v>
      </c>
      <c r="BZ228">
        <v>5</v>
      </c>
      <c r="CA228">
        <v>4</v>
      </c>
      <c r="CB228">
        <v>4</v>
      </c>
      <c r="CC228">
        <v>4</v>
      </c>
      <c r="CD228">
        <v>4</v>
      </c>
      <c r="CE228">
        <v>4</v>
      </c>
      <c r="CF228">
        <v>2</v>
      </c>
      <c r="CG228">
        <v>2</v>
      </c>
      <c r="CH228">
        <v>2</v>
      </c>
      <c r="CI228">
        <v>3</v>
      </c>
      <c r="CJ228">
        <v>3</v>
      </c>
      <c r="CK228">
        <v>3</v>
      </c>
      <c r="CL228">
        <v>3</v>
      </c>
      <c r="CM228">
        <v>3</v>
      </c>
      <c r="CN228">
        <v>3</v>
      </c>
    </row>
    <row r="229" spans="1:92" ht="15.5">
      <c r="A229" s="126" t="s">
        <v>1893</v>
      </c>
      <c r="B229" s="132">
        <v>11.125884571158309</v>
      </c>
      <c r="C229">
        <v>2</v>
      </c>
      <c r="D229">
        <v>3</v>
      </c>
      <c r="E229">
        <v>9</v>
      </c>
      <c r="F229">
        <v>1</v>
      </c>
      <c r="G229"/>
      <c r="H229"/>
      <c r="I229"/>
      <c r="J229"/>
      <c r="K229"/>
      <c r="L229"/>
      <c r="M229"/>
      <c r="N229"/>
      <c r="O229"/>
      <c r="P229"/>
      <c r="Q229" s="126">
        <f t="shared" si="9"/>
        <v>1</v>
      </c>
      <c r="R229">
        <f t="shared" si="11"/>
        <v>1</v>
      </c>
      <c r="S229"/>
      <c r="T229"/>
      <c r="U229"/>
      <c r="V229"/>
      <c r="W229"/>
      <c r="X229"/>
      <c r="Y229"/>
      <c r="Z229"/>
      <c r="AA229"/>
      <c r="AB229"/>
      <c r="AC229"/>
      <c r="AD229"/>
      <c r="AE229"/>
      <c r="AF229"/>
      <c r="AG229" s="126">
        <f t="shared" si="10"/>
        <v>0</v>
      </c>
      <c r="AH229"/>
      <c r="AI229"/>
      <c r="AJ229"/>
      <c r="AK229"/>
      <c r="AL229"/>
      <c r="AM229"/>
      <c r="AN229"/>
      <c r="AO229"/>
      <c r="AP229"/>
      <c r="AQ229"/>
      <c r="AR229"/>
      <c r="AS229"/>
      <c r="AT229"/>
      <c r="AU229" t="s">
        <v>904</v>
      </c>
      <c r="AV229" t="s">
        <v>297</v>
      </c>
      <c r="AW229"/>
      <c r="AX229"/>
      <c r="AY229"/>
      <c r="AZ229">
        <v>3</v>
      </c>
      <c r="BA229">
        <v>4</v>
      </c>
      <c r="BB229">
        <v>4</v>
      </c>
      <c r="BC229">
        <v>4</v>
      </c>
      <c r="BD229">
        <v>5</v>
      </c>
      <c r="BE229">
        <v>5</v>
      </c>
      <c r="BF229">
        <v>3</v>
      </c>
      <c r="BG229">
        <v>5</v>
      </c>
      <c r="BH229">
        <v>3</v>
      </c>
      <c r="BI229">
        <v>5</v>
      </c>
      <c r="BJ229">
        <v>4</v>
      </c>
      <c r="BK229">
        <v>4</v>
      </c>
      <c r="BL229">
        <v>5</v>
      </c>
      <c r="BM229">
        <v>5</v>
      </c>
      <c r="BN229">
        <v>5</v>
      </c>
      <c r="BO229">
        <v>5</v>
      </c>
      <c r="BP229">
        <v>4</v>
      </c>
      <c r="BQ229">
        <v>4</v>
      </c>
      <c r="BR229">
        <v>5</v>
      </c>
      <c r="BS229">
        <v>5</v>
      </c>
      <c r="BT229">
        <v>4</v>
      </c>
      <c r="BU229">
        <v>4</v>
      </c>
      <c r="BV229">
        <v>2</v>
      </c>
      <c r="BW229">
        <v>4</v>
      </c>
      <c r="BX229">
        <v>5</v>
      </c>
      <c r="BY229">
        <v>5</v>
      </c>
      <c r="BZ229">
        <v>5</v>
      </c>
      <c r="CA229">
        <v>5</v>
      </c>
      <c r="CB229">
        <v>5</v>
      </c>
      <c r="CC229">
        <v>5</v>
      </c>
      <c r="CD229">
        <v>5</v>
      </c>
      <c r="CE229">
        <v>7</v>
      </c>
      <c r="CF229">
        <v>2</v>
      </c>
      <c r="CG229">
        <v>4</v>
      </c>
      <c r="CH229">
        <v>1</v>
      </c>
      <c r="CI229">
        <v>4</v>
      </c>
      <c r="CJ229">
        <v>4</v>
      </c>
      <c r="CK229">
        <v>3</v>
      </c>
      <c r="CL229">
        <v>1</v>
      </c>
      <c r="CM229">
        <v>1</v>
      </c>
      <c r="CN229">
        <v>1</v>
      </c>
    </row>
    <row r="230" spans="1:92" ht="15.5">
      <c r="A230" s="126" t="s">
        <v>1892</v>
      </c>
      <c r="B230" s="132">
        <v>11.374204288063721</v>
      </c>
      <c r="C230">
        <v>2</v>
      </c>
      <c r="D230">
        <v>2</v>
      </c>
      <c r="E230">
        <v>12</v>
      </c>
      <c r="F230">
        <v>1</v>
      </c>
      <c r="G230"/>
      <c r="H230"/>
      <c r="I230"/>
      <c r="J230"/>
      <c r="K230"/>
      <c r="L230"/>
      <c r="M230"/>
      <c r="N230"/>
      <c r="O230"/>
      <c r="P230"/>
      <c r="Q230" s="126">
        <f t="shared" si="9"/>
        <v>1</v>
      </c>
      <c r="R230">
        <f t="shared" si="11"/>
        <v>1</v>
      </c>
      <c r="S230"/>
      <c r="T230">
        <v>2</v>
      </c>
      <c r="U230">
        <v>3</v>
      </c>
      <c r="V230"/>
      <c r="W230"/>
      <c r="X230"/>
      <c r="Y230"/>
      <c r="Z230"/>
      <c r="AA230"/>
      <c r="AB230"/>
      <c r="AC230"/>
      <c r="AD230"/>
      <c r="AE230"/>
      <c r="AF230"/>
      <c r="AG230" s="126">
        <f t="shared" si="10"/>
        <v>2</v>
      </c>
      <c r="AH230"/>
      <c r="AI230">
        <v>1</v>
      </c>
      <c r="AJ230">
        <v>2</v>
      </c>
      <c r="AK230"/>
      <c r="AL230"/>
      <c r="AM230"/>
      <c r="AN230"/>
      <c r="AO230"/>
      <c r="AP230"/>
      <c r="AQ230"/>
      <c r="AR230"/>
      <c r="AS230"/>
      <c r="AT230"/>
      <c r="AU230" t="s">
        <v>795</v>
      </c>
      <c r="AV230" t="s">
        <v>406</v>
      </c>
      <c r="AW230"/>
      <c r="AX230"/>
      <c r="AY230"/>
      <c r="AZ230">
        <v>4</v>
      </c>
      <c r="BA230">
        <v>3</v>
      </c>
      <c r="BB230">
        <v>4</v>
      </c>
      <c r="BC230">
        <v>4</v>
      </c>
      <c r="BD230">
        <v>4</v>
      </c>
      <c r="BE230">
        <v>5</v>
      </c>
      <c r="BF230">
        <v>3</v>
      </c>
      <c r="BG230">
        <v>3</v>
      </c>
      <c r="BH230">
        <v>3</v>
      </c>
      <c r="BI230">
        <v>3</v>
      </c>
      <c r="BJ230">
        <v>3</v>
      </c>
      <c r="BK230">
        <v>3</v>
      </c>
      <c r="BL230">
        <v>3</v>
      </c>
      <c r="BM230">
        <v>3</v>
      </c>
      <c r="BN230">
        <v>3</v>
      </c>
      <c r="BO230">
        <v>3</v>
      </c>
      <c r="BP230">
        <v>3</v>
      </c>
      <c r="BQ230">
        <v>3</v>
      </c>
      <c r="BR230">
        <v>3</v>
      </c>
      <c r="BS230">
        <v>2</v>
      </c>
      <c r="BT230">
        <v>3</v>
      </c>
      <c r="BU230">
        <v>2</v>
      </c>
      <c r="BV230">
        <v>3</v>
      </c>
      <c r="BW230">
        <v>3</v>
      </c>
      <c r="BX230">
        <v>3</v>
      </c>
      <c r="BY230">
        <v>3</v>
      </c>
      <c r="BZ230">
        <v>4</v>
      </c>
      <c r="CA230">
        <v>3</v>
      </c>
      <c r="CB230">
        <v>3</v>
      </c>
      <c r="CC230">
        <v>2</v>
      </c>
      <c r="CD230">
        <v>2</v>
      </c>
      <c r="CE230">
        <v>7</v>
      </c>
      <c r="CF230">
        <v>3</v>
      </c>
      <c r="CG230">
        <v>4</v>
      </c>
      <c r="CH230">
        <v>3</v>
      </c>
      <c r="CI230">
        <v>3</v>
      </c>
      <c r="CJ230">
        <v>4</v>
      </c>
      <c r="CK230">
        <v>4</v>
      </c>
      <c r="CL230">
        <v>4</v>
      </c>
      <c r="CM230">
        <v>4</v>
      </c>
      <c r="CN230">
        <v>4</v>
      </c>
    </row>
    <row r="231" spans="1:92" ht="15.5">
      <c r="A231" s="126" t="s">
        <v>1891</v>
      </c>
      <c r="B231" s="132">
        <v>10.020575544109047</v>
      </c>
      <c r="C231">
        <v>1</v>
      </c>
      <c r="D231">
        <v>3</v>
      </c>
      <c r="E231">
        <v>2</v>
      </c>
      <c r="F231">
        <v>1</v>
      </c>
      <c r="G231"/>
      <c r="H231"/>
      <c r="I231"/>
      <c r="J231"/>
      <c r="K231"/>
      <c r="L231"/>
      <c r="M231"/>
      <c r="N231"/>
      <c r="O231"/>
      <c r="P231"/>
      <c r="Q231" s="126">
        <f t="shared" si="9"/>
        <v>1</v>
      </c>
      <c r="R231">
        <f t="shared" si="11"/>
        <v>1</v>
      </c>
      <c r="S231"/>
      <c r="T231">
        <v>2</v>
      </c>
      <c r="U231">
        <v>3</v>
      </c>
      <c r="V231"/>
      <c r="W231">
        <v>5</v>
      </c>
      <c r="X231">
        <v>6</v>
      </c>
      <c r="Y231">
        <v>7</v>
      </c>
      <c r="Z231"/>
      <c r="AA231"/>
      <c r="AB231">
        <v>10</v>
      </c>
      <c r="AC231">
        <v>11</v>
      </c>
      <c r="AD231">
        <v>12</v>
      </c>
      <c r="AE231">
        <v>13</v>
      </c>
      <c r="AF231"/>
      <c r="AG231" s="126">
        <f t="shared" si="10"/>
        <v>9</v>
      </c>
      <c r="AH231"/>
      <c r="AI231">
        <v>6</v>
      </c>
      <c r="AJ231">
        <v>4</v>
      </c>
      <c r="AK231"/>
      <c r="AL231">
        <v>3</v>
      </c>
      <c r="AM231">
        <v>5</v>
      </c>
      <c r="AN231">
        <v>2</v>
      </c>
      <c r="AO231"/>
      <c r="AP231"/>
      <c r="AQ231">
        <v>7</v>
      </c>
      <c r="AR231">
        <v>1</v>
      </c>
      <c r="AS231">
        <v>8</v>
      </c>
      <c r="AT231">
        <v>9</v>
      </c>
      <c r="AU231" t="s">
        <v>1100</v>
      </c>
      <c r="AV231"/>
      <c r="AW231"/>
      <c r="AX231"/>
      <c r="AY231"/>
      <c r="AZ231">
        <v>4</v>
      </c>
      <c r="BA231">
        <v>3</v>
      </c>
      <c r="BB231">
        <v>3</v>
      </c>
      <c r="BC231">
        <v>3</v>
      </c>
      <c r="BD231">
        <v>2</v>
      </c>
      <c r="BE231">
        <v>5</v>
      </c>
      <c r="BF231">
        <v>2</v>
      </c>
      <c r="BG231">
        <v>3</v>
      </c>
      <c r="BH231">
        <v>2</v>
      </c>
      <c r="BI231">
        <v>2</v>
      </c>
      <c r="BJ231">
        <v>4</v>
      </c>
      <c r="BK231">
        <v>4</v>
      </c>
      <c r="BL231">
        <v>4</v>
      </c>
      <c r="BM231">
        <v>4</v>
      </c>
      <c r="BN231">
        <v>4</v>
      </c>
      <c r="BO231">
        <v>4</v>
      </c>
      <c r="BP231">
        <v>4</v>
      </c>
      <c r="BQ231">
        <v>4</v>
      </c>
      <c r="BR231">
        <v>4</v>
      </c>
      <c r="BS231">
        <v>4</v>
      </c>
      <c r="BT231">
        <v>3</v>
      </c>
      <c r="BU231">
        <v>3</v>
      </c>
      <c r="BV231">
        <v>3</v>
      </c>
      <c r="BW231">
        <v>4</v>
      </c>
      <c r="BX231">
        <v>4</v>
      </c>
      <c r="BY231">
        <v>4</v>
      </c>
      <c r="BZ231">
        <v>4</v>
      </c>
      <c r="CA231">
        <v>4</v>
      </c>
      <c r="CB231">
        <v>4</v>
      </c>
      <c r="CC231">
        <v>4</v>
      </c>
      <c r="CD231">
        <v>4</v>
      </c>
      <c r="CE231">
        <v>6</v>
      </c>
      <c r="CF231">
        <v>4</v>
      </c>
      <c r="CG231">
        <v>4</v>
      </c>
      <c r="CH231">
        <v>4</v>
      </c>
      <c r="CI231">
        <v>4</v>
      </c>
      <c r="CJ231">
        <v>4</v>
      </c>
      <c r="CK231">
        <v>4</v>
      </c>
      <c r="CL231">
        <v>2</v>
      </c>
      <c r="CM231">
        <v>2</v>
      </c>
      <c r="CN231">
        <v>2</v>
      </c>
    </row>
    <row r="232" spans="1:92" ht="15.5">
      <c r="A232" s="126" t="s">
        <v>1890</v>
      </c>
      <c r="B232" s="132">
        <v>7.9703124439408537</v>
      </c>
      <c r="C232">
        <v>1</v>
      </c>
      <c r="D232">
        <v>2</v>
      </c>
      <c r="E232">
        <v>2</v>
      </c>
      <c r="F232">
        <v>1</v>
      </c>
      <c r="G232"/>
      <c r="H232"/>
      <c r="I232"/>
      <c r="J232"/>
      <c r="K232"/>
      <c r="L232"/>
      <c r="M232"/>
      <c r="N232"/>
      <c r="O232"/>
      <c r="P232"/>
      <c r="Q232" s="126">
        <f t="shared" si="9"/>
        <v>1</v>
      </c>
      <c r="R232">
        <f t="shared" si="11"/>
        <v>1</v>
      </c>
      <c r="S232">
        <v>1</v>
      </c>
      <c r="T232"/>
      <c r="U232">
        <v>3</v>
      </c>
      <c r="V232"/>
      <c r="W232"/>
      <c r="X232"/>
      <c r="Y232">
        <v>7</v>
      </c>
      <c r="Z232"/>
      <c r="AA232"/>
      <c r="AB232"/>
      <c r="AC232"/>
      <c r="AD232"/>
      <c r="AE232"/>
      <c r="AF232"/>
      <c r="AG232" s="126">
        <f t="shared" si="10"/>
        <v>3</v>
      </c>
      <c r="AH232">
        <v>1</v>
      </c>
      <c r="AI232"/>
      <c r="AJ232">
        <v>2</v>
      </c>
      <c r="AK232"/>
      <c r="AL232"/>
      <c r="AM232"/>
      <c r="AN232">
        <v>3</v>
      </c>
      <c r="AO232"/>
      <c r="AP232"/>
      <c r="AQ232"/>
      <c r="AR232"/>
      <c r="AS232"/>
      <c r="AT232"/>
      <c r="AU232" t="s">
        <v>1889</v>
      </c>
      <c r="AV232"/>
      <c r="AW232"/>
      <c r="AX232"/>
      <c r="AY232"/>
      <c r="AZ232">
        <v>4</v>
      </c>
      <c r="BA232">
        <v>4</v>
      </c>
      <c r="BB232">
        <v>5</v>
      </c>
      <c r="BC232">
        <v>4</v>
      </c>
      <c r="BD232">
        <v>4</v>
      </c>
      <c r="BE232">
        <v>5</v>
      </c>
      <c r="BF232">
        <v>4</v>
      </c>
      <c r="BG232">
        <v>4</v>
      </c>
      <c r="BH232">
        <v>5</v>
      </c>
      <c r="BI232">
        <v>5</v>
      </c>
      <c r="BJ232">
        <v>4</v>
      </c>
      <c r="BK232">
        <v>4</v>
      </c>
      <c r="BL232">
        <v>4</v>
      </c>
      <c r="BM232">
        <v>4</v>
      </c>
      <c r="BN232">
        <v>4</v>
      </c>
      <c r="BO232">
        <v>4</v>
      </c>
      <c r="BP232">
        <v>4</v>
      </c>
      <c r="BQ232">
        <v>4</v>
      </c>
      <c r="BR232">
        <v>4</v>
      </c>
      <c r="BS232">
        <v>4</v>
      </c>
      <c r="BT232">
        <v>4</v>
      </c>
      <c r="BU232">
        <v>4</v>
      </c>
      <c r="BV232">
        <v>4</v>
      </c>
      <c r="BW232">
        <v>4</v>
      </c>
      <c r="BX232">
        <v>4</v>
      </c>
      <c r="BY232">
        <v>4</v>
      </c>
      <c r="BZ232">
        <v>5</v>
      </c>
      <c r="CA232">
        <v>4</v>
      </c>
      <c r="CB232">
        <v>4</v>
      </c>
      <c r="CC232">
        <v>4</v>
      </c>
      <c r="CD232">
        <v>4</v>
      </c>
      <c r="CE232">
        <v>4</v>
      </c>
      <c r="CF232">
        <v>5</v>
      </c>
      <c r="CG232">
        <v>5</v>
      </c>
      <c r="CH232">
        <v>4</v>
      </c>
      <c r="CI232">
        <v>4</v>
      </c>
      <c r="CJ232">
        <v>4</v>
      </c>
      <c r="CK232">
        <v>4</v>
      </c>
      <c r="CL232">
        <v>4</v>
      </c>
      <c r="CM232">
        <v>4</v>
      </c>
      <c r="CN232">
        <v>5</v>
      </c>
    </row>
    <row r="233" spans="1:92" ht="15.5">
      <c r="A233" s="126" t="s">
        <v>1888</v>
      </c>
      <c r="B233" s="132">
        <v>11.133331139623071</v>
      </c>
      <c r="C233">
        <v>2</v>
      </c>
      <c r="D233">
        <v>3</v>
      </c>
      <c r="E233">
        <v>4</v>
      </c>
      <c r="F233"/>
      <c r="G233">
        <v>2</v>
      </c>
      <c r="H233"/>
      <c r="I233"/>
      <c r="J233"/>
      <c r="K233"/>
      <c r="L233"/>
      <c r="M233"/>
      <c r="N233"/>
      <c r="O233"/>
      <c r="P233"/>
      <c r="Q233" s="126">
        <f t="shared" si="9"/>
        <v>1</v>
      </c>
      <c r="R233">
        <f t="shared" si="11"/>
        <v>2</v>
      </c>
      <c r="S233"/>
      <c r="T233">
        <v>2</v>
      </c>
      <c r="U233">
        <v>3</v>
      </c>
      <c r="V233"/>
      <c r="W233">
        <v>5</v>
      </c>
      <c r="X233">
        <v>6</v>
      </c>
      <c r="Y233">
        <v>7</v>
      </c>
      <c r="Z233"/>
      <c r="AA233"/>
      <c r="AB233">
        <v>10</v>
      </c>
      <c r="AC233">
        <v>11</v>
      </c>
      <c r="AD233"/>
      <c r="AE233">
        <v>13</v>
      </c>
      <c r="AF233"/>
      <c r="AG233" s="126">
        <f t="shared" si="10"/>
        <v>8</v>
      </c>
      <c r="AH233"/>
      <c r="AI233">
        <v>1</v>
      </c>
      <c r="AJ233">
        <v>6</v>
      </c>
      <c r="AK233"/>
      <c r="AL233">
        <v>2</v>
      </c>
      <c r="AM233">
        <v>7</v>
      </c>
      <c r="AN233">
        <v>3</v>
      </c>
      <c r="AO233"/>
      <c r="AP233"/>
      <c r="AQ233">
        <v>5</v>
      </c>
      <c r="AR233">
        <v>4</v>
      </c>
      <c r="AS233"/>
      <c r="AT233">
        <v>8</v>
      </c>
      <c r="AU233" t="s">
        <v>1887</v>
      </c>
      <c r="AV233" t="s">
        <v>1886</v>
      </c>
      <c r="AW233"/>
      <c r="AX233"/>
      <c r="AY233"/>
      <c r="AZ233">
        <v>3</v>
      </c>
      <c r="BA233">
        <v>2</v>
      </c>
      <c r="BB233">
        <v>2</v>
      </c>
      <c r="BC233">
        <v>3</v>
      </c>
      <c r="BD233">
        <v>5</v>
      </c>
      <c r="BE233">
        <v>5</v>
      </c>
      <c r="BF233">
        <v>4</v>
      </c>
      <c r="BG233">
        <v>4</v>
      </c>
      <c r="BH233">
        <v>4</v>
      </c>
      <c r="BI233">
        <v>4</v>
      </c>
      <c r="BJ233">
        <v>4</v>
      </c>
      <c r="BK233">
        <v>4</v>
      </c>
      <c r="BL233">
        <v>4</v>
      </c>
      <c r="BM233">
        <v>4</v>
      </c>
      <c r="BN233">
        <v>4</v>
      </c>
      <c r="BO233">
        <v>4</v>
      </c>
      <c r="BP233">
        <v>4</v>
      </c>
      <c r="BQ233">
        <v>4</v>
      </c>
      <c r="BR233">
        <v>4</v>
      </c>
      <c r="BS233">
        <v>4</v>
      </c>
      <c r="BT233">
        <v>4</v>
      </c>
      <c r="BU233">
        <v>4</v>
      </c>
      <c r="BV233">
        <v>4</v>
      </c>
      <c r="BW233">
        <v>4</v>
      </c>
      <c r="BX233">
        <v>4</v>
      </c>
      <c r="BY233">
        <v>4</v>
      </c>
      <c r="BZ233">
        <v>4</v>
      </c>
      <c r="CA233">
        <v>4</v>
      </c>
      <c r="CB233">
        <v>4</v>
      </c>
      <c r="CC233">
        <v>4</v>
      </c>
      <c r="CD233">
        <v>4</v>
      </c>
      <c r="CE233">
        <v>7</v>
      </c>
      <c r="CF233">
        <v>4</v>
      </c>
      <c r="CG233">
        <v>4</v>
      </c>
      <c r="CH233">
        <v>4</v>
      </c>
      <c r="CI233">
        <v>4</v>
      </c>
      <c r="CJ233">
        <v>5</v>
      </c>
      <c r="CK233">
        <v>4</v>
      </c>
      <c r="CL233">
        <v>3</v>
      </c>
      <c r="CM233">
        <v>3</v>
      </c>
      <c r="CN233">
        <v>3</v>
      </c>
    </row>
    <row r="234" spans="1:92" ht="15.5">
      <c r="A234" s="126" t="s">
        <v>1885</v>
      </c>
      <c r="B234" s="132">
        <v>5.2779430956668083</v>
      </c>
      <c r="C234">
        <v>1</v>
      </c>
      <c r="D234">
        <v>3</v>
      </c>
      <c r="E234">
        <v>9</v>
      </c>
      <c r="F234">
        <v>1</v>
      </c>
      <c r="G234"/>
      <c r="H234"/>
      <c r="I234"/>
      <c r="J234"/>
      <c r="K234"/>
      <c r="L234"/>
      <c r="M234"/>
      <c r="N234"/>
      <c r="O234"/>
      <c r="P234"/>
      <c r="Q234" s="126">
        <f t="shared" si="9"/>
        <v>1</v>
      </c>
      <c r="R234">
        <f t="shared" si="11"/>
        <v>1</v>
      </c>
      <c r="S234"/>
      <c r="T234">
        <v>2</v>
      </c>
      <c r="U234">
        <v>3</v>
      </c>
      <c r="V234">
        <v>4</v>
      </c>
      <c r="W234"/>
      <c r="X234"/>
      <c r="Y234"/>
      <c r="Z234"/>
      <c r="AA234"/>
      <c r="AB234"/>
      <c r="AC234"/>
      <c r="AD234"/>
      <c r="AE234">
        <v>13</v>
      </c>
      <c r="AF234"/>
      <c r="AG234" s="126">
        <f t="shared" si="10"/>
        <v>4</v>
      </c>
      <c r="AH234"/>
      <c r="AI234">
        <v>1</v>
      </c>
      <c r="AJ234">
        <v>3</v>
      </c>
      <c r="AK234">
        <v>2</v>
      </c>
      <c r="AL234"/>
      <c r="AM234"/>
      <c r="AN234"/>
      <c r="AO234"/>
      <c r="AP234"/>
      <c r="AQ234"/>
      <c r="AR234"/>
      <c r="AS234"/>
      <c r="AT234">
        <v>4</v>
      </c>
      <c r="AU234" t="s">
        <v>1884</v>
      </c>
      <c r="AV234" t="s">
        <v>1883</v>
      </c>
      <c r="AW234" t="s">
        <v>987</v>
      </c>
      <c r="AX234"/>
      <c r="AY234"/>
      <c r="AZ234">
        <v>3</v>
      </c>
      <c r="BA234">
        <v>2</v>
      </c>
      <c r="BB234">
        <v>2</v>
      </c>
      <c r="BC234">
        <v>2</v>
      </c>
      <c r="BD234">
        <v>2</v>
      </c>
      <c r="BE234">
        <v>5</v>
      </c>
      <c r="BF234">
        <v>3</v>
      </c>
      <c r="BG234">
        <v>4</v>
      </c>
      <c r="BH234">
        <v>4</v>
      </c>
      <c r="BI234">
        <v>4</v>
      </c>
      <c r="BJ234">
        <v>4</v>
      </c>
      <c r="BK234">
        <v>5</v>
      </c>
      <c r="BL234">
        <v>5</v>
      </c>
      <c r="BM234">
        <v>4</v>
      </c>
      <c r="BN234">
        <v>4</v>
      </c>
      <c r="BO234">
        <v>4</v>
      </c>
      <c r="BP234">
        <v>5</v>
      </c>
      <c r="BQ234">
        <v>4</v>
      </c>
      <c r="BR234">
        <v>5</v>
      </c>
      <c r="BS234">
        <v>4</v>
      </c>
      <c r="BT234">
        <v>4</v>
      </c>
      <c r="BU234">
        <v>3</v>
      </c>
      <c r="BV234">
        <v>5</v>
      </c>
      <c r="BW234">
        <v>4</v>
      </c>
      <c r="BX234">
        <v>4</v>
      </c>
      <c r="BY234">
        <v>5</v>
      </c>
      <c r="BZ234">
        <v>5</v>
      </c>
      <c r="CA234">
        <v>5</v>
      </c>
      <c r="CB234">
        <v>5</v>
      </c>
      <c r="CC234">
        <v>5</v>
      </c>
      <c r="CD234">
        <v>5</v>
      </c>
      <c r="CE234">
        <v>4</v>
      </c>
      <c r="CF234">
        <v>3</v>
      </c>
      <c r="CG234">
        <v>3</v>
      </c>
      <c r="CH234">
        <v>2</v>
      </c>
      <c r="CI234">
        <v>2</v>
      </c>
      <c r="CJ234">
        <v>4</v>
      </c>
      <c r="CK234">
        <v>3</v>
      </c>
      <c r="CL234">
        <v>2</v>
      </c>
      <c r="CM234">
        <v>2</v>
      </c>
      <c r="CN234">
        <v>3</v>
      </c>
    </row>
    <row r="235" spans="1:92" ht="15.5">
      <c r="A235" s="126" t="s">
        <v>1882</v>
      </c>
      <c r="B235" s="132">
        <v>15.227422599979951</v>
      </c>
      <c r="C235">
        <v>1</v>
      </c>
      <c r="D235">
        <v>6</v>
      </c>
      <c r="E235">
        <v>1</v>
      </c>
      <c r="F235"/>
      <c r="G235"/>
      <c r="H235"/>
      <c r="I235"/>
      <c r="J235"/>
      <c r="K235"/>
      <c r="L235"/>
      <c r="M235"/>
      <c r="N235">
        <v>9</v>
      </c>
      <c r="O235"/>
      <c r="P235" t="s">
        <v>166</v>
      </c>
      <c r="Q235" s="126">
        <f t="shared" si="9"/>
        <v>1</v>
      </c>
      <c r="R235">
        <f t="shared" si="11"/>
        <v>9</v>
      </c>
      <c r="S235">
        <v>1</v>
      </c>
      <c r="T235">
        <v>2</v>
      </c>
      <c r="U235"/>
      <c r="V235"/>
      <c r="W235">
        <v>5</v>
      </c>
      <c r="X235">
        <v>6</v>
      </c>
      <c r="Y235">
        <v>7</v>
      </c>
      <c r="Z235"/>
      <c r="AA235"/>
      <c r="AB235"/>
      <c r="AC235">
        <v>11</v>
      </c>
      <c r="AD235">
        <v>12</v>
      </c>
      <c r="AE235"/>
      <c r="AF235"/>
      <c r="AG235" s="126">
        <f t="shared" si="10"/>
        <v>7</v>
      </c>
      <c r="AH235">
        <v>5</v>
      </c>
      <c r="AI235">
        <v>1</v>
      </c>
      <c r="AJ235"/>
      <c r="AK235"/>
      <c r="AL235">
        <v>7</v>
      </c>
      <c r="AM235">
        <v>4</v>
      </c>
      <c r="AN235">
        <v>2</v>
      </c>
      <c r="AO235"/>
      <c r="AP235"/>
      <c r="AQ235"/>
      <c r="AR235">
        <v>6</v>
      </c>
      <c r="AS235">
        <v>3</v>
      </c>
      <c r="AT235"/>
      <c r="AU235"/>
      <c r="AV235"/>
      <c r="AW235"/>
      <c r="AX235"/>
      <c r="AY235"/>
      <c r="AZ235">
        <v>4</v>
      </c>
      <c r="BA235">
        <v>2</v>
      </c>
      <c r="BB235">
        <v>2</v>
      </c>
      <c r="BC235">
        <v>2</v>
      </c>
      <c r="BD235">
        <v>4</v>
      </c>
      <c r="BE235">
        <v>4</v>
      </c>
      <c r="BF235">
        <v>3</v>
      </c>
      <c r="BG235">
        <v>3</v>
      </c>
      <c r="BH235">
        <v>3</v>
      </c>
      <c r="BI235">
        <v>4</v>
      </c>
      <c r="BJ235">
        <v>5</v>
      </c>
      <c r="BK235">
        <v>5</v>
      </c>
      <c r="BL235">
        <v>5</v>
      </c>
      <c r="BM235">
        <v>5</v>
      </c>
      <c r="BN235">
        <v>5</v>
      </c>
      <c r="BO235">
        <v>5</v>
      </c>
      <c r="BP235">
        <v>5</v>
      </c>
      <c r="BQ235">
        <v>5</v>
      </c>
      <c r="BR235">
        <v>4</v>
      </c>
      <c r="BS235">
        <v>4</v>
      </c>
      <c r="BT235">
        <v>3</v>
      </c>
      <c r="BU235">
        <v>4</v>
      </c>
      <c r="BV235">
        <v>4</v>
      </c>
      <c r="BW235">
        <v>4</v>
      </c>
      <c r="BX235">
        <v>5</v>
      </c>
      <c r="BY235">
        <v>5</v>
      </c>
      <c r="BZ235">
        <v>5</v>
      </c>
      <c r="CA235">
        <v>5</v>
      </c>
      <c r="CB235">
        <v>4</v>
      </c>
      <c r="CC235">
        <v>4</v>
      </c>
      <c r="CD235">
        <v>5</v>
      </c>
      <c r="CE235">
        <v>2</v>
      </c>
      <c r="CF235">
        <v>4</v>
      </c>
      <c r="CG235">
        <v>5</v>
      </c>
      <c r="CH235">
        <v>3</v>
      </c>
      <c r="CI235">
        <v>5</v>
      </c>
      <c r="CJ235">
        <v>5</v>
      </c>
      <c r="CK235">
        <v>5</v>
      </c>
      <c r="CL235">
        <v>3</v>
      </c>
      <c r="CM235">
        <v>3</v>
      </c>
      <c r="CN235">
        <v>3</v>
      </c>
    </row>
    <row r="236" spans="1:92" ht="15.5">
      <c r="A236" s="126" t="s">
        <v>1881</v>
      </c>
      <c r="B236" s="132">
        <v>15.015345594601676</v>
      </c>
      <c r="C236">
        <v>1</v>
      </c>
      <c r="D236">
        <v>3</v>
      </c>
      <c r="E236">
        <v>3</v>
      </c>
      <c r="F236"/>
      <c r="G236"/>
      <c r="H236"/>
      <c r="I236"/>
      <c r="J236"/>
      <c r="K236"/>
      <c r="L236"/>
      <c r="M236">
        <v>8</v>
      </c>
      <c r="N236"/>
      <c r="O236"/>
      <c r="P236"/>
      <c r="Q236" s="126">
        <f t="shared" si="9"/>
        <v>1</v>
      </c>
      <c r="R236">
        <f t="shared" si="11"/>
        <v>8</v>
      </c>
      <c r="S236"/>
      <c r="T236"/>
      <c r="U236"/>
      <c r="V236"/>
      <c r="W236"/>
      <c r="X236">
        <v>6</v>
      </c>
      <c r="Y236">
        <v>7</v>
      </c>
      <c r="Z236"/>
      <c r="AA236"/>
      <c r="AB236"/>
      <c r="AC236"/>
      <c r="AD236"/>
      <c r="AE236"/>
      <c r="AF236"/>
      <c r="AG236" s="126">
        <f t="shared" si="10"/>
        <v>2</v>
      </c>
      <c r="AH236"/>
      <c r="AI236"/>
      <c r="AJ236"/>
      <c r="AK236"/>
      <c r="AL236"/>
      <c r="AM236">
        <v>1</v>
      </c>
      <c r="AN236">
        <v>2</v>
      </c>
      <c r="AO236"/>
      <c r="AP236"/>
      <c r="AQ236"/>
      <c r="AR236"/>
      <c r="AS236"/>
      <c r="AT236"/>
      <c r="AU236"/>
      <c r="AV236"/>
      <c r="AW236"/>
      <c r="AX236"/>
      <c r="AY236"/>
      <c r="AZ236">
        <v>3</v>
      </c>
      <c r="BA236">
        <v>4</v>
      </c>
      <c r="BB236">
        <v>4</v>
      </c>
      <c r="BC236">
        <v>4</v>
      </c>
      <c r="BD236">
        <v>4</v>
      </c>
      <c r="BE236">
        <v>4</v>
      </c>
      <c r="BF236">
        <v>3</v>
      </c>
      <c r="BG236">
        <v>3</v>
      </c>
      <c r="BH236">
        <v>3</v>
      </c>
      <c r="BI236">
        <v>3</v>
      </c>
      <c r="BJ236">
        <v>3</v>
      </c>
      <c r="BK236">
        <v>3</v>
      </c>
      <c r="BL236">
        <v>3</v>
      </c>
      <c r="BM236">
        <v>3</v>
      </c>
      <c r="BN236">
        <v>3</v>
      </c>
      <c r="BO236">
        <v>3</v>
      </c>
      <c r="BP236">
        <v>3</v>
      </c>
      <c r="BQ236">
        <v>3</v>
      </c>
      <c r="BR236">
        <v>3</v>
      </c>
      <c r="BS236">
        <v>3</v>
      </c>
      <c r="BT236">
        <v>3</v>
      </c>
      <c r="BU236">
        <v>2</v>
      </c>
      <c r="BV236">
        <v>3</v>
      </c>
      <c r="BW236">
        <v>3</v>
      </c>
      <c r="BX236">
        <v>3</v>
      </c>
      <c r="BY236">
        <v>3</v>
      </c>
      <c r="BZ236">
        <v>3</v>
      </c>
      <c r="CA236">
        <v>3</v>
      </c>
      <c r="CB236">
        <v>3</v>
      </c>
      <c r="CC236">
        <v>3</v>
      </c>
      <c r="CD236">
        <v>3</v>
      </c>
      <c r="CE236">
        <v>4</v>
      </c>
      <c r="CF236">
        <v>4</v>
      </c>
      <c r="CG236">
        <v>4</v>
      </c>
      <c r="CH236">
        <v>4</v>
      </c>
      <c r="CI236">
        <v>4</v>
      </c>
      <c r="CJ236">
        <v>4</v>
      </c>
      <c r="CK236">
        <v>4</v>
      </c>
      <c r="CL236">
        <v>3</v>
      </c>
      <c r="CM236">
        <v>3</v>
      </c>
      <c r="CN236">
        <v>3</v>
      </c>
    </row>
    <row r="237" spans="1:92" ht="15.5">
      <c r="A237" s="126" t="s">
        <v>1880</v>
      </c>
      <c r="B237" s="132">
        <v>11.489048690923603</v>
      </c>
      <c r="C237">
        <v>2</v>
      </c>
      <c r="D237">
        <v>4</v>
      </c>
      <c r="E237">
        <v>9</v>
      </c>
      <c r="F237">
        <v>1</v>
      </c>
      <c r="G237">
        <v>2</v>
      </c>
      <c r="H237"/>
      <c r="I237"/>
      <c r="J237"/>
      <c r="K237"/>
      <c r="L237"/>
      <c r="M237"/>
      <c r="N237"/>
      <c r="O237"/>
      <c r="P237"/>
      <c r="Q237" s="126">
        <f t="shared" si="9"/>
        <v>2</v>
      </c>
      <c r="R237">
        <f t="shared" si="11"/>
        <v>11</v>
      </c>
      <c r="S237"/>
      <c r="T237">
        <v>2</v>
      </c>
      <c r="U237"/>
      <c r="V237"/>
      <c r="W237"/>
      <c r="X237"/>
      <c r="Y237"/>
      <c r="Z237">
        <v>8</v>
      </c>
      <c r="AA237"/>
      <c r="AB237"/>
      <c r="AC237"/>
      <c r="AD237"/>
      <c r="AE237"/>
      <c r="AF237"/>
      <c r="AG237" s="126">
        <f t="shared" si="10"/>
        <v>2</v>
      </c>
      <c r="AH237"/>
      <c r="AI237">
        <v>2</v>
      </c>
      <c r="AJ237"/>
      <c r="AK237"/>
      <c r="AL237"/>
      <c r="AM237"/>
      <c r="AN237"/>
      <c r="AO237">
        <v>1</v>
      </c>
      <c r="AP237"/>
      <c r="AQ237"/>
      <c r="AR237"/>
      <c r="AS237"/>
      <c r="AT237"/>
      <c r="AU237" t="s">
        <v>1879</v>
      </c>
      <c r="AV237" t="s">
        <v>1878</v>
      </c>
      <c r="AW237"/>
      <c r="AX237"/>
      <c r="AY237"/>
      <c r="AZ237">
        <v>4</v>
      </c>
      <c r="BA237">
        <v>1</v>
      </c>
      <c r="BB237">
        <v>4</v>
      </c>
      <c r="BC237">
        <v>3</v>
      </c>
      <c r="BD237">
        <v>3</v>
      </c>
      <c r="BE237">
        <v>5</v>
      </c>
      <c r="BF237">
        <v>5</v>
      </c>
      <c r="BG237">
        <v>5</v>
      </c>
      <c r="BH237">
        <v>5</v>
      </c>
      <c r="BI237">
        <v>3</v>
      </c>
      <c r="BJ237">
        <v>5</v>
      </c>
      <c r="BK237">
        <v>5</v>
      </c>
      <c r="BL237">
        <v>5</v>
      </c>
      <c r="BM237">
        <v>5</v>
      </c>
      <c r="BN237">
        <v>5</v>
      </c>
      <c r="BO237">
        <v>5</v>
      </c>
      <c r="BP237">
        <v>4</v>
      </c>
      <c r="BQ237">
        <v>5</v>
      </c>
      <c r="BR237">
        <v>5</v>
      </c>
      <c r="BS237">
        <v>5</v>
      </c>
      <c r="BT237">
        <v>5</v>
      </c>
      <c r="BU237">
        <v>5</v>
      </c>
      <c r="BV237">
        <v>5</v>
      </c>
      <c r="BW237">
        <v>5</v>
      </c>
      <c r="BX237">
        <v>5</v>
      </c>
      <c r="BY237">
        <v>5</v>
      </c>
      <c r="BZ237">
        <v>5</v>
      </c>
      <c r="CA237">
        <v>5</v>
      </c>
      <c r="CB237">
        <v>5</v>
      </c>
      <c r="CC237">
        <v>5</v>
      </c>
      <c r="CD237">
        <v>5</v>
      </c>
      <c r="CE237">
        <v>2</v>
      </c>
      <c r="CF237">
        <v>3</v>
      </c>
      <c r="CG237">
        <v>5</v>
      </c>
      <c r="CH237">
        <v>4</v>
      </c>
      <c r="CI237">
        <v>4</v>
      </c>
      <c r="CJ237">
        <v>4</v>
      </c>
      <c r="CK237">
        <v>5</v>
      </c>
      <c r="CL237">
        <v>3</v>
      </c>
      <c r="CM237">
        <v>5</v>
      </c>
      <c r="CN237">
        <v>1</v>
      </c>
    </row>
    <row r="238" spans="1:92" ht="15.5">
      <c r="A238" s="126" t="s">
        <v>1877</v>
      </c>
      <c r="B238" s="132">
        <v>14.200837168619726</v>
      </c>
      <c r="C238">
        <v>2</v>
      </c>
      <c r="D238">
        <v>4</v>
      </c>
      <c r="E238">
        <v>8</v>
      </c>
      <c r="F238">
        <v>1</v>
      </c>
      <c r="G238"/>
      <c r="H238"/>
      <c r="I238"/>
      <c r="J238"/>
      <c r="K238"/>
      <c r="L238"/>
      <c r="M238"/>
      <c r="N238"/>
      <c r="O238"/>
      <c r="P238"/>
      <c r="Q238" s="126">
        <f t="shared" si="9"/>
        <v>1</v>
      </c>
      <c r="R238">
        <f t="shared" si="11"/>
        <v>1</v>
      </c>
      <c r="S238"/>
      <c r="T238">
        <v>2</v>
      </c>
      <c r="U238">
        <v>3</v>
      </c>
      <c r="V238">
        <v>4</v>
      </c>
      <c r="W238">
        <v>5</v>
      </c>
      <c r="X238">
        <v>6</v>
      </c>
      <c r="Y238">
        <v>7</v>
      </c>
      <c r="Z238">
        <v>8</v>
      </c>
      <c r="AA238"/>
      <c r="AB238">
        <v>10</v>
      </c>
      <c r="AC238">
        <v>11</v>
      </c>
      <c r="AD238">
        <v>12</v>
      </c>
      <c r="AE238">
        <v>13</v>
      </c>
      <c r="AF238"/>
      <c r="AG238" s="126">
        <f t="shared" si="10"/>
        <v>11</v>
      </c>
      <c r="AH238"/>
      <c r="AI238">
        <v>3</v>
      </c>
      <c r="AJ238">
        <v>2</v>
      </c>
      <c r="AK238">
        <v>1</v>
      </c>
      <c r="AL238">
        <v>5</v>
      </c>
      <c r="AM238">
        <v>9</v>
      </c>
      <c r="AN238">
        <v>7</v>
      </c>
      <c r="AO238">
        <v>8</v>
      </c>
      <c r="AP238"/>
      <c r="AQ238">
        <v>4</v>
      </c>
      <c r="AR238">
        <v>6</v>
      </c>
      <c r="AS238">
        <v>10</v>
      </c>
      <c r="AT238">
        <v>11</v>
      </c>
      <c r="AU238" t="s">
        <v>572</v>
      </c>
      <c r="AV238"/>
      <c r="AW238"/>
      <c r="AX238"/>
      <c r="AY238"/>
      <c r="AZ238">
        <v>3</v>
      </c>
      <c r="BA238">
        <v>3</v>
      </c>
      <c r="BB238">
        <v>3</v>
      </c>
      <c r="BC238">
        <v>3</v>
      </c>
      <c r="BD238">
        <v>5</v>
      </c>
      <c r="BE238">
        <v>5</v>
      </c>
      <c r="BF238">
        <v>4</v>
      </c>
      <c r="BG238">
        <v>4</v>
      </c>
      <c r="BH238">
        <v>3</v>
      </c>
      <c r="BI238">
        <v>3</v>
      </c>
      <c r="BJ238">
        <v>4</v>
      </c>
      <c r="BK238">
        <v>4</v>
      </c>
      <c r="BL238">
        <v>4</v>
      </c>
      <c r="BM238">
        <v>4</v>
      </c>
      <c r="BN238">
        <v>4</v>
      </c>
      <c r="BO238">
        <v>4</v>
      </c>
      <c r="BP238">
        <v>4</v>
      </c>
      <c r="BQ238">
        <v>4</v>
      </c>
      <c r="BR238">
        <v>4</v>
      </c>
      <c r="BS238">
        <v>4</v>
      </c>
      <c r="BT238">
        <v>4</v>
      </c>
      <c r="BU238">
        <v>4</v>
      </c>
      <c r="BV238">
        <v>4</v>
      </c>
      <c r="BW238">
        <v>4</v>
      </c>
      <c r="BX238">
        <v>4</v>
      </c>
      <c r="BY238">
        <v>4</v>
      </c>
      <c r="BZ238">
        <v>4</v>
      </c>
      <c r="CA238">
        <v>5</v>
      </c>
      <c r="CB238">
        <v>5</v>
      </c>
      <c r="CC238">
        <v>5</v>
      </c>
      <c r="CD238">
        <v>5</v>
      </c>
      <c r="CE238">
        <v>1</v>
      </c>
      <c r="CF238">
        <v>4</v>
      </c>
      <c r="CG238">
        <v>4</v>
      </c>
      <c r="CH238">
        <v>3</v>
      </c>
      <c r="CI238">
        <v>4</v>
      </c>
      <c r="CJ238">
        <v>4</v>
      </c>
      <c r="CK238">
        <v>5</v>
      </c>
      <c r="CL238">
        <v>2</v>
      </c>
      <c r="CM238">
        <v>2</v>
      </c>
      <c r="CN238">
        <v>2</v>
      </c>
    </row>
    <row r="239" spans="1:92" ht="15.5">
      <c r="A239" s="126" t="s">
        <v>1876</v>
      </c>
      <c r="B239" s="132">
        <v>9.5858004330892879</v>
      </c>
      <c r="C239">
        <v>2</v>
      </c>
      <c r="D239">
        <v>6</v>
      </c>
      <c r="E239">
        <v>12</v>
      </c>
      <c r="F239">
        <v>1</v>
      </c>
      <c r="G239">
        <v>2</v>
      </c>
      <c r="H239"/>
      <c r="I239"/>
      <c r="J239"/>
      <c r="K239"/>
      <c r="L239"/>
      <c r="M239"/>
      <c r="N239"/>
      <c r="O239"/>
      <c r="P239"/>
      <c r="Q239" s="126">
        <f t="shared" si="9"/>
        <v>2</v>
      </c>
      <c r="R239">
        <f t="shared" si="11"/>
        <v>11</v>
      </c>
      <c r="S239"/>
      <c r="T239"/>
      <c r="U239"/>
      <c r="V239">
        <v>4</v>
      </c>
      <c r="W239"/>
      <c r="X239"/>
      <c r="Y239"/>
      <c r="Z239"/>
      <c r="AA239"/>
      <c r="AB239"/>
      <c r="AC239"/>
      <c r="AD239"/>
      <c r="AE239"/>
      <c r="AF239"/>
      <c r="AG239" s="126">
        <f t="shared" si="10"/>
        <v>1</v>
      </c>
      <c r="AH239"/>
      <c r="AI239"/>
      <c r="AJ239"/>
      <c r="AK239">
        <v>1</v>
      </c>
      <c r="AL239"/>
      <c r="AM239"/>
      <c r="AN239"/>
      <c r="AO239"/>
      <c r="AP239"/>
      <c r="AQ239"/>
      <c r="AR239"/>
      <c r="AS239"/>
      <c r="AT239"/>
      <c r="AU239" t="s">
        <v>315</v>
      </c>
      <c r="AV239" t="s">
        <v>893</v>
      </c>
      <c r="AW239" t="s">
        <v>1875</v>
      </c>
      <c r="AX239" t="s">
        <v>1783</v>
      </c>
      <c r="AY239"/>
      <c r="AZ239">
        <v>6</v>
      </c>
      <c r="BA239">
        <v>3</v>
      </c>
      <c r="BB239">
        <v>3</v>
      </c>
      <c r="BC239">
        <v>3</v>
      </c>
      <c r="BD239">
        <v>3</v>
      </c>
      <c r="BE239">
        <v>5</v>
      </c>
      <c r="BF239">
        <v>3</v>
      </c>
      <c r="BG239">
        <v>3</v>
      </c>
      <c r="BH239">
        <v>3</v>
      </c>
      <c r="BI239">
        <v>3</v>
      </c>
      <c r="BJ239">
        <v>3</v>
      </c>
      <c r="BK239">
        <v>5</v>
      </c>
      <c r="BL239">
        <v>5</v>
      </c>
      <c r="BM239">
        <v>3</v>
      </c>
      <c r="BN239">
        <v>5</v>
      </c>
      <c r="BO239">
        <v>5</v>
      </c>
      <c r="BP239">
        <v>5</v>
      </c>
      <c r="BQ239">
        <v>5</v>
      </c>
      <c r="BR239">
        <v>5</v>
      </c>
      <c r="BS239">
        <v>5</v>
      </c>
      <c r="BT239">
        <v>3</v>
      </c>
      <c r="BU239">
        <v>5</v>
      </c>
      <c r="BV239">
        <v>5</v>
      </c>
      <c r="BW239">
        <v>5</v>
      </c>
      <c r="BX239">
        <v>5</v>
      </c>
      <c r="BY239">
        <v>5</v>
      </c>
      <c r="BZ239">
        <v>5</v>
      </c>
      <c r="CA239">
        <v>5</v>
      </c>
      <c r="CB239">
        <v>3</v>
      </c>
      <c r="CC239">
        <v>3</v>
      </c>
      <c r="CD239">
        <v>5</v>
      </c>
      <c r="CE239">
        <v>3</v>
      </c>
      <c r="CF239">
        <v>3</v>
      </c>
      <c r="CG239">
        <v>3</v>
      </c>
      <c r="CH239">
        <v>3</v>
      </c>
      <c r="CI239">
        <v>3</v>
      </c>
      <c r="CJ239">
        <v>3</v>
      </c>
      <c r="CK239">
        <v>4</v>
      </c>
      <c r="CL239">
        <v>3</v>
      </c>
      <c r="CM239">
        <v>3</v>
      </c>
      <c r="CN239">
        <v>3</v>
      </c>
    </row>
    <row r="240" spans="1:92" ht="15.5">
      <c r="A240" s="126" t="s">
        <v>1874</v>
      </c>
      <c r="B240" s="132">
        <v>4.3134486635596785</v>
      </c>
      <c r="C240">
        <v>2</v>
      </c>
      <c r="D240">
        <v>6</v>
      </c>
      <c r="E240">
        <v>15</v>
      </c>
      <c r="F240">
        <v>1</v>
      </c>
      <c r="G240"/>
      <c r="H240"/>
      <c r="I240"/>
      <c r="J240"/>
      <c r="K240"/>
      <c r="L240"/>
      <c r="M240"/>
      <c r="N240"/>
      <c r="O240"/>
      <c r="P240"/>
      <c r="Q240" s="126">
        <f t="shared" si="9"/>
        <v>1</v>
      </c>
      <c r="R240">
        <f t="shared" si="11"/>
        <v>1</v>
      </c>
      <c r="S240"/>
      <c r="T240">
        <v>2</v>
      </c>
      <c r="U240">
        <v>3</v>
      </c>
      <c r="V240">
        <v>4</v>
      </c>
      <c r="W240">
        <v>5</v>
      </c>
      <c r="X240">
        <v>6</v>
      </c>
      <c r="Y240">
        <v>7</v>
      </c>
      <c r="Z240">
        <v>8</v>
      </c>
      <c r="AA240">
        <v>9</v>
      </c>
      <c r="AB240">
        <v>10</v>
      </c>
      <c r="AC240">
        <v>11</v>
      </c>
      <c r="AD240">
        <v>12</v>
      </c>
      <c r="AE240">
        <v>13</v>
      </c>
      <c r="AF240"/>
      <c r="AG240" s="126">
        <f t="shared" si="10"/>
        <v>12</v>
      </c>
      <c r="AH240"/>
      <c r="AI240">
        <v>1</v>
      </c>
      <c r="AJ240">
        <v>9</v>
      </c>
      <c r="AK240">
        <v>10</v>
      </c>
      <c r="AL240">
        <v>4</v>
      </c>
      <c r="AM240">
        <v>8</v>
      </c>
      <c r="AN240">
        <v>3</v>
      </c>
      <c r="AO240">
        <v>5</v>
      </c>
      <c r="AP240">
        <v>7</v>
      </c>
      <c r="AQ240">
        <v>11</v>
      </c>
      <c r="AR240">
        <v>6</v>
      </c>
      <c r="AS240">
        <v>2</v>
      </c>
      <c r="AT240">
        <v>12</v>
      </c>
      <c r="AU240" t="s">
        <v>297</v>
      </c>
      <c r="AV240"/>
      <c r="AW240"/>
      <c r="AX240"/>
      <c r="AY240"/>
      <c r="AZ240">
        <v>3</v>
      </c>
      <c r="BA240">
        <v>4</v>
      </c>
      <c r="BB240">
        <v>4</v>
      </c>
      <c r="BC240">
        <v>4</v>
      </c>
      <c r="BD240">
        <v>5</v>
      </c>
      <c r="BE240">
        <v>4</v>
      </c>
      <c r="BF240">
        <v>4</v>
      </c>
      <c r="BG240">
        <v>4</v>
      </c>
      <c r="BH240">
        <v>4</v>
      </c>
      <c r="BI240">
        <v>4</v>
      </c>
      <c r="BJ240">
        <v>4</v>
      </c>
      <c r="BK240">
        <v>4</v>
      </c>
      <c r="BL240">
        <v>4</v>
      </c>
      <c r="BM240">
        <v>4</v>
      </c>
      <c r="BN240">
        <v>4</v>
      </c>
      <c r="BO240">
        <v>4</v>
      </c>
      <c r="BP240">
        <v>4</v>
      </c>
      <c r="BQ240">
        <v>4</v>
      </c>
      <c r="BR240">
        <v>4</v>
      </c>
      <c r="BS240">
        <v>4</v>
      </c>
      <c r="BT240">
        <v>3</v>
      </c>
      <c r="BU240">
        <v>3</v>
      </c>
      <c r="BV240">
        <v>4</v>
      </c>
      <c r="BW240">
        <v>4</v>
      </c>
      <c r="BX240">
        <v>5</v>
      </c>
      <c r="BY240">
        <v>4</v>
      </c>
      <c r="BZ240">
        <v>4</v>
      </c>
      <c r="CA240">
        <v>5</v>
      </c>
      <c r="CB240">
        <v>4</v>
      </c>
      <c r="CC240">
        <v>4</v>
      </c>
      <c r="CD240">
        <v>4</v>
      </c>
      <c r="CE240">
        <v>2</v>
      </c>
      <c r="CF240">
        <v>3</v>
      </c>
      <c r="CG240">
        <v>4</v>
      </c>
      <c r="CH240">
        <v>4</v>
      </c>
      <c r="CI240">
        <v>4</v>
      </c>
      <c r="CJ240">
        <v>4</v>
      </c>
      <c r="CK240">
        <v>4</v>
      </c>
      <c r="CL240">
        <v>3</v>
      </c>
      <c r="CM240">
        <v>3</v>
      </c>
      <c r="CN240">
        <v>3</v>
      </c>
    </row>
    <row r="241" spans="1:92" ht="15.5">
      <c r="A241" s="126" t="s">
        <v>1873</v>
      </c>
      <c r="B241" s="132">
        <v>15.178773949395765</v>
      </c>
      <c r="C241">
        <v>2</v>
      </c>
      <c r="D241">
        <v>3</v>
      </c>
      <c r="E241">
        <v>8</v>
      </c>
      <c r="F241">
        <v>1</v>
      </c>
      <c r="G241"/>
      <c r="H241"/>
      <c r="I241"/>
      <c r="J241"/>
      <c r="K241"/>
      <c r="L241"/>
      <c r="M241"/>
      <c r="N241"/>
      <c r="O241"/>
      <c r="P241"/>
      <c r="Q241" s="126">
        <f t="shared" si="9"/>
        <v>1</v>
      </c>
      <c r="R241">
        <f t="shared" si="11"/>
        <v>1</v>
      </c>
      <c r="S241"/>
      <c r="T241"/>
      <c r="U241">
        <v>3</v>
      </c>
      <c r="V241"/>
      <c r="W241"/>
      <c r="X241">
        <v>6</v>
      </c>
      <c r="Y241"/>
      <c r="Z241"/>
      <c r="AA241"/>
      <c r="AB241"/>
      <c r="AC241">
        <v>11</v>
      </c>
      <c r="AD241">
        <v>12</v>
      </c>
      <c r="AE241"/>
      <c r="AF241"/>
      <c r="AG241" s="126">
        <f t="shared" si="10"/>
        <v>4</v>
      </c>
      <c r="AH241"/>
      <c r="AI241"/>
      <c r="AJ241">
        <v>3</v>
      </c>
      <c r="AK241"/>
      <c r="AL241"/>
      <c r="AM241">
        <v>4</v>
      </c>
      <c r="AN241"/>
      <c r="AO241"/>
      <c r="AP241"/>
      <c r="AQ241"/>
      <c r="AR241">
        <v>2</v>
      </c>
      <c r="AS241">
        <v>1</v>
      </c>
      <c r="AT241"/>
      <c r="AU241" t="s">
        <v>798</v>
      </c>
      <c r="AV241"/>
      <c r="AW241"/>
      <c r="AX241"/>
      <c r="AY241"/>
      <c r="AZ241">
        <v>3</v>
      </c>
      <c r="BA241">
        <v>5</v>
      </c>
      <c r="BB241">
        <v>5</v>
      </c>
      <c r="BC241">
        <v>5</v>
      </c>
      <c r="BD241">
        <v>3</v>
      </c>
      <c r="BE241">
        <v>5</v>
      </c>
      <c r="BF241">
        <v>3</v>
      </c>
      <c r="BG241">
        <v>4</v>
      </c>
      <c r="BH241">
        <v>3</v>
      </c>
      <c r="BI241">
        <v>4</v>
      </c>
      <c r="BJ241">
        <v>4</v>
      </c>
      <c r="BK241">
        <v>5</v>
      </c>
      <c r="BL241">
        <v>5</v>
      </c>
      <c r="BM241">
        <v>5</v>
      </c>
      <c r="BN241">
        <v>5</v>
      </c>
      <c r="BO241">
        <v>5</v>
      </c>
      <c r="BP241">
        <v>5</v>
      </c>
      <c r="BQ241">
        <v>5</v>
      </c>
      <c r="BR241">
        <v>5</v>
      </c>
      <c r="BS241">
        <v>5</v>
      </c>
      <c r="BT241">
        <v>4</v>
      </c>
      <c r="BU241">
        <v>5</v>
      </c>
      <c r="BV241">
        <v>5</v>
      </c>
      <c r="BW241">
        <v>5</v>
      </c>
      <c r="BX241">
        <v>5</v>
      </c>
      <c r="BY241">
        <v>5</v>
      </c>
      <c r="BZ241">
        <v>5</v>
      </c>
      <c r="CA241">
        <v>5</v>
      </c>
      <c r="CB241">
        <v>4</v>
      </c>
      <c r="CC241">
        <v>4</v>
      </c>
      <c r="CD241">
        <v>5</v>
      </c>
      <c r="CE241">
        <v>3</v>
      </c>
      <c r="CF241">
        <v>4</v>
      </c>
      <c r="CG241">
        <v>5</v>
      </c>
      <c r="CH241">
        <v>4</v>
      </c>
      <c r="CI241">
        <v>5</v>
      </c>
      <c r="CJ241">
        <v>5</v>
      </c>
      <c r="CK241">
        <v>5</v>
      </c>
      <c r="CL241">
        <v>3</v>
      </c>
      <c r="CM241">
        <v>3</v>
      </c>
      <c r="CN241">
        <v>3</v>
      </c>
    </row>
    <row r="242" spans="1:92" ht="15.5">
      <c r="A242" s="126" t="s">
        <v>1872</v>
      </c>
      <c r="B242" s="132">
        <v>11.576656730030784</v>
      </c>
      <c r="C242">
        <v>1</v>
      </c>
      <c r="D242">
        <v>5</v>
      </c>
      <c r="E242">
        <v>2</v>
      </c>
      <c r="F242">
        <v>1</v>
      </c>
      <c r="G242"/>
      <c r="H242"/>
      <c r="I242"/>
      <c r="J242"/>
      <c r="K242"/>
      <c r="L242"/>
      <c r="M242"/>
      <c r="N242"/>
      <c r="O242"/>
      <c r="P242"/>
      <c r="Q242" s="126">
        <f t="shared" si="9"/>
        <v>1</v>
      </c>
      <c r="R242">
        <f t="shared" si="11"/>
        <v>1</v>
      </c>
      <c r="S242"/>
      <c r="T242">
        <v>2</v>
      </c>
      <c r="U242">
        <v>3</v>
      </c>
      <c r="V242"/>
      <c r="W242">
        <v>5</v>
      </c>
      <c r="X242">
        <v>6</v>
      </c>
      <c r="Y242">
        <v>7</v>
      </c>
      <c r="Z242">
        <v>8</v>
      </c>
      <c r="AA242">
        <v>9</v>
      </c>
      <c r="AB242">
        <v>10</v>
      </c>
      <c r="AC242">
        <v>11</v>
      </c>
      <c r="AD242"/>
      <c r="AE242"/>
      <c r="AF242"/>
      <c r="AG242" s="126">
        <f t="shared" si="10"/>
        <v>9</v>
      </c>
      <c r="AH242"/>
      <c r="AI242">
        <v>1</v>
      </c>
      <c r="AJ242">
        <v>2</v>
      </c>
      <c r="AK242"/>
      <c r="AL242">
        <v>3</v>
      </c>
      <c r="AM242">
        <v>4</v>
      </c>
      <c r="AN242">
        <v>5</v>
      </c>
      <c r="AO242">
        <v>6</v>
      </c>
      <c r="AP242">
        <v>9</v>
      </c>
      <c r="AQ242">
        <v>8</v>
      </c>
      <c r="AR242">
        <v>7</v>
      </c>
      <c r="AS242"/>
      <c r="AT242"/>
      <c r="AU242" t="s">
        <v>581</v>
      </c>
      <c r="AV242" t="s">
        <v>852</v>
      </c>
      <c r="AW242" t="s">
        <v>502</v>
      </c>
      <c r="AX242"/>
      <c r="AY242"/>
      <c r="AZ242">
        <v>6</v>
      </c>
      <c r="BA242">
        <v>3</v>
      </c>
      <c r="BB242">
        <v>3</v>
      </c>
      <c r="BC242">
        <v>4</v>
      </c>
      <c r="BD242">
        <v>3</v>
      </c>
      <c r="BE242">
        <v>5</v>
      </c>
      <c r="BF242">
        <v>4</v>
      </c>
      <c r="BG242">
        <v>4</v>
      </c>
      <c r="BH242">
        <v>3</v>
      </c>
      <c r="BI242">
        <v>2</v>
      </c>
      <c r="BJ242">
        <v>4</v>
      </c>
      <c r="BK242">
        <v>4</v>
      </c>
      <c r="BL242">
        <v>4</v>
      </c>
      <c r="BM242">
        <v>5</v>
      </c>
      <c r="BN242">
        <v>4</v>
      </c>
      <c r="BO242">
        <v>4</v>
      </c>
      <c r="BP242">
        <v>4</v>
      </c>
      <c r="BQ242">
        <v>4</v>
      </c>
      <c r="BR242">
        <v>5</v>
      </c>
      <c r="BS242">
        <v>5</v>
      </c>
      <c r="BT242">
        <v>4</v>
      </c>
      <c r="BU242">
        <v>3</v>
      </c>
      <c r="BV242">
        <v>4</v>
      </c>
      <c r="BW242">
        <v>4</v>
      </c>
      <c r="BX242">
        <v>5</v>
      </c>
      <c r="BY242">
        <v>5</v>
      </c>
      <c r="BZ242">
        <v>5</v>
      </c>
      <c r="CA242">
        <v>4</v>
      </c>
      <c r="CB242">
        <v>3</v>
      </c>
      <c r="CC242">
        <v>4</v>
      </c>
      <c r="CD242">
        <v>4</v>
      </c>
      <c r="CE242">
        <v>4</v>
      </c>
      <c r="CF242">
        <v>3</v>
      </c>
      <c r="CG242">
        <v>4</v>
      </c>
      <c r="CH242">
        <v>4</v>
      </c>
      <c r="CI242">
        <v>4</v>
      </c>
      <c r="CJ242">
        <v>4</v>
      </c>
      <c r="CK242">
        <v>4</v>
      </c>
      <c r="CL242">
        <v>2</v>
      </c>
      <c r="CM242">
        <v>2</v>
      </c>
      <c r="CN242">
        <v>2</v>
      </c>
    </row>
    <row r="243" spans="1:92" ht="15.5">
      <c r="A243" s="126" t="s">
        <v>1871</v>
      </c>
      <c r="B243" s="132">
        <v>17.617278292180607</v>
      </c>
      <c r="C243">
        <v>1</v>
      </c>
      <c r="D243">
        <v>3</v>
      </c>
      <c r="E243">
        <v>2</v>
      </c>
      <c r="F243"/>
      <c r="G243"/>
      <c r="H243"/>
      <c r="I243"/>
      <c r="J243"/>
      <c r="K243"/>
      <c r="L243">
        <v>7</v>
      </c>
      <c r="M243"/>
      <c r="N243"/>
      <c r="O243"/>
      <c r="P243"/>
      <c r="Q243" s="126">
        <f t="shared" si="9"/>
        <v>1</v>
      </c>
      <c r="R243">
        <f t="shared" si="11"/>
        <v>7</v>
      </c>
      <c r="S243"/>
      <c r="T243">
        <v>2</v>
      </c>
      <c r="U243">
        <v>3</v>
      </c>
      <c r="V243"/>
      <c r="W243"/>
      <c r="X243"/>
      <c r="Y243"/>
      <c r="Z243"/>
      <c r="AA243"/>
      <c r="AB243"/>
      <c r="AC243"/>
      <c r="AD243"/>
      <c r="AE243"/>
      <c r="AF243"/>
      <c r="AG243" s="126">
        <f t="shared" si="10"/>
        <v>2</v>
      </c>
      <c r="AH243"/>
      <c r="AI243">
        <v>1</v>
      </c>
      <c r="AJ243">
        <v>2</v>
      </c>
      <c r="AK243"/>
      <c r="AL243"/>
      <c r="AM243"/>
      <c r="AN243"/>
      <c r="AO243"/>
      <c r="AP243"/>
      <c r="AQ243"/>
      <c r="AR243"/>
      <c r="AS243"/>
      <c r="AT243"/>
      <c r="AU243"/>
      <c r="AV243"/>
      <c r="AW243"/>
      <c r="AX243"/>
      <c r="AY243"/>
      <c r="AZ243">
        <v>3</v>
      </c>
      <c r="BA243">
        <v>3</v>
      </c>
      <c r="BB243">
        <v>2</v>
      </c>
      <c r="BC243">
        <v>2</v>
      </c>
      <c r="BD243">
        <v>2</v>
      </c>
      <c r="BE243">
        <v>3</v>
      </c>
      <c r="BF243">
        <v>2</v>
      </c>
      <c r="BG243">
        <v>3</v>
      </c>
      <c r="BH243">
        <v>2</v>
      </c>
      <c r="BI243">
        <v>1</v>
      </c>
      <c r="BJ243">
        <v>2</v>
      </c>
      <c r="BK243">
        <v>2</v>
      </c>
      <c r="BL243">
        <v>4</v>
      </c>
      <c r="BM243">
        <v>4</v>
      </c>
      <c r="BN243">
        <v>3</v>
      </c>
      <c r="BO243">
        <v>2</v>
      </c>
      <c r="BP243">
        <v>1</v>
      </c>
      <c r="BQ243">
        <v>2</v>
      </c>
      <c r="BR243">
        <v>3</v>
      </c>
      <c r="BS243">
        <v>3</v>
      </c>
      <c r="BT243">
        <v>2</v>
      </c>
      <c r="BU243">
        <v>2</v>
      </c>
      <c r="BV243">
        <v>3</v>
      </c>
      <c r="BW243">
        <v>4</v>
      </c>
      <c r="BX243">
        <v>4</v>
      </c>
      <c r="BY243">
        <v>3</v>
      </c>
      <c r="BZ243">
        <v>2</v>
      </c>
      <c r="CA243">
        <v>2</v>
      </c>
      <c r="CB243">
        <v>3</v>
      </c>
      <c r="CC243">
        <v>2</v>
      </c>
      <c r="CD243">
        <v>3</v>
      </c>
      <c r="CE243">
        <v>3</v>
      </c>
      <c r="CF243">
        <v>4</v>
      </c>
      <c r="CG243">
        <v>3</v>
      </c>
      <c r="CH243">
        <v>1</v>
      </c>
      <c r="CI243">
        <v>3</v>
      </c>
      <c r="CJ243">
        <v>2</v>
      </c>
      <c r="CK243">
        <v>1</v>
      </c>
      <c r="CL243">
        <v>2</v>
      </c>
      <c r="CM243">
        <v>1</v>
      </c>
      <c r="CN243">
        <v>2</v>
      </c>
    </row>
    <row r="244" spans="1:92" ht="15.5">
      <c r="A244" s="126" t="s">
        <v>1870</v>
      </c>
      <c r="B244" s="132">
        <v>15.383821497017664</v>
      </c>
      <c r="C244">
        <v>2</v>
      </c>
      <c r="D244">
        <v>3</v>
      </c>
      <c r="E244">
        <v>9</v>
      </c>
      <c r="F244"/>
      <c r="G244"/>
      <c r="H244"/>
      <c r="I244"/>
      <c r="J244"/>
      <c r="K244"/>
      <c r="L244"/>
      <c r="M244">
        <v>8</v>
      </c>
      <c r="N244"/>
      <c r="O244"/>
      <c r="P244"/>
      <c r="Q244" s="126">
        <f t="shared" si="9"/>
        <v>1</v>
      </c>
      <c r="R244">
        <f t="shared" si="11"/>
        <v>8</v>
      </c>
      <c r="S244">
        <v>1</v>
      </c>
      <c r="T244">
        <v>2</v>
      </c>
      <c r="U244">
        <v>3</v>
      </c>
      <c r="V244">
        <v>4</v>
      </c>
      <c r="W244"/>
      <c r="X244"/>
      <c r="Y244">
        <v>7</v>
      </c>
      <c r="Z244">
        <v>8</v>
      </c>
      <c r="AA244"/>
      <c r="AB244"/>
      <c r="AC244">
        <v>11</v>
      </c>
      <c r="AD244">
        <v>12</v>
      </c>
      <c r="AE244"/>
      <c r="AF244"/>
      <c r="AG244" s="126">
        <f t="shared" si="10"/>
        <v>8</v>
      </c>
      <c r="AH244">
        <v>3</v>
      </c>
      <c r="AI244">
        <v>8</v>
      </c>
      <c r="AJ244">
        <v>5</v>
      </c>
      <c r="AK244">
        <v>4</v>
      </c>
      <c r="AL244"/>
      <c r="AM244"/>
      <c r="AN244">
        <v>6</v>
      </c>
      <c r="AO244">
        <v>7</v>
      </c>
      <c r="AP244"/>
      <c r="AQ244"/>
      <c r="AR244">
        <v>1</v>
      </c>
      <c r="AS244">
        <v>2</v>
      </c>
      <c r="AT244"/>
      <c r="AU244" t="s">
        <v>614</v>
      </c>
      <c r="AV244" t="s">
        <v>316</v>
      </c>
      <c r="AW244" t="s">
        <v>518</v>
      </c>
      <c r="AX244" t="s">
        <v>319</v>
      </c>
      <c r="AY244"/>
      <c r="AZ244">
        <v>3</v>
      </c>
      <c r="BA244">
        <v>4</v>
      </c>
      <c r="BB244">
        <v>3</v>
      </c>
      <c r="BC244">
        <v>4</v>
      </c>
      <c r="BD244">
        <v>4</v>
      </c>
      <c r="BE244">
        <v>4</v>
      </c>
      <c r="BF244">
        <v>4</v>
      </c>
      <c r="BG244">
        <v>4</v>
      </c>
      <c r="BH244">
        <v>4</v>
      </c>
      <c r="BI244">
        <v>3</v>
      </c>
      <c r="BJ244">
        <v>4</v>
      </c>
      <c r="BK244">
        <v>4</v>
      </c>
      <c r="BL244">
        <v>4</v>
      </c>
      <c r="BM244">
        <v>4</v>
      </c>
      <c r="BN244">
        <v>4</v>
      </c>
      <c r="BO244">
        <v>4</v>
      </c>
      <c r="BP244">
        <v>4</v>
      </c>
      <c r="BQ244">
        <v>4</v>
      </c>
      <c r="BR244">
        <v>4</v>
      </c>
      <c r="BS244">
        <v>4</v>
      </c>
      <c r="BT244">
        <v>4</v>
      </c>
      <c r="BU244">
        <v>4</v>
      </c>
      <c r="BV244">
        <v>4</v>
      </c>
      <c r="BW244">
        <v>4</v>
      </c>
      <c r="BX244">
        <v>4</v>
      </c>
      <c r="BY244">
        <v>4</v>
      </c>
      <c r="BZ244">
        <v>4</v>
      </c>
      <c r="CA244">
        <v>4</v>
      </c>
      <c r="CB244">
        <v>4</v>
      </c>
      <c r="CC244">
        <v>4</v>
      </c>
      <c r="CD244">
        <v>4</v>
      </c>
      <c r="CE244">
        <v>4</v>
      </c>
      <c r="CF244">
        <v>4</v>
      </c>
      <c r="CG244">
        <v>4</v>
      </c>
      <c r="CH244">
        <v>4</v>
      </c>
      <c r="CI244">
        <v>4</v>
      </c>
      <c r="CJ244">
        <v>4</v>
      </c>
      <c r="CK244">
        <v>4</v>
      </c>
      <c r="CL244">
        <v>4</v>
      </c>
      <c r="CM244">
        <v>4</v>
      </c>
      <c r="CN244">
        <v>4</v>
      </c>
    </row>
    <row r="245" spans="1:92" ht="15.5">
      <c r="A245" s="126" t="s">
        <v>1869</v>
      </c>
      <c r="B245" s="132">
        <v>6.4058302767695166</v>
      </c>
      <c r="C245">
        <v>2</v>
      </c>
      <c r="D245">
        <v>3</v>
      </c>
      <c r="E245">
        <v>6</v>
      </c>
      <c r="F245">
        <v>1</v>
      </c>
      <c r="G245"/>
      <c r="H245"/>
      <c r="I245"/>
      <c r="J245"/>
      <c r="K245"/>
      <c r="L245"/>
      <c r="M245"/>
      <c r="N245"/>
      <c r="O245"/>
      <c r="P245"/>
      <c r="Q245" s="126">
        <f t="shared" si="9"/>
        <v>1</v>
      </c>
      <c r="R245">
        <f t="shared" si="11"/>
        <v>1</v>
      </c>
      <c r="S245"/>
      <c r="T245">
        <v>2</v>
      </c>
      <c r="U245">
        <v>3</v>
      </c>
      <c r="V245"/>
      <c r="W245">
        <v>5</v>
      </c>
      <c r="X245">
        <v>6</v>
      </c>
      <c r="Y245">
        <v>7</v>
      </c>
      <c r="Z245"/>
      <c r="AA245"/>
      <c r="AB245"/>
      <c r="AC245">
        <v>11</v>
      </c>
      <c r="AD245">
        <v>12</v>
      </c>
      <c r="AE245"/>
      <c r="AF245"/>
      <c r="AG245" s="126">
        <f t="shared" si="10"/>
        <v>7</v>
      </c>
      <c r="AH245"/>
      <c r="AI245">
        <v>1</v>
      </c>
      <c r="AJ245">
        <v>3</v>
      </c>
      <c r="AK245"/>
      <c r="AL245">
        <v>4</v>
      </c>
      <c r="AM245">
        <v>6</v>
      </c>
      <c r="AN245">
        <v>7</v>
      </c>
      <c r="AO245"/>
      <c r="AP245"/>
      <c r="AQ245"/>
      <c r="AR245">
        <v>5</v>
      </c>
      <c r="AS245">
        <v>2</v>
      </c>
      <c r="AT245"/>
      <c r="AU245" t="s">
        <v>297</v>
      </c>
      <c r="AV245"/>
      <c r="AW245"/>
      <c r="AX245"/>
      <c r="AY245"/>
      <c r="AZ245">
        <v>5</v>
      </c>
      <c r="BA245">
        <v>4</v>
      </c>
      <c r="BB245">
        <v>4</v>
      </c>
      <c r="BC245">
        <v>2</v>
      </c>
      <c r="BD245">
        <v>5</v>
      </c>
      <c r="BE245">
        <v>5</v>
      </c>
      <c r="BF245">
        <v>3</v>
      </c>
      <c r="BG245">
        <v>3</v>
      </c>
      <c r="BH245">
        <v>3</v>
      </c>
      <c r="BI245">
        <v>3</v>
      </c>
      <c r="BJ245">
        <v>4</v>
      </c>
      <c r="BK245">
        <v>4</v>
      </c>
      <c r="BL245">
        <v>4</v>
      </c>
      <c r="BM245">
        <v>4</v>
      </c>
      <c r="BN245">
        <v>4</v>
      </c>
      <c r="BO245">
        <v>4</v>
      </c>
      <c r="BP245">
        <v>4</v>
      </c>
      <c r="BQ245">
        <v>4</v>
      </c>
      <c r="BR245">
        <v>4</v>
      </c>
      <c r="BS245">
        <v>4</v>
      </c>
      <c r="BT245">
        <v>4</v>
      </c>
      <c r="BU245">
        <v>4</v>
      </c>
      <c r="BV245">
        <v>3</v>
      </c>
      <c r="BW245">
        <v>4</v>
      </c>
      <c r="BX245">
        <v>4</v>
      </c>
      <c r="BY245">
        <v>5</v>
      </c>
      <c r="BZ245">
        <v>5</v>
      </c>
      <c r="CA245">
        <v>5</v>
      </c>
      <c r="CB245">
        <v>5</v>
      </c>
      <c r="CC245">
        <v>5</v>
      </c>
      <c r="CD245">
        <v>5</v>
      </c>
      <c r="CE245">
        <v>7</v>
      </c>
      <c r="CF245">
        <v>3</v>
      </c>
      <c r="CG245">
        <v>4</v>
      </c>
      <c r="CH245">
        <v>4</v>
      </c>
      <c r="CI245">
        <v>4</v>
      </c>
      <c r="CJ245">
        <v>4</v>
      </c>
      <c r="CK245">
        <v>5</v>
      </c>
      <c r="CL245">
        <v>3</v>
      </c>
      <c r="CM245">
        <v>3</v>
      </c>
      <c r="CN245">
        <v>3</v>
      </c>
    </row>
    <row r="246" spans="1:92" ht="15.5">
      <c r="A246" s="126" t="s">
        <v>1868</v>
      </c>
      <c r="B246" s="132">
        <v>14.338471147478003</v>
      </c>
      <c r="C246">
        <v>1</v>
      </c>
      <c r="D246">
        <v>6</v>
      </c>
      <c r="E246">
        <v>12</v>
      </c>
      <c r="F246">
        <v>1</v>
      </c>
      <c r="G246"/>
      <c r="H246"/>
      <c r="I246"/>
      <c r="J246"/>
      <c r="K246"/>
      <c r="L246"/>
      <c r="M246"/>
      <c r="N246"/>
      <c r="O246"/>
      <c r="P246"/>
      <c r="Q246" s="126">
        <f t="shared" si="9"/>
        <v>1</v>
      </c>
      <c r="R246">
        <f t="shared" si="11"/>
        <v>1</v>
      </c>
      <c r="S246">
        <v>1</v>
      </c>
      <c r="T246">
        <v>2</v>
      </c>
      <c r="U246">
        <v>3</v>
      </c>
      <c r="V246">
        <v>4</v>
      </c>
      <c r="W246"/>
      <c r="X246">
        <v>6</v>
      </c>
      <c r="Y246">
        <v>7</v>
      </c>
      <c r="Z246"/>
      <c r="AA246"/>
      <c r="AB246"/>
      <c r="AC246"/>
      <c r="AD246"/>
      <c r="AE246">
        <v>13</v>
      </c>
      <c r="AF246"/>
      <c r="AG246" s="126">
        <f t="shared" si="10"/>
        <v>7</v>
      </c>
      <c r="AH246">
        <v>1</v>
      </c>
      <c r="AI246">
        <v>3</v>
      </c>
      <c r="AJ246">
        <v>7</v>
      </c>
      <c r="AK246">
        <v>6</v>
      </c>
      <c r="AL246"/>
      <c r="AM246">
        <v>4</v>
      </c>
      <c r="AN246">
        <v>5</v>
      </c>
      <c r="AO246"/>
      <c r="AP246"/>
      <c r="AQ246"/>
      <c r="AR246"/>
      <c r="AS246"/>
      <c r="AT246">
        <v>2</v>
      </c>
      <c r="AU246" t="s">
        <v>518</v>
      </c>
      <c r="AV246" t="s">
        <v>893</v>
      </c>
      <c r="AW246" t="s">
        <v>319</v>
      </c>
      <c r="AX246" t="s">
        <v>517</v>
      </c>
      <c r="AY246" t="s">
        <v>1867</v>
      </c>
      <c r="AZ246">
        <v>3</v>
      </c>
      <c r="BA246">
        <v>4</v>
      </c>
      <c r="BB246">
        <v>4</v>
      </c>
      <c r="BC246">
        <v>3</v>
      </c>
      <c r="BD246">
        <v>5</v>
      </c>
      <c r="BE246">
        <v>5</v>
      </c>
      <c r="BF246">
        <v>3</v>
      </c>
      <c r="BG246">
        <v>4</v>
      </c>
      <c r="BH246">
        <v>4</v>
      </c>
      <c r="BI246">
        <v>4</v>
      </c>
      <c r="BJ246">
        <v>5</v>
      </c>
      <c r="BK246">
        <v>5</v>
      </c>
      <c r="BL246">
        <v>4</v>
      </c>
      <c r="BM246">
        <v>5</v>
      </c>
      <c r="BN246">
        <v>4</v>
      </c>
      <c r="BO246">
        <v>4</v>
      </c>
      <c r="BP246">
        <v>4</v>
      </c>
      <c r="BQ246">
        <v>5</v>
      </c>
      <c r="BR246">
        <v>5</v>
      </c>
      <c r="BS246">
        <v>5</v>
      </c>
      <c r="BT246">
        <v>5</v>
      </c>
      <c r="BU246">
        <v>5</v>
      </c>
      <c r="BV246">
        <v>5</v>
      </c>
      <c r="BW246">
        <v>5</v>
      </c>
      <c r="BX246">
        <v>5</v>
      </c>
      <c r="BY246">
        <v>5</v>
      </c>
      <c r="BZ246">
        <v>5</v>
      </c>
      <c r="CA246">
        <v>4</v>
      </c>
      <c r="CB246">
        <v>5</v>
      </c>
      <c r="CC246">
        <v>5</v>
      </c>
      <c r="CD246">
        <v>5</v>
      </c>
      <c r="CE246">
        <v>5</v>
      </c>
      <c r="CF246">
        <v>3</v>
      </c>
      <c r="CG246">
        <v>4</v>
      </c>
      <c r="CH246">
        <v>4</v>
      </c>
      <c r="CI246">
        <v>4</v>
      </c>
      <c r="CJ246">
        <v>4</v>
      </c>
      <c r="CK246">
        <v>4</v>
      </c>
      <c r="CL246">
        <v>2</v>
      </c>
      <c r="CM246">
        <v>3</v>
      </c>
      <c r="CN246">
        <v>3</v>
      </c>
    </row>
    <row r="247" spans="1:92" ht="15.5">
      <c r="A247" s="126" t="s">
        <v>1866</v>
      </c>
      <c r="B247" s="132">
        <v>12.146411783464041</v>
      </c>
      <c r="C247">
        <v>2</v>
      </c>
      <c r="D247">
        <v>2</v>
      </c>
      <c r="E247">
        <v>12</v>
      </c>
      <c r="F247"/>
      <c r="G247"/>
      <c r="H247"/>
      <c r="I247"/>
      <c r="J247"/>
      <c r="K247"/>
      <c r="L247"/>
      <c r="M247"/>
      <c r="N247">
        <v>9</v>
      </c>
      <c r="O247"/>
      <c r="P247" t="s">
        <v>167</v>
      </c>
      <c r="Q247" s="126">
        <f t="shared" si="9"/>
        <v>1</v>
      </c>
      <c r="R247">
        <f t="shared" si="11"/>
        <v>9</v>
      </c>
      <c r="S247"/>
      <c r="T247">
        <v>2</v>
      </c>
      <c r="U247">
        <v>3</v>
      </c>
      <c r="V247"/>
      <c r="W247">
        <v>5</v>
      </c>
      <c r="X247">
        <v>6</v>
      </c>
      <c r="Y247">
        <v>7</v>
      </c>
      <c r="Z247">
        <v>8</v>
      </c>
      <c r="AA247"/>
      <c r="AB247">
        <v>10</v>
      </c>
      <c r="AC247">
        <v>11</v>
      </c>
      <c r="AD247">
        <v>12</v>
      </c>
      <c r="AE247"/>
      <c r="AF247"/>
      <c r="AG247" s="126">
        <f t="shared" si="10"/>
        <v>9</v>
      </c>
      <c r="AH247"/>
      <c r="AI247">
        <v>1</v>
      </c>
      <c r="AJ247">
        <v>6</v>
      </c>
      <c r="AK247"/>
      <c r="AL247">
        <v>4</v>
      </c>
      <c r="AM247">
        <v>5</v>
      </c>
      <c r="AN247">
        <v>7</v>
      </c>
      <c r="AO247">
        <v>2</v>
      </c>
      <c r="AP247"/>
      <c r="AQ247">
        <v>9</v>
      </c>
      <c r="AR247">
        <v>8</v>
      </c>
      <c r="AS247">
        <v>3</v>
      </c>
      <c r="AT247"/>
      <c r="AU247" t="s">
        <v>576</v>
      </c>
      <c r="AV247"/>
      <c r="AW247"/>
      <c r="AX247"/>
      <c r="AY247"/>
      <c r="AZ247">
        <v>2</v>
      </c>
      <c r="BA247">
        <v>2</v>
      </c>
      <c r="BB247">
        <v>2</v>
      </c>
      <c r="BC247">
        <v>2</v>
      </c>
      <c r="BD247">
        <v>4</v>
      </c>
      <c r="BE247">
        <v>5</v>
      </c>
      <c r="BF247">
        <v>4</v>
      </c>
      <c r="BG247">
        <v>4</v>
      </c>
      <c r="BH247">
        <v>3</v>
      </c>
      <c r="BI247">
        <v>4</v>
      </c>
      <c r="BJ247">
        <v>5</v>
      </c>
      <c r="BK247">
        <v>5</v>
      </c>
      <c r="BL247">
        <v>5</v>
      </c>
      <c r="BM247">
        <v>5</v>
      </c>
      <c r="BN247">
        <v>4</v>
      </c>
      <c r="BO247">
        <v>4</v>
      </c>
      <c r="BP247">
        <v>4</v>
      </c>
      <c r="BQ247">
        <v>4</v>
      </c>
      <c r="BR247">
        <v>4</v>
      </c>
      <c r="BS247">
        <v>4</v>
      </c>
      <c r="BT247">
        <v>4</v>
      </c>
      <c r="BU247">
        <v>4</v>
      </c>
      <c r="BV247">
        <v>4</v>
      </c>
      <c r="BW247">
        <v>4</v>
      </c>
      <c r="BX247">
        <v>4</v>
      </c>
      <c r="BY247">
        <v>4</v>
      </c>
      <c r="BZ247">
        <v>5</v>
      </c>
      <c r="CA247">
        <v>5</v>
      </c>
      <c r="CB247">
        <v>4</v>
      </c>
      <c r="CC247">
        <v>4</v>
      </c>
      <c r="CD247">
        <v>5</v>
      </c>
      <c r="CE247">
        <v>5</v>
      </c>
      <c r="CF247">
        <v>4</v>
      </c>
      <c r="CG247">
        <v>4</v>
      </c>
      <c r="CH247">
        <v>3</v>
      </c>
      <c r="CI247">
        <v>4</v>
      </c>
      <c r="CJ247">
        <v>4</v>
      </c>
      <c r="CK247">
        <v>4</v>
      </c>
      <c r="CL247">
        <v>4</v>
      </c>
      <c r="CM247">
        <v>3</v>
      </c>
      <c r="CN247">
        <v>2</v>
      </c>
    </row>
    <row r="248" spans="1:92" ht="15.5">
      <c r="A248" s="126" t="s">
        <v>1865</v>
      </c>
      <c r="B248" s="132">
        <v>8.758190501038106</v>
      </c>
      <c r="C248">
        <v>2</v>
      </c>
      <c r="D248">
        <v>6</v>
      </c>
      <c r="E248">
        <v>3</v>
      </c>
      <c r="F248">
        <v>1</v>
      </c>
      <c r="G248"/>
      <c r="H248"/>
      <c r="I248"/>
      <c r="J248"/>
      <c r="K248"/>
      <c r="L248"/>
      <c r="M248"/>
      <c r="N248"/>
      <c r="O248"/>
      <c r="P248"/>
      <c r="Q248" s="126">
        <f t="shared" si="9"/>
        <v>1</v>
      </c>
      <c r="R248">
        <f t="shared" si="11"/>
        <v>1</v>
      </c>
      <c r="S248"/>
      <c r="T248"/>
      <c r="U248"/>
      <c r="V248">
        <v>4</v>
      </c>
      <c r="W248"/>
      <c r="X248">
        <v>6</v>
      </c>
      <c r="Y248">
        <v>7</v>
      </c>
      <c r="Z248">
        <v>8</v>
      </c>
      <c r="AA248"/>
      <c r="AB248">
        <v>10</v>
      </c>
      <c r="AC248">
        <v>11</v>
      </c>
      <c r="AD248"/>
      <c r="AE248">
        <v>13</v>
      </c>
      <c r="AF248"/>
      <c r="AG248" s="126">
        <f t="shared" si="10"/>
        <v>7</v>
      </c>
      <c r="AH248"/>
      <c r="AI248"/>
      <c r="AJ248"/>
      <c r="AK248">
        <v>4</v>
      </c>
      <c r="AL248"/>
      <c r="AM248">
        <v>1</v>
      </c>
      <c r="AN248">
        <v>5</v>
      </c>
      <c r="AO248">
        <v>2</v>
      </c>
      <c r="AP248"/>
      <c r="AQ248">
        <v>6</v>
      </c>
      <c r="AR248">
        <v>3</v>
      </c>
      <c r="AS248"/>
      <c r="AT248">
        <v>7</v>
      </c>
      <c r="AU248" t="s">
        <v>884</v>
      </c>
      <c r="AV248" t="s">
        <v>909</v>
      </c>
      <c r="AW248" t="s">
        <v>1864</v>
      </c>
      <c r="AX248" t="s">
        <v>1863</v>
      </c>
      <c r="AY248" t="s">
        <v>1862</v>
      </c>
      <c r="AZ248">
        <v>5</v>
      </c>
      <c r="BA248">
        <v>4</v>
      </c>
      <c r="BB248">
        <v>4</v>
      </c>
      <c r="BC248">
        <v>4</v>
      </c>
      <c r="BD248">
        <v>4</v>
      </c>
      <c r="BE248">
        <v>4</v>
      </c>
      <c r="BF248">
        <v>3</v>
      </c>
      <c r="BG248">
        <v>4</v>
      </c>
      <c r="BH248">
        <v>4</v>
      </c>
      <c r="BI248">
        <v>4</v>
      </c>
      <c r="BJ248">
        <v>5</v>
      </c>
      <c r="BK248">
        <v>5</v>
      </c>
      <c r="BL248">
        <v>5</v>
      </c>
      <c r="BM248">
        <v>5</v>
      </c>
      <c r="BN248">
        <v>5</v>
      </c>
      <c r="BO248">
        <v>5</v>
      </c>
      <c r="BP248">
        <v>5</v>
      </c>
      <c r="BQ248">
        <v>5</v>
      </c>
      <c r="BR248">
        <v>5</v>
      </c>
      <c r="BS248">
        <v>5</v>
      </c>
      <c r="BT248">
        <v>4</v>
      </c>
      <c r="BU248">
        <v>5</v>
      </c>
      <c r="BV248">
        <v>4</v>
      </c>
      <c r="BW248">
        <v>5</v>
      </c>
      <c r="BX248">
        <v>5</v>
      </c>
      <c r="BY248">
        <v>5</v>
      </c>
      <c r="BZ248">
        <v>5</v>
      </c>
      <c r="CA248">
        <v>5</v>
      </c>
      <c r="CB248">
        <v>5</v>
      </c>
      <c r="CC248">
        <v>4</v>
      </c>
      <c r="CD248">
        <v>4</v>
      </c>
      <c r="CE248">
        <v>7</v>
      </c>
      <c r="CF248">
        <v>5</v>
      </c>
      <c r="CG248">
        <v>5</v>
      </c>
      <c r="CH248">
        <v>5</v>
      </c>
      <c r="CI248">
        <v>5</v>
      </c>
      <c r="CJ248">
        <v>5</v>
      </c>
      <c r="CK248">
        <v>5</v>
      </c>
      <c r="CL248">
        <v>2</v>
      </c>
      <c r="CM248">
        <v>2</v>
      </c>
      <c r="CN248">
        <v>2</v>
      </c>
    </row>
    <row r="249" spans="1:92" ht="15.5">
      <c r="A249" s="126" t="s">
        <v>1861</v>
      </c>
      <c r="B249" s="132">
        <v>10.555042862139395</v>
      </c>
      <c r="C249">
        <v>2</v>
      </c>
      <c r="D249">
        <v>4</v>
      </c>
      <c r="E249">
        <v>2</v>
      </c>
      <c r="F249"/>
      <c r="G249"/>
      <c r="H249"/>
      <c r="I249"/>
      <c r="J249"/>
      <c r="K249"/>
      <c r="L249"/>
      <c r="M249"/>
      <c r="N249">
        <v>9</v>
      </c>
      <c r="O249"/>
      <c r="P249" t="s">
        <v>169</v>
      </c>
      <c r="Q249" s="126">
        <f t="shared" si="9"/>
        <v>1</v>
      </c>
      <c r="R249">
        <f t="shared" si="11"/>
        <v>9</v>
      </c>
      <c r="S249">
        <v>1</v>
      </c>
      <c r="T249">
        <v>2</v>
      </c>
      <c r="U249"/>
      <c r="V249"/>
      <c r="W249">
        <v>5</v>
      </c>
      <c r="X249">
        <v>6</v>
      </c>
      <c r="Y249">
        <v>7</v>
      </c>
      <c r="Z249"/>
      <c r="AA249"/>
      <c r="AB249">
        <v>10</v>
      </c>
      <c r="AC249">
        <v>11</v>
      </c>
      <c r="AD249"/>
      <c r="AE249"/>
      <c r="AF249"/>
      <c r="AG249" s="126">
        <f t="shared" si="10"/>
        <v>7</v>
      </c>
      <c r="AH249">
        <v>1</v>
      </c>
      <c r="AI249">
        <v>6</v>
      </c>
      <c r="AJ249"/>
      <c r="AK249"/>
      <c r="AL249">
        <v>7</v>
      </c>
      <c r="AM249">
        <v>2</v>
      </c>
      <c r="AN249">
        <v>4</v>
      </c>
      <c r="AO249"/>
      <c r="AP249"/>
      <c r="AQ249">
        <v>3</v>
      </c>
      <c r="AR249">
        <v>5</v>
      </c>
      <c r="AS249"/>
      <c r="AT249"/>
      <c r="AU249" t="s">
        <v>1860</v>
      </c>
      <c r="AV249" t="s">
        <v>350</v>
      </c>
      <c r="AW249" t="s">
        <v>289</v>
      </c>
      <c r="AX249" t="s">
        <v>1859</v>
      </c>
      <c r="AY249"/>
      <c r="AZ249">
        <v>3</v>
      </c>
      <c r="BA249">
        <v>4</v>
      </c>
      <c r="BB249">
        <v>4</v>
      </c>
      <c r="BC249">
        <v>4</v>
      </c>
      <c r="BD249">
        <v>5</v>
      </c>
      <c r="BE249">
        <v>5</v>
      </c>
      <c r="BF249">
        <v>4</v>
      </c>
      <c r="BG249">
        <v>4</v>
      </c>
      <c r="BH249">
        <v>4</v>
      </c>
      <c r="BI249">
        <v>4</v>
      </c>
      <c r="BJ249">
        <v>4</v>
      </c>
      <c r="BK249">
        <v>5</v>
      </c>
      <c r="BL249">
        <v>5</v>
      </c>
      <c r="BM249">
        <v>5</v>
      </c>
      <c r="BN249">
        <v>5</v>
      </c>
      <c r="BO249">
        <v>5</v>
      </c>
      <c r="BP249">
        <v>5</v>
      </c>
      <c r="BQ249">
        <v>4</v>
      </c>
      <c r="BR249">
        <v>5</v>
      </c>
      <c r="BS249">
        <v>5</v>
      </c>
      <c r="BT249">
        <v>5</v>
      </c>
      <c r="BU249">
        <v>5</v>
      </c>
      <c r="BV249">
        <v>4</v>
      </c>
      <c r="BW249">
        <v>5</v>
      </c>
      <c r="BX249">
        <v>5</v>
      </c>
      <c r="BY249">
        <v>5</v>
      </c>
      <c r="BZ249">
        <v>5</v>
      </c>
      <c r="CA249">
        <v>5</v>
      </c>
      <c r="CB249">
        <v>5</v>
      </c>
      <c r="CC249">
        <v>4</v>
      </c>
      <c r="CD249">
        <v>5</v>
      </c>
      <c r="CE249">
        <v>7</v>
      </c>
      <c r="CF249">
        <v>3</v>
      </c>
      <c r="CG249">
        <v>4</v>
      </c>
      <c r="CH249">
        <v>4</v>
      </c>
      <c r="CI249">
        <v>4</v>
      </c>
      <c r="CJ249">
        <v>4</v>
      </c>
      <c r="CK249">
        <v>5</v>
      </c>
      <c r="CL249">
        <v>3</v>
      </c>
      <c r="CM249">
        <v>3</v>
      </c>
      <c r="CN249">
        <v>3</v>
      </c>
    </row>
    <row r="250" spans="1:92" ht="15.5">
      <c r="A250" s="126" t="s">
        <v>1858</v>
      </c>
      <c r="B250" s="132">
        <v>13.048725204984235</v>
      </c>
      <c r="C250">
        <v>3</v>
      </c>
      <c r="D250">
        <v>5</v>
      </c>
      <c r="E250">
        <v>2</v>
      </c>
      <c r="F250">
        <v>1</v>
      </c>
      <c r="G250"/>
      <c r="H250"/>
      <c r="I250"/>
      <c r="J250"/>
      <c r="K250"/>
      <c r="L250"/>
      <c r="M250"/>
      <c r="N250"/>
      <c r="O250"/>
      <c r="P250"/>
      <c r="Q250" s="126">
        <f t="shared" si="9"/>
        <v>1</v>
      </c>
      <c r="R250">
        <f t="shared" si="11"/>
        <v>1</v>
      </c>
      <c r="S250"/>
      <c r="T250">
        <v>2</v>
      </c>
      <c r="U250">
        <v>3</v>
      </c>
      <c r="V250">
        <v>4</v>
      </c>
      <c r="W250">
        <v>5</v>
      </c>
      <c r="X250">
        <v>6</v>
      </c>
      <c r="Y250">
        <v>7</v>
      </c>
      <c r="Z250">
        <v>8</v>
      </c>
      <c r="AA250"/>
      <c r="AB250">
        <v>10</v>
      </c>
      <c r="AC250"/>
      <c r="AD250"/>
      <c r="AE250"/>
      <c r="AF250"/>
      <c r="AG250" s="126">
        <f t="shared" si="10"/>
        <v>8</v>
      </c>
      <c r="AH250"/>
      <c r="AI250">
        <v>7</v>
      </c>
      <c r="AJ250">
        <v>1</v>
      </c>
      <c r="AK250">
        <v>8</v>
      </c>
      <c r="AL250">
        <v>3</v>
      </c>
      <c r="AM250">
        <v>4</v>
      </c>
      <c r="AN250">
        <v>5</v>
      </c>
      <c r="AO250">
        <v>2</v>
      </c>
      <c r="AP250"/>
      <c r="AQ250">
        <v>6</v>
      </c>
      <c r="AR250"/>
      <c r="AS250"/>
      <c r="AT250"/>
      <c r="AU250"/>
      <c r="AV250"/>
      <c r="AW250"/>
      <c r="AX250"/>
      <c r="AY250"/>
      <c r="AZ250">
        <v>4</v>
      </c>
      <c r="BA250">
        <v>4</v>
      </c>
      <c r="BB250">
        <v>4</v>
      </c>
      <c r="BC250">
        <v>4</v>
      </c>
      <c r="BD250">
        <v>4</v>
      </c>
      <c r="BE250">
        <v>3</v>
      </c>
      <c r="BF250">
        <v>4</v>
      </c>
      <c r="BG250">
        <v>3</v>
      </c>
      <c r="BH250">
        <v>3</v>
      </c>
      <c r="BI250">
        <v>5</v>
      </c>
      <c r="BJ250">
        <v>5</v>
      </c>
      <c r="BK250">
        <v>5</v>
      </c>
      <c r="BL250">
        <v>4</v>
      </c>
      <c r="BM250">
        <v>5</v>
      </c>
      <c r="BN250">
        <v>5</v>
      </c>
      <c r="BO250">
        <v>4</v>
      </c>
      <c r="BP250">
        <v>5</v>
      </c>
      <c r="BQ250">
        <v>4</v>
      </c>
      <c r="BR250">
        <v>5</v>
      </c>
      <c r="BS250">
        <v>4</v>
      </c>
      <c r="BT250">
        <v>4</v>
      </c>
      <c r="BU250">
        <v>3</v>
      </c>
      <c r="BV250">
        <v>5</v>
      </c>
      <c r="BW250">
        <v>5</v>
      </c>
      <c r="BX250">
        <v>5</v>
      </c>
      <c r="BY250">
        <v>4</v>
      </c>
      <c r="BZ250">
        <v>5</v>
      </c>
      <c r="CA250">
        <v>4</v>
      </c>
      <c r="CB250">
        <v>5</v>
      </c>
      <c r="CC250">
        <v>4</v>
      </c>
      <c r="CD250">
        <v>4</v>
      </c>
      <c r="CE250">
        <v>6</v>
      </c>
      <c r="CF250">
        <v>3</v>
      </c>
      <c r="CG250">
        <v>4</v>
      </c>
      <c r="CH250">
        <v>4</v>
      </c>
      <c r="CI250">
        <v>5</v>
      </c>
      <c r="CJ250">
        <v>5</v>
      </c>
      <c r="CK250">
        <v>4</v>
      </c>
      <c r="CL250">
        <v>4</v>
      </c>
      <c r="CM250">
        <v>3</v>
      </c>
      <c r="CN250">
        <v>3</v>
      </c>
    </row>
    <row r="251" spans="1:92" ht="15.5">
      <c r="A251" s="126" t="s">
        <v>1857</v>
      </c>
      <c r="B251" s="132">
        <v>16.726812465232925</v>
      </c>
      <c r="C251">
        <v>1</v>
      </c>
      <c r="D251">
        <v>6</v>
      </c>
      <c r="E251">
        <v>1</v>
      </c>
      <c r="F251">
        <v>1</v>
      </c>
      <c r="G251"/>
      <c r="H251"/>
      <c r="I251"/>
      <c r="J251"/>
      <c r="K251"/>
      <c r="L251"/>
      <c r="M251"/>
      <c r="N251"/>
      <c r="O251"/>
      <c r="P251"/>
      <c r="Q251" s="126">
        <f t="shared" si="9"/>
        <v>1</v>
      </c>
      <c r="R251">
        <f t="shared" si="11"/>
        <v>1</v>
      </c>
      <c r="S251">
        <v>1</v>
      </c>
      <c r="T251"/>
      <c r="U251">
        <v>3</v>
      </c>
      <c r="V251">
        <v>4</v>
      </c>
      <c r="W251"/>
      <c r="X251">
        <v>6</v>
      </c>
      <c r="Y251"/>
      <c r="Z251"/>
      <c r="AA251">
        <v>9</v>
      </c>
      <c r="AB251"/>
      <c r="AC251"/>
      <c r="AD251"/>
      <c r="AE251">
        <v>13</v>
      </c>
      <c r="AF251"/>
      <c r="AG251" s="126">
        <f t="shared" si="10"/>
        <v>6</v>
      </c>
      <c r="AH251">
        <v>5</v>
      </c>
      <c r="AI251"/>
      <c r="AJ251">
        <v>4</v>
      </c>
      <c r="AK251">
        <v>3</v>
      </c>
      <c r="AL251"/>
      <c r="AM251">
        <v>2</v>
      </c>
      <c r="AN251"/>
      <c r="AO251"/>
      <c r="AP251">
        <v>1</v>
      </c>
      <c r="AQ251"/>
      <c r="AR251"/>
      <c r="AS251"/>
      <c r="AT251">
        <v>6</v>
      </c>
      <c r="AU251"/>
      <c r="AV251"/>
      <c r="AW251"/>
      <c r="AX251"/>
      <c r="AY251"/>
      <c r="AZ251">
        <v>6</v>
      </c>
      <c r="BA251">
        <v>1</v>
      </c>
      <c r="BB251">
        <v>2</v>
      </c>
      <c r="BC251">
        <v>2</v>
      </c>
      <c r="BD251">
        <v>1</v>
      </c>
      <c r="BE251">
        <v>5</v>
      </c>
      <c r="BF251">
        <v>2</v>
      </c>
      <c r="BG251">
        <v>3</v>
      </c>
      <c r="BH251">
        <v>1</v>
      </c>
      <c r="BI251">
        <v>4</v>
      </c>
      <c r="BJ251">
        <v>4</v>
      </c>
      <c r="BK251">
        <v>5</v>
      </c>
      <c r="BL251">
        <v>4</v>
      </c>
      <c r="BM251">
        <v>5</v>
      </c>
      <c r="BN251">
        <v>5</v>
      </c>
      <c r="BO251">
        <v>5</v>
      </c>
      <c r="BP251">
        <v>4</v>
      </c>
      <c r="BQ251">
        <v>4</v>
      </c>
      <c r="BR251">
        <v>5</v>
      </c>
      <c r="BS251">
        <v>4</v>
      </c>
      <c r="BT251">
        <v>4</v>
      </c>
      <c r="BU251">
        <v>3</v>
      </c>
      <c r="BV251">
        <v>3</v>
      </c>
      <c r="BW251">
        <v>5</v>
      </c>
      <c r="BX251">
        <v>5</v>
      </c>
      <c r="BY251">
        <v>5</v>
      </c>
      <c r="BZ251">
        <v>5</v>
      </c>
      <c r="CA251">
        <v>4</v>
      </c>
      <c r="CB251">
        <v>4</v>
      </c>
      <c r="CC251">
        <v>4</v>
      </c>
      <c r="CD251">
        <v>5</v>
      </c>
      <c r="CE251">
        <v>2</v>
      </c>
      <c r="CF251">
        <v>3</v>
      </c>
      <c r="CG251">
        <v>3</v>
      </c>
      <c r="CH251">
        <v>3</v>
      </c>
      <c r="CI251">
        <v>3</v>
      </c>
      <c r="CJ251">
        <v>5</v>
      </c>
      <c r="CK251">
        <v>4</v>
      </c>
      <c r="CL251">
        <v>2</v>
      </c>
      <c r="CM251">
        <v>2</v>
      </c>
      <c r="CN251">
        <v>2</v>
      </c>
    </row>
    <row r="252" spans="1:92" ht="15.5">
      <c r="A252" s="126" t="s">
        <v>1856</v>
      </c>
      <c r="B252" s="132">
        <v>9.8998832557596277</v>
      </c>
      <c r="C252">
        <v>3</v>
      </c>
      <c r="D252">
        <v>1</v>
      </c>
      <c r="E252">
        <v>2</v>
      </c>
      <c r="F252">
        <v>1</v>
      </c>
      <c r="G252"/>
      <c r="H252"/>
      <c r="I252"/>
      <c r="J252"/>
      <c r="K252"/>
      <c r="L252"/>
      <c r="M252"/>
      <c r="N252"/>
      <c r="O252"/>
      <c r="P252"/>
      <c r="Q252" s="126">
        <f t="shared" si="9"/>
        <v>1</v>
      </c>
      <c r="R252">
        <f t="shared" si="11"/>
        <v>1</v>
      </c>
      <c r="S252"/>
      <c r="T252">
        <v>2</v>
      </c>
      <c r="U252">
        <v>3</v>
      </c>
      <c r="V252"/>
      <c r="W252"/>
      <c r="X252">
        <v>6</v>
      </c>
      <c r="Y252"/>
      <c r="Z252">
        <v>8</v>
      </c>
      <c r="AA252"/>
      <c r="AB252"/>
      <c r="AC252"/>
      <c r="AD252"/>
      <c r="AE252">
        <v>13</v>
      </c>
      <c r="AF252"/>
      <c r="AG252" s="126">
        <f t="shared" si="10"/>
        <v>5</v>
      </c>
      <c r="AH252"/>
      <c r="AI252">
        <v>4</v>
      </c>
      <c r="AJ252">
        <v>2</v>
      </c>
      <c r="AK252"/>
      <c r="AL252"/>
      <c r="AM252">
        <v>3</v>
      </c>
      <c r="AN252"/>
      <c r="AO252">
        <v>1</v>
      </c>
      <c r="AP252"/>
      <c r="AQ252"/>
      <c r="AR252"/>
      <c r="AS252"/>
      <c r="AT252">
        <v>5</v>
      </c>
      <c r="AU252" t="s">
        <v>531</v>
      </c>
      <c r="AV252"/>
      <c r="AW252"/>
      <c r="AX252"/>
      <c r="AY252"/>
      <c r="AZ252">
        <v>3</v>
      </c>
      <c r="BA252">
        <v>4</v>
      </c>
      <c r="BB252">
        <v>4</v>
      </c>
      <c r="BC252">
        <v>4</v>
      </c>
      <c r="BD252">
        <v>4</v>
      </c>
      <c r="BE252">
        <v>5</v>
      </c>
      <c r="BF252">
        <v>4</v>
      </c>
      <c r="BG252">
        <v>4</v>
      </c>
      <c r="BH252">
        <v>3</v>
      </c>
      <c r="BI252">
        <v>5</v>
      </c>
      <c r="BJ252">
        <v>5</v>
      </c>
      <c r="BK252">
        <v>5</v>
      </c>
      <c r="BL252">
        <v>3</v>
      </c>
      <c r="BM252">
        <v>5</v>
      </c>
      <c r="BN252">
        <v>5</v>
      </c>
      <c r="BO252">
        <v>4</v>
      </c>
      <c r="BP252">
        <v>5</v>
      </c>
      <c r="BQ252">
        <v>3</v>
      </c>
      <c r="BR252">
        <v>3</v>
      </c>
      <c r="BS252">
        <v>2</v>
      </c>
      <c r="BT252">
        <v>4</v>
      </c>
      <c r="BU252">
        <v>4</v>
      </c>
      <c r="BV252">
        <v>5</v>
      </c>
      <c r="BW252">
        <v>5</v>
      </c>
      <c r="BX252">
        <v>5</v>
      </c>
      <c r="BY252">
        <v>4</v>
      </c>
      <c r="BZ252">
        <v>5</v>
      </c>
      <c r="CA252">
        <v>3</v>
      </c>
      <c r="CB252">
        <v>4</v>
      </c>
      <c r="CC252">
        <v>4</v>
      </c>
      <c r="CD252">
        <v>5</v>
      </c>
      <c r="CE252">
        <v>7</v>
      </c>
      <c r="CF252">
        <v>2</v>
      </c>
      <c r="CG252">
        <v>3</v>
      </c>
      <c r="CH252">
        <v>2</v>
      </c>
      <c r="CI252">
        <v>2</v>
      </c>
      <c r="CJ252">
        <v>4</v>
      </c>
      <c r="CK252">
        <v>2</v>
      </c>
      <c r="CL252">
        <v>4</v>
      </c>
      <c r="CM252">
        <v>4</v>
      </c>
      <c r="CN252">
        <v>2</v>
      </c>
    </row>
    <row r="253" spans="1:92" ht="15.5">
      <c r="A253" s="126" t="s">
        <v>1855</v>
      </c>
      <c r="B253" s="132">
        <v>10.649345806940481</v>
      </c>
      <c r="C253">
        <v>1</v>
      </c>
      <c r="D253">
        <v>4</v>
      </c>
      <c r="E253">
        <v>2</v>
      </c>
      <c r="F253">
        <v>1</v>
      </c>
      <c r="G253"/>
      <c r="H253"/>
      <c r="I253"/>
      <c r="J253"/>
      <c r="K253"/>
      <c r="L253"/>
      <c r="M253"/>
      <c r="N253"/>
      <c r="O253"/>
      <c r="P253"/>
      <c r="Q253" s="126">
        <f t="shared" si="9"/>
        <v>1</v>
      </c>
      <c r="R253">
        <f t="shared" si="11"/>
        <v>1</v>
      </c>
      <c r="S253"/>
      <c r="T253"/>
      <c r="U253"/>
      <c r="V253"/>
      <c r="W253"/>
      <c r="X253">
        <v>6</v>
      </c>
      <c r="Y253"/>
      <c r="Z253"/>
      <c r="AA253">
        <v>9</v>
      </c>
      <c r="AB253"/>
      <c r="AC253"/>
      <c r="AD253"/>
      <c r="AE253"/>
      <c r="AF253"/>
      <c r="AG253" s="126">
        <f t="shared" si="10"/>
        <v>2</v>
      </c>
      <c r="AH253"/>
      <c r="AI253"/>
      <c r="AJ253"/>
      <c r="AK253"/>
      <c r="AL253"/>
      <c r="AM253">
        <v>1</v>
      </c>
      <c r="AN253"/>
      <c r="AO253"/>
      <c r="AP253">
        <v>2</v>
      </c>
      <c r="AQ253"/>
      <c r="AR253"/>
      <c r="AS253"/>
      <c r="AT253"/>
      <c r="AU253"/>
      <c r="AV253"/>
      <c r="AW253"/>
      <c r="AX253"/>
      <c r="AY253"/>
      <c r="AZ253">
        <v>3</v>
      </c>
      <c r="BA253">
        <v>3</v>
      </c>
      <c r="BB253">
        <v>3</v>
      </c>
      <c r="BC253">
        <v>3</v>
      </c>
      <c r="BD253">
        <v>4</v>
      </c>
      <c r="BE253">
        <v>4</v>
      </c>
      <c r="BF253">
        <v>3</v>
      </c>
      <c r="BG253">
        <v>4</v>
      </c>
      <c r="BH253">
        <v>4</v>
      </c>
      <c r="BI253">
        <v>4</v>
      </c>
      <c r="BJ253">
        <v>4</v>
      </c>
      <c r="BK253">
        <v>4</v>
      </c>
      <c r="BL253">
        <v>4</v>
      </c>
      <c r="BM253">
        <v>4</v>
      </c>
      <c r="BN253">
        <v>4</v>
      </c>
      <c r="BO253">
        <v>4</v>
      </c>
      <c r="BP253">
        <v>4</v>
      </c>
      <c r="BQ253">
        <v>4</v>
      </c>
      <c r="BR253">
        <v>4</v>
      </c>
      <c r="BS253">
        <v>4</v>
      </c>
      <c r="BT253">
        <v>3</v>
      </c>
      <c r="BU253">
        <v>4</v>
      </c>
      <c r="BV253">
        <v>4</v>
      </c>
      <c r="BW253">
        <v>4</v>
      </c>
      <c r="BX253">
        <v>4</v>
      </c>
      <c r="BY253">
        <v>4</v>
      </c>
      <c r="BZ253">
        <v>4</v>
      </c>
      <c r="CA253">
        <v>4</v>
      </c>
      <c r="CB253">
        <v>3</v>
      </c>
      <c r="CC253">
        <v>3</v>
      </c>
      <c r="CD253">
        <v>3</v>
      </c>
      <c r="CE253">
        <v>6</v>
      </c>
      <c r="CF253">
        <v>3</v>
      </c>
      <c r="CG253">
        <v>4</v>
      </c>
      <c r="CH253">
        <v>3</v>
      </c>
      <c r="CI253">
        <v>4</v>
      </c>
      <c r="CJ253">
        <v>4</v>
      </c>
      <c r="CK253">
        <v>4</v>
      </c>
      <c r="CL253">
        <v>3</v>
      </c>
      <c r="CM253">
        <v>3</v>
      </c>
      <c r="CN253">
        <v>2</v>
      </c>
    </row>
    <row r="254" spans="1:92" ht="15.5">
      <c r="A254" s="126" t="s">
        <v>1854</v>
      </c>
      <c r="B254" s="132">
        <v>12.081454309488182</v>
      </c>
      <c r="C254">
        <v>2</v>
      </c>
      <c r="D254">
        <v>5</v>
      </c>
      <c r="E254">
        <v>2</v>
      </c>
      <c r="F254"/>
      <c r="G254"/>
      <c r="H254"/>
      <c r="I254"/>
      <c r="J254"/>
      <c r="K254"/>
      <c r="L254"/>
      <c r="M254"/>
      <c r="N254"/>
      <c r="O254">
        <v>10</v>
      </c>
      <c r="P254"/>
      <c r="Q254" s="126">
        <f t="shared" si="9"/>
        <v>1</v>
      </c>
      <c r="R254">
        <f t="shared" si="11"/>
        <v>10</v>
      </c>
      <c r="S254"/>
      <c r="T254">
        <v>2</v>
      </c>
      <c r="U254"/>
      <c r="V254">
        <v>4</v>
      </c>
      <c r="W254"/>
      <c r="X254"/>
      <c r="Y254"/>
      <c r="Z254"/>
      <c r="AA254"/>
      <c r="AB254"/>
      <c r="AC254">
        <v>11</v>
      </c>
      <c r="AD254"/>
      <c r="AE254"/>
      <c r="AF254"/>
      <c r="AG254" s="126">
        <f t="shared" si="10"/>
        <v>3</v>
      </c>
      <c r="AH254"/>
      <c r="AI254">
        <v>2</v>
      </c>
      <c r="AJ254"/>
      <c r="AK254">
        <v>1</v>
      </c>
      <c r="AL254"/>
      <c r="AM254"/>
      <c r="AN254"/>
      <c r="AO254"/>
      <c r="AP254"/>
      <c r="AQ254"/>
      <c r="AR254">
        <v>3</v>
      </c>
      <c r="AS254"/>
      <c r="AT254"/>
      <c r="AU254" t="s">
        <v>375</v>
      </c>
      <c r="AV254"/>
      <c r="AW254"/>
      <c r="AX254"/>
      <c r="AY254"/>
      <c r="AZ254">
        <v>6</v>
      </c>
      <c r="BA254">
        <v>4</v>
      </c>
      <c r="BB254">
        <v>4</v>
      </c>
      <c r="BC254">
        <v>4</v>
      </c>
      <c r="BD254">
        <v>5</v>
      </c>
      <c r="BE254">
        <v>5</v>
      </c>
      <c r="BF254">
        <v>3</v>
      </c>
      <c r="BG254">
        <v>3</v>
      </c>
      <c r="BH254">
        <v>3</v>
      </c>
      <c r="BI254">
        <v>3</v>
      </c>
      <c r="BJ254">
        <v>4</v>
      </c>
      <c r="BK254">
        <v>4</v>
      </c>
      <c r="BL254">
        <v>5</v>
      </c>
      <c r="BM254">
        <v>4</v>
      </c>
      <c r="BN254">
        <v>4</v>
      </c>
      <c r="BO254">
        <v>3</v>
      </c>
      <c r="BP254">
        <v>5</v>
      </c>
      <c r="BQ254">
        <v>3</v>
      </c>
      <c r="BR254">
        <v>3</v>
      </c>
      <c r="BS254">
        <v>4</v>
      </c>
      <c r="BT254">
        <v>4</v>
      </c>
      <c r="BU254">
        <v>4</v>
      </c>
      <c r="BV254">
        <v>3</v>
      </c>
      <c r="BW254">
        <v>3</v>
      </c>
      <c r="BX254">
        <v>3</v>
      </c>
      <c r="BY254">
        <v>3</v>
      </c>
      <c r="BZ254">
        <v>5</v>
      </c>
      <c r="CA254">
        <v>4</v>
      </c>
      <c r="CB254">
        <v>3</v>
      </c>
      <c r="CC254">
        <v>4</v>
      </c>
      <c r="CD254">
        <v>4</v>
      </c>
      <c r="CE254">
        <v>7</v>
      </c>
      <c r="CF254">
        <v>4</v>
      </c>
      <c r="CG254">
        <v>3</v>
      </c>
      <c r="CH254">
        <v>4</v>
      </c>
      <c r="CI254">
        <v>4</v>
      </c>
      <c r="CJ254">
        <v>4</v>
      </c>
      <c r="CK254">
        <v>5</v>
      </c>
      <c r="CL254">
        <v>3</v>
      </c>
      <c r="CM254">
        <v>3</v>
      </c>
      <c r="CN254">
        <v>2</v>
      </c>
    </row>
    <row r="255" spans="1:92" ht="15.5">
      <c r="A255" s="126" t="s">
        <v>1853</v>
      </c>
      <c r="B255" s="132">
        <v>6.3514196522391781</v>
      </c>
      <c r="C255">
        <v>2</v>
      </c>
      <c r="D255">
        <v>2</v>
      </c>
      <c r="E255">
        <v>2</v>
      </c>
      <c r="F255"/>
      <c r="G255"/>
      <c r="H255"/>
      <c r="I255"/>
      <c r="J255"/>
      <c r="K255"/>
      <c r="L255"/>
      <c r="M255">
        <v>8</v>
      </c>
      <c r="N255"/>
      <c r="O255"/>
      <c r="P255"/>
      <c r="Q255" s="126">
        <f t="shared" si="9"/>
        <v>1</v>
      </c>
      <c r="R255">
        <f t="shared" si="11"/>
        <v>8</v>
      </c>
      <c r="S255">
        <v>1</v>
      </c>
      <c r="T255"/>
      <c r="U255"/>
      <c r="V255">
        <v>4</v>
      </c>
      <c r="W255">
        <v>5</v>
      </c>
      <c r="X255"/>
      <c r="Y255">
        <v>7</v>
      </c>
      <c r="Z255">
        <v>8</v>
      </c>
      <c r="AA255"/>
      <c r="AB255"/>
      <c r="AC255"/>
      <c r="AD255">
        <v>12</v>
      </c>
      <c r="AE255"/>
      <c r="AF255"/>
      <c r="AG255" s="126">
        <f t="shared" si="10"/>
        <v>6</v>
      </c>
      <c r="AH255">
        <v>1</v>
      </c>
      <c r="AI255"/>
      <c r="AJ255"/>
      <c r="AK255">
        <v>4</v>
      </c>
      <c r="AL255">
        <v>3</v>
      </c>
      <c r="AM255"/>
      <c r="AN255">
        <v>5</v>
      </c>
      <c r="AO255">
        <v>6</v>
      </c>
      <c r="AP255"/>
      <c r="AQ255"/>
      <c r="AR255"/>
      <c r="AS255">
        <v>2</v>
      </c>
      <c r="AT255"/>
      <c r="AU255" t="s">
        <v>527</v>
      </c>
      <c r="AV255" t="s">
        <v>265</v>
      </c>
      <c r="AW255"/>
      <c r="AX255"/>
      <c r="AY255"/>
      <c r="AZ255">
        <v>4</v>
      </c>
      <c r="BA255">
        <v>4</v>
      </c>
      <c r="BB255">
        <v>4</v>
      </c>
      <c r="BC255">
        <v>4</v>
      </c>
      <c r="BD255">
        <v>5</v>
      </c>
      <c r="BE255">
        <v>5</v>
      </c>
      <c r="BF255">
        <v>3</v>
      </c>
      <c r="BG255">
        <v>4</v>
      </c>
      <c r="BH255">
        <v>4</v>
      </c>
      <c r="BI255">
        <v>3</v>
      </c>
      <c r="BJ255">
        <v>4</v>
      </c>
      <c r="BK255">
        <v>5</v>
      </c>
      <c r="BL255">
        <v>5</v>
      </c>
      <c r="BM255">
        <v>5</v>
      </c>
      <c r="BN255">
        <v>5</v>
      </c>
      <c r="BO255">
        <v>4</v>
      </c>
      <c r="BP255">
        <v>5</v>
      </c>
      <c r="BQ255">
        <v>5</v>
      </c>
      <c r="BR255">
        <v>5</v>
      </c>
      <c r="BS255">
        <v>4</v>
      </c>
      <c r="BT255">
        <v>5</v>
      </c>
      <c r="BU255">
        <v>4</v>
      </c>
      <c r="BV255">
        <v>5</v>
      </c>
      <c r="BW255">
        <v>5</v>
      </c>
      <c r="BX255">
        <v>5</v>
      </c>
      <c r="BY255">
        <v>4</v>
      </c>
      <c r="BZ255">
        <v>4</v>
      </c>
      <c r="CA255">
        <v>5</v>
      </c>
      <c r="CB255">
        <v>5</v>
      </c>
      <c r="CC255">
        <v>5</v>
      </c>
      <c r="CD255">
        <v>4</v>
      </c>
      <c r="CE255">
        <v>4</v>
      </c>
      <c r="CF255">
        <v>5</v>
      </c>
      <c r="CG255">
        <v>5</v>
      </c>
      <c r="CH255">
        <v>5</v>
      </c>
      <c r="CI255">
        <v>5</v>
      </c>
      <c r="CJ255">
        <v>5</v>
      </c>
      <c r="CK255">
        <v>5</v>
      </c>
      <c r="CL255">
        <v>4</v>
      </c>
      <c r="CM255">
        <v>4</v>
      </c>
      <c r="CN255">
        <v>4</v>
      </c>
    </row>
    <row r="256" spans="1:92" ht="15.5">
      <c r="A256" s="126" t="s">
        <v>1852</v>
      </c>
      <c r="B256" s="132">
        <v>13.865836787711755</v>
      </c>
      <c r="C256">
        <v>2</v>
      </c>
      <c r="D256">
        <v>4</v>
      </c>
      <c r="E256">
        <v>2</v>
      </c>
      <c r="F256">
        <v>1</v>
      </c>
      <c r="G256"/>
      <c r="H256"/>
      <c r="I256"/>
      <c r="J256"/>
      <c r="K256"/>
      <c r="L256"/>
      <c r="M256"/>
      <c r="N256"/>
      <c r="O256"/>
      <c r="P256"/>
      <c r="Q256" s="126">
        <f t="shared" si="9"/>
        <v>1</v>
      </c>
      <c r="R256">
        <f t="shared" si="11"/>
        <v>1</v>
      </c>
      <c r="S256">
        <v>1</v>
      </c>
      <c r="T256">
        <v>2</v>
      </c>
      <c r="U256">
        <v>3</v>
      </c>
      <c r="V256">
        <v>4</v>
      </c>
      <c r="W256">
        <v>5</v>
      </c>
      <c r="X256">
        <v>6</v>
      </c>
      <c r="Y256">
        <v>7</v>
      </c>
      <c r="Z256">
        <v>8</v>
      </c>
      <c r="AA256"/>
      <c r="AB256"/>
      <c r="AC256">
        <v>11</v>
      </c>
      <c r="AD256">
        <v>12</v>
      </c>
      <c r="AE256"/>
      <c r="AF256"/>
      <c r="AG256" s="126">
        <f t="shared" si="10"/>
        <v>10</v>
      </c>
      <c r="AH256">
        <v>2</v>
      </c>
      <c r="AI256">
        <v>1</v>
      </c>
      <c r="AJ256">
        <v>10</v>
      </c>
      <c r="AK256">
        <v>8</v>
      </c>
      <c r="AL256">
        <v>7</v>
      </c>
      <c r="AM256">
        <v>9</v>
      </c>
      <c r="AN256">
        <v>3</v>
      </c>
      <c r="AO256">
        <v>5</v>
      </c>
      <c r="AP256"/>
      <c r="AQ256"/>
      <c r="AR256">
        <v>6</v>
      </c>
      <c r="AS256">
        <v>4</v>
      </c>
      <c r="AT256"/>
      <c r="AU256" t="s">
        <v>760</v>
      </c>
      <c r="AV256" t="s">
        <v>1748</v>
      </c>
      <c r="AW256"/>
      <c r="AX256"/>
      <c r="AY256"/>
      <c r="AZ256">
        <v>6</v>
      </c>
      <c r="BA256">
        <v>3</v>
      </c>
      <c r="BB256">
        <v>3</v>
      </c>
      <c r="BC256">
        <v>4</v>
      </c>
      <c r="BD256">
        <v>2</v>
      </c>
      <c r="BE256">
        <v>5</v>
      </c>
      <c r="BF256">
        <v>4</v>
      </c>
      <c r="BG256">
        <v>3</v>
      </c>
      <c r="BH256">
        <v>4</v>
      </c>
      <c r="BI256">
        <v>5</v>
      </c>
      <c r="BJ256">
        <v>4</v>
      </c>
      <c r="BK256">
        <v>3</v>
      </c>
      <c r="BL256">
        <v>4</v>
      </c>
      <c r="BM256">
        <v>4</v>
      </c>
      <c r="BN256">
        <v>5</v>
      </c>
      <c r="BO256">
        <v>5</v>
      </c>
      <c r="BP256">
        <v>4</v>
      </c>
      <c r="BQ256">
        <v>3</v>
      </c>
      <c r="BR256">
        <v>5</v>
      </c>
      <c r="BS256">
        <v>5</v>
      </c>
      <c r="BT256">
        <v>4</v>
      </c>
      <c r="BU256">
        <v>3</v>
      </c>
      <c r="BV256">
        <v>3</v>
      </c>
      <c r="BW256">
        <v>4</v>
      </c>
      <c r="BX256">
        <v>5</v>
      </c>
      <c r="BY256">
        <v>5</v>
      </c>
      <c r="BZ256">
        <v>5</v>
      </c>
      <c r="CA256">
        <v>3</v>
      </c>
      <c r="CB256">
        <v>3</v>
      </c>
      <c r="CC256">
        <v>4</v>
      </c>
      <c r="CD256">
        <v>4</v>
      </c>
      <c r="CE256">
        <v>2</v>
      </c>
      <c r="CF256">
        <v>4</v>
      </c>
      <c r="CG256">
        <v>5</v>
      </c>
      <c r="CH256">
        <v>3</v>
      </c>
      <c r="CI256">
        <v>5</v>
      </c>
      <c r="CJ256">
        <v>5</v>
      </c>
      <c r="CK256">
        <v>5</v>
      </c>
      <c r="CL256">
        <v>4</v>
      </c>
      <c r="CM256">
        <v>3</v>
      </c>
      <c r="CN256">
        <v>2</v>
      </c>
    </row>
    <row r="257" spans="1:92" ht="15.5">
      <c r="A257" s="126" t="s">
        <v>1851</v>
      </c>
      <c r="B257" s="132">
        <v>13.929609649107899</v>
      </c>
      <c r="C257">
        <v>1</v>
      </c>
      <c r="D257">
        <v>6</v>
      </c>
      <c r="E257">
        <v>6</v>
      </c>
      <c r="F257">
        <v>1</v>
      </c>
      <c r="G257"/>
      <c r="H257"/>
      <c r="I257"/>
      <c r="J257"/>
      <c r="K257"/>
      <c r="L257"/>
      <c r="M257"/>
      <c r="N257"/>
      <c r="O257"/>
      <c r="P257"/>
      <c r="Q257" s="126">
        <f t="shared" si="9"/>
        <v>1</v>
      </c>
      <c r="R257">
        <f t="shared" si="11"/>
        <v>1</v>
      </c>
      <c r="S257">
        <v>1</v>
      </c>
      <c r="T257"/>
      <c r="U257">
        <v>3</v>
      </c>
      <c r="V257"/>
      <c r="W257"/>
      <c r="X257">
        <v>6</v>
      </c>
      <c r="Y257"/>
      <c r="Z257"/>
      <c r="AA257"/>
      <c r="AB257"/>
      <c r="AC257"/>
      <c r="AD257"/>
      <c r="AE257"/>
      <c r="AF257"/>
      <c r="AG257" s="126">
        <f t="shared" si="10"/>
        <v>3</v>
      </c>
      <c r="AH257">
        <v>2</v>
      </c>
      <c r="AI257"/>
      <c r="AJ257">
        <v>1</v>
      </c>
      <c r="AK257"/>
      <c r="AL257"/>
      <c r="AM257">
        <v>3</v>
      </c>
      <c r="AN257"/>
      <c r="AO257"/>
      <c r="AP257"/>
      <c r="AQ257"/>
      <c r="AR257"/>
      <c r="AS257"/>
      <c r="AT257"/>
      <c r="AU257" t="s">
        <v>511</v>
      </c>
      <c r="AV257"/>
      <c r="AW257"/>
      <c r="AX257"/>
      <c r="AY257"/>
      <c r="AZ257">
        <v>4</v>
      </c>
      <c r="BA257">
        <v>4</v>
      </c>
      <c r="BB257">
        <v>4</v>
      </c>
      <c r="BC257">
        <v>4</v>
      </c>
      <c r="BD257">
        <v>4</v>
      </c>
      <c r="BE257">
        <v>5</v>
      </c>
      <c r="BF257">
        <v>3</v>
      </c>
      <c r="BG257">
        <v>4</v>
      </c>
      <c r="BH257">
        <v>4</v>
      </c>
      <c r="BI257">
        <v>4</v>
      </c>
      <c r="BJ257">
        <v>4</v>
      </c>
      <c r="BK257">
        <v>4</v>
      </c>
      <c r="BL257">
        <v>5</v>
      </c>
      <c r="BM257">
        <v>5</v>
      </c>
      <c r="BN257">
        <v>5</v>
      </c>
      <c r="BO257">
        <v>5</v>
      </c>
      <c r="BP257">
        <v>5</v>
      </c>
      <c r="BQ257">
        <v>4</v>
      </c>
      <c r="BR257">
        <v>4</v>
      </c>
      <c r="BS257">
        <v>4</v>
      </c>
      <c r="BT257">
        <v>4</v>
      </c>
      <c r="BU257">
        <v>4</v>
      </c>
      <c r="BV257">
        <v>4</v>
      </c>
      <c r="BW257">
        <v>4</v>
      </c>
      <c r="BX257">
        <v>5</v>
      </c>
      <c r="BY257">
        <v>5</v>
      </c>
      <c r="BZ257">
        <v>5</v>
      </c>
      <c r="CA257">
        <v>5</v>
      </c>
      <c r="CB257">
        <v>5</v>
      </c>
      <c r="CC257">
        <v>5</v>
      </c>
      <c r="CD257">
        <v>4</v>
      </c>
      <c r="CE257">
        <v>2</v>
      </c>
      <c r="CF257">
        <v>4</v>
      </c>
      <c r="CG257">
        <v>4</v>
      </c>
      <c r="CH257">
        <v>4</v>
      </c>
      <c r="CI257">
        <v>4</v>
      </c>
      <c r="CJ257">
        <v>5</v>
      </c>
      <c r="CK257">
        <v>4</v>
      </c>
      <c r="CL257">
        <v>3</v>
      </c>
      <c r="CM257">
        <v>3</v>
      </c>
      <c r="CN257">
        <v>4</v>
      </c>
    </row>
    <row r="258" spans="1:92" ht="15.5">
      <c r="A258" s="126" t="s">
        <v>1850</v>
      </c>
      <c r="B258" s="132">
        <v>16.124433024764421</v>
      </c>
      <c r="C258">
        <v>1</v>
      </c>
      <c r="D258">
        <v>6</v>
      </c>
      <c r="E258">
        <v>12</v>
      </c>
      <c r="F258">
        <v>1</v>
      </c>
      <c r="G258"/>
      <c r="H258"/>
      <c r="I258"/>
      <c r="J258"/>
      <c r="K258"/>
      <c r="L258"/>
      <c r="M258"/>
      <c r="N258"/>
      <c r="O258"/>
      <c r="P258"/>
      <c r="Q258" s="126">
        <f t="shared" si="9"/>
        <v>1</v>
      </c>
      <c r="R258">
        <f t="shared" si="11"/>
        <v>1</v>
      </c>
      <c r="S258">
        <v>1</v>
      </c>
      <c r="T258">
        <v>2</v>
      </c>
      <c r="U258">
        <v>3</v>
      </c>
      <c r="V258">
        <v>4</v>
      </c>
      <c r="W258">
        <v>5</v>
      </c>
      <c r="X258">
        <v>6</v>
      </c>
      <c r="Y258">
        <v>7</v>
      </c>
      <c r="Z258">
        <v>8</v>
      </c>
      <c r="AA258"/>
      <c r="AB258">
        <v>10</v>
      </c>
      <c r="AC258">
        <v>11</v>
      </c>
      <c r="AD258">
        <v>12</v>
      </c>
      <c r="AE258">
        <v>13</v>
      </c>
      <c r="AF258"/>
      <c r="AG258" s="126">
        <f t="shared" si="10"/>
        <v>12</v>
      </c>
      <c r="AH258">
        <v>2</v>
      </c>
      <c r="AI258">
        <v>5</v>
      </c>
      <c r="AJ258">
        <v>10</v>
      </c>
      <c r="AK258">
        <v>6</v>
      </c>
      <c r="AL258">
        <v>11</v>
      </c>
      <c r="AM258">
        <v>7</v>
      </c>
      <c r="AN258">
        <v>4</v>
      </c>
      <c r="AO258">
        <v>8</v>
      </c>
      <c r="AP258"/>
      <c r="AQ258">
        <v>13</v>
      </c>
      <c r="AR258">
        <v>9</v>
      </c>
      <c r="AS258">
        <v>12</v>
      </c>
      <c r="AT258">
        <v>1</v>
      </c>
      <c r="AU258" t="s">
        <v>1271</v>
      </c>
      <c r="AV258"/>
      <c r="AW258"/>
      <c r="AX258"/>
      <c r="AY258"/>
      <c r="AZ258">
        <v>4</v>
      </c>
      <c r="BA258">
        <v>4</v>
      </c>
      <c r="BB258">
        <v>4</v>
      </c>
      <c r="BC258">
        <v>4</v>
      </c>
      <c r="BD258">
        <v>5</v>
      </c>
      <c r="BE258">
        <v>5</v>
      </c>
      <c r="BF258">
        <v>4</v>
      </c>
      <c r="BG258">
        <v>5</v>
      </c>
      <c r="BH258">
        <v>5</v>
      </c>
      <c r="BI258">
        <v>5</v>
      </c>
      <c r="BJ258">
        <v>5</v>
      </c>
      <c r="BK258">
        <v>5</v>
      </c>
      <c r="BL258">
        <v>5</v>
      </c>
      <c r="BM258">
        <v>5</v>
      </c>
      <c r="BN258">
        <v>5</v>
      </c>
      <c r="BO258">
        <v>5</v>
      </c>
      <c r="BP258">
        <v>5</v>
      </c>
      <c r="BQ258">
        <v>4</v>
      </c>
      <c r="BR258">
        <v>5</v>
      </c>
      <c r="BS258">
        <v>5</v>
      </c>
      <c r="BT258">
        <v>4</v>
      </c>
      <c r="BU258">
        <v>5</v>
      </c>
      <c r="BV258">
        <v>5</v>
      </c>
      <c r="BW258">
        <v>5</v>
      </c>
      <c r="BX258">
        <v>5</v>
      </c>
      <c r="BY258">
        <v>5</v>
      </c>
      <c r="BZ258">
        <v>5</v>
      </c>
      <c r="CA258">
        <v>5</v>
      </c>
      <c r="CB258">
        <v>5</v>
      </c>
      <c r="CC258">
        <v>5</v>
      </c>
      <c r="CD258">
        <v>5</v>
      </c>
      <c r="CE258">
        <v>3</v>
      </c>
      <c r="CF258">
        <v>5</v>
      </c>
      <c r="CG258">
        <v>5</v>
      </c>
      <c r="CH258">
        <v>5</v>
      </c>
      <c r="CI258">
        <v>5</v>
      </c>
      <c r="CJ258">
        <v>5</v>
      </c>
      <c r="CK258">
        <v>5</v>
      </c>
      <c r="CL258">
        <v>5</v>
      </c>
      <c r="CM258">
        <v>5</v>
      </c>
      <c r="CN258">
        <v>4</v>
      </c>
    </row>
    <row r="259" spans="1:92" ht="15.5">
      <c r="A259" s="126" t="s">
        <v>1849</v>
      </c>
      <c r="B259" s="132">
        <v>15.162237293393803</v>
      </c>
      <c r="C259">
        <v>1</v>
      </c>
      <c r="D259">
        <v>4</v>
      </c>
      <c r="E259">
        <v>7</v>
      </c>
      <c r="F259"/>
      <c r="G259"/>
      <c r="H259"/>
      <c r="I259"/>
      <c r="J259"/>
      <c r="K259"/>
      <c r="L259">
        <v>7</v>
      </c>
      <c r="M259"/>
      <c r="N259"/>
      <c r="O259"/>
      <c r="P259"/>
      <c r="Q259" s="126">
        <f t="shared" si="9"/>
        <v>1</v>
      </c>
      <c r="R259">
        <f t="shared" si="11"/>
        <v>7</v>
      </c>
      <c r="S259"/>
      <c r="T259">
        <v>2</v>
      </c>
      <c r="U259"/>
      <c r="V259">
        <v>4</v>
      </c>
      <c r="W259"/>
      <c r="X259">
        <v>6</v>
      </c>
      <c r="Y259"/>
      <c r="Z259"/>
      <c r="AA259"/>
      <c r="AB259"/>
      <c r="AC259"/>
      <c r="AD259"/>
      <c r="AE259"/>
      <c r="AF259"/>
      <c r="AG259" s="126">
        <f t="shared" si="10"/>
        <v>3</v>
      </c>
      <c r="AH259"/>
      <c r="AI259">
        <v>1</v>
      </c>
      <c r="AJ259"/>
      <c r="AK259">
        <v>2</v>
      </c>
      <c r="AL259"/>
      <c r="AM259">
        <v>3</v>
      </c>
      <c r="AN259"/>
      <c r="AO259"/>
      <c r="AP259"/>
      <c r="AQ259"/>
      <c r="AR259"/>
      <c r="AS259"/>
      <c r="AT259"/>
      <c r="AU259" t="s">
        <v>752</v>
      </c>
      <c r="AV259" t="s">
        <v>595</v>
      </c>
      <c r="AW259"/>
      <c r="AX259"/>
      <c r="AY259"/>
      <c r="AZ259">
        <v>4</v>
      </c>
      <c r="BA259">
        <v>3</v>
      </c>
      <c r="BB259">
        <v>3</v>
      </c>
      <c r="BC259">
        <v>3</v>
      </c>
      <c r="BD259">
        <v>4</v>
      </c>
      <c r="BE259">
        <v>4</v>
      </c>
      <c r="BF259">
        <v>4</v>
      </c>
      <c r="BG259">
        <v>4</v>
      </c>
      <c r="BH259">
        <v>4</v>
      </c>
      <c r="BI259">
        <v>4</v>
      </c>
      <c r="BJ259">
        <v>5</v>
      </c>
      <c r="BK259">
        <v>4</v>
      </c>
      <c r="BL259">
        <v>4</v>
      </c>
      <c r="BM259">
        <v>4</v>
      </c>
      <c r="BN259">
        <v>4</v>
      </c>
      <c r="BO259">
        <v>4</v>
      </c>
      <c r="BP259">
        <v>4</v>
      </c>
      <c r="BQ259">
        <v>4</v>
      </c>
      <c r="BR259">
        <v>4</v>
      </c>
      <c r="BS259">
        <v>4</v>
      </c>
      <c r="BT259">
        <v>5</v>
      </c>
      <c r="BU259">
        <v>3</v>
      </c>
      <c r="BV259">
        <v>4</v>
      </c>
      <c r="BW259">
        <v>4</v>
      </c>
      <c r="BX259">
        <v>4</v>
      </c>
      <c r="BY259">
        <v>4</v>
      </c>
      <c r="BZ259">
        <v>5</v>
      </c>
      <c r="CA259">
        <v>4</v>
      </c>
      <c r="CB259">
        <v>4</v>
      </c>
      <c r="CC259">
        <v>4</v>
      </c>
      <c r="CD259">
        <v>4</v>
      </c>
      <c r="CE259">
        <v>5</v>
      </c>
      <c r="CF259">
        <v>4</v>
      </c>
      <c r="CG259">
        <v>4</v>
      </c>
      <c r="CH259">
        <v>4</v>
      </c>
      <c r="CI259">
        <v>4</v>
      </c>
      <c r="CJ259">
        <v>4</v>
      </c>
      <c r="CK259">
        <v>4</v>
      </c>
      <c r="CL259">
        <v>4</v>
      </c>
      <c r="CM259">
        <v>3</v>
      </c>
      <c r="CN259">
        <v>4</v>
      </c>
    </row>
    <row r="260" spans="1:92" ht="15.5">
      <c r="A260" s="126" t="s">
        <v>1848</v>
      </c>
      <c r="B260" s="132">
        <v>4.5450754018669537</v>
      </c>
      <c r="C260">
        <v>2</v>
      </c>
      <c r="D260">
        <v>2</v>
      </c>
      <c r="E260">
        <v>13</v>
      </c>
      <c r="F260">
        <v>1</v>
      </c>
      <c r="G260"/>
      <c r="H260"/>
      <c r="I260"/>
      <c r="J260"/>
      <c r="K260"/>
      <c r="L260"/>
      <c r="M260"/>
      <c r="N260"/>
      <c r="O260"/>
      <c r="P260"/>
      <c r="Q260" s="126">
        <f t="shared" si="9"/>
        <v>1</v>
      </c>
      <c r="R260">
        <f t="shared" si="11"/>
        <v>1</v>
      </c>
      <c r="S260"/>
      <c r="T260">
        <v>2</v>
      </c>
      <c r="U260">
        <v>3</v>
      </c>
      <c r="V260"/>
      <c r="W260">
        <v>5</v>
      </c>
      <c r="X260">
        <v>6</v>
      </c>
      <c r="Y260">
        <v>7</v>
      </c>
      <c r="Z260">
        <v>8</v>
      </c>
      <c r="AA260"/>
      <c r="AB260">
        <v>10</v>
      </c>
      <c r="AC260">
        <v>11</v>
      </c>
      <c r="AD260">
        <v>12</v>
      </c>
      <c r="AE260"/>
      <c r="AF260"/>
      <c r="AG260" s="126">
        <f t="shared" si="10"/>
        <v>9</v>
      </c>
      <c r="AH260"/>
      <c r="AI260">
        <v>5</v>
      </c>
      <c r="AJ260">
        <v>3</v>
      </c>
      <c r="AK260"/>
      <c r="AL260">
        <v>6</v>
      </c>
      <c r="AM260">
        <v>2</v>
      </c>
      <c r="AN260">
        <v>7</v>
      </c>
      <c r="AO260">
        <v>9</v>
      </c>
      <c r="AP260"/>
      <c r="AQ260">
        <v>4</v>
      </c>
      <c r="AR260">
        <v>1</v>
      </c>
      <c r="AS260">
        <v>8</v>
      </c>
      <c r="AT260"/>
      <c r="AU260" t="s">
        <v>86</v>
      </c>
      <c r="AV260"/>
      <c r="AW260"/>
      <c r="AX260"/>
      <c r="AY260"/>
      <c r="AZ260">
        <v>6</v>
      </c>
      <c r="BA260">
        <v>4</v>
      </c>
      <c r="BB260">
        <v>4</v>
      </c>
      <c r="BC260">
        <v>4</v>
      </c>
      <c r="BD260">
        <v>5</v>
      </c>
      <c r="BE260">
        <v>5</v>
      </c>
      <c r="BF260">
        <v>3</v>
      </c>
      <c r="BG260">
        <v>3</v>
      </c>
      <c r="BH260">
        <v>3</v>
      </c>
      <c r="BI260">
        <v>5</v>
      </c>
      <c r="BJ260">
        <v>5</v>
      </c>
      <c r="BK260">
        <v>5</v>
      </c>
      <c r="BL260">
        <v>5</v>
      </c>
      <c r="BM260">
        <v>5</v>
      </c>
      <c r="BN260">
        <v>5</v>
      </c>
      <c r="BO260">
        <v>4</v>
      </c>
      <c r="BP260">
        <v>4</v>
      </c>
      <c r="BQ260">
        <v>4</v>
      </c>
      <c r="BR260">
        <v>4</v>
      </c>
      <c r="BS260">
        <v>4</v>
      </c>
      <c r="BT260">
        <v>3</v>
      </c>
      <c r="BU260">
        <v>4</v>
      </c>
      <c r="BV260">
        <v>5</v>
      </c>
      <c r="BW260">
        <v>5</v>
      </c>
      <c r="BX260">
        <v>5</v>
      </c>
      <c r="BY260">
        <v>5</v>
      </c>
      <c r="BZ260">
        <v>5</v>
      </c>
      <c r="CA260">
        <v>5</v>
      </c>
      <c r="CB260">
        <v>4</v>
      </c>
      <c r="CC260">
        <v>4</v>
      </c>
      <c r="CD260">
        <v>4</v>
      </c>
      <c r="CE260">
        <v>7</v>
      </c>
      <c r="CF260">
        <v>2</v>
      </c>
      <c r="CG260">
        <v>5</v>
      </c>
      <c r="CH260">
        <v>5</v>
      </c>
      <c r="CI260">
        <v>5</v>
      </c>
      <c r="CJ260">
        <v>4</v>
      </c>
      <c r="CK260">
        <v>4</v>
      </c>
      <c r="CL260">
        <v>1</v>
      </c>
      <c r="CM260">
        <v>1</v>
      </c>
      <c r="CN260">
        <v>1</v>
      </c>
    </row>
    <row r="261" spans="1:92" ht="15.5">
      <c r="A261" s="126" t="s">
        <v>1847</v>
      </c>
      <c r="B261" s="132">
        <v>9.9513976654766108</v>
      </c>
      <c r="C261">
        <v>2</v>
      </c>
      <c r="D261">
        <v>4</v>
      </c>
      <c r="E261">
        <v>2</v>
      </c>
      <c r="F261">
        <v>1</v>
      </c>
      <c r="G261"/>
      <c r="H261"/>
      <c r="I261"/>
      <c r="J261"/>
      <c r="K261"/>
      <c r="L261"/>
      <c r="M261"/>
      <c r="N261"/>
      <c r="O261"/>
      <c r="P261"/>
      <c r="Q261" s="126">
        <f t="shared" ref="Q261:Q324" si="12">COUNT(F261:P261)</f>
        <v>1</v>
      </c>
      <c r="R261">
        <f t="shared" si="11"/>
        <v>1</v>
      </c>
      <c r="S261"/>
      <c r="T261">
        <v>2</v>
      </c>
      <c r="U261">
        <v>3</v>
      </c>
      <c r="V261"/>
      <c r="W261">
        <v>5</v>
      </c>
      <c r="X261">
        <v>6</v>
      </c>
      <c r="Y261">
        <v>7</v>
      </c>
      <c r="Z261"/>
      <c r="AA261"/>
      <c r="AB261"/>
      <c r="AC261">
        <v>11</v>
      </c>
      <c r="AD261">
        <v>12</v>
      </c>
      <c r="AE261"/>
      <c r="AF261"/>
      <c r="AG261" s="126">
        <f t="shared" ref="AG261:AG324" si="13">COUNT(S261:AE261)</f>
        <v>7</v>
      </c>
      <c r="AH261"/>
      <c r="AI261">
        <v>2</v>
      </c>
      <c r="AJ261">
        <v>3</v>
      </c>
      <c r="AK261"/>
      <c r="AL261">
        <v>6</v>
      </c>
      <c r="AM261">
        <v>5</v>
      </c>
      <c r="AN261">
        <v>4</v>
      </c>
      <c r="AO261"/>
      <c r="AP261"/>
      <c r="AQ261"/>
      <c r="AR261">
        <v>8</v>
      </c>
      <c r="AS261">
        <v>7</v>
      </c>
      <c r="AT261"/>
      <c r="AU261"/>
      <c r="AV261"/>
      <c r="AW261"/>
      <c r="AX261"/>
      <c r="AY261"/>
      <c r="AZ261">
        <v>4</v>
      </c>
      <c r="BA261">
        <v>2</v>
      </c>
      <c r="BB261">
        <v>2</v>
      </c>
      <c r="BC261">
        <v>2</v>
      </c>
      <c r="BD261">
        <v>4</v>
      </c>
      <c r="BE261">
        <v>4</v>
      </c>
      <c r="BF261">
        <v>1</v>
      </c>
      <c r="BG261">
        <v>3</v>
      </c>
      <c r="BH261">
        <v>3</v>
      </c>
      <c r="BI261">
        <v>4</v>
      </c>
      <c r="BJ261">
        <v>4</v>
      </c>
      <c r="BK261">
        <v>5</v>
      </c>
      <c r="BL261">
        <v>4</v>
      </c>
      <c r="BM261">
        <v>5</v>
      </c>
      <c r="BN261">
        <v>5</v>
      </c>
      <c r="BO261">
        <v>5</v>
      </c>
      <c r="BP261">
        <v>4</v>
      </c>
      <c r="BQ261">
        <v>4</v>
      </c>
      <c r="BR261">
        <v>5</v>
      </c>
      <c r="BS261">
        <v>5</v>
      </c>
      <c r="BT261">
        <v>4</v>
      </c>
      <c r="BU261">
        <v>3</v>
      </c>
      <c r="BV261">
        <v>3</v>
      </c>
      <c r="BW261">
        <v>4</v>
      </c>
      <c r="BX261">
        <v>5</v>
      </c>
      <c r="BY261">
        <v>5</v>
      </c>
      <c r="BZ261">
        <v>5</v>
      </c>
      <c r="CA261">
        <v>4</v>
      </c>
      <c r="CB261">
        <v>3</v>
      </c>
      <c r="CC261">
        <v>4</v>
      </c>
      <c r="CD261">
        <v>4</v>
      </c>
      <c r="CE261">
        <v>1</v>
      </c>
      <c r="CF261">
        <v>4</v>
      </c>
      <c r="CG261">
        <v>4</v>
      </c>
      <c r="CH261">
        <v>4</v>
      </c>
      <c r="CI261">
        <v>4</v>
      </c>
      <c r="CJ261">
        <v>4</v>
      </c>
      <c r="CK261">
        <v>4</v>
      </c>
      <c r="CL261">
        <v>3</v>
      </c>
      <c r="CM261">
        <v>2</v>
      </c>
      <c r="CN261">
        <v>1</v>
      </c>
    </row>
    <row r="262" spans="1:92" ht="15.5">
      <c r="A262" s="126" t="s">
        <v>1846</v>
      </c>
      <c r="B262" s="132">
        <v>10.297730408486599</v>
      </c>
      <c r="C262">
        <v>1</v>
      </c>
      <c r="D262">
        <v>2</v>
      </c>
      <c r="E262">
        <v>2</v>
      </c>
      <c r="F262">
        <v>1</v>
      </c>
      <c r="G262"/>
      <c r="H262"/>
      <c r="I262"/>
      <c r="J262"/>
      <c r="K262"/>
      <c r="L262"/>
      <c r="M262"/>
      <c r="N262"/>
      <c r="O262"/>
      <c r="P262"/>
      <c r="Q262" s="126">
        <f t="shared" si="12"/>
        <v>1</v>
      </c>
      <c r="R262">
        <f t="shared" ref="R262:R325" si="14">IF(Q262=1,MAX(F262:O262),11)</f>
        <v>1</v>
      </c>
      <c r="S262"/>
      <c r="T262"/>
      <c r="U262">
        <v>3</v>
      </c>
      <c r="V262"/>
      <c r="W262"/>
      <c r="X262"/>
      <c r="Y262"/>
      <c r="Z262"/>
      <c r="AA262"/>
      <c r="AB262"/>
      <c r="AC262"/>
      <c r="AD262"/>
      <c r="AE262"/>
      <c r="AF262"/>
      <c r="AG262" s="126">
        <f t="shared" si="13"/>
        <v>1</v>
      </c>
      <c r="AH262"/>
      <c r="AI262"/>
      <c r="AJ262">
        <v>1</v>
      </c>
      <c r="AK262"/>
      <c r="AL262"/>
      <c r="AM262"/>
      <c r="AN262"/>
      <c r="AO262"/>
      <c r="AP262"/>
      <c r="AQ262"/>
      <c r="AR262"/>
      <c r="AS262"/>
      <c r="AT262"/>
      <c r="AU262" t="s">
        <v>1845</v>
      </c>
      <c r="AV262"/>
      <c r="AW262"/>
      <c r="AX262"/>
      <c r="AY262"/>
      <c r="AZ262">
        <v>4</v>
      </c>
      <c r="BA262">
        <v>3</v>
      </c>
      <c r="BB262">
        <v>3</v>
      </c>
      <c r="BC262">
        <v>4</v>
      </c>
      <c r="BD262">
        <v>3</v>
      </c>
      <c r="BE262">
        <v>3</v>
      </c>
      <c r="BF262">
        <v>3</v>
      </c>
      <c r="BG262">
        <v>4</v>
      </c>
      <c r="BH262">
        <v>3</v>
      </c>
      <c r="BI262">
        <v>4</v>
      </c>
      <c r="BJ262">
        <v>4</v>
      </c>
      <c r="BK262">
        <v>4</v>
      </c>
      <c r="BL262">
        <v>4</v>
      </c>
      <c r="BM262">
        <v>3</v>
      </c>
      <c r="BN262">
        <v>3</v>
      </c>
      <c r="BO262">
        <v>4</v>
      </c>
      <c r="BP262">
        <v>3</v>
      </c>
      <c r="BQ262">
        <v>3</v>
      </c>
      <c r="BR262">
        <v>4</v>
      </c>
      <c r="BS262">
        <v>3</v>
      </c>
      <c r="BT262">
        <v>4</v>
      </c>
      <c r="BU262">
        <v>3</v>
      </c>
      <c r="BV262">
        <v>3</v>
      </c>
      <c r="BW262">
        <v>4</v>
      </c>
      <c r="BX262">
        <v>4</v>
      </c>
      <c r="BY262">
        <v>4</v>
      </c>
      <c r="BZ262">
        <v>3</v>
      </c>
      <c r="CA262">
        <v>4</v>
      </c>
      <c r="CB262">
        <v>3</v>
      </c>
      <c r="CC262">
        <v>4</v>
      </c>
      <c r="CD262">
        <v>3</v>
      </c>
      <c r="CE262">
        <v>3</v>
      </c>
      <c r="CF262">
        <v>4</v>
      </c>
      <c r="CG262">
        <v>2</v>
      </c>
      <c r="CH262">
        <v>4</v>
      </c>
      <c r="CI262">
        <v>4</v>
      </c>
      <c r="CJ262">
        <v>3</v>
      </c>
      <c r="CK262">
        <v>3</v>
      </c>
      <c r="CL262">
        <v>4</v>
      </c>
      <c r="CM262">
        <v>3</v>
      </c>
      <c r="CN262">
        <v>4</v>
      </c>
    </row>
    <row r="263" spans="1:92" ht="15.5">
      <c r="A263" s="126" t="s">
        <v>1844</v>
      </c>
      <c r="B263" s="132">
        <v>13.631081193037453</v>
      </c>
      <c r="C263">
        <v>1</v>
      </c>
      <c r="D263">
        <v>2</v>
      </c>
      <c r="E263">
        <v>2</v>
      </c>
      <c r="F263">
        <v>1</v>
      </c>
      <c r="G263"/>
      <c r="H263"/>
      <c r="I263"/>
      <c r="J263"/>
      <c r="K263"/>
      <c r="L263"/>
      <c r="M263"/>
      <c r="N263"/>
      <c r="O263"/>
      <c r="P263"/>
      <c r="Q263" s="126">
        <f t="shared" si="12"/>
        <v>1</v>
      </c>
      <c r="R263">
        <f t="shared" si="14"/>
        <v>1</v>
      </c>
      <c r="S263"/>
      <c r="T263">
        <v>2</v>
      </c>
      <c r="U263">
        <v>3</v>
      </c>
      <c r="V263">
        <v>4</v>
      </c>
      <c r="W263"/>
      <c r="X263">
        <v>6</v>
      </c>
      <c r="Y263">
        <v>7</v>
      </c>
      <c r="Z263"/>
      <c r="AA263">
        <v>9</v>
      </c>
      <c r="AB263"/>
      <c r="AC263">
        <v>11</v>
      </c>
      <c r="AD263"/>
      <c r="AE263">
        <v>13</v>
      </c>
      <c r="AF263"/>
      <c r="AG263" s="126">
        <f t="shared" si="13"/>
        <v>8</v>
      </c>
      <c r="AH263"/>
      <c r="AI263">
        <v>3</v>
      </c>
      <c r="AJ263">
        <v>4</v>
      </c>
      <c r="AK263">
        <v>2</v>
      </c>
      <c r="AL263"/>
      <c r="AM263">
        <v>5</v>
      </c>
      <c r="AN263">
        <v>6</v>
      </c>
      <c r="AO263"/>
      <c r="AP263">
        <v>1</v>
      </c>
      <c r="AQ263"/>
      <c r="AR263">
        <v>7</v>
      </c>
      <c r="AS263"/>
      <c r="AT263">
        <v>8</v>
      </c>
      <c r="AU263" t="s">
        <v>502</v>
      </c>
      <c r="AV263" t="s">
        <v>723</v>
      </c>
      <c r="AW263" t="s">
        <v>747</v>
      </c>
      <c r="AX263" t="s">
        <v>1576</v>
      </c>
      <c r="AY263" t="s">
        <v>1843</v>
      </c>
      <c r="AZ263">
        <v>4</v>
      </c>
      <c r="BA263">
        <v>5</v>
      </c>
      <c r="BB263">
        <v>5</v>
      </c>
      <c r="BC263">
        <v>5</v>
      </c>
      <c r="BD263">
        <v>5</v>
      </c>
      <c r="BE263">
        <v>5</v>
      </c>
      <c r="BF263">
        <v>4</v>
      </c>
      <c r="BG263">
        <v>4</v>
      </c>
      <c r="BH263">
        <v>5</v>
      </c>
      <c r="BI263">
        <v>3</v>
      </c>
      <c r="BJ263">
        <v>5</v>
      </c>
      <c r="BK263">
        <v>5</v>
      </c>
      <c r="BL263">
        <v>3</v>
      </c>
      <c r="BM263">
        <v>4</v>
      </c>
      <c r="BN263">
        <v>4</v>
      </c>
      <c r="BO263">
        <v>5</v>
      </c>
      <c r="BP263">
        <v>5</v>
      </c>
      <c r="BQ263">
        <v>5</v>
      </c>
      <c r="BR263">
        <v>5</v>
      </c>
      <c r="BS263">
        <v>2</v>
      </c>
      <c r="BT263">
        <v>4</v>
      </c>
      <c r="BU263">
        <v>4</v>
      </c>
      <c r="BV263">
        <v>5</v>
      </c>
      <c r="BW263">
        <v>5</v>
      </c>
      <c r="BX263">
        <v>4</v>
      </c>
      <c r="BY263">
        <v>4</v>
      </c>
      <c r="BZ263">
        <v>3</v>
      </c>
      <c r="CA263">
        <v>5</v>
      </c>
      <c r="CB263">
        <v>5</v>
      </c>
      <c r="CC263">
        <v>3</v>
      </c>
      <c r="CD263">
        <v>5</v>
      </c>
      <c r="CE263">
        <v>6</v>
      </c>
      <c r="CF263">
        <v>4</v>
      </c>
      <c r="CG263">
        <v>4</v>
      </c>
      <c r="CH263">
        <v>4</v>
      </c>
      <c r="CI263">
        <v>4</v>
      </c>
      <c r="CJ263">
        <v>5</v>
      </c>
      <c r="CK263">
        <v>4</v>
      </c>
      <c r="CL263">
        <v>3</v>
      </c>
      <c r="CM263">
        <v>3</v>
      </c>
      <c r="CN263">
        <v>2</v>
      </c>
    </row>
    <row r="264" spans="1:92" ht="15.5">
      <c r="A264" s="126" t="s">
        <v>1842</v>
      </c>
      <c r="B264" s="132">
        <v>9.5057952541802706</v>
      </c>
      <c r="C264">
        <v>1</v>
      </c>
      <c r="D264">
        <v>5</v>
      </c>
      <c r="E264">
        <v>14</v>
      </c>
      <c r="F264">
        <v>1</v>
      </c>
      <c r="G264"/>
      <c r="H264"/>
      <c r="I264"/>
      <c r="J264"/>
      <c r="K264"/>
      <c r="L264"/>
      <c r="M264"/>
      <c r="N264"/>
      <c r="O264"/>
      <c r="P264"/>
      <c r="Q264" s="126">
        <f t="shared" si="12"/>
        <v>1</v>
      </c>
      <c r="R264">
        <f t="shared" si="14"/>
        <v>1</v>
      </c>
      <c r="S264"/>
      <c r="T264">
        <v>2</v>
      </c>
      <c r="U264"/>
      <c r="V264"/>
      <c r="W264">
        <v>5</v>
      </c>
      <c r="X264">
        <v>6</v>
      </c>
      <c r="Y264"/>
      <c r="Z264"/>
      <c r="AA264"/>
      <c r="AB264"/>
      <c r="AC264"/>
      <c r="AD264"/>
      <c r="AE264"/>
      <c r="AF264"/>
      <c r="AG264" s="126">
        <f t="shared" si="13"/>
        <v>3</v>
      </c>
      <c r="AH264"/>
      <c r="AI264">
        <v>2</v>
      </c>
      <c r="AJ264"/>
      <c r="AK264"/>
      <c r="AL264">
        <v>3</v>
      </c>
      <c r="AM264">
        <v>1</v>
      </c>
      <c r="AN264"/>
      <c r="AO264"/>
      <c r="AP264"/>
      <c r="AQ264"/>
      <c r="AR264"/>
      <c r="AS264"/>
      <c r="AT264"/>
      <c r="AU264" t="s">
        <v>536</v>
      </c>
      <c r="AV264"/>
      <c r="AW264"/>
      <c r="AX264"/>
      <c r="AY264"/>
      <c r="AZ264">
        <v>4</v>
      </c>
      <c r="BA264">
        <v>3</v>
      </c>
      <c r="BB264">
        <v>3</v>
      </c>
      <c r="BC264">
        <v>3</v>
      </c>
      <c r="BD264">
        <v>5</v>
      </c>
      <c r="BE264">
        <v>5</v>
      </c>
      <c r="BF264">
        <v>3</v>
      </c>
      <c r="BG264">
        <v>4</v>
      </c>
      <c r="BH264">
        <v>4</v>
      </c>
      <c r="BI264">
        <v>3</v>
      </c>
      <c r="BJ264">
        <v>3</v>
      </c>
      <c r="BK264">
        <v>4</v>
      </c>
      <c r="BL264">
        <v>4</v>
      </c>
      <c r="BM264">
        <v>4</v>
      </c>
      <c r="BN264">
        <v>4</v>
      </c>
      <c r="BO264">
        <v>3</v>
      </c>
      <c r="BP264">
        <v>4</v>
      </c>
      <c r="BQ264">
        <v>4</v>
      </c>
      <c r="BR264">
        <v>4</v>
      </c>
      <c r="BS264">
        <v>4</v>
      </c>
      <c r="BT264">
        <v>4</v>
      </c>
      <c r="BU264">
        <v>4</v>
      </c>
      <c r="BV264">
        <v>4</v>
      </c>
      <c r="BW264">
        <v>4</v>
      </c>
      <c r="BX264">
        <v>4</v>
      </c>
      <c r="BY264">
        <v>4</v>
      </c>
      <c r="BZ264">
        <v>5</v>
      </c>
      <c r="CA264">
        <v>3</v>
      </c>
      <c r="CB264">
        <v>3</v>
      </c>
      <c r="CC264">
        <v>3</v>
      </c>
      <c r="CD264">
        <v>4</v>
      </c>
      <c r="CE264">
        <v>6</v>
      </c>
      <c r="CF264">
        <v>3</v>
      </c>
      <c r="CG264">
        <v>4</v>
      </c>
      <c r="CH264">
        <v>4</v>
      </c>
      <c r="CI264">
        <v>4</v>
      </c>
      <c r="CJ264">
        <v>4</v>
      </c>
      <c r="CK264">
        <v>4</v>
      </c>
      <c r="CL264">
        <v>3</v>
      </c>
      <c r="CM264">
        <v>2</v>
      </c>
      <c r="CN264">
        <v>1</v>
      </c>
    </row>
    <row r="265" spans="1:92" ht="15.5">
      <c r="A265" s="126" t="s">
        <v>1841</v>
      </c>
      <c r="B265" s="132">
        <v>13.70297851653142</v>
      </c>
      <c r="C265">
        <v>1</v>
      </c>
      <c r="D265">
        <v>6</v>
      </c>
      <c r="E265">
        <v>9</v>
      </c>
      <c r="F265">
        <v>1</v>
      </c>
      <c r="G265"/>
      <c r="H265"/>
      <c r="I265"/>
      <c r="J265"/>
      <c r="K265"/>
      <c r="L265"/>
      <c r="M265"/>
      <c r="N265"/>
      <c r="O265"/>
      <c r="P265"/>
      <c r="Q265" s="126">
        <f t="shared" si="12"/>
        <v>1</v>
      </c>
      <c r="R265">
        <f t="shared" si="14"/>
        <v>1</v>
      </c>
      <c r="S265">
        <v>1</v>
      </c>
      <c r="T265">
        <v>2</v>
      </c>
      <c r="U265">
        <v>3</v>
      </c>
      <c r="V265">
        <v>4</v>
      </c>
      <c r="W265">
        <v>5</v>
      </c>
      <c r="X265">
        <v>6</v>
      </c>
      <c r="Y265">
        <v>7</v>
      </c>
      <c r="Z265">
        <v>8</v>
      </c>
      <c r="AA265">
        <v>9</v>
      </c>
      <c r="AB265">
        <v>10</v>
      </c>
      <c r="AC265">
        <v>11</v>
      </c>
      <c r="AD265">
        <v>12</v>
      </c>
      <c r="AE265">
        <v>13</v>
      </c>
      <c r="AF265"/>
      <c r="AG265" s="126">
        <f t="shared" si="13"/>
        <v>13</v>
      </c>
      <c r="AH265">
        <v>4</v>
      </c>
      <c r="AI265">
        <v>7</v>
      </c>
      <c r="AJ265">
        <v>2</v>
      </c>
      <c r="AK265">
        <v>9</v>
      </c>
      <c r="AL265">
        <v>6</v>
      </c>
      <c r="AM265">
        <v>5</v>
      </c>
      <c r="AN265">
        <v>8</v>
      </c>
      <c r="AO265">
        <v>11</v>
      </c>
      <c r="AP265">
        <v>3</v>
      </c>
      <c r="AQ265">
        <v>12</v>
      </c>
      <c r="AR265">
        <v>13</v>
      </c>
      <c r="AS265">
        <v>10</v>
      </c>
      <c r="AT265">
        <v>1</v>
      </c>
      <c r="AU265" t="s">
        <v>795</v>
      </c>
      <c r="AV265" t="s">
        <v>527</v>
      </c>
      <c r="AW265" t="s">
        <v>269</v>
      </c>
      <c r="AX265" t="s">
        <v>410</v>
      </c>
      <c r="AY265"/>
      <c r="AZ265">
        <v>5</v>
      </c>
      <c r="BA265">
        <v>3</v>
      </c>
      <c r="BB265">
        <v>3</v>
      </c>
      <c r="BC265">
        <v>3</v>
      </c>
      <c r="BD265">
        <v>3</v>
      </c>
      <c r="BE265">
        <v>1</v>
      </c>
      <c r="BF265">
        <v>3</v>
      </c>
      <c r="BG265">
        <v>3</v>
      </c>
      <c r="BH265">
        <v>3</v>
      </c>
      <c r="BI265">
        <v>3</v>
      </c>
      <c r="BJ265">
        <v>3</v>
      </c>
      <c r="BK265">
        <v>3</v>
      </c>
      <c r="BL265">
        <v>4</v>
      </c>
      <c r="BM265">
        <v>4</v>
      </c>
      <c r="BN265">
        <v>4</v>
      </c>
      <c r="BO265">
        <v>4</v>
      </c>
      <c r="BP265">
        <v>4</v>
      </c>
      <c r="BQ265">
        <v>3</v>
      </c>
      <c r="BR265">
        <v>4</v>
      </c>
      <c r="BS265">
        <v>4</v>
      </c>
      <c r="BT265">
        <v>3</v>
      </c>
      <c r="BU265">
        <v>3</v>
      </c>
      <c r="BV265">
        <v>2</v>
      </c>
      <c r="BW265">
        <v>4</v>
      </c>
      <c r="BX265">
        <v>4</v>
      </c>
      <c r="BY265">
        <v>5</v>
      </c>
      <c r="BZ265">
        <v>5</v>
      </c>
      <c r="CA265">
        <v>4</v>
      </c>
      <c r="CB265">
        <v>4</v>
      </c>
      <c r="CC265">
        <v>4</v>
      </c>
      <c r="CD265">
        <v>3</v>
      </c>
      <c r="CE265">
        <v>3</v>
      </c>
      <c r="CF265">
        <v>3</v>
      </c>
      <c r="CG265">
        <v>2</v>
      </c>
      <c r="CH265">
        <v>2</v>
      </c>
      <c r="CI265">
        <v>4</v>
      </c>
      <c r="CJ265">
        <v>4</v>
      </c>
      <c r="CK265">
        <v>4</v>
      </c>
      <c r="CL265">
        <v>2</v>
      </c>
      <c r="CM265">
        <v>2</v>
      </c>
      <c r="CN265">
        <v>2</v>
      </c>
    </row>
    <row r="266" spans="1:92" ht="15.5">
      <c r="A266" s="126" t="s">
        <v>1840</v>
      </c>
      <c r="B266" s="132">
        <v>12.213880823763532</v>
      </c>
      <c r="C266">
        <v>2</v>
      </c>
      <c r="D266">
        <v>2</v>
      </c>
      <c r="E266">
        <v>12</v>
      </c>
      <c r="F266">
        <v>1</v>
      </c>
      <c r="G266"/>
      <c r="H266"/>
      <c r="I266"/>
      <c r="J266"/>
      <c r="K266"/>
      <c r="L266"/>
      <c r="M266"/>
      <c r="N266"/>
      <c r="O266"/>
      <c r="P266"/>
      <c r="Q266" s="126">
        <f t="shared" si="12"/>
        <v>1</v>
      </c>
      <c r="R266">
        <f t="shared" si="14"/>
        <v>1</v>
      </c>
      <c r="S266">
        <v>1</v>
      </c>
      <c r="T266">
        <v>2</v>
      </c>
      <c r="U266">
        <v>3</v>
      </c>
      <c r="V266">
        <v>4</v>
      </c>
      <c r="W266">
        <v>5</v>
      </c>
      <c r="X266">
        <v>6</v>
      </c>
      <c r="Y266">
        <v>7</v>
      </c>
      <c r="Z266">
        <v>8</v>
      </c>
      <c r="AA266">
        <v>9</v>
      </c>
      <c r="AB266">
        <v>10</v>
      </c>
      <c r="AC266">
        <v>11</v>
      </c>
      <c r="AD266">
        <v>12</v>
      </c>
      <c r="AE266">
        <v>13</v>
      </c>
      <c r="AF266"/>
      <c r="AG266" s="126">
        <f t="shared" si="13"/>
        <v>13</v>
      </c>
      <c r="AH266"/>
      <c r="AI266"/>
      <c r="AJ266"/>
      <c r="AK266">
        <v>3</v>
      </c>
      <c r="AL266"/>
      <c r="AM266">
        <v>1</v>
      </c>
      <c r="AN266">
        <v>2</v>
      </c>
      <c r="AO266"/>
      <c r="AP266"/>
      <c r="AQ266"/>
      <c r="AR266"/>
      <c r="AS266"/>
      <c r="AT266"/>
      <c r="AU266"/>
      <c r="AV266"/>
      <c r="AW266"/>
      <c r="AX266"/>
      <c r="AY266"/>
      <c r="AZ266">
        <v>3</v>
      </c>
      <c r="BA266">
        <v>4</v>
      </c>
      <c r="BB266">
        <v>4</v>
      </c>
      <c r="BC266">
        <v>4</v>
      </c>
      <c r="BD266">
        <v>5</v>
      </c>
      <c r="BE266">
        <v>5</v>
      </c>
      <c r="BF266">
        <v>4</v>
      </c>
      <c r="BG266">
        <v>4</v>
      </c>
      <c r="BH266">
        <v>4</v>
      </c>
      <c r="BI266">
        <v>4</v>
      </c>
      <c r="BJ266">
        <v>4</v>
      </c>
      <c r="BK266">
        <v>4</v>
      </c>
      <c r="BL266">
        <v>4</v>
      </c>
      <c r="BM266">
        <v>4</v>
      </c>
      <c r="BN266">
        <v>5</v>
      </c>
      <c r="BO266">
        <v>5</v>
      </c>
      <c r="BP266">
        <v>5</v>
      </c>
      <c r="BQ266">
        <v>5</v>
      </c>
      <c r="BR266">
        <v>5</v>
      </c>
      <c r="BS266">
        <v>5</v>
      </c>
      <c r="BT266">
        <v>5</v>
      </c>
      <c r="BU266">
        <v>5</v>
      </c>
      <c r="BV266">
        <v>5</v>
      </c>
      <c r="BW266">
        <v>5</v>
      </c>
      <c r="BX266">
        <v>5</v>
      </c>
      <c r="BY266">
        <v>5</v>
      </c>
      <c r="BZ266">
        <v>5</v>
      </c>
      <c r="CA266">
        <v>5</v>
      </c>
      <c r="CB266">
        <v>5</v>
      </c>
      <c r="CC266">
        <v>5</v>
      </c>
      <c r="CD266">
        <v>5</v>
      </c>
      <c r="CE266">
        <v>4</v>
      </c>
      <c r="CF266">
        <v>3</v>
      </c>
      <c r="CG266">
        <v>4</v>
      </c>
      <c r="CH266">
        <v>4</v>
      </c>
      <c r="CI266">
        <v>5</v>
      </c>
      <c r="CJ266">
        <v>4</v>
      </c>
      <c r="CK266">
        <v>3</v>
      </c>
      <c r="CL266">
        <v>3</v>
      </c>
      <c r="CM266">
        <v>3</v>
      </c>
      <c r="CN266">
        <v>3</v>
      </c>
    </row>
    <row r="267" spans="1:92" ht="15.5">
      <c r="A267" s="126" t="s">
        <v>1839</v>
      </c>
      <c r="B267" s="132">
        <v>7.8466361382615064</v>
      </c>
      <c r="C267">
        <v>1</v>
      </c>
      <c r="D267">
        <v>3</v>
      </c>
      <c r="E267">
        <v>2</v>
      </c>
      <c r="F267"/>
      <c r="G267"/>
      <c r="H267"/>
      <c r="I267"/>
      <c r="J267"/>
      <c r="K267"/>
      <c r="L267"/>
      <c r="M267">
        <v>8</v>
      </c>
      <c r="N267"/>
      <c r="O267"/>
      <c r="P267"/>
      <c r="Q267" s="126">
        <f t="shared" si="12"/>
        <v>1</v>
      </c>
      <c r="R267">
        <f t="shared" si="14"/>
        <v>8</v>
      </c>
      <c r="S267">
        <v>1</v>
      </c>
      <c r="T267">
        <v>2</v>
      </c>
      <c r="U267">
        <v>3</v>
      </c>
      <c r="V267">
        <v>4</v>
      </c>
      <c r="W267">
        <v>5</v>
      </c>
      <c r="X267">
        <v>6</v>
      </c>
      <c r="Y267">
        <v>7</v>
      </c>
      <c r="Z267">
        <v>8</v>
      </c>
      <c r="AA267">
        <v>9</v>
      </c>
      <c r="AB267">
        <v>10</v>
      </c>
      <c r="AC267">
        <v>11</v>
      </c>
      <c r="AD267">
        <v>12</v>
      </c>
      <c r="AE267">
        <v>13</v>
      </c>
      <c r="AF267"/>
      <c r="AG267" s="126">
        <f t="shared" si="13"/>
        <v>13</v>
      </c>
      <c r="AH267">
        <v>5</v>
      </c>
      <c r="AI267">
        <v>4</v>
      </c>
      <c r="AJ267">
        <v>2</v>
      </c>
      <c r="AK267">
        <v>9</v>
      </c>
      <c r="AL267">
        <v>3</v>
      </c>
      <c r="AM267">
        <v>1</v>
      </c>
      <c r="AN267">
        <v>6</v>
      </c>
      <c r="AO267">
        <v>8</v>
      </c>
      <c r="AP267">
        <v>7</v>
      </c>
      <c r="AQ267">
        <v>10</v>
      </c>
      <c r="AR267">
        <v>12</v>
      </c>
      <c r="AS267">
        <v>11</v>
      </c>
      <c r="AT267">
        <v>13</v>
      </c>
      <c r="AU267" t="s">
        <v>518</v>
      </c>
      <c r="AV267" t="s">
        <v>265</v>
      </c>
      <c r="AW267" t="s">
        <v>527</v>
      </c>
      <c r="AX267" t="s">
        <v>1421</v>
      </c>
      <c r="AY267" t="s">
        <v>866</v>
      </c>
      <c r="AZ267">
        <v>4</v>
      </c>
      <c r="BA267">
        <v>3</v>
      </c>
      <c r="BB267">
        <v>3</v>
      </c>
      <c r="BC267">
        <v>3</v>
      </c>
      <c r="BD267">
        <v>3</v>
      </c>
      <c r="BE267">
        <v>3</v>
      </c>
      <c r="BF267">
        <v>3</v>
      </c>
      <c r="BG267">
        <v>3</v>
      </c>
      <c r="BH267">
        <v>3</v>
      </c>
      <c r="BI267">
        <v>3</v>
      </c>
      <c r="BJ267">
        <v>4</v>
      </c>
      <c r="BK267">
        <v>4</v>
      </c>
      <c r="BL267">
        <v>3</v>
      </c>
      <c r="BM267">
        <v>3</v>
      </c>
      <c r="BN267">
        <v>3</v>
      </c>
      <c r="BO267">
        <v>3</v>
      </c>
      <c r="BP267">
        <v>3</v>
      </c>
      <c r="BQ267">
        <v>3</v>
      </c>
      <c r="BR267">
        <v>3</v>
      </c>
      <c r="BS267">
        <v>3</v>
      </c>
      <c r="BT267">
        <v>3</v>
      </c>
      <c r="BU267">
        <v>3</v>
      </c>
      <c r="BV267">
        <v>3</v>
      </c>
      <c r="BW267">
        <v>3</v>
      </c>
      <c r="BX267">
        <v>3</v>
      </c>
      <c r="BY267">
        <v>3</v>
      </c>
      <c r="BZ267">
        <v>3</v>
      </c>
      <c r="CA267">
        <v>3</v>
      </c>
      <c r="CB267">
        <v>3</v>
      </c>
      <c r="CC267">
        <v>3</v>
      </c>
      <c r="CD267">
        <v>3</v>
      </c>
      <c r="CE267">
        <v>1</v>
      </c>
      <c r="CF267">
        <v>3</v>
      </c>
      <c r="CG267">
        <v>3</v>
      </c>
      <c r="CH267">
        <v>3</v>
      </c>
      <c r="CI267">
        <v>3</v>
      </c>
      <c r="CJ267">
        <v>3</v>
      </c>
      <c r="CK267">
        <v>3</v>
      </c>
      <c r="CL267">
        <v>3</v>
      </c>
      <c r="CM267">
        <v>3</v>
      </c>
      <c r="CN267">
        <v>3</v>
      </c>
    </row>
    <row r="268" spans="1:92" ht="15.5">
      <c r="A268" s="126" t="s">
        <v>1838</v>
      </c>
      <c r="B268" s="132">
        <v>12.708907988514337</v>
      </c>
      <c r="C268">
        <v>2</v>
      </c>
      <c r="D268">
        <v>1</v>
      </c>
      <c r="E268">
        <v>9</v>
      </c>
      <c r="F268"/>
      <c r="G268"/>
      <c r="H268"/>
      <c r="I268"/>
      <c r="J268"/>
      <c r="K268"/>
      <c r="L268">
        <v>7</v>
      </c>
      <c r="M268"/>
      <c r="N268"/>
      <c r="O268"/>
      <c r="P268"/>
      <c r="Q268" s="126">
        <f t="shared" si="12"/>
        <v>1</v>
      </c>
      <c r="R268">
        <f t="shared" si="14"/>
        <v>7</v>
      </c>
      <c r="S268"/>
      <c r="T268">
        <v>2</v>
      </c>
      <c r="U268"/>
      <c r="V268">
        <v>4</v>
      </c>
      <c r="W268">
        <v>5</v>
      </c>
      <c r="X268">
        <v>6</v>
      </c>
      <c r="Y268"/>
      <c r="Z268">
        <v>8</v>
      </c>
      <c r="AA268"/>
      <c r="AB268"/>
      <c r="AC268"/>
      <c r="AD268"/>
      <c r="AE268"/>
      <c r="AF268"/>
      <c r="AG268" s="126">
        <f t="shared" si="13"/>
        <v>5</v>
      </c>
      <c r="AH268"/>
      <c r="AI268">
        <v>1</v>
      </c>
      <c r="AJ268"/>
      <c r="AK268">
        <v>5</v>
      </c>
      <c r="AL268">
        <v>4</v>
      </c>
      <c r="AM268">
        <v>2</v>
      </c>
      <c r="AN268"/>
      <c r="AO268">
        <v>3</v>
      </c>
      <c r="AP268"/>
      <c r="AQ268"/>
      <c r="AR268"/>
      <c r="AS268"/>
      <c r="AT268"/>
      <c r="AU268"/>
      <c r="AV268"/>
      <c r="AW268"/>
      <c r="AX268"/>
      <c r="AY268"/>
      <c r="AZ268">
        <v>6</v>
      </c>
      <c r="BA268">
        <v>4</v>
      </c>
      <c r="BB268">
        <v>3</v>
      </c>
      <c r="BC268">
        <v>4</v>
      </c>
      <c r="BD268">
        <v>3</v>
      </c>
      <c r="BE268">
        <v>4</v>
      </c>
      <c r="BF268">
        <v>3</v>
      </c>
      <c r="BG268">
        <v>3</v>
      </c>
      <c r="BH268">
        <v>3</v>
      </c>
      <c r="BI268">
        <v>4</v>
      </c>
      <c r="BJ268">
        <v>4</v>
      </c>
      <c r="BK268">
        <v>4</v>
      </c>
      <c r="BL268">
        <v>4</v>
      </c>
      <c r="BM268">
        <v>4</v>
      </c>
      <c r="BN268">
        <v>4</v>
      </c>
      <c r="BO268">
        <v>4</v>
      </c>
      <c r="BP268">
        <v>4</v>
      </c>
      <c r="BQ268">
        <v>4</v>
      </c>
      <c r="BR268">
        <v>4</v>
      </c>
      <c r="BS268">
        <v>4</v>
      </c>
      <c r="BT268">
        <v>4</v>
      </c>
      <c r="BU268">
        <v>4</v>
      </c>
      <c r="BV268">
        <v>4</v>
      </c>
      <c r="BW268">
        <v>4</v>
      </c>
      <c r="BX268">
        <v>4</v>
      </c>
      <c r="BY268">
        <v>4</v>
      </c>
      <c r="BZ268">
        <v>4</v>
      </c>
      <c r="CA268">
        <v>4</v>
      </c>
      <c r="CB268">
        <v>4</v>
      </c>
      <c r="CC268">
        <v>4</v>
      </c>
      <c r="CD268">
        <v>4</v>
      </c>
      <c r="CE268">
        <v>7</v>
      </c>
      <c r="CF268">
        <v>3</v>
      </c>
      <c r="CG268">
        <v>4</v>
      </c>
      <c r="CH268">
        <v>4</v>
      </c>
      <c r="CI268">
        <v>4</v>
      </c>
      <c r="CJ268">
        <v>4</v>
      </c>
      <c r="CK268">
        <v>4</v>
      </c>
      <c r="CL268">
        <v>3</v>
      </c>
      <c r="CM268">
        <v>3</v>
      </c>
      <c r="CN268">
        <v>3</v>
      </c>
    </row>
    <row r="269" spans="1:92" ht="15.5">
      <c r="A269" s="126" t="s">
        <v>1837</v>
      </c>
      <c r="B269" s="132">
        <v>14.432013184762205</v>
      </c>
      <c r="C269">
        <v>2</v>
      </c>
      <c r="D269">
        <v>5</v>
      </c>
      <c r="E269">
        <v>3</v>
      </c>
      <c r="F269">
        <v>1</v>
      </c>
      <c r="G269"/>
      <c r="H269"/>
      <c r="I269"/>
      <c r="J269"/>
      <c r="K269"/>
      <c r="L269"/>
      <c r="M269"/>
      <c r="N269"/>
      <c r="O269"/>
      <c r="P269"/>
      <c r="Q269" s="126">
        <f t="shared" si="12"/>
        <v>1</v>
      </c>
      <c r="R269">
        <f t="shared" si="14"/>
        <v>1</v>
      </c>
      <c r="S269">
        <v>1</v>
      </c>
      <c r="T269">
        <v>2</v>
      </c>
      <c r="U269">
        <v>3</v>
      </c>
      <c r="V269">
        <v>4</v>
      </c>
      <c r="W269">
        <v>5</v>
      </c>
      <c r="X269">
        <v>6</v>
      </c>
      <c r="Y269">
        <v>7</v>
      </c>
      <c r="Z269">
        <v>8</v>
      </c>
      <c r="AA269">
        <v>9</v>
      </c>
      <c r="AB269">
        <v>10</v>
      </c>
      <c r="AC269">
        <v>11</v>
      </c>
      <c r="AD269">
        <v>12</v>
      </c>
      <c r="AE269">
        <v>13</v>
      </c>
      <c r="AF269"/>
      <c r="AG269" s="126">
        <f t="shared" si="13"/>
        <v>13</v>
      </c>
      <c r="AH269">
        <v>9</v>
      </c>
      <c r="AI269">
        <v>1</v>
      </c>
      <c r="AJ269">
        <v>12</v>
      </c>
      <c r="AK269">
        <v>2</v>
      </c>
      <c r="AL269">
        <v>8</v>
      </c>
      <c r="AM269">
        <v>3</v>
      </c>
      <c r="AN269">
        <v>4</v>
      </c>
      <c r="AO269">
        <v>10</v>
      </c>
      <c r="AP269">
        <v>13</v>
      </c>
      <c r="AQ269">
        <v>11</v>
      </c>
      <c r="AR269">
        <v>5</v>
      </c>
      <c r="AS269">
        <v>6</v>
      </c>
      <c r="AT269">
        <v>7</v>
      </c>
      <c r="AU269" t="s">
        <v>1836</v>
      </c>
      <c r="AV269" t="s">
        <v>536</v>
      </c>
      <c r="AW269"/>
      <c r="AX269"/>
      <c r="AY269"/>
      <c r="AZ269">
        <v>3</v>
      </c>
      <c r="BA269">
        <v>3</v>
      </c>
      <c r="BB269">
        <v>3</v>
      </c>
      <c r="BC269">
        <v>3</v>
      </c>
      <c r="BD269">
        <v>4</v>
      </c>
      <c r="BE269">
        <v>4</v>
      </c>
      <c r="BF269">
        <v>3</v>
      </c>
      <c r="BG269">
        <v>3</v>
      </c>
      <c r="BH269">
        <v>3</v>
      </c>
      <c r="BI269">
        <v>3</v>
      </c>
      <c r="BJ269">
        <v>4</v>
      </c>
      <c r="BK269">
        <v>4</v>
      </c>
      <c r="BL269">
        <v>4</v>
      </c>
      <c r="BM269">
        <v>4</v>
      </c>
      <c r="BN269">
        <v>4</v>
      </c>
      <c r="BO269">
        <v>4</v>
      </c>
      <c r="BP269">
        <v>4</v>
      </c>
      <c r="BQ269">
        <v>4</v>
      </c>
      <c r="BR269">
        <v>5</v>
      </c>
      <c r="BS269">
        <v>5</v>
      </c>
      <c r="BT269">
        <v>4</v>
      </c>
      <c r="BU269">
        <v>5</v>
      </c>
      <c r="BV269">
        <v>5</v>
      </c>
      <c r="BW269">
        <v>5</v>
      </c>
      <c r="BX269">
        <v>5</v>
      </c>
      <c r="BY269">
        <v>5</v>
      </c>
      <c r="BZ269">
        <v>5</v>
      </c>
      <c r="CA269">
        <v>4</v>
      </c>
      <c r="CB269">
        <v>4</v>
      </c>
      <c r="CC269">
        <v>4</v>
      </c>
      <c r="CD269">
        <v>5</v>
      </c>
      <c r="CE269">
        <v>7</v>
      </c>
      <c r="CF269">
        <v>3</v>
      </c>
      <c r="CG269">
        <v>4</v>
      </c>
      <c r="CH269">
        <v>4</v>
      </c>
      <c r="CI269">
        <v>4</v>
      </c>
      <c r="CJ269">
        <v>4</v>
      </c>
      <c r="CK269">
        <v>4</v>
      </c>
      <c r="CL269">
        <v>3</v>
      </c>
      <c r="CM269">
        <v>3</v>
      </c>
      <c r="CN269">
        <v>3</v>
      </c>
    </row>
    <row r="270" spans="1:92" ht="15.5">
      <c r="A270" s="126" t="s">
        <v>1835</v>
      </c>
      <c r="B270" s="132">
        <v>14.495488618125199</v>
      </c>
      <c r="C270">
        <v>2</v>
      </c>
      <c r="D270">
        <v>2</v>
      </c>
      <c r="E270">
        <v>12</v>
      </c>
      <c r="F270">
        <v>1</v>
      </c>
      <c r="G270"/>
      <c r="H270"/>
      <c r="I270"/>
      <c r="J270"/>
      <c r="K270"/>
      <c r="L270"/>
      <c r="M270"/>
      <c r="N270"/>
      <c r="O270"/>
      <c r="P270"/>
      <c r="Q270" s="126">
        <f t="shared" si="12"/>
        <v>1</v>
      </c>
      <c r="R270">
        <f t="shared" si="14"/>
        <v>1</v>
      </c>
      <c r="S270"/>
      <c r="T270">
        <v>2</v>
      </c>
      <c r="U270"/>
      <c r="V270"/>
      <c r="W270"/>
      <c r="X270"/>
      <c r="Y270"/>
      <c r="Z270"/>
      <c r="AA270"/>
      <c r="AB270"/>
      <c r="AC270"/>
      <c r="AD270">
        <v>12</v>
      </c>
      <c r="AE270"/>
      <c r="AF270"/>
      <c r="AG270" s="126">
        <f t="shared" si="13"/>
        <v>2</v>
      </c>
      <c r="AH270"/>
      <c r="AI270">
        <v>1</v>
      </c>
      <c r="AJ270"/>
      <c r="AK270"/>
      <c r="AL270"/>
      <c r="AM270"/>
      <c r="AN270"/>
      <c r="AO270"/>
      <c r="AP270"/>
      <c r="AQ270"/>
      <c r="AR270"/>
      <c r="AS270">
        <v>2</v>
      </c>
      <c r="AT270"/>
      <c r="AU270" t="s">
        <v>403</v>
      </c>
      <c r="AV270"/>
      <c r="AW270"/>
      <c r="AX270"/>
      <c r="AY270"/>
      <c r="AZ270">
        <v>3</v>
      </c>
      <c r="BA270">
        <v>3</v>
      </c>
      <c r="BB270">
        <v>3</v>
      </c>
      <c r="BC270">
        <v>4</v>
      </c>
      <c r="BD270">
        <v>4</v>
      </c>
      <c r="BE270">
        <v>5</v>
      </c>
      <c r="BF270">
        <v>2</v>
      </c>
      <c r="BG270">
        <v>1</v>
      </c>
      <c r="BH270">
        <v>1</v>
      </c>
      <c r="BI270">
        <v>4</v>
      </c>
      <c r="BJ270">
        <v>3</v>
      </c>
      <c r="BK270">
        <v>5</v>
      </c>
      <c r="BL270">
        <v>5</v>
      </c>
      <c r="BM270">
        <v>5</v>
      </c>
      <c r="BN270">
        <v>4</v>
      </c>
      <c r="BO270">
        <v>4</v>
      </c>
      <c r="BP270">
        <v>3</v>
      </c>
      <c r="BQ270">
        <v>4</v>
      </c>
      <c r="BR270">
        <v>5</v>
      </c>
      <c r="BS270">
        <v>5</v>
      </c>
      <c r="BT270">
        <v>5</v>
      </c>
      <c r="BU270">
        <v>3</v>
      </c>
      <c r="BV270">
        <v>3</v>
      </c>
      <c r="BW270">
        <v>4</v>
      </c>
      <c r="BX270">
        <v>4</v>
      </c>
      <c r="BY270">
        <v>3</v>
      </c>
      <c r="BZ270">
        <v>5</v>
      </c>
      <c r="CA270">
        <v>5</v>
      </c>
      <c r="CB270">
        <v>3</v>
      </c>
      <c r="CC270">
        <v>3</v>
      </c>
      <c r="CD270">
        <v>4</v>
      </c>
      <c r="CE270">
        <v>6</v>
      </c>
      <c r="CF270">
        <v>1</v>
      </c>
      <c r="CG270">
        <v>3</v>
      </c>
      <c r="CH270">
        <v>3</v>
      </c>
      <c r="CI270">
        <v>2</v>
      </c>
      <c r="CJ270">
        <v>3</v>
      </c>
      <c r="CK270">
        <v>3</v>
      </c>
      <c r="CL270">
        <v>2</v>
      </c>
      <c r="CM270">
        <v>2</v>
      </c>
      <c r="CN270">
        <v>3</v>
      </c>
    </row>
    <row r="271" spans="1:92" ht="15.5">
      <c r="A271" s="126" t="s">
        <v>1834</v>
      </c>
      <c r="B271" s="132">
        <v>10.220044690588296</v>
      </c>
      <c r="C271">
        <v>2</v>
      </c>
      <c r="D271">
        <v>4</v>
      </c>
      <c r="E271">
        <v>2</v>
      </c>
      <c r="F271">
        <v>1</v>
      </c>
      <c r="G271"/>
      <c r="H271"/>
      <c r="I271"/>
      <c r="J271"/>
      <c r="K271"/>
      <c r="L271"/>
      <c r="M271"/>
      <c r="N271"/>
      <c r="O271"/>
      <c r="P271"/>
      <c r="Q271" s="126">
        <f t="shared" si="12"/>
        <v>1</v>
      </c>
      <c r="R271">
        <f t="shared" si="14"/>
        <v>1</v>
      </c>
      <c r="S271">
        <v>1</v>
      </c>
      <c r="T271">
        <v>2</v>
      </c>
      <c r="U271">
        <v>3</v>
      </c>
      <c r="V271">
        <v>4</v>
      </c>
      <c r="W271">
        <v>5</v>
      </c>
      <c r="X271">
        <v>6</v>
      </c>
      <c r="Y271">
        <v>7</v>
      </c>
      <c r="Z271">
        <v>8</v>
      </c>
      <c r="AA271">
        <v>9</v>
      </c>
      <c r="AB271">
        <v>10</v>
      </c>
      <c r="AC271">
        <v>11</v>
      </c>
      <c r="AD271">
        <v>12</v>
      </c>
      <c r="AE271">
        <v>13</v>
      </c>
      <c r="AF271"/>
      <c r="AG271" s="126">
        <f t="shared" si="13"/>
        <v>13</v>
      </c>
      <c r="AH271">
        <v>7</v>
      </c>
      <c r="AI271">
        <v>6</v>
      </c>
      <c r="AJ271">
        <v>5</v>
      </c>
      <c r="AK271">
        <v>4</v>
      </c>
      <c r="AL271">
        <v>3</v>
      </c>
      <c r="AM271">
        <v>2</v>
      </c>
      <c r="AN271">
        <v>1</v>
      </c>
      <c r="AO271">
        <v>8</v>
      </c>
      <c r="AP271">
        <v>9</v>
      </c>
      <c r="AQ271">
        <v>10</v>
      </c>
      <c r="AR271">
        <v>11</v>
      </c>
      <c r="AS271">
        <v>12</v>
      </c>
      <c r="AT271">
        <v>13</v>
      </c>
      <c r="AU271" t="s">
        <v>472</v>
      </c>
      <c r="AV271"/>
      <c r="AW271"/>
      <c r="AX271"/>
      <c r="AY271"/>
      <c r="AZ271">
        <v>3</v>
      </c>
      <c r="BA271">
        <v>1</v>
      </c>
      <c r="BB271">
        <v>2</v>
      </c>
      <c r="BC271">
        <v>2</v>
      </c>
      <c r="BD271">
        <v>4</v>
      </c>
      <c r="BE271">
        <v>4</v>
      </c>
      <c r="BF271">
        <v>4</v>
      </c>
      <c r="BG271">
        <v>4</v>
      </c>
      <c r="BH271">
        <v>4</v>
      </c>
      <c r="BI271">
        <v>4</v>
      </c>
      <c r="BJ271">
        <v>4</v>
      </c>
      <c r="BK271">
        <v>4</v>
      </c>
      <c r="BL271">
        <v>4</v>
      </c>
      <c r="BM271">
        <v>4</v>
      </c>
      <c r="BN271">
        <v>4</v>
      </c>
      <c r="BO271">
        <v>4</v>
      </c>
      <c r="BP271">
        <v>4</v>
      </c>
      <c r="BQ271">
        <v>4</v>
      </c>
      <c r="BR271">
        <v>4</v>
      </c>
      <c r="BS271">
        <v>4</v>
      </c>
      <c r="BT271">
        <v>4</v>
      </c>
      <c r="BU271">
        <v>4</v>
      </c>
      <c r="BV271">
        <v>4</v>
      </c>
      <c r="BW271">
        <v>4</v>
      </c>
      <c r="BX271">
        <v>4</v>
      </c>
      <c r="BY271">
        <v>4</v>
      </c>
      <c r="BZ271">
        <v>4</v>
      </c>
      <c r="CA271">
        <v>4</v>
      </c>
      <c r="CB271">
        <v>4</v>
      </c>
      <c r="CC271">
        <v>4</v>
      </c>
      <c r="CD271">
        <v>4</v>
      </c>
      <c r="CE271">
        <v>6</v>
      </c>
      <c r="CF271">
        <v>2</v>
      </c>
      <c r="CG271">
        <v>4</v>
      </c>
      <c r="CH271">
        <v>4</v>
      </c>
      <c r="CI271">
        <v>4</v>
      </c>
      <c r="CJ271">
        <v>4</v>
      </c>
      <c r="CK271">
        <v>4</v>
      </c>
      <c r="CL271">
        <v>4</v>
      </c>
      <c r="CM271">
        <v>3</v>
      </c>
      <c r="CN271">
        <v>3</v>
      </c>
    </row>
    <row r="272" spans="1:92" ht="15.5">
      <c r="A272" s="126" t="s">
        <v>1833</v>
      </c>
      <c r="B272" s="132">
        <v>12.84604288418606</v>
      </c>
      <c r="C272">
        <v>1</v>
      </c>
      <c r="D272">
        <v>5</v>
      </c>
      <c r="E272">
        <v>13</v>
      </c>
      <c r="F272">
        <v>1</v>
      </c>
      <c r="G272"/>
      <c r="H272"/>
      <c r="I272"/>
      <c r="J272"/>
      <c r="K272"/>
      <c r="L272"/>
      <c r="M272"/>
      <c r="N272"/>
      <c r="O272"/>
      <c r="P272"/>
      <c r="Q272" s="126">
        <f t="shared" si="12"/>
        <v>1</v>
      </c>
      <c r="R272">
        <f t="shared" si="14"/>
        <v>1</v>
      </c>
      <c r="S272"/>
      <c r="T272"/>
      <c r="U272"/>
      <c r="V272"/>
      <c r="W272"/>
      <c r="X272">
        <v>6</v>
      </c>
      <c r="Y272"/>
      <c r="Z272"/>
      <c r="AA272"/>
      <c r="AB272"/>
      <c r="AC272">
        <v>11</v>
      </c>
      <c r="AD272"/>
      <c r="AE272">
        <v>13</v>
      </c>
      <c r="AF272"/>
      <c r="AG272" s="126">
        <f t="shared" si="13"/>
        <v>3</v>
      </c>
      <c r="AH272"/>
      <c r="AI272"/>
      <c r="AJ272"/>
      <c r="AK272"/>
      <c r="AL272"/>
      <c r="AM272">
        <v>1</v>
      </c>
      <c r="AN272"/>
      <c r="AO272"/>
      <c r="AP272"/>
      <c r="AQ272"/>
      <c r="AR272">
        <v>2</v>
      </c>
      <c r="AS272"/>
      <c r="AT272">
        <v>3</v>
      </c>
      <c r="AU272"/>
      <c r="AV272"/>
      <c r="AW272"/>
      <c r="AX272"/>
      <c r="AY272"/>
      <c r="AZ272">
        <v>6</v>
      </c>
      <c r="BA272">
        <v>4</v>
      </c>
      <c r="BB272">
        <v>4</v>
      </c>
      <c r="BC272">
        <v>4</v>
      </c>
      <c r="BD272">
        <v>5</v>
      </c>
      <c r="BE272">
        <v>4</v>
      </c>
      <c r="BF272">
        <v>3</v>
      </c>
      <c r="BG272">
        <v>2</v>
      </c>
      <c r="BH272">
        <v>3</v>
      </c>
      <c r="BI272">
        <v>5</v>
      </c>
      <c r="BJ272">
        <v>5</v>
      </c>
      <c r="BK272">
        <v>5</v>
      </c>
      <c r="BL272">
        <v>5</v>
      </c>
      <c r="BM272">
        <v>5</v>
      </c>
      <c r="BN272">
        <v>4</v>
      </c>
      <c r="BO272">
        <v>5</v>
      </c>
      <c r="BP272">
        <v>5</v>
      </c>
      <c r="BQ272">
        <v>4</v>
      </c>
      <c r="BR272">
        <v>5</v>
      </c>
      <c r="BS272">
        <v>5</v>
      </c>
      <c r="BT272">
        <v>4</v>
      </c>
      <c r="BU272">
        <v>3</v>
      </c>
      <c r="BV272">
        <v>4</v>
      </c>
      <c r="BW272">
        <v>5</v>
      </c>
      <c r="BX272">
        <v>5</v>
      </c>
      <c r="BY272">
        <v>5</v>
      </c>
      <c r="BZ272">
        <v>5</v>
      </c>
      <c r="CA272">
        <v>4</v>
      </c>
      <c r="CB272">
        <v>4</v>
      </c>
      <c r="CC272">
        <v>4</v>
      </c>
      <c r="CD272">
        <v>4</v>
      </c>
      <c r="CE272">
        <v>5</v>
      </c>
      <c r="CF272">
        <v>3</v>
      </c>
      <c r="CG272">
        <v>5</v>
      </c>
      <c r="CH272">
        <v>4</v>
      </c>
      <c r="CI272">
        <v>5</v>
      </c>
      <c r="CJ272">
        <v>5</v>
      </c>
      <c r="CK272">
        <v>5</v>
      </c>
      <c r="CL272">
        <v>4</v>
      </c>
      <c r="CM272">
        <v>3</v>
      </c>
      <c r="CN272">
        <v>3</v>
      </c>
    </row>
    <row r="273" spans="1:92" ht="15.5">
      <c r="A273" s="126" t="s">
        <v>1832</v>
      </c>
      <c r="B273" s="132">
        <v>4.3543722262611562</v>
      </c>
      <c r="C273">
        <v>2</v>
      </c>
      <c r="D273">
        <v>5</v>
      </c>
      <c r="E273">
        <v>9</v>
      </c>
      <c r="F273"/>
      <c r="G273"/>
      <c r="H273"/>
      <c r="I273"/>
      <c r="J273"/>
      <c r="K273"/>
      <c r="L273"/>
      <c r="M273"/>
      <c r="N273">
        <v>9</v>
      </c>
      <c r="O273"/>
      <c r="P273" t="s">
        <v>168</v>
      </c>
      <c r="Q273" s="126">
        <f t="shared" si="12"/>
        <v>1</v>
      </c>
      <c r="R273">
        <f t="shared" si="14"/>
        <v>9</v>
      </c>
      <c r="S273">
        <v>1</v>
      </c>
      <c r="T273">
        <v>2</v>
      </c>
      <c r="U273">
        <v>3</v>
      </c>
      <c r="V273">
        <v>4</v>
      </c>
      <c r="W273">
        <v>5</v>
      </c>
      <c r="X273">
        <v>6</v>
      </c>
      <c r="Y273">
        <v>7</v>
      </c>
      <c r="Z273">
        <v>8</v>
      </c>
      <c r="AA273"/>
      <c r="AB273">
        <v>10</v>
      </c>
      <c r="AC273">
        <v>11</v>
      </c>
      <c r="AD273">
        <v>12</v>
      </c>
      <c r="AE273">
        <v>13</v>
      </c>
      <c r="AF273"/>
      <c r="AG273" s="126">
        <f t="shared" si="13"/>
        <v>12</v>
      </c>
      <c r="AH273">
        <v>11</v>
      </c>
      <c r="AI273">
        <v>9</v>
      </c>
      <c r="AJ273">
        <v>1</v>
      </c>
      <c r="AK273">
        <v>12</v>
      </c>
      <c r="AL273">
        <v>7</v>
      </c>
      <c r="AM273">
        <v>2</v>
      </c>
      <c r="AN273">
        <v>3</v>
      </c>
      <c r="AO273">
        <v>8</v>
      </c>
      <c r="AP273"/>
      <c r="AQ273">
        <v>4</v>
      </c>
      <c r="AR273">
        <v>5</v>
      </c>
      <c r="AS273">
        <v>10</v>
      </c>
      <c r="AT273">
        <v>6</v>
      </c>
      <c r="AU273" t="s">
        <v>289</v>
      </c>
      <c r="AV273" t="s">
        <v>1399</v>
      </c>
      <c r="AW273" t="s">
        <v>1831</v>
      </c>
      <c r="AX273"/>
      <c r="AY273"/>
      <c r="AZ273">
        <v>4</v>
      </c>
      <c r="BA273">
        <v>4</v>
      </c>
      <c r="BB273">
        <v>4</v>
      </c>
      <c r="BC273">
        <v>4</v>
      </c>
      <c r="BD273">
        <v>5</v>
      </c>
      <c r="BE273">
        <v>5</v>
      </c>
      <c r="BF273">
        <v>5</v>
      </c>
      <c r="BG273">
        <v>5</v>
      </c>
      <c r="BH273">
        <v>3</v>
      </c>
      <c r="BI273">
        <v>4</v>
      </c>
      <c r="BJ273">
        <v>5</v>
      </c>
      <c r="BK273">
        <v>5</v>
      </c>
      <c r="BL273">
        <v>5</v>
      </c>
      <c r="BM273">
        <v>5</v>
      </c>
      <c r="BN273">
        <v>5</v>
      </c>
      <c r="BO273">
        <v>5</v>
      </c>
      <c r="BP273">
        <v>5</v>
      </c>
      <c r="BQ273">
        <v>4</v>
      </c>
      <c r="BR273">
        <v>5</v>
      </c>
      <c r="BS273">
        <v>5</v>
      </c>
      <c r="BT273">
        <v>5</v>
      </c>
      <c r="BU273">
        <v>4</v>
      </c>
      <c r="BV273">
        <v>5</v>
      </c>
      <c r="BW273">
        <v>5</v>
      </c>
      <c r="BX273">
        <v>5</v>
      </c>
      <c r="BY273">
        <v>5</v>
      </c>
      <c r="BZ273">
        <v>5</v>
      </c>
      <c r="CA273">
        <v>5</v>
      </c>
      <c r="CB273">
        <v>5</v>
      </c>
      <c r="CC273">
        <v>5</v>
      </c>
      <c r="CD273">
        <v>5</v>
      </c>
      <c r="CE273">
        <v>1</v>
      </c>
      <c r="CF273">
        <v>4</v>
      </c>
      <c r="CG273">
        <v>5</v>
      </c>
      <c r="CH273">
        <v>5</v>
      </c>
      <c r="CI273">
        <v>4</v>
      </c>
      <c r="CJ273">
        <v>5</v>
      </c>
      <c r="CK273">
        <v>4</v>
      </c>
      <c r="CL273">
        <v>4</v>
      </c>
      <c r="CM273">
        <v>4</v>
      </c>
      <c r="CN273">
        <v>3</v>
      </c>
    </row>
    <row r="274" spans="1:92" ht="15.5">
      <c r="A274" s="126" t="s">
        <v>1830</v>
      </c>
      <c r="B274" s="132">
        <v>12.327281688464401</v>
      </c>
      <c r="C274">
        <v>2</v>
      </c>
      <c r="D274">
        <v>5</v>
      </c>
      <c r="E274">
        <v>12</v>
      </c>
      <c r="F274">
        <v>1</v>
      </c>
      <c r="G274"/>
      <c r="H274"/>
      <c r="I274"/>
      <c r="J274"/>
      <c r="K274"/>
      <c r="L274"/>
      <c r="M274"/>
      <c r="N274"/>
      <c r="O274"/>
      <c r="P274"/>
      <c r="Q274" s="126">
        <f t="shared" si="12"/>
        <v>1</v>
      </c>
      <c r="R274">
        <f t="shared" si="14"/>
        <v>1</v>
      </c>
      <c r="S274"/>
      <c r="T274">
        <v>2</v>
      </c>
      <c r="U274"/>
      <c r="V274"/>
      <c r="W274"/>
      <c r="X274">
        <v>6</v>
      </c>
      <c r="Y274"/>
      <c r="Z274"/>
      <c r="AA274"/>
      <c r="AB274"/>
      <c r="AC274"/>
      <c r="AD274"/>
      <c r="AE274"/>
      <c r="AF274"/>
      <c r="AG274" s="126">
        <f t="shared" si="13"/>
        <v>2</v>
      </c>
      <c r="AH274"/>
      <c r="AI274">
        <v>2</v>
      </c>
      <c r="AJ274"/>
      <c r="AK274"/>
      <c r="AL274"/>
      <c r="AM274">
        <v>1</v>
      </c>
      <c r="AN274"/>
      <c r="AO274"/>
      <c r="AP274"/>
      <c r="AQ274"/>
      <c r="AR274"/>
      <c r="AS274"/>
      <c r="AT274"/>
      <c r="AU274" t="s">
        <v>1829</v>
      </c>
      <c r="AV274"/>
      <c r="AW274"/>
      <c r="AX274"/>
      <c r="AY274"/>
      <c r="AZ274">
        <v>4</v>
      </c>
      <c r="BA274">
        <v>4</v>
      </c>
      <c r="BB274">
        <v>4</v>
      </c>
      <c r="BC274">
        <v>4</v>
      </c>
      <c r="BD274">
        <v>5</v>
      </c>
      <c r="BE274">
        <v>5</v>
      </c>
      <c r="BF274">
        <v>3</v>
      </c>
      <c r="BG274">
        <v>3</v>
      </c>
      <c r="BH274">
        <v>3</v>
      </c>
      <c r="BI274">
        <v>4</v>
      </c>
      <c r="BJ274">
        <v>5</v>
      </c>
      <c r="BK274">
        <v>5</v>
      </c>
      <c r="BL274">
        <v>5</v>
      </c>
      <c r="BM274">
        <v>5</v>
      </c>
      <c r="BN274">
        <v>5</v>
      </c>
      <c r="BO274">
        <v>5</v>
      </c>
      <c r="BP274">
        <v>5</v>
      </c>
      <c r="BQ274">
        <v>4</v>
      </c>
      <c r="BR274">
        <v>4</v>
      </c>
      <c r="BS274">
        <v>4</v>
      </c>
      <c r="BT274">
        <v>4</v>
      </c>
      <c r="BU274">
        <v>4</v>
      </c>
      <c r="BV274">
        <v>3</v>
      </c>
      <c r="BW274">
        <v>4</v>
      </c>
      <c r="BX274">
        <v>4</v>
      </c>
      <c r="BY274">
        <v>4</v>
      </c>
      <c r="BZ274">
        <v>5</v>
      </c>
      <c r="CA274">
        <v>5</v>
      </c>
      <c r="CB274">
        <v>3</v>
      </c>
      <c r="CC274">
        <v>3</v>
      </c>
      <c r="CD274">
        <v>5</v>
      </c>
      <c r="CE274">
        <v>5</v>
      </c>
      <c r="CF274">
        <v>4</v>
      </c>
      <c r="CG274">
        <v>5</v>
      </c>
      <c r="CH274">
        <v>5</v>
      </c>
      <c r="CI274">
        <v>5</v>
      </c>
      <c r="CJ274">
        <v>5</v>
      </c>
      <c r="CK274">
        <v>5</v>
      </c>
      <c r="CL274">
        <v>4</v>
      </c>
      <c r="CM274">
        <v>4</v>
      </c>
      <c r="CN274">
        <v>3</v>
      </c>
    </row>
    <row r="275" spans="1:92" ht="15.5">
      <c r="A275" s="126" t="s">
        <v>1828</v>
      </c>
      <c r="B275" s="132">
        <v>14.602759974857991</v>
      </c>
      <c r="C275">
        <v>2</v>
      </c>
      <c r="D275">
        <v>2</v>
      </c>
      <c r="E275">
        <v>13</v>
      </c>
      <c r="F275"/>
      <c r="G275"/>
      <c r="H275"/>
      <c r="I275"/>
      <c r="J275"/>
      <c r="K275"/>
      <c r="L275"/>
      <c r="M275"/>
      <c r="N275">
        <v>9</v>
      </c>
      <c r="O275"/>
      <c r="P275" t="s">
        <v>550</v>
      </c>
      <c r="Q275" s="126">
        <f t="shared" si="12"/>
        <v>1</v>
      </c>
      <c r="R275">
        <f t="shared" si="14"/>
        <v>9</v>
      </c>
      <c r="S275"/>
      <c r="T275">
        <v>2</v>
      </c>
      <c r="U275"/>
      <c r="V275"/>
      <c r="W275">
        <v>5</v>
      </c>
      <c r="X275">
        <v>6</v>
      </c>
      <c r="Y275"/>
      <c r="Z275"/>
      <c r="AA275"/>
      <c r="AB275"/>
      <c r="AC275"/>
      <c r="AD275"/>
      <c r="AE275"/>
      <c r="AF275"/>
      <c r="AG275" s="126">
        <f t="shared" si="13"/>
        <v>3</v>
      </c>
      <c r="AH275"/>
      <c r="AI275">
        <v>1</v>
      </c>
      <c r="AJ275"/>
      <c r="AK275"/>
      <c r="AL275">
        <v>3</v>
      </c>
      <c r="AM275">
        <v>2</v>
      </c>
      <c r="AN275"/>
      <c r="AO275"/>
      <c r="AP275"/>
      <c r="AQ275"/>
      <c r="AR275"/>
      <c r="AS275"/>
      <c r="AT275"/>
      <c r="AU275" t="s">
        <v>509</v>
      </c>
      <c r="AV275" t="s">
        <v>690</v>
      </c>
      <c r="AW275" t="s">
        <v>536</v>
      </c>
      <c r="AX275" t="s">
        <v>445</v>
      </c>
      <c r="AY275"/>
      <c r="AZ275">
        <v>5</v>
      </c>
      <c r="BA275">
        <v>4</v>
      </c>
      <c r="BB275">
        <v>4</v>
      </c>
      <c r="BC275">
        <v>3</v>
      </c>
      <c r="BD275">
        <v>5</v>
      </c>
      <c r="BE275">
        <v>5</v>
      </c>
      <c r="BF275">
        <v>5</v>
      </c>
      <c r="BG275">
        <v>5</v>
      </c>
      <c r="BH275">
        <v>4</v>
      </c>
      <c r="BI275">
        <v>5</v>
      </c>
      <c r="BJ275">
        <v>5</v>
      </c>
      <c r="BK275">
        <v>5</v>
      </c>
      <c r="BL275">
        <v>5</v>
      </c>
      <c r="BM275">
        <v>5</v>
      </c>
      <c r="BN275">
        <v>5</v>
      </c>
      <c r="BO275">
        <v>5</v>
      </c>
      <c r="BP275">
        <v>5</v>
      </c>
      <c r="BQ275">
        <v>5</v>
      </c>
      <c r="BR275">
        <v>5</v>
      </c>
      <c r="BS275">
        <v>5</v>
      </c>
      <c r="BT275">
        <v>5</v>
      </c>
      <c r="BU275">
        <v>5</v>
      </c>
      <c r="BV275">
        <v>5</v>
      </c>
      <c r="BW275">
        <v>5</v>
      </c>
      <c r="BX275">
        <v>5</v>
      </c>
      <c r="BY275">
        <v>5</v>
      </c>
      <c r="BZ275">
        <v>5</v>
      </c>
      <c r="CA275">
        <v>5</v>
      </c>
      <c r="CB275">
        <v>5</v>
      </c>
      <c r="CC275">
        <v>5</v>
      </c>
      <c r="CD275">
        <v>5</v>
      </c>
      <c r="CE275">
        <v>4</v>
      </c>
      <c r="CF275">
        <v>3</v>
      </c>
      <c r="CG275">
        <v>5</v>
      </c>
      <c r="CH275">
        <v>4</v>
      </c>
      <c r="CI275">
        <v>4</v>
      </c>
      <c r="CJ275">
        <v>5</v>
      </c>
      <c r="CK275">
        <v>4</v>
      </c>
      <c r="CL275">
        <v>3</v>
      </c>
      <c r="CM275">
        <v>3</v>
      </c>
      <c r="CN275">
        <v>3</v>
      </c>
    </row>
    <row r="276" spans="1:92" ht="15.5">
      <c r="A276" s="126" t="s">
        <v>1827</v>
      </c>
      <c r="B276" s="132">
        <v>4.8382257396073678</v>
      </c>
      <c r="C276">
        <v>2</v>
      </c>
      <c r="D276">
        <v>3</v>
      </c>
      <c r="E276">
        <v>2</v>
      </c>
      <c r="F276"/>
      <c r="G276"/>
      <c r="H276"/>
      <c r="I276"/>
      <c r="J276"/>
      <c r="K276"/>
      <c r="L276"/>
      <c r="M276"/>
      <c r="N276">
        <v>9</v>
      </c>
      <c r="O276"/>
      <c r="P276" t="s">
        <v>293</v>
      </c>
      <c r="Q276" s="126">
        <f t="shared" si="12"/>
        <v>1</v>
      </c>
      <c r="R276">
        <f t="shared" si="14"/>
        <v>9</v>
      </c>
      <c r="S276"/>
      <c r="T276">
        <v>2</v>
      </c>
      <c r="U276">
        <v>3</v>
      </c>
      <c r="V276">
        <v>4</v>
      </c>
      <c r="W276">
        <v>5</v>
      </c>
      <c r="X276">
        <v>6</v>
      </c>
      <c r="Y276">
        <v>7</v>
      </c>
      <c r="Z276"/>
      <c r="AA276">
        <v>9</v>
      </c>
      <c r="AB276"/>
      <c r="AC276">
        <v>11</v>
      </c>
      <c r="AD276">
        <v>12</v>
      </c>
      <c r="AE276"/>
      <c r="AF276"/>
      <c r="AG276" s="126">
        <f t="shared" si="13"/>
        <v>9</v>
      </c>
      <c r="AH276"/>
      <c r="AI276">
        <v>2</v>
      </c>
      <c r="AJ276">
        <v>3</v>
      </c>
      <c r="AK276">
        <v>9</v>
      </c>
      <c r="AL276">
        <v>8</v>
      </c>
      <c r="AM276">
        <v>4</v>
      </c>
      <c r="AN276">
        <v>1</v>
      </c>
      <c r="AO276"/>
      <c r="AP276">
        <v>5</v>
      </c>
      <c r="AQ276"/>
      <c r="AR276">
        <v>6</v>
      </c>
      <c r="AS276">
        <v>7</v>
      </c>
      <c r="AT276"/>
      <c r="AU276" t="s">
        <v>571</v>
      </c>
      <c r="AV276" t="s">
        <v>584</v>
      </c>
      <c r="AW276"/>
      <c r="AX276"/>
      <c r="AY276"/>
      <c r="AZ276">
        <v>5</v>
      </c>
      <c r="BA276">
        <v>4</v>
      </c>
      <c r="BB276">
        <v>4</v>
      </c>
      <c r="BC276">
        <v>4</v>
      </c>
      <c r="BD276">
        <v>4</v>
      </c>
      <c r="BE276">
        <v>5</v>
      </c>
      <c r="BF276">
        <v>4</v>
      </c>
      <c r="BG276">
        <v>4</v>
      </c>
      <c r="BH276">
        <v>3</v>
      </c>
      <c r="BI276">
        <v>4</v>
      </c>
      <c r="BJ276">
        <v>4</v>
      </c>
      <c r="BK276">
        <v>4</v>
      </c>
      <c r="BL276">
        <v>4</v>
      </c>
      <c r="BM276">
        <v>4</v>
      </c>
      <c r="BN276">
        <v>3</v>
      </c>
      <c r="BO276">
        <v>4</v>
      </c>
      <c r="BP276">
        <v>4</v>
      </c>
      <c r="BQ276">
        <v>3</v>
      </c>
      <c r="BR276">
        <v>4</v>
      </c>
      <c r="BS276">
        <v>4</v>
      </c>
      <c r="BT276">
        <v>4</v>
      </c>
      <c r="BU276">
        <v>4</v>
      </c>
      <c r="BV276">
        <v>3</v>
      </c>
      <c r="BW276">
        <v>4</v>
      </c>
      <c r="BX276">
        <v>5</v>
      </c>
      <c r="BY276">
        <v>5</v>
      </c>
      <c r="BZ276">
        <v>5</v>
      </c>
      <c r="CA276">
        <v>4</v>
      </c>
      <c r="CB276">
        <v>4</v>
      </c>
      <c r="CC276">
        <v>4</v>
      </c>
      <c r="CD276">
        <v>4</v>
      </c>
      <c r="CE276">
        <v>4</v>
      </c>
      <c r="CF276">
        <v>4</v>
      </c>
      <c r="CG276">
        <v>4</v>
      </c>
      <c r="CH276">
        <v>4</v>
      </c>
      <c r="CI276">
        <v>4</v>
      </c>
      <c r="CJ276">
        <v>5</v>
      </c>
      <c r="CK276">
        <v>5</v>
      </c>
      <c r="CL276">
        <v>4</v>
      </c>
      <c r="CM276">
        <v>4</v>
      </c>
      <c r="CN276">
        <v>4</v>
      </c>
    </row>
    <row r="277" spans="1:92" ht="15.5">
      <c r="A277" s="126" t="s">
        <v>1826</v>
      </c>
      <c r="B277" s="132">
        <v>9.9813177608302439</v>
      </c>
      <c r="C277">
        <v>1</v>
      </c>
      <c r="D277">
        <v>2</v>
      </c>
      <c r="E277">
        <v>2</v>
      </c>
      <c r="F277"/>
      <c r="G277"/>
      <c r="H277"/>
      <c r="I277"/>
      <c r="J277"/>
      <c r="K277"/>
      <c r="L277"/>
      <c r="M277"/>
      <c r="N277">
        <v>9</v>
      </c>
      <c r="O277"/>
      <c r="P277" t="s">
        <v>407</v>
      </c>
      <c r="Q277" s="126">
        <f t="shared" si="12"/>
        <v>1</v>
      </c>
      <c r="R277">
        <f t="shared" si="14"/>
        <v>9</v>
      </c>
      <c r="S277"/>
      <c r="T277">
        <v>2</v>
      </c>
      <c r="U277">
        <v>3</v>
      </c>
      <c r="V277"/>
      <c r="W277"/>
      <c r="X277">
        <v>6</v>
      </c>
      <c r="Y277">
        <v>7</v>
      </c>
      <c r="Z277"/>
      <c r="AA277"/>
      <c r="AB277"/>
      <c r="AC277"/>
      <c r="AD277">
        <v>12</v>
      </c>
      <c r="AE277"/>
      <c r="AF277"/>
      <c r="AG277" s="126">
        <f t="shared" si="13"/>
        <v>5</v>
      </c>
      <c r="AH277"/>
      <c r="AI277">
        <v>1</v>
      </c>
      <c r="AJ277">
        <v>3</v>
      </c>
      <c r="AK277"/>
      <c r="AL277"/>
      <c r="AM277">
        <v>5</v>
      </c>
      <c r="AN277">
        <v>2</v>
      </c>
      <c r="AO277"/>
      <c r="AP277"/>
      <c r="AQ277"/>
      <c r="AR277"/>
      <c r="AS277">
        <v>4</v>
      </c>
      <c r="AT277"/>
      <c r="AU277" t="s">
        <v>1825</v>
      </c>
      <c r="AV277" t="s">
        <v>1824</v>
      </c>
      <c r="AW277" t="s">
        <v>1823</v>
      </c>
      <c r="AX277" t="s">
        <v>418</v>
      </c>
      <c r="AY277" t="s">
        <v>1822</v>
      </c>
      <c r="AZ277">
        <v>3</v>
      </c>
      <c r="BA277">
        <v>3</v>
      </c>
      <c r="BB277">
        <v>3</v>
      </c>
      <c r="BC277">
        <v>4</v>
      </c>
      <c r="BD277">
        <v>2</v>
      </c>
      <c r="BE277">
        <v>2</v>
      </c>
      <c r="BF277">
        <v>3</v>
      </c>
      <c r="BG277">
        <v>4</v>
      </c>
      <c r="BH277">
        <v>3</v>
      </c>
      <c r="BI277">
        <v>3</v>
      </c>
      <c r="BJ277">
        <v>4</v>
      </c>
      <c r="BK277">
        <v>4</v>
      </c>
      <c r="BL277">
        <v>4</v>
      </c>
      <c r="BM277">
        <v>4</v>
      </c>
      <c r="BN277">
        <v>4</v>
      </c>
      <c r="BO277">
        <v>4</v>
      </c>
      <c r="BP277">
        <v>4</v>
      </c>
      <c r="BQ277">
        <v>4</v>
      </c>
      <c r="BR277">
        <v>4</v>
      </c>
      <c r="BS277">
        <v>4</v>
      </c>
      <c r="BT277">
        <v>4</v>
      </c>
      <c r="BU277">
        <v>4</v>
      </c>
      <c r="BV277">
        <v>4</v>
      </c>
      <c r="BW277">
        <v>4</v>
      </c>
      <c r="BX277">
        <v>5</v>
      </c>
      <c r="BY277">
        <v>5</v>
      </c>
      <c r="BZ277">
        <v>5</v>
      </c>
      <c r="CA277">
        <v>4</v>
      </c>
      <c r="CB277">
        <v>4</v>
      </c>
      <c r="CC277">
        <v>4</v>
      </c>
      <c r="CD277">
        <v>4</v>
      </c>
      <c r="CE277">
        <v>7</v>
      </c>
      <c r="CF277">
        <v>5</v>
      </c>
      <c r="CG277">
        <v>4</v>
      </c>
      <c r="CH277">
        <v>4</v>
      </c>
      <c r="CI277">
        <v>4</v>
      </c>
      <c r="CJ277">
        <v>4</v>
      </c>
      <c r="CK277">
        <v>4</v>
      </c>
      <c r="CL277">
        <v>2</v>
      </c>
      <c r="CM277">
        <v>2</v>
      </c>
      <c r="CN277">
        <v>1</v>
      </c>
    </row>
    <row r="278" spans="1:92" ht="15.5">
      <c r="A278" s="126" t="s">
        <v>1821</v>
      </c>
      <c r="B278" s="132">
        <v>9.0789473604686606</v>
      </c>
      <c r="C278">
        <v>2</v>
      </c>
      <c r="D278">
        <v>3</v>
      </c>
      <c r="E278">
        <v>2</v>
      </c>
      <c r="F278">
        <v>1</v>
      </c>
      <c r="G278"/>
      <c r="H278"/>
      <c r="I278"/>
      <c r="J278"/>
      <c r="K278"/>
      <c r="L278"/>
      <c r="M278"/>
      <c r="N278"/>
      <c r="O278"/>
      <c r="P278"/>
      <c r="Q278" s="126">
        <f t="shared" si="12"/>
        <v>1</v>
      </c>
      <c r="R278">
        <f t="shared" si="14"/>
        <v>1</v>
      </c>
      <c r="S278"/>
      <c r="T278">
        <v>2</v>
      </c>
      <c r="U278">
        <v>3</v>
      </c>
      <c r="V278">
        <v>4</v>
      </c>
      <c r="W278">
        <v>5</v>
      </c>
      <c r="X278">
        <v>6</v>
      </c>
      <c r="Y278">
        <v>7</v>
      </c>
      <c r="Z278"/>
      <c r="AA278"/>
      <c r="AB278">
        <v>10</v>
      </c>
      <c r="AC278">
        <v>11</v>
      </c>
      <c r="AD278">
        <v>12</v>
      </c>
      <c r="AE278"/>
      <c r="AF278"/>
      <c r="AG278" s="126">
        <f t="shared" si="13"/>
        <v>9</v>
      </c>
      <c r="AH278"/>
      <c r="AI278">
        <v>4</v>
      </c>
      <c r="AJ278">
        <v>9</v>
      </c>
      <c r="AK278">
        <v>6</v>
      </c>
      <c r="AL278">
        <v>8</v>
      </c>
      <c r="AM278">
        <v>7</v>
      </c>
      <c r="AN278">
        <v>3</v>
      </c>
      <c r="AO278"/>
      <c r="AP278"/>
      <c r="AQ278">
        <v>2</v>
      </c>
      <c r="AR278">
        <v>5</v>
      </c>
      <c r="AS278">
        <v>1</v>
      </c>
      <c r="AT278"/>
      <c r="AU278" t="s">
        <v>1820</v>
      </c>
      <c r="AV278"/>
      <c r="AW278"/>
      <c r="AX278"/>
      <c r="AY278"/>
      <c r="AZ278">
        <v>4</v>
      </c>
      <c r="BA278">
        <v>4</v>
      </c>
      <c r="BB278">
        <v>4</v>
      </c>
      <c r="BC278">
        <v>4</v>
      </c>
      <c r="BD278">
        <v>3</v>
      </c>
      <c r="BE278">
        <v>3</v>
      </c>
      <c r="BF278">
        <v>3</v>
      </c>
      <c r="BG278">
        <v>3</v>
      </c>
      <c r="BH278">
        <v>3</v>
      </c>
      <c r="BI278">
        <v>5</v>
      </c>
      <c r="BJ278">
        <v>4</v>
      </c>
      <c r="BK278">
        <v>4</v>
      </c>
      <c r="BL278">
        <v>4</v>
      </c>
      <c r="BM278">
        <v>4</v>
      </c>
      <c r="BN278">
        <v>4</v>
      </c>
      <c r="BO278">
        <v>4</v>
      </c>
      <c r="BP278">
        <v>4</v>
      </c>
      <c r="BQ278">
        <v>4</v>
      </c>
      <c r="BR278">
        <v>4</v>
      </c>
      <c r="BS278">
        <v>4</v>
      </c>
      <c r="BT278">
        <v>3</v>
      </c>
      <c r="BU278">
        <v>4</v>
      </c>
      <c r="BV278">
        <v>4</v>
      </c>
      <c r="BW278">
        <v>4</v>
      </c>
      <c r="BX278">
        <v>4</v>
      </c>
      <c r="BY278">
        <v>4</v>
      </c>
      <c r="BZ278">
        <v>4</v>
      </c>
      <c r="CA278">
        <v>4</v>
      </c>
      <c r="CB278">
        <v>3</v>
      </c>
      <c r="CC278">
        <v>4</v>
      </c>
      <c r="CD278">
        <v>4</v>
      </c>
      <c r="CE278">
        <v>4</v>
      </c>
      <c r="CF278">
        <v>3</v>
      </c>
      <c r="CG278">
        <v>4</v>
      </c>
      <c r="CH278">
        <v>3</v>
      </c>
      <c r="CI278">
        <v>4</v>
      </c>
      <c r="CJ278">
        <v>4</v>
      </c>
      <c r="CK278">
        <v>4</v>
      </c>
      <c r="CL278">
        <v>3</v>
      </c>
      <c r="CM278">
        <v>3</v>
      </c>
      <c r="CN278">
        <v>3</v>
      </c>
    </row>
    <row r="279" spans="1:92" ht="15.5">
      <c r="A279" s="126" t="s">
        <v>1819</v>
      </c>
      <c r="B279" s="132">
        <v>9.3378365182756546</v>
      </c>
      <c r="C279">
        <v>1</v>
      </c>
      <c r="D279">
        <v>6</v>
      </c>
      <c r="E279">
        <v>12</v>
      </c>
      <c r="F279">
        <v>1</v>
      </c>
      <c r="G279"/>
      <c r="H279"/>
      <c r="I279"/>
      <c r="J279"/>
      <c r="K279"/>
      <c r="L279"/>
      <c r="M279"/>
      <c r="N279"/>
      <c r="O279"/>
      <c r="P279"/>
      <c r="Q279" s="126">
        <f t="shared" si="12"/>
        <v>1</v>
      </c>
      <c r="R279">
        <f t="shared" si="14"/>
        <v>1</v>
      </c>
      <c r="S279"/>
      <c r="T279">
        <v>2</v>
      </c>
      <c r="U279">
        <v>3</v>
      </c>
      <c r="V279"/>
      <c r="W279">
        <v>5</v>
      </c>
      <c r="X279">
        <v>6</v>
      </c>
      <c r="Y279">
        <v>7</v>
      </c>
      <c r="Z279">
        <v>8</v>
      </c>
      <c r="AA279">
        <v>9</v>
      </c>
      <c r="AB279">
        <v>10</v>
      </c>
      <c r="AC279">
        <v>11</v>
      </c>
      <c r="AD279">
        <v>12</v>
      </c>
      <c r="AE279"/>
      <c r="AF279"/>
      <c r="AG279" s="126">
        <f t="shared" si="13"/>
        <v>10</v>
      </c>
      <c r="AH279"/>
      <c r="AI279">
        <v>5</v>
      </c>
      <c r="AJ279">
        <v>8</v>
      </c>
      <c r="AK279"/>
      <c r="AL279">
        <v>10</v>
      </c>
      <c r="AM279">
        <v>9</v>
      </c>
      <c r="AN279">
        <v>4</v>
      </c>
      <c r="AO279">
        <v>7</v>
      </c>
      <c r="AP279">
        <v>1</v>
      </c>
      <c r="AQ279">
        <v>6</v>
      </c>
      <c r="AR279">
        <v>2</v>
      </c>
      <c r="AS279">
        <v>3</v>
      </c>
      <c r="AT279"/>
      <c r="AU279" t="s">
        <v>1564</v>
      </c>
      <c r="AV279" t="s">
        <v>1818</v>
      </c>
      <c r="AW279"/>
      <c r="AX279"/>
      <c r="AY279"/>
      <c r="AZ279">
        <v>1</v>
      </c>
      <c r="BA279">
        <v>1</v>
      </c>
      <c r="BB279">
        <v>1</v>
      </c>
      <c r="BC279">
        <v>1</v>
      </c>
      <c r="BD279">
        <v>5</v>
      </c>
      <c r="BE279">
        <v>5</v>
      </c>
      <c r="BF279">
        <v>4</v>
      </c>
      <c r="BG279">
        <v>4</v>
      </c>
      <c r="BH279">
        <v>4</v>
      </c>
      <c r="BI279">
        <v>4</v>
      </c>
      <c r="BJ279">
        <v>1</v>
      </c>
      <c r="BK279">
        <v>1</v>
      </c>
      <c r="BL279">
        <v>1</v>
      </c>
      <c r="BM279">
        <v>1</v>
      </c>
      <c r="BN279">
        <v>1</v>
      </c>
      <c r="BO279">
        <v>1</v>
      </c>
      <c r="BP279">
        <v>1</v>
      </c>
      <c r="BQ279">
        <v>1</v>
      </c>
      <c r="BR279">
        <v>1</v>
      </c>
      <c r="BS279">
        <v>1</v>
      </c>
      <c r="BT279">
        <v>5</v>
      </c>
      <c r="BU279">
        <v>5</v>
      </c>
      <c r="BV279">
        <v>5</v>
      </c>
      <c r="BW279">
        <v>5</v>
      </c>
      <c r="BX279">
        <v>5</v>
      </c>
      <c r="BY279">
        <v>5</v>
      </c>
      <c r="BZ279">
        <v>5</v>
      </c>
      <c r="CA279">
        <v>5</v>
      </c>
      <c r="CB279">
        <v>5</v>
      </c>
      <c r="CC279">
        <v>4</v>
      </c>
      <c r="CD279">
        <v>5</v>
      </c>
      <c r="CE279">
        <v>3</v>
      </c>
      <c r="CF279">
        <v>1</v>
      </c>
      <c r="CG279">
        <v>4</v>
      </c>
      <c r="CH279">
        <v>4</v>
      </c>
      <c r="CI279">
        <v>4</v>
      </c>
      <c r="CJ279">
        <v>2</v>
      </c>
      <c r="CK279">
        <v>1</v>
      </c>
      <c r="CL279">
        <v>3</v>
      </c>
      <c r="CM279">
        <v>2</v>
      </c>
      <c r="CN279">
        <v>1</v>
      </c>
    </row>
    <row r="280" spans="1:92" ht="15.5">
      <c r="A280" s="126" t="s">
        <v>1817</v>
      </c>
      <c r="B280" s="132">
        <v>7.8771197551876639</v>
      </c>
      <c r="C280">
        <v>1</v>
      </c>
      <c r="D280">
        <v>6</v>
      </c>
      <c r="E280">
        <v>12</v>
      </c>
      <c r="F280">
        <v>1</v>
      </c>
      <c r="G280"/>
      <c r="H280"/>
      <c r="I280"/>
      <c r="J280"/>
      <c r="K280"/>
      <c r="L280"/>
      <c r="M280"/>
      <c r="N280"/>
      <c r="O280"/>
      <c r="P280"/>
      <c r="Q280" s="126">
        <f t="shared" si="12"/>
        <v>1</v>
      </c>
      <c r="R280">
        <f t="shared" si="14"/>
        <v>1</v>
      </c>
      <c r="S280"/>
      <c r="T280"/>
      <c r="U280"/>
      <c r="V280"/>
      <c r="W280"/>
      <c r="X280"/>
      <c r="Y280"/>
      <c r="Z280"/>
      <c r="AA280"/>
      <c r="AB280"/>
      <c r="AC280"/>
      <c r="AD280"/>
      <c r="AE280"/>
      <c r="AF280"/>
      <c r="AG280" s="126">
        <f t="shared" si="13"/>
        <v>0</v>
      </c>
      <c r="AH280"/>
      <c r="AI280"/>
      <c r="AJ280"/>
      <c r="AK280"/>
      <c r="AL280"/>
      <c r="AM280"/>
      <c r="AN280"/>
      <c r="AO280"/>
      <c r="AP280"/>
      <c r="AQ280"/>
      <c r="AR280"/>
      <c r="AS280"/>
      <c r="AT280"/>
      <c r="AU280"/>
      <c r="AV280" t="s">
        <v>1709</v>
      </c>
      <c r="AW280" t="s">
        <v>1709</v>
      </c>
      <c r="AX280" t="s">
        <v>1709</v>
      </c>
      <c r="AY280" t="s">
        <v>1709</v>
      </c>
      <c r="AZ280">
        <v>1</v>
      </c>
      <c r="BA280">
        <v>1</v>
      </c>
      <c r="BB280">
        <v>1</v>
      </c>
      <c r="BC280">
        <v>1</v>
      </c>
      <c r="BD280">
        <v>1</v>
      </c>
      <c r="BE280">
        <v>1</v>
      </c>
      <c r="BF280">
        <v>1</v>
      </c>
      <c r="BG280">
        <v>1</v>
      </c>
      <c r="BH280">
        <v>1</v>
      </c>
      <c r="BI280">
        <v>1</v>
      </c>
      <c r="BJ280">
        <v>1</v>
      </c>
      <c r="BK280">
        <v>1</v>
      </c>
      <c r="BL280">
        <v>1</v>
      </c>
      <c r="BM280">
        <v>3</v>
      </c>
      <c r="BN280">
        <v>5</v>
      </c>
      <c r="BO280">
        <v>5</v>
      </c>
      <c r="BP280">
        <v>3</v>
      </c>
      <c r="BQ280">
        <v>4</v>
      </c>
      <c r="BR280">
        <v>5</v>
      </c>
      <c r="BS280">
        <v>5</v>
      </c>
      <c r="BT280">
        <v>4</v>
      </c>
      <c r="BU280">
        <v>4</v>
      </c>
      <c r="BV280">
        <v>3</v>
      </c>
      <c r="BW280">
        <v>3</v>
      </c>
      <c r="BX280">
        <v>4</v>
      </c>
      <c r="BY280">
        <v>4</v>
      </c>
      <c r="BZ280">
        <v>4</v>
      </c>
      <c r="CA280">
        <v>1</v>
      </c>
      <c r="CB280">
        <v>1</v>
      </c>
      <c r="CC280">
        <v>1</v>
      </c>
      <c r="CD280">
        <v>1</v>
      </c>
      <c r="CE280">
        <v>2</v>
      </c>
      <c r="CF280">
        <v>1</v>
      </c>
      <c r="CG280">
        <v>1</v>
      </c>
      <c r="CH280">
        <v>1</v>
      </c>
      <c r="CI280">
        <v>1</v>
      </c>
      <c r="CJ280">
        <v>1</v>
      </c>
      <c r="CK280">
        <v>1</v>
      </c>
      <c r="CL280">
        <v>4</v>
      </c>
      <c r="CM280">
        <v>3</v>
      </c>
      <c r="CN280">
        <v>3</v>
      </c>
    </row>
    <row r="281" spans="1:92" ht="15.5">
      <c r="A281" s="126" t="s">
        <v>1816</v>
      </c>
      <c r="B281" s="132">
        <v>13.12455457834988</v>
      </c>
      <c r="C281">
        <v>2</v>
      </c>
      <c r="D281">
        <v>3</v>
      </c>
      <c r="E281">
        <v>12</v>
      </c>
      <c r="F281">
        <v>1</v>
      </c>
      <c r="G281"/>
      <c r="H281"/>
      <c r="I281"/>
      <c r="J281"/>
      <c r="K281"/>
      <c r="L281"/>
      <c r="M281"/>
      <c r="N281"/>
      <c r="O281"/>
      <c r="P281"/>
      <c r="Q281" s="126">
        <f t="shared" si="12"/>
        <v>1</v>
      </c>
      <c r="R281">
        <f t="shared" si="14"/>
        <v>1</v>
      </c>
      <c r="S281"/>
      <c r="T281">
        <v>2</v>
      </c>
      <c r="U281"/>
      <c r="V281">
        <v>4</v>
      </c>
      <c r="W281">
        <v>5</v>
      </c>
      <c r="X281">
        <v>6</v>
      </c>
      <c r="Y281">
        <v>7</v>
      </c>
      <c r="Z281"/>
      <c r="AA281">
        <v>9</v>
      </c>
      <c r="AB281"/>
      <c r="AC281"/>
      <c r="AD281"/>
      <c r="AE281"/>
      <c r="AF281"/>
      <c r="AG281" s="126">
        <f t="shared" si="13"/>
        <v>6</v>
      </c>
      <c r="AH281"/>
      <c r="AI281">
        <v>1</v>
      </c>
      <c r="AJ281"/>
      <c r="AK281">
        <v>2</v>
      </c>
      <c r="AL281">
        <v>6</v>
      </c>
      <c r="AM281">
        <v>4</v>
      </c>
      <c r="AN281">
        <v>5</v>
      </c>
      <c r="AO281"/>
      <c r="AP281">
        <v>3</v>
      </c>
      <c r="AQ281"/>
      <c r="AR281"/>
      <c r="AS281"/>
      <c r="AT281"/>
      <c r="AU281" t="s">
        <v>795</v>
      </c>
      <c r="AV281"/>
      <c r="AW281"/>
      <c r="AX281"/>
      <c r="AY281"/>
      <c r="AZ281">
        <v>4</v>
      </c>
      <c r="BA281">
        <v>4</v>
      </c>
      <c r="BB281">
        <v>4</v>
      </c>
      <c r="BC281">
        <v>4</v>
      </c>
      <c r="BD281">
        <v>4</v>
      </c>
      <c r="BE281">
        <v>4</v>
      </c>
      <c r="BF281">
        <v>4</v>
      </c>
      <c r="BG281">
        <v>4</v>
      </c>
      <c r="BH281">
        <v>3</v>
      </c>
      <c r="BI281">
        <v>4</v>
      </c>
      <c r="BJ281">
        <v>4</v>
      </c>
      <c r="BK281">
        <v>4</v>
      </c>
      <c r="BL281">
        <v>4</v>
      </c>
      <c r="BM281">
        <v>4</v>
      </c>
      <c r="BN281">
        <v>5</v>
      </c>
      <c r="BO281">
        <v>4</v>
      </c>
      <c r="BP281">
        <v>5</v>
      </c>
      <c r="BQ281">
        <v>4</v>
      </c>
      <c r="BR281">
        <v>4</v>
      </c>
      <c r="BS281">
        <v>4</v>
      </c>
      <c r="BT281">
        <v>3</v>
      </c>
      <c r="BU281">
        <v>4</v>
      </c>
      <c r="BV281">
        <v>4</v>
      </c>
      <c r="BW281">
        <v>4</v>
      </c>
      <c r="BX281">
        <v>4</v>
      </c>
      <c r="BY281">
        <v>4</v>
      </c>
      <c r="BZ281">
        <v>5</v>
      </c>
      <c r="CA281">
        <v>4</v>
      </c>
      <c r="CB281">
        <v>4</v>
      </c>
      <c r="CC281">
        <v>4</v>
      </c>
      <c r="CD281">
        <v>4</v>
      </c>
      <c r="CE281">
        <v>5</v>
      </c>
      <c r="CF281">
        <v>3</v>
      </c>
      <c r="CG281">
        <v>4</v>
      </c>
      <c r="CH281">
        <v>4</v>
      </c>
      <c r="CI281">
        <v>4</v>
      </c>
      <c r="CJ281">
        <v>4</v>
      </c>
      <c r="CK281">
        <v>4</v>
      </c>
      <c r="CL281">
        <v>2</v>
      </c>
      <c r="CM281">
        <v>3</v>
      </c>
      <c r="CN281">
        <v>2</v>
      </c>
    </row>
    <row r="282" spans="1:92" ht="15.5">
      <c r="A282" s="126" t="s">
        <v>1815</v>
      </c>
      <c r="B282" s="132">
        <v>17.70821647277128</v>
      </c>
      <c r="C282">
        <v>2</v>
      </c>
      <c r="D282">
        <v>6</v>
      </c>
      <c r="E282">
        <v>10</v>
      </c>
      <c r="F282">
        <v>1</v>
      </c>
      <c r="G282"/>
      <c r="H282"/>
      <c r="I282"/>
      <c r="J282"/>
      <c r="K282"/>
      <c r="L282"/>
      <c r="M282"/>
      <c r="N282"/>
      <c r="O282"/>
      <c r="P282"/>
      <c r="Q282" s="126">
        <f t="shared" si="12"/>
        <v>1</v>
      </c>
      <c r="R282">
        <f t="shared" si="14"/>
        <v>1</v>
      </c>
      <c r="S282">
        <v>1</v>
      </c>
      <c r="T282"/>
      <c r="U282"/>
      <c r="V282"/>
      <c r="W282"/>
      <c r="X282"/>
      <c r="Y282"/>
      <c r="Z282"/>
      <c r="AA282"/>
      <c r="AB282"/>
      <c r="AC282"/>
      <c r="AD282"/>
      <c r="AE282"/>
      <c r="AF282"/>
      <c r="AG282" s="126">
        <f t="shared" si="13"/>
        <v>1</v>
      </c>
      <c r="AH282">
        <v>1</v>
      </c>
      <c r="AI282"/>
      <c r="AJ282"/>
      <c r="AK282"/>
      <c r="AL282"/>
      <c r="AM282"/>
      <c r="AN282"/>
      <c r="AO282"/>
      <c r="AP282"/>
      <c r="AQ282"/>
      <c r="AR282"/>
      <c r="AS282"/>
      <c r="AT282"/>
      <c r="AU282" t="s">
        <v>1758</v>
      </c>
      <c r="AV282" t="s">
        <v>1814</v>
      </c>
      <c r="AW282"/>
      <c r="AX282"/>
      <c r="AY282"/>
      <c r="AZ282">
        <v>4</v>
      </c>
      <c r="BA282">
        <v>3</v>
      </c>
      <c r="BB282">
        <v>3</v>
      </c>
      <c r="BC282">
        <v>4</v>
      </c>
      <c r="BD282">
        <v>2</v>
      </c>
      <c r="BE282">
        <v>4</v>
      </c>
      <c r="BF282">
        <v>4</v>
      </c>
      <c r="BG282">
        <v>4</v>
      </c>
      <c r="BH282">
        <v>4</v>
      </c>
      <c r="BI282">
        <v>4</v>
      </c>
      <c r="BJ282">
        <v>4</v>
      </c>
      <c r="BK282">
        <v>4</v>
      </c>
      <c r="BL282">
        <v>4</v>
      </c>
      <c r="BM282">
        <v>4</v>
      </c>
      <c r="BN282">
        <v>4</v>
      </c>
      <c r="BO282">
        <v>4</v>
      </c>
      <c r="BP282">
        <v>4</v>
      </c>
      <c r="BQ282">
        <v>4</v>
      </c>
      <c r="BR282">
        <v>4</v>
      </c>
      <c r="BS282">
        <v>4</v>
      </c>
      <c r="BT282">
        <v>4</v>
      </c>
      <c r="BU282">
        <v>4</v>
      </c>
      <c r="BV282">
        <v>4</v>
      </c>
      <c r="BW282">
        <v>4</v>
      </c>
      <c r="BX282">
        <v>4</v>
      </c>
      <c r="BY282">
        <v>4</v>
      </c>
      <c r="BZ282">
        <v>4</v>
      </c>
      <c r="CA282">
        <v>4</v>
      </c>
      <c r="CB282">
        <v>4</v>
      </c>
      <c r="CC282">
        <v>4</v>
      </c>
      <c r="CD282">
        <v>4</v>
      </c>
      <c r="CE282">
        <v>2</v>
      </c>
      <c r="CF282">
        <v>4</v>
      </c>
      <c r="CG282">
        <v>4</v>
      </c>
      <c r="CH282">
        <v>4</v>
      </c>
      <c r="CI282">
        <v>4</v>
      </c>
      <c r="CJ282">
        <v>4</v>
      </c>
      <c r="CK282">
        <v>4</v>
      </c>
      <c r="CL282">
        <v>3</v>
      </c>
      <c r="CM282">
        <v>2</v>
      </c>
      <c r="CN282">
        <v>3</v>
      </c>
    </row>
    <row r="283" spans="1:92" ht="15.5">
      <c r="A283" s="126" t="s">
        <v>1813</v>
      </c>
      <c r="B283" s="132">
        <v>18.085009490195816</v>
      </c>
      <c r="C283">
        <v>1</v>
      </c>
      <c r="D283">
        <v>6</v>
      </c>
      <c r="E283">
        <v>2</v>
      </c>
      <c r="F283">
        <v>1</v>
      </c>
      <c r="G283"/>
      <c r="H283"/>
      <c r="I283"/>
      <c r="J283"/>
      <c r="K283"/>
      <c r="L283"/>
      <c r="M283"/>
      <c r="N283"/>
      <c r="O283"/>
      <c r="P283"/>
      <c r="Q283" s="126">
        <f t="shared" si="12"/>
        <v>1</v>
      </c>
      <c r="R283">
        <f t="shared" si="14"/>
        <v>1</v>
      </c>
      <c r="S283">
        <v>1</v>
      </c>
      <c r="T283"/>
      <c r="U283">
        <v>3</v>
      </c>
      <c r="V283">
        <v>4</v>
      </c>
      <c r="W283"/>
      <c r="X283">
        <v>6</v>
      </c>
      <c r="Y283">
        <v>7</v>
      </c>
      <c r="Z283">
        <v>8</v>
      </c>
      <c r="AA283">
        <v>9</v>
      </c>
      <c r="AB283">
        <v>10</v>
      </c>
      <c r="AC283">
        <v>11</v>
      </c>
      <c r="AD283">
        <v>12</v>
      </c>
      <c r="AE283">
        <v>13</v>
      </c>
      <c r="AF283"/>
      <c r="AG283" s="126">
        <f t="shared" si="13"/>
        <v>11</v>
      </c>
      <c r="AH283">
        <v>8</v>
      </c>
      <c r="AI283"/>
      <c r="AJ283">
        <v>7</v>
      </c>
      <c r="AK283">
        <v>11</v>
      </c>
      <c r="AL283"/>
      <c r="AM283">
        <v>3</v>
      </c>
      <c r="AN283">
        <v>4</v>
      </c>
      <c r="AO283">
        <v>1</v>
      </c>
      <c r="AP283">
        <v>2</v>
      </c>
      <c r="AQ283">
        <v>10</v>
      </c>
      <c r="AR283">
        <v>5</v>
      </c>
      <c r="AS283">
        <v>6</v>
      </c>
      <c r="AT283">
        <v>9</v>
      </c>
      <c r="AU283"/>
      <c r="AV283"/>
      <c r="AW283"/>
      <c r="AX283"/>
      <c r="AY283"/>
      <c r="AZ283">
        <v>4</v>
      </c>
      <c r="BA283">
        <v>3</v>
      </c>
      <c r="BB283">
        <v>3</v>
      </c>
      <c r="BC283">
        <v>4</v>
      </c>
      <c r="BD283">
        <v>3</v>
      </c>
      <c r="BE283">
        <v>5</v>
      </c>
      <c r="BF283">
        <v>5</v>
      </c>
      <c r="BG283">
        <v>5</v>
      </c>
      <c r="BH283">
        <v>4</v>
      </c>
      <c r="BI283">
        <v>5</v>
      </c>
      <c r="BJ283">
        <v>5</v>
      </c>
      <c r="BK283">
        <v>5</v>
      </c>
      <c r="BL283">
        <v>5</v>
      </c>
      <c r="BM283">
        <v>5</v>
      </c>
      <c r="BN283">
        <v>5</v>
      </c>
      <c r="BO283">
        <v>5</v>
      </c>
      <c r="BP283">
        <v>5</v>
      </c>
      <c r="BQ283">
        <v>5</v>
      </c>
      <c r="BR283">
        <v>5</v>
      </c>
      <c r="BS283">
        <v>5</v>
      </c>
      <c r="BT283">
        <v>5</v>
      </c>
      <c r="BU283">
        <v>5</v>
      </c>
      <c r="BV283">
        <v>5</v>
      </c>
      <c r="BW283">
        <v>5</v>
      </c>
      <c r="BX283">
        <v>5</v>
      </c>
      <c r="BY283">
        <v>5</v>
      </c>
      <c r="BZ283">
        <v>5</v>
      </c>
      <c r="CA283">
        <v>5</v>
      </c>
      <c r="CB283">
        <v>5</v>
      </c>
      <c r="CC283">
        <v>5</v>
      </c>
      <c r="CD283">
        <v>4</v>
      </c>
      <c r="CE283">
        <v>4</v>
      </c>
      <c r="CF283">
        <v>5</v>
      </c>
      <c r="CG283">
        <v>5</v>
      </c>
      <c r="CH283">
        <v>5</v>
      </c>
      <c r="CI283">
        <v>5</v>
      </c>
      <c r="CJ283">
        <v>5</v>
      </c>
      <c r="CK283">
        <v>5</v>
      </c>
      <c r="CL283">
        <v>3</v>
      </c>
      <c r="CM283">
        <v>3</v>
      </c>
      <c r="CN283">
        <v>3</v>
      </c>
    </row>
    <row r="284" spans="1:92" ht="15.5">
      <c r="A284" s="126" t="s">
        <v>1812</v>
      </c>
      <c r="B284" s="132">
        <v>12.727139335193415</v>
      </c>
      <c r="C284">
        <v>2</v>
      </c>
      <c r="D284">
        <v>4</v>
      </c>
      <c r="E284">
        <v>7</v>
      </c>
      <c r="F284">
        <v>1</v>
      </c>
      <c r="G284"/>
      <c r="H284"/>
      <c r="I284"/>
      <c r="J284"/>
      <c r="K284"/>
      <c r="L284"/>
      <c r="M284"/>
      <c r="N284"/>
      <c r="O284"/>
      <c r="P284"/>
      <c r="Q284" s="126">
        <f t="shared" si="12"/>
        <v>1</v>
      </c>
      <c r="R284">
        <f t="shared" si="14"/>
        <v>1</v>
      </c>
      <c r="S284"/>
      <c r="T284">
        <v>2</v>
      </c>
      <c r="U284">
        <v>3</v>
      </c>
      <c r="V284"/>
      <c r="W284"/>
      <c r="X284"/>
      <c r="Y284"/>
      <c r="Z284"/>
      <c r="AA284"/>
      <c r="AB284"/>
      <c r="AC284"/>
      <c r="AD284"/>
      <c r="AE284"/>
      <c r="AF284"/>
      <c r="AG284" s="126">
        <f t="shared" si="13"/>
        <v>2</v>
      </c>
      <c r="AH284"/>
      <c r="AI284">
        <v>1</v>
      </c>
      <c r="AJ284">
        <v>2</v>
      </c>
      <c r="AK284"/>
      <c r="AL284"/>
      <c r="AM284"/>
      <c r="AN284"/>
      <c r="AO284"/>
      <c r="AP284"/>
      <c r="AQ284"/>
      <c r="AR284"/>
      <c r="AS284"/>
      <c r="AT284"/>
      <c r="AU284" t="s">
        <v>265</v>
      </c>
      <c r="AV284" t="s">
        <v>1811</v>
      </c>
      <c r="AW284"/>
      <c r="AX284"/>
      <c r="AY284"/>
      <c r="AZ284">
        <v>2</v>
      </c>
      <c r="BA284">
        <v>2</v>
      </c>
      <c r="BB284">
        <v>3</v>
      </c>
      <c r="BC284">
        <v>3</v>
      </c>
      <c r="BD284">
        <v>3</v>
      </c>
      <c r="BE284">
        <v>5</v>
      </c>
      <c r="BF284">
        <v>3</v>
      </c>
      <c r="BG284">
        <v>3</v>
      </c>
      <c r="BH284">
        <v>3</v>
      </c>
      <c r="BI284">
        <v>2</v>
      </c>
      <c r="BJ284">
        <v>3</v>
      </c>
      <c r="BK284">
        <v>4</v>
      </c>
      <c r="BL284">
        <v>5</v>
      </c>
      <c r="BM284">
        <v>4</v>
      </c>
      <c r="BN284">
        <v>4</v>
      </c>
      <c r="BO284">
        <v>3</v>
      </c>
      <c r="BP284">
        <v>4</v>
      </c>
      <c r="BQ284">
        <v>4</v>
      </c>
      <c r="BR284">
        <v>4</v>
      </c>
      <c r="BS284">
        <v>4</v>
      </c>
      <c r="BT284">
        <v>4</v>
      </c>
      <c r="BU284">
        <v>4</v>
      </c>
      <c r="BV284">
        <v>3</v>
      </c>
      <c r="BW284">
        <v>3</v>
      </c>
      <c r="BX284">
        <v>4</v>
      </c>
      <c r="BY284">
        <v>4</v>
      </c>
      <c r="BZ284">
        <v>5</v>
      </c>
      <c r="CA284">
        <v>4</v>
      </c>
      <c r="CB284">
        <v>4</v>
      </c>
      <c r="CC284">
        <v>4</v>
      </c>
      <c r="CD284">
        <v>3</v>
      </c>
      <c r="CE284">
        <v>3</v>
      </c>
      <c r="CF284">
        <v>3</v>
      </c>
      <c r="CG284">
        <v>3</v>
      </c>
      <c r="CH284">
        <v>3</v>
      </c>
      <c r="CI284">
        <v>2</v>
      </c>
      <c r="CJ284">
        <v>4</v>
      </c>
      <c r="CK284">
        <v>4</v>
      </c>
      <c r="CL284">
        <v>3</v>
      </c>
      <c r="CM284">
        <v>3</v>
      </c>
      <c r="CN284">
        <v>2</v>
      </c>
    </row>
    <row r="285" spans="1:92" ht="15.5">
      <c r="A285" s="126" t="s">
        <v>1810</v>
      </c>
      <c r="B285" s="132">
        <v>12.40642917055631</v>
      </c>
      <c r="C285">
        <v>1</v>
      </c>
      <c r="D285">
        <v>2</v>
      </c>
      <c r="E285">
        <v>12</v>
      </c>
      <c r="F285">
        <v>1</v>
      </c>
      <c r="G285"/>
      <c r="H285"/>
      <c r="I285"/>
      <c r="J285"/>
      <c r="K285"/>
      <c r="L285"/>
      <c r="M285"/>
      <c r="N285"/>
      <c r="O285"/>
      <c r="P285"/>
      <c r="Q285" s="126">
        <f t="shared" si="12"/>
        <v>1</v>
      </c>
      <c r="R285">
        <f t="shared" si="14"/>
        <v>1</v>
      </c>
      <c r="S285">
        <v>1</v>
      </c>
      <c r="T285">
        <v>2</v>
      </c>
      <c r="U285"/>
      <c r="V285">
        <v>4</v>
      </c>
      <c r="W285"/>
      <c r="X285">
        <v>6</v>
      </c>
      <c r="Y285">
        <v>7</v>
      </c>
      <c r="Z285"/>
      <c r="AA285">
        <v>9</v>
      </c>
      <c r="AB285"/>
      <c r="AC285">
        <v>11</v>
      </c>
      <c r="AD285">
        <v>12</v>
      </c>
      <c r="AE285"/>
      <c r="AF285"/>
      <c r="AG285" s="126">
        <f t="shared" si="13"/>
        <v>8</v>
      </c>
      <c r="AH285">
        <v>8</v>
      </c>
      <c r="AI285">
        <v>1</v>
      </c>
      <c r="AJ285"/>
      <c r="AK285">
        <v>2</v>
      </c>
      <c r="AL285"/>
      <c r="AM285">
        <v>4</v>
      </c>
      <c r="AN285">
        <v>3</v>
      </c>
      <c r="AO285"/>
      <c r="AP285">
        <v>7</v>
      </c>
      <c r="AQ285"/>
      <c r="AR285">
        <v>6</v>
      </c>
      <c r="AS285">
        <v>5</v>
      </c>
      <c r="AT285"/>
      <c r="AU285" t="s">
        <v>536</v>
      </c>
      <c r="AV285"/>
      <c r="AW285"/>
      <c r="AX285"/>
      <c r="AY285"/>
      <c r="AZ285">
        <v>6</v>
      </c>
      <c r="BA285">
        <v>3</v>
      </c>
      <c r="BB285">
        <v>4</v>
      </c>
      <c r="BC285">
        <v>4</v>
      </c>
      <c r="BD285">
        <v>3</v>
      </c>
      <c r="BE285">
        <v>4</v>
      </c>
      <c r="BF285">
        <v>2</v>
      </c>
      <c r="BG285">
        <v>4</v>
      </c>
      <c r="BH285">
        <v>3</v>
      </c>
      <c r="BI285">
        <v>4</v>
      </c>
      <c r="BJ285">
        <v>5</v>
      </c>
      <c r="BK285">
        <v>4</v>
      </c>
      <c r="BL285">
        <v>3</v>
      </c>
      <c r="BM285">
        <v>5</v>
      </c>
      <c r="BN285">
        <v>4</v>
      </c>
      <c r="BO285">
        <v>4</v>
      </c>
      <c r="BP285">
        <v>4</v>
      </c>
      <c r="BQ285">
        <v>4</v>
      </c>
      <c r="BR285">
        <v>4</v>
      </c>
      <c r="BS285">
        <v>4</v>
      </c>
      <c r="BT285">
        <v>3</v>
      </c>
      <c r="BU285">
        <v>3</v>
      </c>
      <c r="BV285">
        <v>4</v>
      </c>
      <c r="BW285">
        <v>4</v>
      </c>
      <c r="BX285">
        <v>4</v>
      </c>
      <c r="BY285">
        <v>4</v>
      </c>
      <c r="BZ285">
        <v>5</v>
      </c>
      <c r="CA285">
        <v>3</v>
      </c>
      <c r="CB285">
        <v>4</v>
      </c>
      <c r="CC285">
        <v>4</v>
      </c>
      <c r="CD285">
        <v>4</v>
      </c>
      <c r="CE285">
        <v>3</v>
      </c>
      <c r="CF285">
        <v>2</v>
      </c>
      <c r="CG285">
        <v>4</v>
      </c>
      <c r="CH285">
        <v>4</v>
      </c>
      <c r="CI285">
        <v>4</v>
      </c>
      <c r="CJ285">
        <v>4</v>
      </c>
      <c r="CK285">
        <v>3</v>
      </c>
      <c r="CL285">
        <v>3</v>
      </c>
      <c r="CM285">
        <v>2</v>
      </c>
      <c r="CN285">
        <v>2</v>
      </c>
    </row>
    <row r="286" spans="1:92" ht="15.5">
      <c r="A286" s="126" t="s">
        <v>1809</v>
      </c>
      <c r="B286" s="132">
        <v>17.325218421490611</v>
      </c>
      <c r="C286">
        <v>2</v>
      </c>
      <c r="D286">
        <v>6</v>
      </c>
      <c r="E286">
        <v>2</v>
      </c>
      <c r="F286">
        <v>1</v>
      </c>
      <c r="G286"/>
      <c r="H286"/>
      <c r="I286"/>
      <c r="J286"/>
      <c r="K286"/>
      <c r="L286"/>
      <c r="M286"/>
      <c r="N286"/>
      <c r="O286"/>
      <c r="P286"/>
      <c r="Q286" s="126">
        <f t="shared" si="12"/>
        <v>1</v>
      </c>
      <c r="R286">
        <f t="shared" si="14"/>
        <v>1</v>
      </c>
      <c r="S286">
        <v>1</v>
      </c>
      <c r="T286">
        <v>2</v>
      </c>
      <c r="U286">
        <v>3</v>
      </c>
      <c r="V286">
        <v>4</v>
      </c>
      <c r="W286">
        <v>5</v>
      </c>
      <c r="X286">
        <v>6</v>
      </c>
      <c r="Y286">
        <v>7</v>
      </c>
      <c r="Z286">
        <v>8</v>
      </c>
      <c r="AA286">
        <v>9</v>
      </c>
      <c r="AB286">
        <v>10</v>
      </c>
      <c r="AC286">
        <v>11</v>
      </c>
      <c r="AD286">
        <v>12</v>
      </c>
      <c r="AE286">
        <v>13</v>
      </c>
      <c r="AF286"/>
      <c r="AG286" s="126">
        <f t="shared" si="13"/>
        <v>13</v>
      </c>
      <c r="AH286">
        <v>5</v>
      </c>
      <c r="AI286">
        <v>4</v>
      </c>
      <c r="AJ286">
        <v>9</v>
      </c>
      <c r="AK286">
        <v>3</v>
      </c>
      <c r="AL286">
        <v>6</v>
      </c>
      <c r="AM286">
        <v>7</v>
      </c>
      <c r="AN286">
        <v>8</v>
      </c>
      <c r="AO286">
        <v>1</v>
      </c>
      <c r="AP286">
        <v>2</v>
      </c>
      <c r="AQ286">
        <v>12</v>
      </c>
      <c r="AR286">
        <v>11</v>
      </c>
      <c r="AS286">
        <v>10</v>
      </c>
      <c r="AT286">
        <v>13</v>
      </c>
      <c r="AU286" t="s">
        <v>904</v>
      </c>
      <c r="AV286"/>
      <c r="AW286"/>
      <c r="AX286"/>
      <c r="AY286"/>
      <c r="AZ286">
        <v>4</v>
      </c>
      <c r="BA286">
        <v>4</v>
      </c>
      <c r="BB286">
        <v>4</v>
      </c>
      <c r="BC286">
        <v>4</v>
      </c>
      <c r="BD286">
        <v>5</v>
      </c>
      <c r="BE286">
        <v>5</v>
      </c>
      <c r="BF286">
        <v>3</v>
      </c>
      <c r="BG286">
        <v>4</v>
      </c>
      <c r="BH286">
        <v>3</v>
      </c>
      <c r="BI286">
        <v>5</v>
      </c>
      <c r="BJ286">
        <v>4</v>
      </c>
      <c r="BK286">
        <v>4</v>
      </c>
      <c r="BL286">
        <v>5</v>
      </c>
      <c r="BM286">
        <v>5</v>
      </c>
      <c r="BN286">
        <v>5</v>
      </c>
      <c r="BO286">
        <v>5</v>
      </c>
      <c r="BP286">
        <v>4</v>
      </c>
      <c r="BQ286">
        <v>4</v>
      </c>
      <c r="BR286">
        <v>5</v>
      </c>
      <c r="BS286">
        <v>5</v>
      </c>
      <c r="BT286">
        <v>3</v>
      </c>
      <c r="BU286">
        <v>4</v>
      </c>
      <c r="BV286">
        <v>3</v>
      </c>
      <c r="BW286">
        <v>4</v>
      </c>
      <c r="BX286">
        <v>5</v>
      </c>
      <c r="BY286">
        <v>5</v>
      </c>
      <c r="BZ286">
        <v>5</v>
      </c>
      <c r="CA286">
        <v>5</v>
      </c>
      <c r="CB286">
        <v>5</v>
      </c>
      <c r="CC286">
        <v>5</v>
      </c>
      <c r="CD286">
        <v>5</v>
      </c>
      <c r="CE286">
        <v>7</v>
      </c>
      <c r="CF286">
        <v>3</v>
      </c>
      <c r="CG286">
        <v>5</v>
      </c>
      <c r="CH286">
        <v>4</v>
      </c>
      <c r="CI286">
        <v>5</v>
      </c>
      <c r="CJ286">
        <v>4</v>
      </c>
      <c r="CK286">
        <v>4</v>
      </c>
      <c r="CL286">
        <v>3</v>
      </c>
      <c r="CM286">
        <v>3</v>
      </c>
      <c r="CN286">
        <v>3</v>
      </c>
    </row>
    <row r="287" spans="1:92" ht="15.5">
      <c r="A287" s="126" t="s">
        <v>1808</v>
      </c>
      <c r="B287" s="132">
        <v>4.9371937009119984</v>
      </c>
      <c r="C287">
        <v>1</v>
      </c>
      <c r="D287">
        <v>2</v>
      </c>
      <c r="E287">
        <v>2</v>
      </c>
      <c r="F287"/>
      <c r="G287"/>
      <c r="H287"/>
      <c r="I287"/>
      <c r="J287"/>
      <c r="K287"/>
      <c r="L287">
        <v>7</v>
      </c>
      <c r="M287"/>
      <c r="N287"/>
      <c r="O287"/>
      <c r="P287"/>
      <c r="Q287" s="126">
        <f t="shared" si="12"/>
        <v>1</v>
      </c>
      <c r="R287">
        <f t="shared" si="14"/>
        <v>7</v>
      </c>
      <c r="S287"/>
      <c r="T287"/>
      <c r="U287">
        <v>3</v>
      </c>
      <c r="V287"/>
      <c r="W287"/>
      <c r="X287"/>
      <c r="Y287"/>
      <c r="Z287"/>
      <c r="AA287"/>
      <c r="AB287"/>
      <c r="AC287"/>
      <c r="AD287"/>
      <c r="AE287"/>
      <c r="AF287"/>
      <c r="AG287" s="126">
        <f t="shared" si="13"/>
        <v>1</v>
      </c>
      <c r="AH287"/>
      <c r="AI287"/>
      <c r="AJ287">
        <v>1</v>
      </c>
      <c r="AK287"/>
      <c r="AL287"/>
      <c r="AM287"/>
      <c r="AN287"/>
      <c r="AO287"/>
      <c r="AP287"/>
      <c r="AQ287"/>
      <c r="AR287"/>
      <c r="AS287"/>
      <c r="AT287"/>
      <c r="AU287"/>
      <c r="AV287"/>
      <c r="AW287"/>
      <c r="AX287"/>
      <c r="AY287"/>
      <c r="AZ287">
        <v>4</v>
      </c>
      <c r="BA287">
        <v>3</v>
      </c>
      <c r="BB287">
        <v>3</v>
      </c>
      <c r="BC287">
        <v>3</v>
      </c>
      <c r="BD287">
        <v>3</v>
      </c>
      <c r="BE287">
        <v>3</v>
      </c>
      <c r="BF287">
        <v>3</v>
      </c>
      <c r="BG287">
        <v>3</v>
      </c>
      <c r="BH287">
        <v>3</v>
      </c>
      <c r="BI287">
        <v>3</v>
      </c>
      <c r="BJ287">
        <v>3</v>
      </c>
      <c r="BK287">
        <v>3</v>
      </c>
      <c r="BL287">
        <v>3</v>
      </c>
      <c r="BM287">
        <v>3</v>
      </c>
      <c r="BN287">
        <v>3</v>
      </c>
      <c r="BO287">
        <v>3</v>
      </c>
      <c r="BP287">
        <v>3</v>
      </c>
      <c r="BQ287">
        <v>3</v>
      </c>
      <c r="BR287">
        <v>3</v>
      </c>
      <c r="BS287">
        <v>3</v>
      </c>
      <c r="BT287">
        <v>3</v>
      </c>
      <c r="BU287">
        <v>3</v>
      </c>
      <c r="BV287">
        <v>3</v>
      </c>
      <c r="BW287">
        <v>3</v>
      </c>
      <c r="BX287">
        <v>3</v>
      </c>
      <c r="BY287">
        <v>3</v>
      </c>
      <c r="BZ287">
        <v>3</v>
      </c>
      <c r="CA287">
        <v>3</v>
      </c>
      <c r="CB287">
        <v>3</v>
      </c>
      <c r="CC287">
        <v>3</v>
      </c>
      <c r="CD287">
        <v>3</v>
      </c>
      <c r="CE287">
        <v>5</v>
      </c>
      <c r="CF287">
        <v>3</v>
      </c>
      <c r="CG287">
        <v>3</v>
      </c>
      <c r="CH287">
        <v>3</v>
      </c>
      <c r="CI287">
        <v>3</v>
      </c>
      <c r="CJ287">
        <v>3</v>
      </c>
      <c r="CK287">
        <v>3</v>
      </c>
      <c r="CL287">
        <v>3</v>
      </c>
      <c r="CM287">
        <v>3</v>
      </c>
      <c r="CN287">
        <v>3</v>
      </c>
    </row>
    <row r="288" spans="1:92" ht="15.5">
      <c r="A288" s="126" t="s">
        <v>1807</v>
      </c>
      <c r="B288" s="132">
        <v>17.074465148667251</v>
      </c>
      <c r="C288">
        <v>1</v>
      </c>
      <c r="D288">
        <v>6</v>
      </c>
      <c r="E288">
        <v>12</v>
      </c>
      <c r="F288">
        <v>1</v>
      </c>
      <c r="G288"/>
      <c r="H288"/>
      <c r="I288"/>
      <c r="J288"/>
      <c r="K288"/>
      <c r="L288"/>
      <c r="M288"/>
      <c r="N288"/>
      <c r="O288"/>
      <c r="P288"/>
      <c r="Q288" s="126">
        <f t="shared" si="12"/>
        <v>1</v>
      </c>
      <c r="R288">
        <f t="shared" si="14"/>
        <v>1</v>
      </c>
      <c r="S288">
        <v>1</v>
      </c>
      <c r="T288"/>
      <c r="U288"/>
      <c r="V288"/>
      <c r="W288"/>
      <c r="X288"/>
      <c r="Y288"/>
      <c r="Z288"/>
      <c r="AA288"/>
      <c r="AB288">
        <v>10</v>
      </c>
      <c r="AC288"/>
      <c r="AD288"/>
      <c r="AE288"/>
      <c r="AF288"/>
      <c r="AG288" s="126">
        <f t="shared" si="13"/>
        <v>2</v>
      </c>
      <c r="AH288">
        <v>1</v>
      </c>
      <c r="AI288"/>
      <c r="AJ288"/>
      <c r="AK288"/>
      <c r="AL288"/>
      <c r="AM288"/>
      <c r="AN288"/>
      <c r="AO288"/>
      <c r="AP288"/>
      <c r="AQ288">
        <v>2</v>
      </c>
      <c r="AR288"/>
      <c r="AS288"/>
      <c r="AT288"/>
      <c r="AU288" s="141" t="s">
        <v>1128</v>
      </c>
      <c r="AV288" t="s">
        <v>1806</v>
      </c>
      <c r="AW288" t="s">
        <v>724</v>
      </c>
      <c r="AX288" t="s">
        <v>1805</v>
      </c>
      <c r="AY288" t="s">
        <v>1804</v>
      </c>
      <c r="AZ288">
        <v>5</v>
      </c>
      <c r="BA288">
        <v>3</v>
      </c>
      <c r="BB288">
        <v>3</v>
      </c>
      <c r="BC288">
        <v>4</v>
      </c>
      <c r="BD288">
        <v>4</v>
      </c>
      <c r="BE288">
        <v>4</v>
      </c>
      <c r="BF288">
        <v>3</v>
      </c>
      <c r="BG288">
        <v>3</v>
      </c>
      <c r="BH288">
        <v>3</v>
      </c>
      <c r="BI288">
        <v>3</v>
      </c>
      <c r="BJ288">
        <v>4</v>
      </c>
      <c r="BK288">
        <v>4</v>
      </c>
      <c r="BL288">
        <v>4</v>
      </c>
      <c r="BM288">
        <v>4</v>
      </c>
      <c r="BN288">
        <v>3</v>
      </c>
      <c r="BO288">
        <v>3</v>
      </c>
      <c r="BP288">
        <v>3</v>
      </c>
      <c r="BQ288">
        <v>4</v>
      </c>
      <c r="BR288">
        <v>3</v>
      </c>
      <c r="BS288">
        <v>4</v>
      </c>
      <c r="BT288">
        <v>4</v>
      </c>
      <c r="BU288">
        <v>3</v>
      </c>
      <c r="BV288">
        <v>3</v>
      </c>
      <c r="BW288">
        <v>4</v>
      </c>
      <c r="BX288">
        <v>4</v>
      </c>
      <c r="BY288">
        <v>4</v>
      </c>
      <c r="BZ288">
        <v>4</v>
      </c>
      <c r="CA288">
        <v>4</v>
      </c>
      <c r="CB288">
        <v>4</v>
      </c>
      <c r="CC288">
        <v>4</v>
      </c>
      <c r="CD288">
        <v>4</v>
      </c>
      <c r="CE288">
        <v>2</v>
      </c>
      <c r="CF288">
        <v>4</v>
      </c>
      <c r="CG288">
        <v>3</v>
      </c>
      <c r="CH288">
        <v>3</v>
      </c>
      <c r="CI288">
        <v>4</v>
      </c>
      <c r="CJ288">
        <v>4</v>
      </c>
      <c r="CK288">
        <v>4</v>
      </c>
      <c r="CL288">
        <v>2</v>
      </c>
      <c r="CM288">
        <v>2</v>
      </c>
      <c r="CN288">
        <v>2</v>
      </c>
    </row>
    <row r="289" spans="1:92" ht="15.5">
      <c r="A289" s="126" t="s">
        <v>1803</v>
      </c>
      <c r="B289" s="132">
        <v>14.91553965574094</v>
      </c>
      <c r="C289">
        <v>1</v>
      </c>
      <c r="D289">
        <v>6</v>
      </c>
      <c r="E289">
        <v>6</v>
      </c>
      <c r="F289">
        <v>1</v>
      </c>
      <c r="G289"/>
      <c r="H289"/>
      <c r="I289"/>
      <c r="J289"/>
      <c r="K289"/>
      <c r="L289"/>
      <c r="M289"/>
      <c r="N289"/>
      <c r="O289"/>
      <c r="P289"/>
      <c r="Q289" s="126">
        <f t="shared" si="12"/>
        <v>1</v>
      </c>
      <c r="R289">
        <f t="shared" si="14"/>
        <v>1</v>
      </c>
      <c r="S289"/>
      <c r="T289"/>
      <c r="U289"/>
      <c r="V289"/>
      <c r="W289"/>
      <c r="X289"/>
      <c r="Y289"/>
      <c r="Z289"/>
      <c r="AA289"/>
      <c r="AB289"/>
      <c r="AC289"/>
      <c r="AD289"/>
      <c r="AE289">
        <v>13</v>
      </c>
      <c r="AF289"/>
      <c r="AG289" s="126">
        <f t="shared" si="13"/>
        <v>1</v>
      </c>
      <c r="AH289"/>
      <c r="AI289"/>
      <c r="AJ289"/>
      <c r="AK289"/>
      <c r="AL289"/>
      <c r="AM289"/>
      <c r="AN289"/>
      <c r="AO289"/>
      <c r="AP289"/>
      <c r="AQ289"/>
      <c r="AR289"/>
      <c r="AS289"/>
      <c r="AT289">
        <v>1</v>
      </c>
      <c r="AU289"/>
      <c r="AV289"/>
      <c r="AW289"/>
      <c r="AX289"/>
      <c r="AY289"/>
      <c r="AZ289">
        <v>6</v>
      </c>
      <c r="BA289">
        <v>2</v>
      </c>
      <c r="BB289">
        <v>2</v>
      </c>
      <c r="BC289">
        <v>2</v>
      </c>
      <c r="BD289">
        <v>2</v>
      </c>
      <c r="BE289">
        <v>2</v>
      </c>
      <c r="BF289">
        <v>3</v>
      </c>
      <c r="BG289">
        <v>3</v>
      </c>
      <c r="BH289">
        <v>3</v>
      </c>
      <c r="BI289">
        <v>3</v>
      </c>
      <c r="BJ289">
        <v>3</v>
      </c>
      <c r="BK289">
        <v>4</v>
      </c>
      <c r="BL289">
        <v>4</v>
      </c>
      <c r="BM289">
        <v>4</v>
      </c>
      <c r="BN289">
        <v>3</v>
      </c>
      <c r="BO289">
        <v>4</v>
      </c>
      <c r="BP289">
        <v>3</v>
      </c>
      <c r="BQ289">
        <v>4</v>
      </c>
      <c r="BR289">
        <v>4</v>
      </c>
      <c r="BS289">
        <v>3</v>
      </c>
      <c r="BT289">
        <v>4</v>
      </c>
      <c r="BU289">
        <v>3</v>
      </c>
      <c r="BV289">
        <v>4</v>
      </c>
      <c r="BW289">
        <v>4</v>
      </c>
      <c r="BX289">
        <v>3</v>
      </c>
      <c r="BY289">
        <v>4</v>
      </c>
      <c r="BZ289">
        <v>4</v>
      </c>
      <c r="CA289">
        <v>4</v>
      </c>
      <c r="CB289">
        <v>3</v>
      </c>
      <c r="CC289">
        <v>3</v>
      </c>
      <c r="CD289">
        <v>3</v>
      </c>
      <c r="CE289">
        <v>2</v>
      </c>
      <c r="CF289">
        <v>3</v>
      </c>
      <c r="CG289">
        <v>2</v>
      </c>
      <c r="CH289">
        <v>3</v>
      </c>
      <c r="CI289">
        <v>2</v>
      </c>
      <c r="CJ289">
        <v>3</v>
      </c>
      <c r="CK289">
        <v>3</v>
      </c>
      <c r="CL289">
        <v>1</v>
      </c>
      <c r="CM289">
        <v>1</v>
      </c>
      <c r="CN289">
        <v>1</v>
      </c>
    </row>
    <row r="290" spans="1:92" ht="15.5">
      <c r="A290" s="126" t="s">
        <v>1802</v>
      </c>
      <c r="B290" s="132">
        <v>11.243292547610448</v>
      </c>
      <c r="C290">
        <v>1</v>
      </c>
      <c r="D290">
        <v>5</v>
      </c>
      <c r="E290">
        <v>2</v>
      </c>
      <c r="F290">
        <v>1</v>
      </c>
      <c r="G290">
        <v>2</v>
      </c>
      <c r="H290"/>
      <c r="I290"/>
      <c r="J290"/>
      <c r="K290"/>
      <c r="L290"/>
      <c r="M290"/>
      <c r="N290"/>
      <c r="O290"/>
      <c r="P290"/>
      <c r="Q290" s="126">
        <f t="shared" si="12"/>
        <v>2</v>
      </c>
      <c r="R290">
        <f t="shared" si="14"/>
        <v>11</v>
      </c>
      <c r="S290"/>
      <c r="T290"/>
      <c r="U290"/>
      <c r="V290"/>
      <c r="W290"/>
      <c r="X290"/>
      <c r="Y290"/>
      <c r="Z290"/>
      <c r="AA290"/>
      <c r="AB290"/>
      <c r="AC290"/>
      <c r="AD290"/>
      <c r="AE290"/>
      <c r="AF290">
        <v>14</v>
      </c>
      <c r="AG290" s="126">
        <f t="shared" si="13"/>
        <v>0</v>
      </c>
      <c r="AH290"/>
      <c r="AI290"/>
      <c r="AJ290"/>
      <c r="AK290"/>
      <c r="AL290"/>
      <c r="AM290"/>
      <c r="AN290"/>
      <c r="AO290"/>
      <c r="AP290"/>
      <c r="AQ290"/>
      <c r="AR290"/>
      <c r="AS290"/>
      <c r="AT290"/>
      <c r="AU290" t="s">
        <v>1801</v>
      </c>
      <c r="AV290"/>
      <c r="AW290"/>
      <c r="AX290"/>
      <c r="AY290"/>
      <c r="AZ290">
        <v>6</v>
      </c>
      <c r="BA290">
        <v>1</v>
      </c>
      <c r="BB290">
        <v>3</v>
      </c>
      <c r="BC290">
        <v>2</v>
      </c>
      <c r="BD290">
        <v>1</v>
      </c>
      <c r="BE290">
        <v>5</v>
      </c>
      <c r="BF290">
        <v>3</v>
      </c>
      <c r="BG290">
        <v>3</v>
      </c>
      <c r="BH290">
        <v>3</v>
      </c>
      <c r="BI290">
        <v>3</v>
      </c>
      <c r="BJ290">
        <v>3</v>
      </c>
      <c r="BK290">
        <v>3</v>
      </c>
      <c r="BL290">
        <v>3</v>
      </c>
      <c r="BM290">
        <v>3</v>
      </c>
      <c r="BN290">
        <v>3</v>
      </c>
      <c r="BO290">
        <v>3</v>
      </c>
      <c r="BP290">
        <v>3</v>
      </c>
      <c r="BQ290">
        <v>3</v>
      </c>
      <c r="BR290">
        <v>3</v>
      </c>
      <c r="BS290">
        <v>3</v>
      </c>
      <c r="BT290">
        <v>3</v>
      </c>
      <c r="BU290">
        <v>3</v>
      </c>
      <c r="BV290">
        <v>3</v>
      </c>
      <c r="BW290">
        <v>3</v>
      </c>
      <c r="BX290">
        <v>3</v>
      </c>
      <c r="BY290">
        <v>3</v>
      </c>
      <c r="BZ290">
        <v>3</v>
      </c>
      <c r="CA290">
        <v>3</v>
      </c>
      <c r="CB290">
        <v>3</v>
      </c>
      <c r="CC290">
        <v>3</v>
      </c>
      <c r="CD290">
        <v>3</v>
      </c>
      <c r="CE290">
        <v>1</v>
      </c>
      <c r="CF290">
        <v>2</v>
      </c>
      <c r="CG290">
        <v>2</v>
      </c>
      <c r="CH290">
        <v>2</v>
      </c>
      <c r="CI290">
        <v>2</v>
      </c>
      <c r="CJ290">
        <v>2</v>
      </c>
      <c r="CK290">
        <v>2</v>
      </c>
      <c r="CL290">
        <v>1</v>
      </c>
      <c r="CM290">
        <v>1</v>
      </c>
      <c r="CN290">
        <v>1</v>
      </c>
    </row>
    <row r="291" spans="1:92" ht="15.5">
      <c r="A291" s="126" t="s">
        <v>1800</v>
      </c>
      <c r="B291" s="132">
        <v>10.037379307075977</v>
      </c>
      <c r="C291">
        <v>1</v>
      </c>
      <c r="D291">
        <v>6</v>
      </c>
      <c r="E291">
        <v>12</v>
      </c>
      <c r="F291">
        <v>1</v>
      </c>
      <c r="G291"/>
      <c r="H291"/>
      <c r="I291"/>
      <c r="J291"/>
      <c r="K291"/>
      <c r="L291"/>
      <c r="M291"/>
      <c r="N291"/>
      <c r="O291"/>
      <c r="P291"/>
      <c r="Q291" s="126">
        <f t="shared" si="12"/>
        <v>1</v>
      </c>
      <c r="R291">
        <f t="shared" si="14"/>
        <v>1</v>
      </c>
      <c r="S291"/>
      <c r="T291">
        <v>2</v>
      </c>
      <c r="U291">
        <v>3</v>
      </c>
      <c r="V291"/>
      <c r="W291">
        <v>5</v>
      </c>
      <c r="X291">
        <v>6</v>
      </c>
      <c r="Y291">
        <v>7</v>
      </c>
      <c r="Z291">
        <v>8</v>
      </c>
      <c r="AA291"/>
      <c r="AB291"/>
      <c r="AC291"/>
      <c r="AD291"/>
      <c r="AE291"/>
      <c r="AF291"/>
      <c r="AG291" s="126">
        <f t="shared" si="13"/>
        <v>6</v>
      </c>
      <c r="AH291"/>
      <c r="AI291">
        <v>4</v>
      </c>
      <c r="AJ291">
        <v>5</v>
      </c>
      <c r="AK291"/>
      <c r="AL291">
        <v>1</v>
      </c>
      <c r="AM291">
        <v>3</v>
      </c>
      <c r="AN291">
        <v>6</v>
      </c>
      <c r="AO291">
        <v>2</v>
      </c>
      <c r="AP291"/>
      <c r="AQ291"/>
      <c r="AR291"/>
      <c r="AS291"/>
      <c r="AT291"/>
      <c r="AU291"/>
      <c r="AV291"/>
      <c r="AW291"/>
      <c r="AX291"/>
      <c r="AY291"/>
      <c r="AZ291">
        <v>6</v>
      </c>
      <c r="BA291">
        <v>2</v>
      </c>
      <c r="BB291">
        <v>3</v>
      </c>
      <c r="BC291">
        <v>3</v>
      </c>
      <c r="BD291">
        <v>2</v>
      </c>
      <c r="BE291">
        <v>4</v>
      </c>
      <c r="BF291">
        <v>2</v>
      </c>
      <c r="BG291">
        <v>2</v>
      </c>
      <c r="BH291">
        <v>2</v>
      </c>
      <c r="BI291">
        <v>4</v>
      </c>
      <c r="BJ291">
        <v>5</v>
      </c>
      <c r="BK291">
        <v>5</v>
      </c>
      <c r="BL291">
        <v>5</v>
      </c>
      <c r="BM291">
        <v>5</v>
      </c>
      <c r="BN291">
        <v>4</v>
      </c>
      <c r="BO291">
        <v>4</v>
      </c>
      <c r="BP291">
        <v>4</v>
      </c>
      <c r="BQ291">
        <v>4</v>
      </c>
      <c r="BR291">
        <v>5</v>
      </c>
      <c r="BS291">
        <v>5</v>
      </c>
      <c r="BT291">
        <v>3</v>
      </c>
      <c r="BU291">
        <v>2</v>
      </c>
      <c r="BV291">
        <v>4</v>
      </c>
      <c r="BW291">
        <v>4</v>
      </c>
      <c r="BX291">
        <v>4</v>
      </c>
      <c r="BY291">
        <v>4</v>
      </c>
      <c r="BZ291">
        <v>4</v>
      </c>
      <c r="CA291">
        <v>4</v>
      </c>
      <c r="CB291">
        <v>3</v>
      </c>
      <c r="CC291">
        <v>3</v>
      </c>
      <c r="CD291">
        <v>3</v>
      </c>
      <c r="CE291">
        <v>3</v>
      </c>
      <c r="CF291">
        <v>2</v>
      </c>
      <c r="CG291">
        <v>4</v>
      </c>
      <c r="CH291">
        <v>4</v>
      </c>
      <c r="CI291">
        <v>4</v>
      </c>
      <c r="CJ291">
        <v>4</v>
      </c>
      <c r="CK291">
        <v>4</v>
      </c>
      <c r="CL291">
        <v>4</v>
      </c>
      <c r="CM291">
        <v>3</v>
      </c>
      <c r="CN291">
        <v>3</v>
      </c>
    </row>
    <row r="292" spans="1:92" ht="15.5">
      <c r="A292" s="126" t="s">
        <v>1799</v>
      </c>
      <c r="B292" s="132">
        <v>5.8606534731005597</v>
      </c>
      <c r="C292">
        <v>1</v>
      </c>
      <c r="D292">
        <v>5</v>
      </c>
      <c r="E292">
        <v>3</v>
      </c>
      <c r="F292">
        <v>1</v>
      </c>
      <c r="G292"/>
      <c r="H292"/>
      <c r="I292"/>
      <c r="J292"/>
      <c r="K292"/>
      <c r="L292"/>
      <c r="M292"/>
      <c r="N292"/>
      <c r="O292"/>
      <c r="P292"/>
      <c r="Q292" s="126">
        <f t="shared" si="12"/>
        <v>1</v>
      </c>
      <c r="R292">
        <f t="shared" si="14"/>
        <v>1</v>
      </c>
      <c r="S292">
        <v>1</v>
      </c>
      <c r="T292">
        <v>2</v>
      </c>
      <c r="U292">
        <v>3</v>
      </c>
      <c r="V292">
        <v>4</v>
      </c>
      <c r="W292">
        <v>5</v>
      </c>
      <c r="X292">
        <v>6</v>
      </c>
      <c r="Y292">
        <v>7</v>
      </c>
      <c r="Z292">
        <v>8</v>
      </c>
      <c r="AA292"/>
      <c r="AB292">
        <v>10</v>
      </c>
      <c r="AC292">
        <v>11</v>
      </c>
      <c r="AD292"/>
      <c r="AE292"/>
      <c r="AF292"/>
      <c r="AG292" s="126">
        <f t="shared" si="13"/>
        <v>10</v>
      </c>
      <c r="AH292">
        <v>2</v>
      </c>
      <c r="AI292">
        <v>3</v>
      </c>
      <c r="AJ292">
        <v>4</v>
      </c>
      <c r="AK292">
        <v>6</v>
      </c>
      <c r="AL292">
        <v>9</v>
      </c>
      <c r="AM292">
        <v>8</v>
      </c>
      <c r="AN292">
        <v>7</v>
      </c>
      <c r="AO292">
        <v>10</v>
      </c>
      <c r="AP292"/>
      <c r="AQ292">
        <v>1</v>
      </c>
      <c r="AR292">
        <v>5</v>
      </c>
      <c r="AS292"/>
      <c r="AT292"/>
      <c r="AU292" t="s">
        <v>1064</v>
      </c>
      <c r="AV292" t="s">
        <v>1798</v>
      </c>
      <c r="AW292" t="s">
        <v>619</v>
      </c>
      <c r="AX292" t="s">
        <v>975</v>
      </c>
      <c r="AY292" t="s">
        <v>1797</v>
      </c>
      <c r="AZ292">
        <v>3</v>
      </c>
      <c r="BA292">
        <v>3</v>
      </c>
      <c r="BB292">
        <v>4</v>
      </c>
      <c r="BC292">
        <v>4</v>
      </c>
      <c r="BD292">
        <v>3</v>
      </c>
      <c r="BE292">
        <v>3</v>
      </c>
      <c r="BF292">
        <v>4</v>
      </c>
      <c r="BG292">
        <v>3</v>
      </c>
      <c r="BH292">
        <v>3</v>
      </c>
      <c r="BI292">
        <v>4</v>
      </c>
      <c r="BJ292">
        <v>4</v>
      </c>
      <c r="BK292">
        <v>5</v>
      </c>
      <c r="BL292">
        <v>5</v>
      </c>
      <c r="BM292">
        <v>5</v>
      </c>
      <c r="BN292">
        <v>5</v>
      </c>
      <c r="BO292">
        <v>5</v>
      </c>
      <c r="BP292">
        <v>3</v>
      </c>
      <c r="BQ292">
        <v>4</v>
      </c>
      <c r="BR292">
        <v>5</v>
      </c>
      <c r="BS292">
        <v>5</v>
      </c>
      <c r="BT292">
        <v>3</v>
      </c>
      <c r="BU292">
        <v>4</v>
      </c>
      <c r="BV292">
        <v>3</v>
      </c>
      <c r="BW292">
        <v>4</v>
      </c>
      <c r="BX292">
        <v>4</v>
      </c>
      <c r="BY292">
        <v>4</v>
      </c>
      <c r="BZ292">
        <v>5</v>
      </c>
      <c r="CA292">
        <v>4</v>
      </c>
      <c r="CB292">
        <v>4</v>
      </c>
      <c r="CC292">
        <v>4</v>
      </c>
      <c r="CD292">
        <v>4</v>
      </c>
      <c r="CE292">
        <v>6</v>
      </c>
      <c r="CF292">
        <v>3</v>
      </c>
      <c r="CG292">
        <v>4</v>
      </c>
      <c r="CH292">
        <v>4</v>
      </c>
      <c r="CI292">
        <v>4</v>
      </c>
      <c r="CJ292">
        <v>4</v>
      </c>
      <c r="CK292">
        <v>4</v>
      </c>
      <c r="CL292">
        <v>3</v>
      </c>
      <c r="CM292">
        <v>3</v>
      </c>
      <c r="CN292">
        <v>3</v>
      </c>
    </row>
    <row r="293" spans="1:92" ht="15.5">
      <c r="A293" s="126" t="s">
        <v>1796</v>
      </c>
      <c r="B293" s="132">
        <v>12.05560653887415</v>
      </c>
      <c r="C293">
        <v>2</v>
      </c>
      <c r="D293">
        <v>2</v>
      </c>
      <c r="E293">
        <v>2</v>
      </c>
      <c r="F293"/>
      <c r="G293"/>
      <c r="H293"/>
      <c r="I293"/>
      <c r="J293"/>
      <c r="K293"/>
      <c r="L293"/>
      <c r="M293"/>
      <c r="N293">
        <v>9</v>
      </c>
      <c r="O293"/>
      <c r="P293" t="s">
        <v>1795</v>
      </c>
      <c r="Q293" s="126">
        <f t="shared" si="12"/>
        <v>1</v>
      </c>
      <c r="R293">
        <f t="shared" si="14"/>
        <v>9</v>
      </c>
      <c r="S293">
        <v>1</v>
      </c>
      <c r="T293">
        <v>2</v>
      </c>
      <c r="U293">
        <v>3</v>
      </c>
      <c r="V293">
        <v>4</v>
      </c>
      <c r="W293">
        <v>5</v>
      </c>
      <c r="X293">
        <v>6</v>
      </c>
      <c r="Y293">
        <v>7</v>
      </c>
      <c r="Z293">
        <v>8</v>
      </c>
      <c r="AA293"/>
      <c r="AB293">
        <v>10</v>
      </c>
      <c r="AC293">
        <v>11</v>
      </c>
      <c r="AD293">
        <v>12</v>
      </c>
      <c r="AE293">
        <v>13</v>
      </c>
      <c r="AF293"/>
      <c r="AG293" s="126">
        <f t="shared" si="13"/>
        <v>12</v>
      </c>
      <c r="AH293">
        <v>11</v>
      </c>
      <c r="AI293">
        <v>2</v>
      </c>
      <c r="AJ293">
        <v>5</v>
      </c>
      <c r="AK293">
        <v>10</v>
      </c>
      <c r="AL293">
        <v>3</v>
      </c>
      <c r="AM293">
        <v>6</v>
      </c>
      <c r="AN293">
        <v>9</v>
      </c>
      <c r="AO293">
        <v>4</v>
      </c>
      <c r="AP293"/>
      <c r="AQ293">
        <v>7</v>
      </c>
      <c r="AR293">
        <v>8</v>
      </c>
      <c r="AS293">
        <v>12</v>
      </c>
      <c r="AT293">
        <v>13</v>
      </c>
      <c r="AU293" t="s">
        <v>1794</v>
      </c>
      <c r="AV293" t="s">
        <v>1793</v>
      </c>
      <c r="AW293" t="s">
        <v>497</v>
      </c>
      <c r="AX293" t="s">
        <v>1206</v>
      </c>
      <c r="AY293" t="s">
        <v>418</v>
      </c>
      <c r="AZ293">
        <v>5</v>
      </c>
      <c r="BA293">
        <v>5</v>
      </c>
      <c r="BB293">
        <v>5</v>
      </c>
      <c r="BC293">
        <v>5</v>
      </c>
      <c r="BD293">
        <v>5</v>
      </c>
      <c r="BE293">
        <v>5</v>
      </c>
      <c r="BF293">
        <v>5</v>
      </c>
      <c r="BG293">
        <v>4</v>
      </c>
      <c r="BH293">
        <v>4</v>
      </c>
      <c r="BI293">
        <v>4</v>
      </c>
      <c r="BJ293">
        <v>5</v>
      </c>
      <c r="BK293">
        <v>5</v>
      </c>
      <c r="BL293">
        <v>5</v>
      </c>
      <c r="BM293">
        <v>5</v>
      </c>
      <c r="BN293">
        <v>5</v>
      </c>
      <c r="BO293">
        <v>5</v>
      </c>
      <c r="BP293">
        <v>5</v>
      </c>
      <c r="BQ293">
        <v>5</v>
      </c>
      <c r="BR293">
        <v>5</v>
      </c>
      <c r="BS293">
        <v>5</v>
      </c>
      <c r="BT293">
        <v>4</v>
      </c>
      <c r="BU293">
        <v>4</v>
      </c>
      <c r="BV293">
        <v>4</v>
      </c>
      <c r="BW293">
        <v>5</v>
      </c>
      <c r="BX293">
        <v>5</v>
      </c>
      <c r="BY293">
        <v>5</v>
      </c>
      <c r="BZ293">
        <v>5</v>
      </c>
      <c r="CA293">
        <v>5</v>
      </c>
      <c r="CB293">
        <v>5</v>
      </c>
      <c r="CC293">
        <v>5</v>
      </c>
      <c r="CD293">
        <v>5</v>
      </c>
      <c r="CE293">
        <v>1</v>
      </c>
      <c r="CF293">
        <v>5</v>
      </c>
      <c r="CG293">
        <v>4</v>
      </c>
      <c r="CH293">
        <v>4</v>
      </c>
      <c r="CI293">
        <v>4</v>
      </c>
      <c r="CJ293">
        <v>4</v>
      </c>
      <c r="CK293">
        <v>5</v>
      </c>
      <c r="CL293">
        <v>5</v>
      </c>
      <c r="CM293">
        <v>5</v>
      </c>
      <c r="CN293">
        <v>4</v>
      </c>
    </row>
    <row r="294" spans="1:92" ht="15.5">
      <c r="A294" s="126" t="s">
        <v>1792</v>
      </c>
      <c r="B294" s="132">
        <v>16.114454727165985</v>
      </c>
      <c r="C294">
        <v>2</v>
      </c>
      <c r="D294">
        <v>3</v>
      </c>
      <c r="E294">
        <v>7</v>
      </c>
      <c r="F294"/>
      <c r="G294"/>
      <c r="H294"/>
      <c r="I294"/>
      <c r="J294"/>
      <c r="K294"/>
      <c r="L294"/>
      <c r="M294"/>
      <c r="N294">
        <v>9</v>
      </c>
      <c r="O294"/>
      <c r="P294" t="s">
        <v>169</v>
      </c>
      <c r="Q294" s="126">
        <f t="shared" si="12"/>
        <v>1</v>
      </c>
      <c r="R294">
        <f t="shared" si="14"/>
        <v>9</v>
      </c>
      <c r="S294"/>
      <c r="T294">
        <v>2</v>
      </c>
      <c r="U294"/>
      <c r="V294"/>
      <c r="W294"/>
      <c r="X294">
        <v>6</v>
      </c>
      <c r="Y294"/>
      <c r="Z294"/>
      <c r="AA294"/>
      <c r="AB294"/>
      <c r="AC294">
        <v>11</v>
      </c>
      <c r="AD294"/>
      <c r="AE294"/>
      <c r="AF294"/>
      <c r="AG294" s="126">
        <f t="shared" si="13"/>
        <v>3</v>
      </c>
      <c r="AH294"/>
      <c r="AI294">
        <v>1</v>
      </c>
      <c r="AJ294"/>
      <c r="AK294"/>
      <c r="AL294"/>
      <c r="AM294">
        <v>2</v>
      </c>
      <c r="AN294"/>
      <c r="AO294"/>
      <c r="AP294"/>
      <c r="AQ294"/>
      <c r="AR294">
        <v>3</v>
      </c>
      <c r="AS294"/>
      <c r="AT294"/>
      <c r="AU294" t="s">
        <v>418</v>
      </c>
      <c r="AV294" t="s">
        <v>297</v>
      </c>
      <c r="AW294" t="s">
        <v>1163</v>
      </c>
      <c r="AX294" t="s">
        <v>1791</v>
      </c>
      <c r="AY294" t="s">
        <v>1790</v>
      </c>
      <c r="AZ294">
        <v>4</v>
      </c>
      <c r="BA294">
        <v>5</v>
      </c>
      <c r="BB294">
        <v>5</v>
      </c>
      <c r="BC294">
        <v>5</v>
      </c>
      <c r="BD294">
        <v>5</v>
      </c>
      <c r="BE294">
        <v>5</v>
      </c>
      <c r="BF294">
        <v>4</v>
      </c>
      <c r="BG294">
        <v>4</v>
      </c>
      <c r="BH294">
        <v>4</v>
      </c>
      <c r="BI294">
        <v>4</v>
      </c>
      <c r="BJ294">
        <v>5</v>
      </c>
      <c r="BK294">
        <v>5</v>
      </c>
      <c r="BL294">
        <v>5</v>
      </c>
      <c r="BM294">
        <v>5</v>
      </c>
      <c r="BN294">
        <v>5</v>
      </c>
      <c r="BO294">
        <v>5</v>
      </c>
      <c r="BP294">
        <v>5</v>
      </c>
      <c r="BQ294">
        <v>5</v>
      </c>
      <c r="BR294">
        <v>5</v>
      </c>
      <c r="BS294">
        <v>5</v>
      </c>
      <c r="BT294">
        <v>5</v>
      </c>
      <c r="BU294">
        <v>5</v>
      </c>
      <c r="BV294">
        <v>5</v>
      </c>
      <c r="BW294">
        <v>5</v>
      </c>
      <c r="BX294">
        <v>5</v>
      </c>
      <c r="BY294">
        <v>5</v>
      </c>
      <c r="BZ294">
        <v>5</v>
      </c>
      <c r="CA294">
        <v>5</v>
      </c>
      <c r="CB294">
        <v>5</v>
      </c>
      <c r="CC294">
        <v>5</v>
      </c>
      <c r="CD294">
        <v>5</v>
      </c>
      <c r="CE294">
        <v>7</v>
      </c>
      <c r="CF294">
        <v>5</v>
      </c>
      <c r="CG294">
        <v>5</v>
      </c>
      <c r="CH294">
        <v>5</v>
      </c>
      <c r="CI294">
        <v>5</v>
      </c>
      <c r="CJ294">
        <v>5</v>
      </c>
      <c r="CK294">
        <v>5</v>
      </c>
      <c r="CL294">
        <v>4</v>
      </c>
      <c r="CM294">
        <v>4</v>
      </c>
      <c r="CN294">
        <v>3</v>
      </c>
    </row>
    <row r="295" spans="1:92" ht="15.5">
      <c r="A295" s="126" t="s">
        <v>1789</v>
      </c>
      <c r="B295" s="132">
        <v>13.862839625794285</v>
      </c>
      <c r="C295">
        <v>1</v>
      </c>
      <c r="D295">
        <v>4</v>
      </c>
      <c r="E295">
        <v>3</v>
      </c>
      <c r="F295"/>
      <c r="G295"/>
      <c r="H295"/>
      <c r="I295"/>
      <c r="J295"/>
      <c r="K295">
        <v>6</v>
      </c>
      <c r="L295"/>
      <c r="M295"/>
      <c r="N295"/>
      <c r="O295"/>
      <c r="P295"/>
      <c r="Q295" s="126">
        <f t="shared" si="12"/>
        <v>1</v>
      </c>
      <c r="R295">
        <f t="shared" si="14"/>
        <v>6</v>
      </c>
      <c r="S295"/>
      <c r="T295"/>
      <c r="U295"/>
      <c r="V295"/>
      <c r="W295"/>
      <c r="X295"/>
      <c r="Y295">
        <v>7</v>
      </c>
      <c r="Z295"/>
      <c r="AA295"/>
      <c r="AB295"/>
      <c r="AC295"/>
      <c r="AD295"/>
      <c r="AE295"/>
      <c r="AF295"/>
      <c r="AG295" s="126">
        <f t="shared" si="13"/>
        <v>1</v>
      </c>
      <c r="AH295"/>
      <c r="AI295"/>
      <c r="AJ295"/>
      <c r="AK295"/>
      <c r="AL295"/>
      <c r="AM295"/>
      <c r="AN295">
        <v>1</v>
      </c>
      <c r="AO295"/>
      <c r="AP295"/>
      <c r="AQ295"/>
      <c r="AR295"/>
      <c r="AS295"/>
      <c r="AT295"/>
      <c r="AU295" t="s">
        <v>934</v>
      </c>
      <c r="AV295"/>
      <c r="AW295"/>
      <c r="AX295"/>
      <c r="AY295"/>
      <c r="AZ295">
        <v>2</v>
      </c>
      <c r="BA295">
        <v>2</v>
      </c>
      <c r="BB295">
        <v>2</v>
      </c>
      <c r="BC295">
        <v>2</v>
      </c>
      <c r="BD295">
        <v>3</v>
      </c>
      <c r="BE295">
        <v>3</v>
      </c>
      <c r="BF295">
        <v>3</v>
      </c>
      <c r="BG295">
        <v>3</v>
      </c>
      <c r="BH295">
        <v>3</v>
      </c>
      <c r="BI295">
        <v>3</v>
      </c>
      <c r="BJ295">
        <v>3</v>
      </c>
      <c r="BK295">
        <v>3</v>
      </c>
      <c r="BL295">
        <v>3</v>
      </c>
      <c r="BM295">
        <v>3</v>
      </c>
      <c r="BN295">
        <v>3</v>
      </c>
      <c r="BO295">
        <v>3</v>
      </c>
      <c r="BP295">
        <v>3</v>
      </c>
      <c r="BQ295">
        <v>3</v>
      </c>
      <c r="BR295">
        <v>4</v>
      </c>
      <c r="BS295">
        <v>3</v>
      </c>
      <c r="BT295">
        <v>3</v>
      </c>
      <c r="BU295">
        <v>3</v>
      </c>
      <c r="BV295">
        <v>3</v>
      </c>
      <c r="BW295">
        <v>3</v>
      </c>
      <c r="BX295">
        <v>3</v>
      </c>
      <c r="BY295">
        <v>3</v>
      </c>
      <c r="BZ295">
        <v>3</v>
      </c>
      <c r="CA295">
        <v>3</v>
      </c>
      <c r="CB295">
        <v>3</v>
      </c>
      <c r="CC295">
        <v>3</v>
      </c>
      <c r="CD295">
        <v>3</v>
      </c>
      <c r="CE295">
        <v>2</v>
      </c>
      <c r="CF295">
        <v>3</v>
      </c>
      <c r="CG295">
        <v>3</v>
      </c>
      <c r="CH295">
        <v>3</v>
      </c>
      <c r="CI295">
        <v>3</v>
      </c>
      <c r="CJ295">
        <v>3</v>
      </c>
      <c r="CK295">
        <v>3</v>
      </c>
      <c r="CL295">
        <v>3</v>
      </c>
      <c r="CM295">
        <v>3</v>
      </c>
      <c r="CN295">
        <v>3</v>
      </c>
    </row>
    <row r="296" spans="1:92" ht="15.5">
      <c r="A296" s="126" t="s">
        <v>1788</v>
      </c>
      <c r="B296" s="132">
        <v>15.546835325476303</v>
      </c>
      <c r="C296">
        <v>1</v>
      </c>
      <c r="D296">
        <v>2</v>
      </c>
      <c r="E296">
        <v>9</v>
      </c>
      <c r="F296"/>
      <c r="G296"/>
      <c r="H296"/>
      <c r="I296"/>
      <c r="J296"/>
      <c r="K296"/>
      <c r="L296"/>
      <c r="M296">
        <v>8</v>
      </c>
      <c r="N296"/>
      <c r="O296"/>
      <c r="P296"/>
      <c r="Q296" s="126">
        <f t="shared" si="12"/>
        <v>1</v>
      </c>
      <c r="R296">
        <f t="shared" si="14"/>
        <v>8</v>
      </c>
      <c r="S296">
        <v>1</v>
      </c>
      <c r="T296"/>
      <c r="U296">
        <v>3</v>
      </c>
      <c r="V296"/>
      <c r="W296"/>
      <c r="X296"/>
      <c r="Y296">
        <v>7</v>
      </c>
      <c r="Z296"/>
      <c r="AA296">
        <v>9</v>
      </c>
      <c r="AB296"/>
      <c r="AC296">
        <v>11</v>
      </c>
      <c r="AD296"/>
      <c r="AE296"/>
      <c r="AF296"/>
      <c r="AG296" s="126">
        <f t="shared" si="13"/>
        <v>5</v>
      </c>
      <c r="AH296">
        <v>1</v>
      </c>
      <c r="AI296"/>
      <c r="AJ296">
        <v>3</v>
      </c>
      <c r="AK296"/>
      <c r="AL296"/>
      <c r="AM296"/>
      <c r="AN296">
        <v>2</v>
      </c>
      <c r="AO296"/>
      <c r="AP296">
        <v>4</v>
      </c>
      <c r="AQ296"/>
      <c r="AR296">
        <v>5</v>
      </c>
      <c r="AS296"/>
      <c r="AT296"/>
      <c r="AU296" t="s">
        <v>1787</v>
      </c>
      <c r="AV296" t="s">
        <v>1786</v>
      </c>
      <c r="AW296"/>
      <c r="AX296"/>
      <c r="AY296"/>
      <c r="AZ296">
        <v>5</v>
      </c>
      <c r="BA296">
        <v>4</v>
      </c>
      <c r="BB296">
        <v>4</v>
      </c>
      <c r="BC296">
        <v>4</v>
      </c>
      <c r="BD296">
        <v>5</v>
      </c>
      <c r="BE296">
        <v>4</v>
      </c>
      <c r="BF296">
        <v>5</v>
      </c>
      <c r="BG296">
        <v>5</v>
      </c>
      <c r="BH296">
        <v>4</v>
      </c>
      <c r="BI296">
        <v>4</v>
      </c>
      <c r="BJ296">
        <v>4</v>
      </c>
      <c r="BK296">
        <v>5</v>
      </c>
      <c r="BL296">
        <v>4</v>
      </c>
      <c r="BM296">
        <v>4</v>
      </c>
      <c r="BN296">
        <v>4</v>
      </c>
      <c r="BO296">
        <v>4</v>
      </c>
      <c r="BP296">
        <v>4</v>
      </c>
      <c r="BQ296">
        <v>4</v>
      </c>
      <c r="BR296">
        <v>4</v>
      </c>
      <c r="BS296">
        <v>4</v>
      </c>
      <c r="BT296">
        <v>4</v>
      </c>
      <c r="BU296">
        <v>5</v>
      </c>
      <c r="BV296">
        <v>5</v>
      </c>
      <c r="BW296">
        <v>5</v>
      </c>
      <c r="BX296">
        <v>5</v>
      </c>
      <c r="BY296">
        <v>5</v>
      </c>
      <c r="BZ296">
        <v>5</v>
      </c>
      <c r="CA296">
        <v>5</v>
      </c>
      <c r="CB296">
        <v>4</v>
      </c>
      <c r="CC296">
        <v>5</v>
      </c>
      <c r="CD296">
        <v>4</v>
      </c>
      <c r="CE296">
        <v>4</v>
      </c>
      <c r="CF296">
        <v>4</v>
      </c>
      <c r="CG296">
        <v>4</v>
      </c>
      <c r="CH296">
        <v>4</v>
      </c>
      <c r="CI296">
        <v>4</v>
      </c>
      <c r="CJ296">
        <v>4</v>
      </c>
      <c r="CK296">
        <v>5</v>
      </c>
      <c r="CL296">
        <v>4</v>
      </c>
      <c r="CM296">
        <v>4</v>
      </c>
      <c r="CN296">
        <v>4</v>
      </c>
    </row>
    <row r="297" spans="1:92" ht="15.5">
      <c r="A297" s="126" t="s">
        <v>1785</v>
      </c>
      <c r="B297" s="132">
        <v>12.014396009709211</v>
      </c>
      <c r="C297">
        <v>2</v>
      </c>
      <c r="D297">
        <v>6</v>
      </c>
      <c r="E297">
        <v>2</v>
      </c>
      <c r="F297">
        <v>1</v>
      </c>
      <c r="G297"/>
      <c r="H297"/>
      <c r="I297"/>
      <c r="J297"/>
      <c r="K297"/>
      <c r="L297"/>
      <c r="M297"/>
      <c r="N297"/>
      <c r="O297"/>
      <c r="P297"/>
      <c r="Q297" s="126">
        <f t="shared" si="12"/>
        <v>1</v>
      </c>
      <c r="R297">
        <f t="shared" si="14"/>
        <v>1</v>
      </c>
      <c r="S297">
        <v>1</v>
      </c>
      <c r="T297">
        <v>2</v>
      </c>
      <c r="U297">
        <v>3</v>
      </c>
      <c r="V297">
        <v>4</v>
      </c>
      <c r="W297">
        <v>5</v>
      </c>
      <c r="X297">
        <v>6</v>
      </c>
      <c r="Y297">
        <v>7</v>
      </c>
      <c r="Z297">
        <v>8</v>
      </c>
      <c r="AA297">
        <v>9</v>
      </c>
      <c r="AB297">
        <v>10</v>
      </c>
      <c r="AC297">
        <v>11</v>
      </c>
      <c r="AD297">
        <v>12</v>
      </c>
      <c r="AE297">
        <v>13</v>
      </c>
      <c r="AF297"/>
      <c r="AG297" s="126">
        <f t="shared" si="13"/>
        <v>13</v>
      </c>
      <c r="AH297">
        <v>7</v>
      </c>
      <c r="AI297">
        <v>1</v>
      </c>
      <c r="AJ297">
        <v>11</v>
      </c>
      <c r="AK297">
        <v>2</v>
      </c>
      <c r="AL297">
        <v>8</v>
      </c>
      <c r="AM297">
        <v>3</v>
      </c>
      <c r="AN297">
        <v>9</v>
      </c>
      <c r="AO297">
        <v>4</v>
      </c>
      <c r="AP297">
        <v>5</v>
      </c>
      <c r="AQ297">
        <v>12</v>
      </c>
      <c r="AR297">
        <v>6</v>
      </c>
      <c r="AS297">
        <v>10</v>
      </c>
      <c r="AT297">
        <v>13</v>
      </c>
      <c r="AU297" t="s">
        <v>1784</v>
      </c>
      <c r="AV297" t="s">
        <v>573</v>
      </c>
      <c r="AW297" t="s">
        <v>572</v>
      </c>
      <c r="AX297" t="s">
        <v>1304</v>
      </c>
      <c r="AY297" t="s">
        <v>1783</v>
      </c>
      <c r="AZ297">
        <v>5</v>
      </c>
      <c r="BA297">
        <v>4</v>
      </c>
      <c r="BB297">
        <v>4</v>
      </c>
      <c r="BC297">
        <v>4</v>
      </c>
      <c r="BD297">
        <v>4</v>
      </c>
      <c r="BE297">
        <v>5</v>
      </c>
      <c r="BF297">
        <v>4</v>
      </c>
      <c r="BG297">
        <v>4</v>
      </c>
      <c r="BH297">
        <v>4</v>
      </c>
      <c r="BI297">
        <v>4</v>
      </c>
      <c r="BJ297">
        <v>4</v>
      </c>
      <c r="BK297">
        <v>4</v>
      </c>
      <c r="BL297">
        <v>4</v>
      </c>
      <c r="BM297">
        <v>4</v>
      </c>
      <c r="BN297">
        <v>4</v>
      </c>
      <c r="BO297">
        <v>4</v>
      </c>
      <c r="BP297">
        <v>4</v>
      </c>
      <c r="BQ297">
        <v>4</v>
      </c>
      <c r="BR297">
        <v>4</v>
      </c>
      <c r="BS297">
        <v>4</v>
      </c>
      <c r="BT297">
        <v>4</v>
      </c>
      <c r="BU297">
        <v>4</v>
      </c>
      <c r="BV297">
        <v>4</v>
      </c>
      <c r="BW297">
        <v>4</v>
      </c>
      <c r="BX297">
        <v>4</v>
      </c>
      <c r="BY297">
        <v>4</v>
      </c>
      <c r="BZ297">
        <v>4</v>
      </c>
      <c r="CA297">
        <v>4</v>
      </c>
      <c r="CB297">
        <v>4</v>
      </c>
      <c r="CC297">
        <v>4</v>
      </c>
      <c r="CD297">
        <v>4</v>
      </c>
      <c r="CE297">
        <v>7</v>
      </c>
      <c r="CF297">
        <v>4</v>
      </c>
      <c r="CG297">
        <v>4</v>
      </c>
      <c r="CH297">
        <v>4</v>
      </c>
      <c r="CI297">
        <v>4</v>
      </c>
      <c r="CJ297">
        <v>4</v>
      </c>
      <c r="CK297">
        <v>4</v>
      </c>
      <c r="CL297">
        <v>3</v>
      </c>
      <c r="CM297">
        <v>3</v>
      </c>
      <c r="CN297">
        <v>4</v>
      </c>
    </row>
    <row r="298" spans="1:92" ht="15.5">
      <c r="A298" s="126" t="s">
        <v>1782</v>
      </c>
      <c r="B298" s="132">
        <v>9.7031536476705327</v>
      </c>
      <c r="C298">
        <v>1</v>
      </c>
      <c r="D298">
        <v>6</v>
      </c>
      <c r="E298">
        <v>14</v>
      </c>
      <c r="F298">
        <v>1</v>
      </c>
      <c r="G298"/>
      <c r="H298"/>
      <c r="I298"/>
      <c r="J298"/>
      <c r="K298"/>
      <c r="L298"/>
      <c r="M298"/>
      <c r="N298"/>
      <c r="O298"/>
      <c r="P298"/>
      <c r="Q298" s="126">
        <f t="shared" si="12"/>
        <v>1</v>
      </c>
      <c r="R298">
        <f t="shared" si="14"/>
        <v>1</v>
      </c>
      <c r="S298"/>
      <c r="T298">
        <v>2</v>
      </c>
      <c r="U298"/>
      <c r="V298">
        <v>4</v>
      </c>
      <c r="W298"/>
      <c r="X298">
        <v>6</v>
      </c>
      <c r="Y298"/>
      <c r="Z298"/>
      <c r="AA298"/>
      <c r="AB298"/>
      <c r="AC298"/>
      <c r="AD298"/>
      <c r="AE298"/>
      <c r="AF298"/>
      <c r="AG298" s="126">
        <f t="shared" si="13"/>
        <v>3</v>
      </c>
      <c r="AH298"/>
      <c r="AI298">
        <v>2</v>
      </c>
      <c r="AJ298"/>
      <c r="AK298">
        <v>3</v>
      </c>
      <c r="AL298"/>
      <c r="AM298">
        <v>1</v>
      </c>
      <c r="AN298"/>
      <c r="AO298"/>
      <c r="AP298"/>
      <c r="AQ298"/>
      <c r="AR298"/>
      <c r="AS298"/>
      <c r="AT298"/>
      <c r="AU298" t="s">
        <v>1299</v>
      </c>
      <c r="AV298" t="s">
        <v>640</v>
      </c>
      <c r="AW298"/>
      <c r="AX298"/>
      <c r="AY298"/>
      <c r="AZ298">
        <v>6</v>
      </c>
      <c r="BA298">
        <v>4</v>
      </c>
      <c r="BB298">
        <v>3</v>
      </c>
      <c r="BC298">
        <v>3</v>
      </c>
      <c r="BD298">
        <v>5</v>
      </c>
      <c r="BE298">
        <v>4</v>
      </c>
      <c r="BF298">
        <v>3</v>
      </c>
      <c r="BG298">
        <v>4</v>
      </c>
      <c r="BH298">
        <v>4</v>
      </c>
      <c r="BI298">
        <v>3</v>
      </c>
      <c r="BJ298">
        <v>4</v>
      </c>
      <c r="BK298">
        <v>4</v>
      </c>
      <c r="BL298">
        <v>5</v>
      </c>
      <c r="BM298">
        <v>4</v>
      </c>
      <c r="BN298">
        <v>4</v>
      </c>
      <c r="BO298">
        <v>5</v>
      </c>
      <c r="BP298">
        <v>3</v>
      </c>
      <c r="BQ298">
        <v>4</v>
      </c>
      <c r="BR298">
        <v>4</v>
      </c>
      <c r="BS298">
        <v>4</v>
      </c>
      <c r="BT298">
        <v>4</v>
      </c>
      <c r="BU298">
        <v>3</v>
      </c>
      <c r="BV298">
        <v>4</v>
      </c>
      <c r="BW298">
        <v>4</v>
      </c>
      <c r="BX298">
        <v>4</v>
      </c>
      <c r="BY298">
        <v>4</v>
      </c>
      <c r="BZ298">
        <v>4</v>
      </c>
      <c r="CA298">
        <v>4</v>
      </c>
      <c r="CB298">
        <v>4</v>
      </c>
      <c r="CC298">
        <v>3</v>
      </c>
      <c r="CD298">
        <v>3</v>
      </c>
      <c r="CE298">
        <v>2</v>
      </c>
      <c r="CF298">
        <v>3</v>
      </c>
      <c r="CG298">
        <v>4</v>
      </c>
      <c r="CH298">
        <v>3</v>
      </c>
      <c r="CI298">
        <v>3</v>
      </c>
      <c r="CJ298">
        <v>4</v>
      </c>
      <c r="CK298">
        <v>4</v>
      </c>
      <c r="CL298">
        <v>2</v>
      </c>
      <c r="CM298">
        <v>2</v>
      </c>
      <c r="CN298">
        <v>2</v>
      </c>
    </row>
    <row r="299" spans="1:92" ht="15.5">
      <c r="A299" s="126" t="s">
        <v>1781</v>
      </c>
      <c r="B299" s="132">
        <v>7.5914297042768837</v>
      </c>
      <c r="C299">
        <v>2</v>
      </c>
      <c r="D299">
        <v>2</v>
      </c>
      <c r="E299">
        <v>14</v>
      </c>
      <c r="F299">
        <v>1</v>
      </c>
      <c r="G299"/>
      <c r="H299"/>
      <c r="I299"/>
      <c r="J299"/>
      <c r="K299"/>
      <c r="L299"/>
      <c r="M299"/>
      <c r="N299"/>
      <c r="O299"/>
      <c r="P299"/>
      <c r="Q299" s="126">
        <f t="shared" si="12"/>
        <v>1</v>
      </c>
      <c r="R299">
        <f t="shared" si="14"/>
        <v>1</v>
      </c>
      <c r="S299"/>
      <c r="T299">
        <v>2</v>
      </c>
      <c r="U299">
        <v>3</v>
      </c>
      <c r="V299">
        <v>4</v>
      </c>
      <c r="W299"/>
      <c r="X299">
        <v>6</v>
      </c>
      <c r="Y299"/>
      <c r="Z299"/>
      <c r="AA299"/>
      <c r="AB299">
        <v>10</v>
      </c>
      <c r="AC299"/>
      <c r="AD299"/>
      <c r="AE299"/>
      <c r="AF299"/>
      <c r="AG299" s="126">
        <f t="shared" si="13"/>
        <v>5</v>
      </c>
      <c r="AH299"/>
      <c r="AI299">
        <v>4</v>
      </c>
      <c r="AJ299">
        <v>1</v>
      </c>
      <c r="AK299">
        <v>3</v>
      </c>
      <c r="AL299"/>
      <c r="AM299">
        <v>2</v>
      </c>
      <c r="AN299"/>
      <c r="AO299"/>
      <c r="AP299"/>
      <c r="AQ299">
        <v>5</v>
      </c>
      <c r="AR299"/>
      <c r="AS299"/>
      <c r="AT299"/>
      <c r="AU299" t="s">
        <v>1780</v>
      </c>
      <c r="AV299" t="s">
        <v>1779</v>
      </c>
      <c r="AW299" t="s">
        <v>1778</v>
      </c>
      <c r="AX299"/>
      <c r="AY299"/>
      <c r="AZ299">
        <v>2</v>
      </c>
      <c r="BA299">
        <v>5</v>
      </c>
      <c r="BB299">
        <v>3</v>
      </c>
      <c r="BC299">
        <v>5</v>
      </c>
      <c r="BD299">
        <v>5</v>
      </c>
      <c r="BE299">
        <v>5</v>
      </c>
      <c r="BF299">
        <v>4</v>
      </c>
      <c r="BG299">
        <v>4</v>
      </c>
      <c r="BH299">
        <v>5</v>
      </c>
      <c r="BI299">
        <v>4</v>
      </c>
      <c r="BJ299">
        <v>4</v>
      </c>
      <c r="BK299">
        <v>5</v>
      </c>
      <c r="BL299">
        <v>5</v>
      </c>
      <c r="BM299">
        <v>5</v>
      </c>
      <c r="BN299">
        <v>4</v>
      </c>
      <c r="BO299">
        <v>4</v>
      </c>
      <c r="BP299">
        <v>2</v>
      </c>
      <c r="BQ299">
        <v>4</v>
      </c>
      <c r="BR299">
        <v>5</v>
      </c>
      <c r="BS299">
        <v>4</v>
      </c>
      <c r="BT299">
        <v>4</v>
      </c>
      <c r="BU299">
        <v>4</v>
      </c>
      <c r="BV299">
        <v>4</v>
      </c>
      <c r="BW299">
        <v>4</v>
      </c>
      <c r="BX299">
        <v>4</v>
      </c>
      <c r="BY299">
        <v>4</v>
      </c>
      <c r="BZ299">
        <v>5</v>
      </c>
      <c r="CA299">
        <v>4</v>
      </c>
      <c r="CB299">
        <v>4</v>
      </c>
      <c r="CC299">
        <v>4</v>
      </c>
      <c r="CD299">
        <v>4</v>
      </c>
      <c r="CE299">
        <v>4</v>
      </c>
      <c r="CF299">
        <v>3</v>
      </c>
      <c r="CG299">
        <v>5</v>
      </c>
      <c r="CH299">
        <v>3</v>
      </c>
      <c r="CI299">
        <v>5</v>
      </c>
      <c r="CJ299">
        <v>4</v>
      </c>
      <c r="CK299">
        <v>4</v>
      </c>
      <c r="CL299">
        <v>2</v>
      </c>
      <c r="CM299">
        <v>2</v>
      </c>
      <c r="CN299">
        <v>2</v>
      </c>
    </row>
    <row r="300" spans="1:92" ht="15.5">
      <c r="A300" s="126" t="s">
        <v>1777</v>
      </c>
      <c r="B300" s="132">
        <v>13.308425389571111</v>
      </c>
      <c r="C300">
        <v>2</v>
      </c>
      <c r="D300">
        <v>5</v>
      </c>
      <c r="E300">
        <v>4</v>
      </c>
      <c r="F300">
        <v>1</v>
      </c>
      <c r="G300"/>
      <c r="H300"/>
      <c r="I300"/>
      <c r="J300"/>
      <c r="K300"/>
      <c r="L300"/>
      <c r="M300"/>
      <c r="N300"/>
      <c r="O300"/>
      <c r="P300"/>
      <c r="Q300" s="126">
        <f t="shared" si="12"/>
        <v>1</v>
      </c>
      <c r="R300">
        <f t="shared" si="14"/>
        <v>1</v>
      </c>
      <c r="S300"/>
      <c r="T300">
        <v>2</v>
      </c>
      <c r="U300"/>
      <c r="V300">
        <v>4</v>
      </c>
      <c r="W300"/>
      <c r="X300">
        <v>6</v>
      </c>
      <c r="Y300">
        <v>7</v>
      </c>
      <c r="Z300"/>
      <c r="AA300"/>
      <c r="AB300"/>
      <c r="AC300"/>
      <c r="AD300">
        <v>12</v>
      </c>
      <c r="AE300"/>
      <c r="AF300"/>
      <c r="AG300" s="126">
        <f t="shared" si="13"/>
        <v>5</v>
      </c>
      <c r="AH300"/>
      <c r="AI300">
        <v>2</v>
      </c>
      <c r="AJ300"/>
      <c r="AK300">
        <v>5</v>
      </c>
      <c r="AL300"/>
      <c r="AM300">
        <v>3</v>
      </c>
      <c r="AN300">
        <v>4</v>
      </c>
      <c r="AO300"/>
      <c r="AP300"/>
      <c r="AQ300"/>
      <c r="AR300"/>
      <c r="AS300">
        <v>1</v>
      </c>
      <c r="AT300"/>
      <c r="AU300"/>
      <c r="AV300"/>
      <c r="AW300"/>
      <c r="AX300"/>
      <c r="AY300"/>
      <c r="AZ300">
        <v>3</v>
      </c>
      <c r="BA300">
        <v>3</v>
      </c>
      <c r="BB300">
        <v>3</v>
      </c>
      <c r="BC300">
        <v>4</v>
      </c>
      <c r="BD300">
        <v>4</v>
      </c>
      <c r="BE300">
        <v>4</v>
      </c>
      <c r="BF300">
        <v>3</v>
      </c>
      <c r="BG300">
        <v>3</v>
      </c>
      <c r="BH300">
        <v>3</v>
      </c>
      <c r="BI300">
        <v>3</v>
      </c>
      <c r="BJ300">
        <v>4</v>
      </c>
      <c r="BK300">
        <v>4</v>
      </c>
      <c r="BL300">
        <v>4</v>
      </c>
      <c r="BM300">
        <v>4</v>
      </c>
      <c r="BN300">
        <v>4</v>
      </c>
      <c r="BO300">
        <v>4</v>
      </c>
      <c r="BP300">
        <v>4</v>
      </c>
      <c r="BQ300">
        <v>4</v>
      </c>
      <c r="BR300">
        <v>4</v>
      </c>
      <c r="BS300">
        <v>4</v>
      </c>
      <c r="BT300">
        <v>4</v>
      </c>
      <c r="BU300">
        <v>4</v>
      </c>
      <c r="BV300">
        <v>4</v>
      </c>
      <c r="BW300">
        <v>4</v>
      </c>
      <c r="BX300">
        <v>4</v>
      </c>
      <c r="BY300">
        <v>4</v>
      </c>
      <c r="BZ300">
        <v>4</v>
      </c>
      <c r="CA300">
        <v>4</v>
      </c>
      <c r="CB300">
        <v>4</v>
      </c>
      <c r="CC300">
        <v>4</v>
      </c>
      <c r="CD300">
        <v>4</v>
      </c>
      <c r="CE300">
        <v>1</v>
      </c>
      <c r="CF300">
        <v>4</v>
      </c>
      <c r="CG300">
        <v>4</v>
      </c>
      <c r="CH300">
        <v>4</v>
      </c>
      <c r="CI300">
        <v>4</v>
      </c>
      <c r="CJ300">
        <v>4</v>
      </c>
      <c r="CK300">
        <v>4</v>
      </c>
      <c r="CL300">
        <v>3</v>
      </c>
      <c r="CM300">
        <v>3</v>
      </c>
      <c r="CN300">
        <v>2</v>
      </c>
    </row>
    <row r="301" spans="1:92" ht="15.5">
      <c r="A301" s="126" t="s">
        <v>1776</v>
      </c>
      <c r="B301" s="132">
        <v>15.430605690444981</v>
      </c>
      <c r="C301">
        <v>1</v>
      </c>
      <c r="D301">
        <v>6</v>
      </c>
      <c r="E301">
        <v>2</v>
      </c>
      <c r="F301">
        <v>1</v>
      </c>
      <c r="G301"/>
      <c r="H301"/>
      <c r="I301"/>
      <c r="J301"/>
      <c r="K301"/>
      <c r="L301"/>
      <c r="M301"/>
      <c r="N301"/>
      <c r="O301"/>
      <c r="P301"/>
      <c r="Q301" s="126">
        <f t="shared" si="12"/>
        <v>1</v>
      </c>
      <c r="R301">
        <f t="shared" si="14"/>
        <v>1</v>
      </c>
      <c r="S301">
        <v>1</v>
      </c>
      <c r="T301">
        <v>2</v>
      </c>
      <c r="U301">
        <v>3</v>
      </c>
      <c r="V301">
        <v>4</v>
      </c>
      <c r="W301">
        <v>5</v>
      </c>
      <c r="X301">
        <v>6</v>
      </c>
      <c r="Y301">
        <v>7</v>
      </c>
      <c r="Z301">
        <v>8</v>
      </c>
      <c r="AA301"/>
      <c r="AB301">
        <v>10</v>
      </c>
      <c r="AC301">
        <v>11</v>
      </c>
      <c r="AD301">
        <v>12</v>
      </c>
      <c r="AE301"/>
      <c r="AF301"/>
      <c r="AG301" s="126">
        <f t="shared" si="13"/>
        <v>11</v>
      </c>
      <c r="AH301"/>
      <c r="AI301">
        <v>4</v>
      </c>
      <c r="AJ301">
        <v>5</v>
      </c>
      <c r="AK301">
        <v>2</v>
      </c>
      <c r="AL301">
        <v>10</v>
      </c>
      <c r="AM301">
        <v>1</v>
      </c>
      <c r="AN301">
        <v>3</v>
      </c>
      <c r="AO301">
        <v>9</v>
      </c>
      <c r="AP301"/>
      <c r="AQ301">
        <v>6</v>
      </c>
      <c r="AR301">
        <v>7</v>
      </c>
      <c r="AS301">
        <v>8</v>
      </c>
      <c r="AT301"/>
      <c r="AU301" t="s">
        <v>795</v>
      </c>
      <c r="AV301" t="s">
        <v>265</v>
      </c>
      <c r="AW301" t="s">
        <v>1775</v>
      </c>
      <c r="AX301"/>
      <c r="AY301"/>
      <c r="AZ301">
        <v>4</v>
      </c>
      <c r="BA301">
        <v>2</v>
      </c>
      <c r="BB301">
        <v>2</v>
      </c>
      <c r="BC301">
        <v>2</v>
      </c>
      <c r="BD301">
        <v>4</v>
      </c>
      <c r="BE301">
        <v>4</v>
      </c>
      <c r="BF301">
        <v>4</v>
      </c>
      <c r="BG301">
        <v>4</v>
      </c>
      <c r="BH301">
        <v>4</v>
      </c>
      <c r="BI301">
        <v>4</v>
      </c>
      <c r="BJ301">
        <v>5</v>
      </c>
      <c r="BK301">
        <v>5</v>
      </c>
      <c r="BL301">
        <v>5</v>
      </c>
      <c r="BM301">
        <v>5</v>
      </c>
      <c r="BN301">
        <v>5</v>
      </c>
      <c r="BO301">
        <v>5</v>
      </c>
      <c r="BP301">
        <v>5</v>
      </c>
      <c r="BQ301">
        <v>5</v>
      </c>
      <c r="BR301">
        <v>5</v>
      </c>
      <c r="BS301">
        <v>4</v>
      </c>
      <c r="BT301">
        <v>5</v>
      </c>
      <c r="BU301">
        <v>4</v>
      </c>
      <c r="BV301">
        <v>5</v>
      </c>
      <c r="BW301">
        <v>5</v>
      </c>
      <c r="BX301">
        <v>5</v>
      </c>
      <c r="BY301">
        <v>5</v>
      </c>
      <c r="BZ301">
        <v>5</v>
      </c>
      <c r="CA301">
        <v>5</v>
      </c>
      <c r="CB301">
        <v>4</v>
      </c>
      <c r="CC301">
        <v>4</v>
      </c>
      <c r="CD301">
        <v>5</v>
      </c>
      <c r="CE301">
        <v>4</v>
      </c>
      <c r="CF301">
        <v>4</v>
      </c>
      <c r="CG301">
        <v>4</v>
      </c>
      <c r="CH301">
        <v>4</v>
      </c>
      <c r="CI301">
        <v>4</v>
      </c>
      <c r="CJ301">
        <v>4</v>
      </c>
      <c r="CK301">
        <v>4</v>
      </c>
      <c r="CL301">
        <v>4</v>
      </c>
      <c r="CM301">
        <v>4</v>
      </c>
      <c r="CN301">
        <v>3</v>
      </c>
    </row>
    <row r="302" spans="1:92" ht="15.5">
      <c r="A302" s="126" t="s">
        <v>1774</v>
      </c>
      <c r="B302" s="132">
        <v>6.1673152106073985</v>
      </c>
      <c r="C302">
        <v>1</v>
      </c>
      <c r="D302">
        <v>6</v>
      </c>
      <c r="E302">
        <v>1</v>
      </c>
      <c r="F302">
        <v>1</v>
      </c>
      <c r="G302"/>
      <c r="H302"/>
      <c r="I302"/>
      <c r="J302"/>
      <c r="K302"/>
      <c r="L302"/>
      <c r="M302"/>
      <c r="N302"/>
      <c r="O302"/>
      <c r="P302"/>
      <c r="Q302" s="126">
        <f t="shared" si="12"/>
        <v>1</v>
      </c>
      <c r="R302">
        <f t="shared" si="14"/>
        <v>1</v>
      </c>
      <c r="S302"/>
      <c r="T302">
        <v>2</v>
      </c>
      <c r="U302">
        <v>3</v>
      </c>
      <c r="V302">
        <v>4</v>
      </c>
      <c r="W302">
        <v>5</v>
      </c>
      <c r="X302">
        <v>6</v>
      </c>
      <c r="Y302">
        <v>7</v>
      </c>
      <c r="Z302">
        <v>8</v>
      </c>
      <c r="AA302"/>
      <c r="AB302"/>
      <c r="AC302">
        <v>11</v>
      </c>
      <c r="AD302">
        <v>12</v>
      </c>
      <c r="AE302"/>
      <c r="AF302"/>
      <c r="AG302" s="126">
        <f t="shared" si="13"/>
        <v>9</v>
      </c>
      <c r="AH302"/>
      <c r="AI302">
        <v>2</v>
      </c>
      <c r="AJ302">
        <v>9</v>
      </c>
      <c r="AK302">
        <v>6</v>
      </c>
      <c r="AL302">
        <v>3</v>
      </c>
      <c r="AM302">
        <v>4</v>
      </c>
      <c r="AN302">
        <v>5</v>
      </c>
      <c r="AO302">
        <v>1</v>
      </c>
      <c r="AP302"/>
      <c r="AQ302"/>
      <c r="AR302">
        <v>8</v>
      </c>
      <c r="AS302">
        <v>7</v>
      </c>
      <c r="AT302"/>
      <c r="AU302"/>
      <c r="AV302"/>
      <c r="AW302"/>
      <c r="AX302"/>
      <c r="AY302"/>
      <c r="AZ302">
        <v>6</v>
      </c>
      <c r="BA302">
        <v>3</v>
      </c>
      <c r="BB302">
        <v>3</v>
      </c>
      <c r="BC302">
        <v>4</v>
      </c>
      <c r="BD302">
        <v>5</v>
      </c>
      <c r="BE302">
        <v>4</v>
      </c>
      <c r="BF302">
        <v>3</v>
      </c>
      <c r="BG302">
        <v>4</v>
      </c>
      <c r="BH302">
        <v>4</v>
      </c>
      <c r="BI302">
        <v>5</v>
      </c>
      <c r="BJ302">
        <v>4</v>
      </c>
      <c r="BK302">
        <v>5</v>
      </c>
      <c r="BL302">
        <v>5</v>
      </c>
      <c r="BM302">
        <v>5</v>
      </c>
      <c r="BN302">
        <v>5</v>
      </c>
      <c r="BO302">
        <v>5</v>
      </c>
      <c r="BP302">
        <v>5</v>
      </c>
      <c r="BQ302">
        <v>5</v>
      </c>
      <c r="BR302">
        <v>5</v>
      </c>
      <c r="BS302">
        <v>5</v>
      </c>
      <c r="BT302">
        <v>5</v>
      </c>
      <c r="BU302">
        <v>4</v>
      </c>
      <c r="BV302">
        <v>5</v>
      </c>
      <c r="BW302">
        <v>5</v>
      </c>
      <c r="BX302">
        <v>5</v>
      </c>
      <c r="BY302">
        <v>5</v>
      </c>
      <c r="BZ302">
        <v>5</v>
      </c>
      <c r="CA302">
        <v>5</v>
      </c>
      <c r="CB302">
        <v>5</v>
      </c>
      <c r="CC302">
        <v>5</v>
      </c>
      <c r="CD302">
        <v>5</v>
      </c>
      <c r="CE302">
        <v>3</v>
      </c>
      <c r="CF302">
        <v>4</v>
      </c>
      <c r="CG302">
        <v>4</v>
      </c>
      <c r="CH302">
        <v>4</v>
      </c>
      <c r="CI302">
        <v>4</v>
      </c>
      <c r="CJ302">
        <v>4</v>
      </c>
      <c r="CK302">
        <v>4</v>
      </c>
      <c r="CL302">
        <v>3</v>
      </c>
      <c r="CM302">
        <v>3</v>
      </c>
      <c r="CN302">
        <v>3</v>
      </c>
    </row>
    <row r="303" spans="1:92" ht="15.5">
      <c r="A303" s="126" t="s">
        <v>1773</v>
      </c>
      <c r="B303" s="132">
        <v>6.4255765429904006</v>
      </c>
      <c r="C303">
        <v>1</v>
      </c>
      <c r="D303">
        <v>3</v>
      </c>
      <c r="E303">
        <v>2</v>
      </c>
      <c r="F303"/>
      <c r="G303"/>
      <c r="H303"/>
      <c r="I303"/>
      <c r="J303"/>
      <c r="K303"/>
      <c r="L303"/>
      <c r="M303"/>
      <c r="N303">
        <v>9</v>
      </c>
      <c r="O303"/>
      <c r="P303" t="s">
        <v>1772</v>
      </c>
      <c r="Q303" s="126">
        <f t="shared" si="12"/>
        <v>1</v>
      </c>
      <c r="R303">
        <f t="shared" si="14"/>
        <v>9</v>
      </c>
      <c r="S303"/>
      <c r="T303"/>
      <c r="U303"/>
      <c r="V303"/>
      <c r="W303"/>
      <c r="X303"/>
      <c r="Y303">
        <v>7</v>
      </c>
      <c r="Z303"/>
      <c r="AA303"/>
      <c r="AB303"/>
      <c r="AC303"/>
      <c r="AD303"/>
      <c r="AE303"/>
      <c r="AF303"/>
      <c r="AG303" s="126">
        <f t="shared" si="13"/>
        <v>1</v>
      </c>
      <c r="AH303"/>
      <c r="AI303"/>
      <c r="AJ303"/>
      <c r="AK303"/>
      <c r="AL303"/>
      <c r="AM303"/>
      <c r="AN303">
        <v>1</v>
      </c>
      <c r="AO303"/>
      <c r="AP303"/>
      <c r="AQ303"/>
      <c r="AR303"/>
      <c r="AS303"/>
      <c r="AT303"/>
      <c r="AU303"/>
      <c r="AV303"/>
      <c r="AW303"/>
      <c r="AX303"/>
      <c r="AY303"/>
      <c r="AZ303">
        <v>3</v>
      </c>
      <c r="BA303">
        <v>3</v>
      </c>
      <c r="BB303">
        <v>3</v>
      </c>
      <c r="BC303">
        <v>3</v>
      </c>
      <c r="BD303">
        <v>3</v>
      </c>
      <c r="BE303">
        <v>3</v>
      </c>
      <c r="BF303">
        <v>3</v>
      </c>
      <c r="BG303">
        <v>3</v>
      </c>
      <c r="BH303">
        <v>3</v>
      </c>
      <c r="BI303">
        <v>3</v>
      </c>
      <c r="BJ303">
        <v>3</v>
      </c>
      <c r="BK303">
        <v>3</v>
      </c>
      <c r="BL303">
        <v>3</v>
      </c>
      <c r="BM303">
        <v>3</v>
      </c>
      <c r="BN303">
        <v>3</v>
      </c>
      <c r="BO303">
        <v>3</v>
      </c>
      <c r="BP303">
        <v>3</v>
      </c>
      <c r="BQ303">
        <v>3</v>
      </c>
      <c r="BR303">
        <v>3</v>
      </c>
      <c r="BS303">
        <v>3</v>
      </c>
      <c r="BT303">
        <v>3</v>
      </c>
      <c r="BU303">
        <v>3</v>
      </c>
      <c r="BV303">
        <v>3</v>
      </c>
      <c r="BW303">
        <v>3</v>
      </c>
      <c r="BX303">
        <v>3</v>
      </c>
      <c r="BY303">
        <v>3</v>
      </c>
      <c r="BZ303">
        <v>3</v>
      </c>
      <c r="CA303">
        <v>3</v>
      </c>
      <c r="CB303">
        <v>3</v>
      </c>
      <c r="CC303">
        <v>3</v>
      </c>
      <c r="CD303">
        <v>3</v>
      </c>
      <c r="CE303">
        <v>4</v>
      </c>
      <c r="CF303">
        <v>3</v>
      </c>
      <c r="CG303">
        <v>3</v>
      </c>
      <c r="CH303">
        <v>3</v>
      </c>
      <c r="CI303">
        <v>3</v>
      </c>
      <c r="CJ303">
        <v>3</v>
      </c>
      <c r="CK303">
        <v>3</v>
      </c>
      <c r="CL303">
        <v>3</v>
      </c>
      <c r="CM303">
        <v>3</v>
      </c>
      <c r="CN303">
        <v>3</v>
      </c>
    </row>
    <row r="304" spans="1:92" ht="15.5">
      <c r="A304" s="126" t="s">
        <v>1771</v>
      </c>
      <c r="B304" s="132">
        <v>14.686591939154601</v>
      </c>
      <c r="C304">
        <v>1</v>
      </c>
      <c r="D304">
        <v>2</v>
      </c>
      <c r="E304">
        <v>9</v>
      </c>
      <c r="F304">
        <v>1</v>
      </c>
      <c r="G304"/>
      <c r="H304"/>
      <c r="I304"/>
      <c r="J304"/>
      <c r="K304"/>
      <c r="L304"/>
      <c r="M304"/>
      <c r="N304"/>
      <c r="O304"/>
      <c r="P304"/>
      <c r="Q304" s="126">
        <f t="shared" si="12"/>
        <v>1</v>
      </c>
      <c r="R304">
        <f t="shared" si="14"/>
        <v>1</v>
      </c>
      <c r="S304"/>
      <c r="T304"/>
      <c r="U304"/>
      <c r="V304">
        <v>4</v>
      </c>
      <c r="W304"/>
      <c r="X304"/>
      <c r="Y304"/>
      <c r="Z304"/>
      <c r="AA304"/>
      <c r="AB304"/>
      <c r="AC304"/>
      <c r="AD304"/>
      <c r="AE304"/>
      <c r="AF304"/>
      <c r="AG304" s="126">
        <f t="shared" si="13"/>
        <v>1</v>
      </c>
      <c r="AH304"/>
      <c r="AI304"/>
      <c r="AJ304"/>
      <c r="AK304">
        <v>1</v>
      </c>
      <c r="AL304"/>
      <c r="AM304"/>
      <c r="AN304"/>
      <c r="AO304"/>
      <c r="AP304"/>
      <c r="AQ304"/>
      <c r="AR304"/>
      <c r="AS304"/>
      <c r="AT304"/>
      <c r="AU304" t="s">
        <v>640</v>
      </c>
      <c r="AV304"/>
      <c r="AW304"/>
      <c r="AX304"/>
      <c r="AY304"/>
      <c r="AZ304">
        <v>5</v>
      </c>
      <c r="BA304">
        <v>1</v>
      </c>
      <c r="BB304">
        <v>1</v>
      </c>
      <c r="BC304">
        <v>1</v>
      </c>
      <c r="BD304">
        <v>1</v>
      </c>
      <c r="BE304">
        <v>5</v>
      </c>
      <c r="BF304">
        <v>4</v>
      </c>
      <c r="BG304">
        <v>1</v>
      </c>
      <c r="BH304">
        <v>2</v>
      </c>
      <c r="BI304">
        <v>1</v>
      </c>
      <c r="BJ304">
        <v>4</v>
      </c>
      <c r="BK304">
        <v>5</v>
      </c>
      <c r="BL304">
        <v>3</v>
      </c>
      <c r="BM304">
        <v>3</v>
      </c>
      <c r="BN304">
        <v>3</v>
      </c>
      <c r="BO304">
        <v>3</v>
      </c>
      <c r="BP304">
        <v>3</v>
      </c>
      <c r="BQ304">
        <v>3</v>
      </c>
      <c r="BR304">
        <v>3</v>
      </c>
      <c r="BS304">
        <v>3</v>
      </c>
      <c r="BT304">
        <v>3</v>
      </c>
      <c r="BU304">
        <v>3</v>
      </c>
      <c r="BV304">
        <v>3</v>
      </c>
      <c r="BW304">
        <v>3</v>
      </c>
      <c r="BX304">
        <v>4</v>
      </c>
      <c r="BY304">
        <v>4</v>
      </c>
      <c r="BZ304">
        <v>4</v>
      </c>
      <c r="CA304">
        <v>4</v>
      </c>
      <c r="CB304">
        <v>4</v>
      </c>
      <c r="CC304">
        <v>4</v>
      </c>
      <c r="CD304">
        <v>4</v>
      </c>
      <c r="CE304">
        <v>5</v>
      </c>
      <c r="CF304">
        <v>3</v>
      </c>
      <c r="CG304">
        <v>5</v>
      </c>
      <c r="CH304">
        <v>3</v>
      </c>
      <c r="CI304">
        <v>3</v>
      </c>
      <c r="CJ304">
        <v>3</v>
      </c>
      <c r="CK304">
        <v>5</v>
      </c>
      <c r="CL304">
        <v>3</v>
      </c>
      <c r="CM304">
        <v>2</v>
      </c>
      <c r="CN304">
        <v>3</v>
      </c>
    </row>
    <row r="305" spans="1:92" ht="15.5">
      <c r="A305" s="126" t="s">
        <v>1770</v>
      </c>
      <c r="B305" s="132">
        <v>18.099433390996158</v>
      </c>
      <c r="C305">
        <v>2</v>
      </c>
      <c r="D305">
        <v>6</v>
      </c>
      <c r="E305">
        <v>2</v>
      </c>
      <c r="F305">
        <v>1</v>
      </c>
      <c r="G305"/>
      <c r="H305"/>
      <c r="I305"/>
      <c r="J305"/>
      <c r="K305"/>
      <c r="L305"/>
      <c r="M305"/>
      <c r="N305"/>
      <c r="O305"/>
      <c r="P305"/>
      <c r="Q305" s="126">
        <f t="shared" si="12"/>
        <v>1</v>
      </c>
      <c r="R305">
        <f t="shared" si="14"/>
        <v>1</v>
      </c>
      <c r="S305">
        <v>1</v>
      </c>
      <c r="T305">
        <v>2</v>
      </c>
      <c r="U305">
        <v>3</v>
      </c>
      <c r="V305">
        <v>4</v>
      </c>
      <c r="W305">
        <v>5</v>
      </c>
      <c r="X305">
        <v>6</v>
      </c>
      <c r="Y305">
        <v>7</v>
      </c>
      <c r="Z305">
        <v>8</v>
      </c>
      <c r="AA305">
        <v>9</v>
      </c>
      <c r="AB305">
        <v>10</v>
      </c>
      <c r="AC305">
        <v>11</v>
      </c>
      <c r="AD305">
        <v>12</v>
      </c>
      <c r="AE305">
        <v>13</v>
      </c>
      <c r="AF305"/>
      <c r="AG305" s="126">
        <f t="shared" si="13"/>
        <v>13</v>
      </c>
      <c r="AH305">
        <v>9</v>
      </c>
      <c r="AI305">
        <v>3</v>
      </c>
      <c r="AJ305">
        <v>10</v>
      </c>
      <c r="AK305">
        <v>11</v>
      </c>
      <c r="AL305">
        <v>4</v>
      </c>
      <c r="AM305">
        <v>6</v>
      </c>
      <c r="AN305">
        <v>5</v>
      </c>
      <c r="AO305">
        <v>1</v>
      </c>
      <c r="AP305">
        <v>12</v>
      </c>
      <c r="AQ305">
        <v>13</v>
      </c>
      <c r="AR305">
        <v>7</v>
      </c>
      <c r="AS305">
        <v>8</v>
      </c>
      <c r="AT305">
        <v>2</v>
      </c>
      <c r="AU305" t="s">
        <v>1769</v>
      </c>
      <c r="AV305"/>
      <c r="AW305"/>
      <c r="AX305"/>
      <c r="AY305"/>
      <c r="AZ305">
        <v>6</v>
      </c>
      <c r="BA305">
        <v>4</v>
      </c>
      <c r="BB305">
        <v>4</v>
      </c>
      <c r="BC305">
        <v>4</v>
      </c>
      <c r="BD305">
        <v>3</v>
      </c>
      <c r="BE305">
        <v>4</v>
      </c>
      <c r="BF305">
        <v>3</v>
      </c>
      <c r="BG305">
        <v>3</v>
      </c>
      <c r="BH305">
        <v>3</v>
      </c>
      <c r="BI305">
        <v>3</v>
      </c>
      <c r="BJ305">
        <v>4</v>
      </c>
      <c r="BK305">
        <v>4</v>
      </c>
      <c r="BL305">
        <v>4</v>
      </c>
      <c r="BM305">
        <v>5</v>
      </c>
      <c r="BN305">
        <v>3</v>
      </c>
      <c r="BO305">
        <v>5</v>
      </c>
      <c r="BP305">
        <v>5</v>
      </c>
      <c r="BQ305">
        <v>3</v>
      </c>
      <c r="BR305">
        <v>5</v>
      </c>
      <c r="BS305">
        <v>4</v>
      </c>
      <c r="BT305">
        <v>3</v>
      </c>
      <c r="BU305">
        <v>3</v>
      </c>
      <c r="BV305">
        <v>4</v>
      </c>
      <c r="BW305">
        <v>5</v>
      </c>
      <c r="BX305">
        <v>5</v>
      </c>
      <c r="BY305">
        <v>5</v>
      </c>
      <c r="BZ305">
        <v>5</v>
      </c>
      <c r="CA305">
        <v>4</v>
      </c>
      <c r="CB305">
        <v>3</v>
      </c>
      <c r="CC305">
        <v>4</v>
      </c>
      <c r="CD305">
        <v>5</v>
      </c>
      <c r="CE305">
        <v>2</v>
      </c>
      <c r="CF305">
        <v>4</v>
      </c>
      <c r="CG305">
        <v>4</v>
      </c>
      <c r="CH305">
        <v>4</v>
      </c>
      <c r="CI305">
        <v>4</v>
      </c>
      <c r="CJ305">
        <v>5</v>
      </c>
      <c r="CK305">
        <v>5</v>
      </c>
      <c r="CL305">
        <v>3</v>
      </c>
      <c r="CM305">
        <v>3</v>
      </c>
      <c r="CN305">
        <v>3</v>
      </c>
    </row>
    <row r="306" spans="1:92" ht="15.5">
      <c r="A306" s="126" t="s">
        <v>1768</v>
      </c>
      <c r="B306" s="132">
        <v>7.3111831466517039</v>
      </c>
      <c r="C306">
        <v>2</v>
      </c>
      <c r="D306">
        <v>1</v>
      </c>
      <c r="E306">
        <v>2</v>
      </c>
      <c r="F306">
        <v>1</v>
      </c>
      <c r="G306"/>
      <c r="H306"/>
      <c r="I306"/>
      <c r="J306"/>
      <c r="K306"/>
      <c r="L306"/>
      <c r="M306"/>
      <c r="N306"/>
      <c r="O306"/>
      <c r="P306"/>
      <c r="Q306" s="126">
        <f t="shared" si="12"/>
        <v>1</v>
      </c>
      <c r="R306">
        <f t="shared" si="14"/>
        <v>1</v>
      </c>
      <c r="S306"/>
      <c r="T306">
        <v>2</v>
      </c>
      <c r="U306"/>
      <c r="V306"/>
      <c r="W306">
        <v>5</v>
      </c>
      <c r="X306">
        <v>6</v>
      </c>
      <c r="Y306">
        <v>7</v>
      </c>
      <c r="Z306"/>
      <c r="AA306"/>
      <c r="AB306"/>
      <c r="AC306">
        <v>11</v>
      </c>
      <c r="AD306">
        <v>12</v>
      </c>
      <c r="AE306"/>
      <c r="AF306"/>
      <c r="AG306" s="126">
        <f t="shared" si="13"/>
        <v>6</v>
      </c>
      <c r="AH306"/>
      <c r="AI306">
        <v>1</v>
      </c>
      <c r="AJ306"/>
      <c r="AK306"/>
      <c r="AL306">
        <v>4</v>
      </c>
      <c r="AM306">
        <v>3</v>
      </c>
      <c r="AN306">
        <v>5</v>
      </c>
      <c r="AO306"/>
      <c r="AP306"/>
      <c r="AQ306"/>
      <c r="AR306">
        <v>6</v>
      </c>
      <c r="AS306">
        <v>2</v>
      </c>
      <c r="AT306"/>
      <c r="AU306" t="s">
        <v>1767</v>
      </c>
      <c r="AV306" t="s">
        <v>1766</v>
      </c>
      <c r="AW306"/>
      <c r="AX306"/>
      <c r="AY306"/>
      <c r="AZ306">
        <v>4</v>
      </c>
      <c r="BA306">
        <v>3</v>
      </c>
      <c r="BB306">
        <v>3</v>
      </c>
      <c r="BC306">
        <v>4</v>
      </c>
      <c r="BD306">
        <v>2</v>
      </c>
      <c r="BE306">
        <v>3</v>
      </c>
      <c r="BF306">
        <v>3</v>
      </c>
      <c r="BG306">
        <v>3</v>
      </c>
      <c r="BH306">
        <v>3</v>
      </c>
      <c r="BI306">
        <v>3</v>
      </c>
      <c r="BJ306">
        <v>3</v>
      </c>
      <c r="BK306">
        <v>3</v>
      </c>
      <c r="BL306">
        <v>3</v>
      </c>
      <c r="BM306">
        <v>3</v>
      </c>
      <c r="BN306">
        <v>4</v>
      </c>
      <c r="BO306">
        <v>4</v>
      </c>
      <c r="BP306">
        <v>4</v>
      </c>
      <c r="BQ306">
        <v>4</v>
      </c>
      <c r="BR306">
        <v>5</v>
      </c>
      <c r="BS306">
        <v>4</v>
      </c>
      <c r="BT306">
        <v>3</v>
      </c>
      <c r="BU306">
        <v>3</v>
      </c>
      <c r="BV306">
        <v>4</v>
      </c>
      <c r="BW306">
        <v>5</v>
      </c>
      <c r="BX306">
        <v>5</v>
      </c>
      <c r="BY306">
        <v>4</v>
      </c>
      <c r="BZ306">
        <v>5</v>
      </c>
      <c r="CA306">
        <v>3</v>
      </c>
      <c r="CB306">
        <v>4</v>
      </c>
      <c r="CC306">
        <v>4</v>
      </c>
      <c r="CD306">
        <v>4</v>
      </c>
      <c r="CE306">
        <v>7</v>
      </c>
      <c r="CF306">
        <v>3</v>
      </c>
      <c r="CG306">
        <v>4</v>
      </c>
      <c r="CH306">
        <v>4</v>
      </c>
      <c r="CI306">
        <v>4</v>
      </c>
      <c r="CJ306">
        <v>5</v>
      </c>
      <c r="CK306">
        <v>3</v>
      </c>
      <c r="CL306">
        <v>3</v>
      </c>
      <c r="CM306">
        <v>2</v>
      </c>
      <c r="CN306">
        <v>2</v>
      </c>
    </row>
    <row r="307" spans="1:92" ht="15.5">
      <c r="A307" s="126" t="s">
        <v>1765</v>
      </c>
      <c r="B307" s="132">
        <v>18.536656269392527</v>
      </c>
      <c r="C307">
        <v>2</v>
      </c>
      <c r="D307">
        <v>4</v>
      </c>
      <c r="E307">
        <v>9</v>
      </c>
      <c r="F307"/>
      <c r="G307"/>
      <c r="H307"/>
      <c r="I307"/>
      <c r="J307"/>
      <c r="K307"/>
      <c r="L307"/>
      <c r="M307"/>
      <c r="N307">
        <v>9</v>
      </c>
      <c r="O307"/>
      <c r="P307" t="s">
        <v>1383</v>
      </c>
      <c r="Q307" s="126">
        <f t="shared" si="12"/>
        <v>1</v>
      </c>
      <c r="R307">
        <f t="shared" si="14"/>
        <v>9</v>
      </c>
      <c r="S307"/>
      <c r="T307">
        <v>2</v>
      </c>
      <c r="U307"/>
      <c r="V307"/>
      <c r="W307">
        <v>5</v>
      </c>
      <c r="X307">
        <v>6</v>
      </c>
      <c r="Y307"/>
      <c r="Z307"/>
      <c r="AA307"/>
      <c r="AB307"/>
      <c r="AC307"/>
      <c r="AD307"/>
      <c r="AE307">
        <v>13</v>
      </c>
      <c r="AF307"/>
      <c r="AG307" s="126">
        <f t="shared" si="13"/>
        <v>4</v>
      </c>
      <c r="AH307"/>
      <c r="AI307">
        <v>1</v>
      </c>
      <c r="AJ307"/>
      <c r="AK307"/>
      <c r="AL307">
        <v>2</v>
      </c>
      <c r="AM307">
        <v>3</v>
      </c>
      <c r="AN307"/>
      <c r="AO307"/>
      <c r="AP307"/>
      <c r="AQ307"/>
      <c r="AR307"/>
      <c r="AS307"/>
      <c r="AT307">
        <v>4</v>
      </c>
      <c r="AU307" t="s">
        <v>1764</v>
      </c>
      <c r="AV307" t="s">
        <v>1763</v>
      </c>
      <c r="AW307"/>
      <c r="AX307"/>
      <c r="AY307"/>
      <c r="AZ307">
        <v>3</v>
      </c>
      <c r="BA307">
        <v>3</v>
      </c>
      <c r="BB307">
        <v>3</v>
      </c>
      <c r="BC307">
        <v>3</v>
      </c>
      <c r="BD307">
        <v>4</v>
      </c>
      <c r="BE307">
        <v>5</v>
      </c>
      <c r="BF307">
        <v>4</v>
      </c>
      <c r="BG307">
        <v>3</v>
      </c>
      <c r="BH307">
        <v>3</v>
      </c>
      <c r="BI307">
        <v>3</v>
      </c>
      <c r="BJ307">
        <v>4</v>
      </c>
      <c r="BK307">
        <v>4</v>
      </c>
      <c r="BL307">
        <v>4</v>
      </c>
      <c r="BM307">
        <v>4</v>
      </c>
      <c r="BN307">
        <v>4</v>
      </c>
      <c r="BO307">
        <v>3</v>
      </c>
      <c r="BP307">
        <v>4</v>
      </c>
      <c r="BQ307">
        <v>4</v>
      </c>
      <c r="BR307">
        <v>3</v>
      </c>
      <c r="BS307">
        <v>4</v>
      </c>
      <c r="BT307">
        <v>4</v>
      </c>
      <c r="BU307">
        <v>4</v>
      </c>
      <c r="BV307">
        <v>4</v>
      </c>
      <c r="BW307">
        <v>4</v>
      </c>
      <c r="BX307">
        <v>4</v>
      </c>
      <c r="BY307">
        <v>4</v>
      </c>
      <c r="BZ307">
        <v>4</v>
      </c>
      <c r="CA307">
        <v>3</v>
      </c>
      <c r="CB307">
        <v>4</v>
      </c>
      <c r="CC307">
        <v>4</v>
      </c>
      <c r="CD307">
        <v>3</v>
      </c>
      <c r="CE307">
        <v>6</v>
      </c>
      <c r="CF307">
        <v>3</v>
      </c>
      <c r="CG307">
        <v>3</v>
      </c>
      <c r="CH307">
        <v>3</v>
      </c>
      <c r="CI307">
        <v>3</v>
      </c>
      <c r="CJ307">
        <v>4</v>
      </c>
      <c r="CK307">
        <v>4</v>
      </c>
      <c r="CL307">
        <v>3</v>
      </c>
      <c r="CM307">
        <v>3</v>
      </c>
      <c r="CN307">
        <v>3</v>
      </c>
    </row>
    <row r="308" spans="1:92" ht="15.5">
      <c r="A308" s="126" t="s">
        <v>1762</v>
      </c>
      <c r="B308" s="132">
        <v>11.875252756216888</v>
      </c>
      <c r="C308">
        <v>2</v>
      </c>
      <c r="D308">
        <v>3</v>
      </c>
      <c r="E308">
        <v>2</v>
      </c>
      <c r="F308">
        <v>1</v>
      </c>
      <c r="G308"/>
      <c r="H308"/>
      <c r="I308"/>
      <c r="J308"/>
      <c r="K308"/>
      <c r="L308"/>
      <c r="M308"/>
      <c r="N308"/>
      <c r="O308"/>
      <c r="P308"/>
      <c r="Q308" s="126">
        <f t="shared" si="12"/>
        <v>1</v>
      </c>
      <c r="R308">
        <f t="shared" si="14"/>
        <v>1</v>
      </c>
      <c r="S308"/>
      <c r="T308"/>
      <c r="U308"/>
      <c r="V308"/>
      <c r="W308"/>
      <c r="X308">
        <v>6</v>
      </c>
      <c r="Y308"/>
      <c r="Z308"/>
      <c r="AA308">
        <v>9</v>
      </c>
      <c r="AB308"/>
      <c r="AC308"/>
      <c r="AD308"/>
      <c r="AE308"/>
      <c r="AF308"/>
      <c r="AG308" s="126">
        <f t="shared" si="13"/>
        <v>2</v>
      </c>
      <c r="AH308"/>
      <c r="AI308"/>
      <c r="AJ308"/>
      <c r="AK308"/>
      <c r="AL308"/>
      <c r="AM308">
        <v>1</v>
      </c>
      <c r="AN308"/>
      <c r="AO308"/>
      <c r="AP308">
        <v>2</v>
      </c>
      <c r="AQ308"/>
      <c r="AR308"/>
      <c r="AS308"/>
      <c r="AT308"/>
      <c r="AU308" t="s">
        <v>265</v>
      </c>
      <c r="AV308"/>
      <c r="AW308"/>
      <c r="AX308"/>
      <c r="AY308"/>
      <c r="AZ308">
        <v>6</v>
      </c>
      <c r="BA308">
        <v>3</v>
      </c>
      <c r="BB308">
        <v>3</v>
      </c>
      <c r="BC308">
        <v>2</v>
      </c>
      <c r="BD308">
        <v>2</v>
      </c>
      <c r="BE308">
        <v>1</v>
      </c>
      <c r="BF308">
        <v>3</v>
      </c>
      <c r="BG308">
        <v>3</v>
      </c>
      <c r="BH308">
        <v>3</v>
      </c>
      <c r="BI308">
        <v>3</v>
      </c>
      <c r="BJ308">
        <v>4</v>
      </c>
      <c r="BK308">
        <v>5</v>
      </c>
      <c r="BL308">
        <v>4</v>
      </c>
      <c r="BM308">
        <v>4</v>
      </c>
      <c r="BN308">
        <v>4</v>
      </c>
      <c r="BO308">
        <v>4</v>
      </c>
      <c r="BP308">
        <v>4</v>
      </c>
      <c r="BQ308">
        <v>4</v>
      </c>
      <c r="BR308">
        <v>4</v>
      </c>
      <c r="BS308">
        <v>4</v>
      </c>
      <c r="BT308">
        <v>2</v>
      </c>
      <c r="BU308">
        <v>4</v>
      </c>
      <c r="BV308">
        <v>4</v>
      </c>
      <c r="BW308">
        <v>4</v>
      </c>
      <c r="BX308">
        <v>4</v>
      </c>
      <c r="BY308">
        <v>4</v>
      </c>
      <c r="BZ308">
        <v>4</v>
      </c>
      <c r="CA308">
        <v>4</v>
      </c>
      <c r="CB308">
        <v>4</v>
      </c>
      <c r="CC308">
        <v>4</v>
      </c>
      <c r="CD308">
        <v>4</v>
      </c>
      <c r="CE308">
        <v>2</v>
      </c>
      <c r="CF308">
        <v>3</v>
      </c>
      <c r="CG308">
        <v>2</v>
      </c>
      <c r="CH308">
        <v>3</v>
      </c>
      <c r="CI308">
        <v>2</v>
      </c>
      <c r="CJ308">
        <v>2</v>
      </c>
      <c r="CK308">
        <v>2</v>
      </c>
      <c r="CL308">
        <v>5</v>
      </c>
      <c r="CM308">
        <v>1</v>
      </c>
      <c r="CN308">
        <v>3</v>
      </c>
    </row>
    <row r="309" spans="1:92" ht="15.5">
      <c r="A309" s="126" t="s">
        <v>1761</v>
      </c>
      <c r="B309" s="132">
        <v>17.96979987955774</v>
      </c>
      <c r="C309">
        <v>1</v>
      </c>
      <c r="D309">
        <v>4</v>
      </c>
      <c r="E309">
        <v>8</v>
      </c>
      <c r="F309">
        <v>1</v>
      </c>
      <c r="G309"/>
      <c r="H309"/>
      <c r="I309"/>
      <c r="J309"/>
      <c r="K309"/>
      <c r="L309"/>
      <c r="M309"/>
      <c r="N309"/>
      <c r="O309"/>
      <c r="P309"/>
      <c r="Q309" s="126">
        <f t="shared" si="12"/>
        <v>1</v>
      </c>
      <c r="R309">
        <f t="shared" si="14"/>
        <v>1</v>
      </c>
      <c r="S309">
        <v>1</v>
      </c>
      <c r="T309">
        <v>2</v>
      </c>
      <c r="U309"/>
      <c r="V309"/>
      <c r="W309"/>
      <c r="X309"/>
      <c r="Y309"/>
      <c r="Z309"/>
      <c r="AA309">
        <v>9</v>
      </c>
      <c r="AB309"/>
      <c r="AC309"/>
      <c r="AD309"/>
      <c r="AE309"/>
      <c r="AF309"/>
      <c r="AG309" s="126">
        <f t="shared" si="13"/>
        <v>3</v>
      </c>
      <c r="AH309">
        <v>1</v>
      </c>
      <c r="AI309">
        <v>2</v>
      </c>
      <c r="AJ309"/>
      <c r="AK309"/>
      <c r="AL309"/>
      <c r="AM309"/>
      <c r="AN309"/>
      <c r="AO309"/>
      <c r="AP309">
        <v>3</v>
      </c>
      <c r="AQ309"/>
      <c r="AR309"/>
      <c r="AS309"/>
      <c r="AT309"/>
      <c r="AU309" t="s">
        <v>518</v>
      </c>
      <c r="AV309" t="s">
        <v>319</v>
      </c>
      <c r="AW309"/>
      <c r="AX309"/>
      <c r="AY309"/>
      <c r="AZ309">
        <v>4</v>
      </c>
      <c r="BA309">
        <v>3</v>
      </c>
      <c r="BB309">
        <v>3</v>
      </c>
      <c r="BC309">
        <v>3</v>
      </c>
      <c r="BD309">
        <v>3</v>
      </c>
      <c r="BE309">
        <v>3</v>
      </c>
      <c r="BF309">
        <v>3</v>
      </c>
      <c r="BG309">
        <v>3</v>
      </c>
      <c r="BH309">
        <v>3</v>
      </c>
      <c r="BI309">
        <v>3</v>
      </c>
      <c r="BJ309">
        <v>3</v>
      </c>
      <c r="BK309">
        <v>3</v>
      </c>
      <c r="BL309">
        <v>3</v>
      </c>
      <c r="BM309">
        <v>3</v>
      </c>
      <c r="BN309">
        <v>3</v>
      </c>
      <c r="BO309">
        <v>3</v>
      </c>
      <c r="BP309">
        <v>3</v>
      </c>
      <c r="BQ309">
        <v>4</v>
      </c>
      <c r="BR309">
        <v>3</v>
      </c>
      <c r="BS309">
        <v>3</v>
      </c>
      <c r="BT309">
        <v>3</v>
      </c>
      <c r="BU309">
        <v>3</v>
      </c>
      <c r="BV309">
        <v>3</v>
      </c>
      <c r="BW309">
        <v>3</v>
      </c>
      <c r="BX309">
        <v>3</v>
      </c>
      <c r="BY309">
        <v>3</v>
      </c>
      <c r="BZ309">
        <v>3</v>
      </c>
      <c r="CA309">
        <v>3</v>
      </c>
      <c r="CB309">
        <v>3</v>
      </c>
      <c r="CC309">
        <v>3</v>
      </c>
      <c r="CD309">
        <v>3</v>
      </c>
      <c r="CE309">
        <v>2</v>
      </c>
      <c r="CF309">
        <v>3</v>
      </c>
      <c r="CG309">
        <v>3</v>
      </c>
      <c r="CH309">
        <v>3</v>
      </c>
      <c r="CI309">
        <v>3</v>
      </c>
      <c r="CJ309">
        <v>3</v>
      </c>
      <c r="CK309">
        <v>3</v>
      </c>
      <c r="CL309">
        <v>3</v>
      </c>
      <c r="CM309">
        <v>3</v>
      </c>
      <c r="CN309">
        <v>3</v>
      </c>
    </row>
    <row r="310" spans="1:92" ht="15.5">
      <c r="A310" s="126" t="s">
        <v>1760</v>
      </c>
      <c r="B310" s="132">
        <v>17.091710310038039</v>
      </c>
      <c r="C310">
        <v>2</v>
      </c>
      <c r="D310">
        <v>3</v>
      </c>
      <c r="E310">
        <v>2</v>
      </c>
      <c r="F310"/>
      <c r="G310"/>
      <c r="H310"/>
      <c r="I310"/>
      <c r="J310"/>
      <c r="K310"/>
      <c r="L310"/>
      <c r="M310">
        <v>8</v>
      </c>
      <c r="N310"/>
      <c r="O310"/>
      <c r="P310"/>
      <c r="Q310" s="126">
        <f t="shared" si="12"/>
        <v>1</v>
      </c>
      <c r="R310">
        <f t="shared" si="14"/>
        <v>8</v>
      </c>
      <c r="S310"/>
      <c r="T310">
        <v>2</v>
      </c>
      <c r="U310"/>
      <c r="V310">
        <v>4</v>
      </c>
      <c r="W310"/>
      <c r="X310">
        <v>6</v>
      </c>
      <c r="Y310"/>
      <c r="Z310"/>
      <c r="AA310"/>
      <c r="AB310"/>
      <c r="AC310"/>
      <c r="AD310"/>
      <c r="AE310">
        <v>13</v>
      </c>
      <c r="AF310"/>
      <c r="AG310" s="126">
        <f t="shared" si="13"/>
        <v>4</v>
      </c>
      <c r="AH310"/>
      <c r="AI310">
        <v>3</v>
      </c>
      <c r="AJ310"/>
      <c r="AK310">
        <v>1</v>
      </c>
      <c r="AL310"/>
      <c r="AM310">
        <v>2</v>
      </c>
      <c r="AN310"/>
      <c r="AO310"/>
      <c r="AP310"/>
      <c r="AQ310"/>
      <c r="AR310"/>
      <c r="AS310"/>
      <c r="AT310">
        <v>4</v>
      </c>
      <c r="AU310" t="s">
        <v>699</v>
      </c>
      <c r="AV310"/>
      <c r="AW310"/>
      <c r="AX310"/>
      <c r="AY310"/>
      <c r="AZ310">
        <v>4</v>
      </c>
      <c r="BA310">
        <v>4</v>
      </c>
      <c r="BB310">
        <v>4</v>
      </c>
      <c r="BC310">
        <v>5</v>
      </c>
      <c r="BD310">
        <v>4</v>
      </c>
      <c r="BE310">
        <v>5</v>
      </c>
      <c r="BF310">
        <v>4</v>
      </c>
      <c r="BG310">
        <v>3</v>
      </c>
      <c r="BH310">
        <v>3</v>
      </c>
      <c r="BI310">
        <v>4</v>
      </c>
      <c r="BJ310">
        <v>4</v>
      </c>
      <c r="BK310">
        <v>4</v>
      </c>
      <c r="BL310">
        <v>3</v>
      </c>
      <c r="BM310">
        <v>4</v>
      </c>
      <c r="BN310">
        <v>3</v>
      </c>
      <c r="BO310">
        <v>4</v>
      </c>
      <c r="BP310">
        <v>4</v>
      </c>
      <c r="BQ310">
        <v>3</v>
      </c>
      <c r="BR310">
        <v>3</v>
      </c>
      <c r="BS310">
        <v>3</v>
      </c>
      <c r="BT310">
        <v>4</v>
      </c>
      <c r="BU310">
        <v>3</v>
      </c>
      <c r="BV310">
        <v>3</v>
      </c>
      <c r="BW310">
        <v>5</v>
      </c>
      <c r="BX310">
        <v>4</v>
      </c>
      <c r="BY310">
        <v>5</v>
      </c>
      <c r="BZ310">
        <v>5</v>
      </c>
      <c r="CA310">
        <v>4</v>
      </c>
      <c r="CB310">
        <v>3</v>
      </c>
      <c r="CC310">
        <v>4</v>
      </c>
      <c r="CD310">
        <v>5</v>
      </c>
      <c r="CE310">
        <v>5</v>
      </c>
      <c r="CF310">
        <v>4</v>
      </c>
      <c r="CG310">
        <v>4</v>
      </c>
      <c r="CH310">
        <v>4</v>
      </c>
      <c r="CI310">
        <v>3</v>
      </c>
      <c r="CJ310">
        <v>3</v>
      </c>
      <c r="CK310">
        <v>4</v>
      </c>
      <c r="CL310">
        <v>3</v>
      </c>
      <c r="CM310">
        <v>3</v>
      </c>
      <c r="CN310">
        <v>3</v>
      </c>
    </row>
    <row r="311" spans="1:92" ht="15.5">
      <c r="A311" s="126" t="s">
        <v>1759</v>
      </c>
      <c r="B311" s="132">
        <v>7.8245534047864762</v>
      </c>
      <c r="C311">
        <v>1</v>
      </c>
      <c r="D311">
        <v>6</v>
      </c>
      <c r="E311">
        <v>12</v>
      </c>
      <c r="F311">
        <v>1</v>
      </c>
      <c r="G311"/>
      <c r="H311"/>
      <c r="I311"/>
      <c r="J311"/>
      <c r="K311"/>
      <c r="L311"/>
      <c r="M311"/>
      <c r="N311"/>
      <c r="O311"/>
      <c r="P311"/>
      <c r="Q311" s="126">
        <f t="shared" si="12"/>
        <v>1</v>
      </c>
      <c r="R311">
        <f t="shared" si="14"/>
        <v>1</v>
      </c>
      <c r="S311"/>
      <c r="T311">
        <v>2</v>
      </c>
      <c r="U311"/>
      <c r="V311">
        <v>4</v>
      </c>
      <c r="W311"/>
      <c r="X311"/>
      <c r="Y311">
        <v>7</v>
      </c>
      <c r="Z311"/>
      <c r="AA311"/>
      <c r="AB311"/>
      <c r="AC311">
        <v>11</v>
      </c>
      <c r="AD311">
        <v>12</v>
      </c>
      <c r="AE311">
        <v>13</v>
      </c>
      <c r="AF311"/>
      <c r="AG311" s="126">
        <f t="shared" si="13"/>
        <v>6</v>
      </c>
      <c r="AH311"/>
      <c r="AI311">
        <v>3</v>
      </c>
      <c r="AJ311"/>
      <c r="AK311">
        <v>5</v>
      </c>
      <c r="AL311"/>
      <c r="AM311"/>
      <c r="AN311">
        <v>4</v>
      </c>
      <c r="AO311"/>
      <c r="AP311"/>
      <c r="AQ311"/>
      <c r="AR311">
        <v>2</v>
      </c>
      <c r="AS311">
        <v>1</v>
      </c>
      <c r="AT311">
        <v>6</v>
      </c>
      <c r="AU311" t="s">
        <v>1128</v>
      </c>
      <c r="AV311" t="s">
        <v>1758</v>
      </c>
      <c r="AW311" t="s">
        <v>1157</v>
      </c>
      <c r="AX311" t="s">
        <v>1757</v>
      </c>
      <c r="AY311" t="s">
        <v>1756</v>
      </c>
      <c r="AZ311">
        <v>5</v>
      </c>
      <c r="BA311">
        <v>4</v>
      </c>
      <c r="BB311">
        <v>3</v>
      </c>
      <c r="BC311">
        <v>4</v>
      </c>
      <c r="BD311">
        <v>5</v>
      </c>
      <c r="BE311">
        <v>5</v>
      </c>
      <c r="BF311">
        <v>4</v>
      </c>
      <c r="BG311">
        <v>4</v>
      </c>
      <c r="BH311">
        <v>3</v>
      </c>
      <c r="BI311">
        <v>3</v>
      </c>
      <c r="BJ311">
        <v>5</v>
      </c>
      <c r="BK311">
        <v>5</v>
      </c>
      <c r="BL311">
        <v>5</v>
      </c>
      <c r="BM311">
        <v>5</v>
      </c>
      <c r="BN311">
        <v>5</v>
      </c>
      <c r="BO311">
        <v>5</v>
      </c>
      <c r="BP311">
        <v>5</v>
      </c>
      <c r="BQ311">
        <v>4</v>
      </c>
      <c r="BR311">
        <v>4</v>
      </c>
      <c r="BS311">
        <v>4</v>
      </c>
      <c r="BT311">
        <v>4</v>
      </c>
      <c r="BU311">
        <v>4</v>
      </c>
      <c r="BV311">
        <v>3</v>
      </c>
      <c r="BW311">
        <v>3</v>
      </c>
      <c r="BX311">
        <v>4</v>
      </c>
      <c r="BY311">
        <v>4</v>
      </c>
      <c r="BZ311">
        <v>5</v>
      </c>
      <c r="CA311">
        <v>5</v>
      </c>
      <c r="CB311">
        <v>4</v>
      </c>
      <c r="CC311">
        <v>4</v>
      </c>
      <c r="CD311">
        <v>5</v>
      </c>
      <c r="CE311">
        <v>7</v>
      </c>
      <c r="CF311">
        <v>3</v>
      </c>
      <c r="CG311">
        <v>4</v>
      </c>
      <c r="CH311">
        <v>4</v>
      </c>
      <c r="CI311">
        <v>4</v>
      </c>
      <c r="CJ311">
        <v>4</v>
      </c>
      <c r="CK311">
        <v>4</v>
      </c>
      <c r="CL311">
        <v>3</v>
      </c>
      <c r="CM311">
        <v>3</v>
      </c>
      <c r="CN311">
        <v>3</v>
      </c>
    </row>
    <row r="312" spans="1:92" ht="15.5">
      <c r="A312" s="126" t="s">
        <v>1755</v>
      </c>
      <c r="B312" s="132">
        <v>14.912334642036257</v>
      </c>
      <c r="C312">
        <v>2</v>
      </c>
      <c r="D312">
        <v>4</v>
      </c>
      <c r="E312">
        <v>2</v>
      </c>
      <c r="F312">
        <v>1</v>
      </c>
      <c r="G312"/>
      <c r="H312"/>
      <c r="I312"/>
      <c r="J312"/>
      <c r="K312"/>
      <c r="L312"/>
      <c r="M312"/>
      <c r="N312"/>
      <c r="O312"/>
      <c r="P312"/>
      <c r="Q312" s="126">
        <f t="shared" si="12"/>
        <v>1</v>
      </c>
      <c r="R312">
        <f t="shared" si="14"/>
        <v>1</v>
      </c>
      <c r="S312">
        <v>1</v>
      </c>
      <c r="T312">
        <v>2</v>
      </c>
      <c r="U312">
        <v>3</v>
      </c>
      <c r="V312">
        <v>4</v>
      </c>
      <c r="W312">
        <v>5</v>
      </c>
      <c r="X312">
        <v>6</v>
      </c>
      <c r="Y312">
        <v>7</v>
      </c>
      <c r="Z312">
        <v>8</v>
      </c>
      <c r="AA312"/>
      <c r="AB312">
        <v>10</v>
      </c>
      <c r="AC312">
        <v>11</v>
      </c>
      <c r="AD312">
        <v>12</v>
      </c>
      <c r="AE312"/>
      <c r="AF312"/>
      <c r="AG312" s="126">
        <f t="shared" si="13"/>
        <v>11</v>
      </c>
      <c r="AH312"/>
      <c r="AI312">
        <v>1</v>
      </c>
      <c r="AJ312">
        <v>2</v>
      </c>
      <c r="AK312"/>
      <c r="AL312"/>
      <c r="AM312">
        <v>3</v>
      </c>
      <c r="AN312"/>
      <c r="AO312"/>
      <c r="AP312"/>
      <c r="AQ312"/>
      <c r="AR312"/>
      <c r="AS312"/>
      <c r="AT312"/>
      <c r="AU312" t="s">
        <v>513</v>
      </c>
      <c r="AV312"/>
      <c r="AW312"/>
      <c r="AX312"/>
      <c r="AY312"/>
      <c r="AZ312">
        <v>4</v>
      </c>
      <c r="BA312">
        <v>3</v>
      </c>
      <c r="BB312">
        <v>3</v>
      </c>
      <c r="BC312">
        <v>3</v>
      </c>
      <c r="BD312">
        <v>3</v>
      </c>
      <c r="BE312">
        <v>3</v>
      </c>
      <c r="BF312">
        <v>3</v>
      </c>
      <c r="BG312">
        <v>3</v>
      </c>
      <c r="BH312">
        <v>3</v>
      </c>
      <c r="BI312">
        <v>3</v>
      </c>
      <c r="BJ312">
        <v>3</v>
      </c>
      <c r="BK312">
        <v>3</v>
      </c>
      <c r="BL312">
        <v>3</v>
      </c>
      <c r="BM312">
        <v>3</v>
      </c>
      <c r="BN312">
        <v>3</v>
      </c>
      <c r="BO312">
        <v>3</v>
      </c>
      <c r="BP312">
        <v>3</v>
      </c>
      <c r="BQ312">
        <v>3</v>
      </c>
      <c r="BR312">
        <v>3</v>
      </c>
      <c r="BS312">
        <v>3</v>
      </c>
      <c r="BT312">
        <v>3</v>
      </c>
      <c r="BU312">
        <v>3</v>
      </c>
      <c r="BV312">
        <v>3</v>
      </c>
      <c r="BW312">
        <v>3</v>
      </c>
      <c r="BX312">
        <v>3</v>
      </c>
      <c r="BY312">
        <v>3</v>
      </c>
      <c r="BZ312">
        <v>3</v>
      </c>
      <c r="CA312">
        <v>3</v>
      </c>
      <c r="CB312">
        <v>3</v>
      </c>
      <c r="CC312">
        <v>3</v>
      </c>
      <c r="CD312">
        <v>3</v>
      </c>
      <c r="CE312">
        <v>1</v>
      </c>
      <c r="CF312">
        <v>3</v>
      </c>
      <c r="CG312">
        <v>3</v>
      </c>
      <c r="CH312">
        <v>3</v>
      </c>
      <c r="CI312">
        <v>3</v>
      </c>
      <c r="CJ312">
        <v>3</v>
      </c>
      <c r="CK312">
        <v>3</v>
      </c>
      <c r="CL312">
        <v>3</v>
      </c>
      <c r="CM312">
        <v>3</v>
      </c>
      <c r="CN312">
        <v>3</v>
      </c>
    </row>
    <row r="313" spans="1:92" ht="15.5">
      <c r="A313" s="126" t="s">
        <v>1754</v>
      </c>
      <c r="B313" s="132">
        <v>18.741475754344485</v>
      </c>
      <c r="C313">
        <v>2</v>
      </c>
      <c r="D313">
        <v>4</v>
      </c>
      <c r="E313">
        <v>2</v>
      </c>
      <c r="F313">
        <v>1</v>
      </c>
      <c r="G313"/>
      <c r="H313"/>
      <c r="I313"/>
      <c r="J313"/>
      <c r="K313"/>
      <c r="L313"/>
      <c r="M313"/>
      <c r="N313"/>
      <c r="O313"/>
      <c r="P313"/>
      <c r="Q313" s="126">
        <f t="shared" si="12"/>
        <v>1</v>
      </c>
      <c r="R313">
        <f t="shared" si="14"/>
        <v>1</v>
      </c>
      <c r="S313">
        <v>1</v>
      </c>
      <c r="T313">
        <v>2</v>
      </c>
      <c r="U313">
        <v>3</v>
      </c>
      <c r="V313">
        <v>4</v>
      </c>
      <c r="W313">
        <v>5</v>
      </c>
      <c r="X313">
        <v>6</v>
      </c>
      <c r="Y313">
        <v>7</v>
      </c>
      <c r="Z313">
        <v>8</v>
      </c>
      <c r="AA313">
        <v>9</v>
      </c>
      <c r="AB313">
        <v>10</v>
      </c>
      <c r="AC313">
        <v>11</v>
      </c>
      <c r="AD313">
        <v>12</v>
      </c>
      <c r="AE313">
        <v>13</v>
      </c>
      <c r="AF313"/>
      <c r="AG313" s="126">
        <f t="shared" si="13"/>
        <v>13</v>
      </c>
      <c r="AH313">
        <v>8</v>
      </c>
      <c r="AI313">
        <v>1</v>
      </c>
      <c r="AJ313">
        <v>9</v>
      </c>
      <c r="AK313">
        <v>2</v>
      </c>
      <c r="AL313">
        <v>6</v>
      </c>
      <c r="AM313">
        <v>5</v>
      </c>
      <c r="AN313">
        <v>4</v>
      </c>
      <c r="AO313">
        <v>7</v>
      </c>
      <c r="AP313">
        <v>11</v>
      </c>
      <c r="AQ313">
        <v>13</v>
      </c>
      <c r="AR313">
        <v>10</v>
      </c>
      <c r="AS313">
        <v>3</v>
      </c>
      <c r="AT313">
        <v>12</v>
      </c>
      <c r="AU313" t="s">
        <v>584</v>
      </c>
      <c r="AV313"/>
      <c r="AW313"/>
      <c r="AX313"/>
      <c r="AY313"/>
      <c r="AZ313">
        <v>6</v>
      </c>
      <c r="BA313">
        <v>3</v>
      </c>
      <c r="BB313">
        <v>3</v>
      </c>
      <c r="BC313">
        <v>2</v>
      </c>
      <c r="BD313">
        <v>4</v>
      </c>
      <c r="BE313">
        <v>4</v>
      </c>
      <c r="BF313">
        <v>4</v>
      </c>
      <c r="BG313">
        <v>4</v>
      </c>
      <c r="BH313">
        <v>4</v>
      </c>
      <c r="BI313">
        <v>4</v>
      </c>
      <c r="BJ313">
        <v>5</v>
      </c>
      <c r="BK313">
        <v>5</v>
      </c>
      <c r="BL313">
        <v>5</v>
      </c>
      <c r="BM313">
        <v>5</v>
      </c>
      <c r="BN313">
        <v>5</v>
      </c>
      <c r="BO313">
        <v>5</v>
      </c>
      <c r="BP313">
        <v>5</v>
      </c>
      <c r="BQ313">
        <v>4</v>
      </c>
      <c r="BR313">
        <v>4</v>
      </c>
      <c r="BS313">
        <v>4</v>
      </c>
      <c r="BT313">
        <v>4</v>
      </c>
      <c r="BU313">
        <v>4</v>
      </c>
      <c r="BV313">
        <v>5</v>
      </c>
      <c r="BW313">
        <v>4</v>
      </c>
      <c r="BX313">
        <v>5</v>
      </c>
      <c r="BY313">
        <v>5</v>
      </c>
      <c r="BZ313">
        <v>5</v>
      </c>
      <c r="CA313">
        <v>5</v>
      </c>
      <c r="CB313">
        <v>4</v>
      </c>
      <c r="CC313">
        <v>4</v>
      </c>
      <c r="CD313">
        <v>4</v>
      </c>
      <c r="CE313">
        <v>4</v>
      </c>
      <c r="CF313">
        <v>4</v>
      </c>
      <c r="CG313">
        <v>4</v>
      </c>
      <c r="CH313">
        <v>4</v>
      </c>
      <c r="CI313">
        <v>4</v>
      </c>
      <c r="CJ313">
        <v>4</v>
      </c>
      <c r="CK313">
        <v>4</v>
      </c>
      <c r="CL313">
        <v>3</v>
      </c>
      <c r="CM313">
        <v>3</v>
      </c>
      <c r="CN313">
        <v>3</v>
      </c>
    </row>
    <row r="314" spans="1:92" ht="15.5">
      <c r="A314" s="126" t="s">
        <v>1753</v>
      </c>
      <c r="B314" s="132">
        <v>10.920805582994532</v>
      </c>
      <c r="C314">
        <v>1</v>
      </c>
      <c r="D314">
        <v>6</v>
      </c>
      <c r="E314">
        <v>6</v>
      </c>
      <c r="F314">
        <v>1</v>
      </c>
      <c r="G314"/>
      <c r="H314"/>
      <c r="I314"/>
      <c r="J314"/>
      <c r="K314"/>
      <c r="L314"/>
      <c r="M314"/>
      <c r="N314"/>
      <c r="O314"/>
      <c r="P314"/>
      <c r="Q314" s="126">
        <f t="shared" si="12"/>
        <v>1</v>
      </c>
      <c r="R314">
        <f t="shared" si="14"/>
        <v>1</v>
      </c>
      <c r="S314"/>
      <c r="T314">
        <v>2</v>
      </c>
      <c r="U314"/>
      <c r="V314"/>
      <c r="W314"/>
      <c r="X314">
        <v>6</v>
      </c>
      <c r="Y314">
        <v>7</v>
      </c>
      <c r="Z314"/>
      <c r="AA314"/>
      <c r="AB314"/>
      <c r="AC314">
        <v>11</v>
      </c>
      <c r="AD314"/>
      <c r="AE314">
        <v>13</v>
      </c>
      <c r="AF314"/>
      <c r="AG314" s="126">
        <f t="shared" si="13"/>
        <v>5</v>
      </c>
      <c r="AH314"/>
      <c r="AI314">
        <v>1</v>
      </c>
      <c r="AJ314"/>
      <c r="AK314"/>
      <c r="AL314"/>
      <c r="AM314">
        <v>3</v>
      </c>
      <c r="AN314">
        <v>2</v>
      </c>
      <c r="AO314"/>
      <c r="AP314"/>
      <c r="AQ314"/>
      <c r="AR314">
        <v>4</v>
      </c>
      <c r="AS314"/>
      <c r="AT314">
        <v>5</v>
      </c>
      <c r="AU314" t="s">
        <v>1752</v>
      </c>
      <c r="AV314" t="s">
        <v>1751</v>
      </c>
      <c r="AW314" t="s">
        <v>1750</v>
      </c>
      <c r="AX314" t="s">
        <v>1749</v>
      </c>
      <c r="AY314" t="s">
        <v>1748</v>
      </c>
      <c r="AZ314">
        <v>3</v>
      </c>
      <c r="BA314">
        <v>2</v>
      </c>
      <c r="BB314">
        <v>2</v>
      </c>
      <c r="BC314">
        <v>2</v>
      </c>
      <c r="BD314">
        <v>1</v>
      </c>
      <c r="BE314">
        <v>1</v>
      </c>
      <c r="BF314">
        <v>2</v>
      </c>
      <c r="BG314">
        <v>4</v>
      </c>
      <c r="BH314">
        <v>3</v>
      </c>
      <c r="BI314">
        <v>3</v>
      </c>
      <c r="BJ314">
        <v>4</v>
      </c>
      <c r="BK314">
        <v>4</v>
      </c>
      <c r="BL314">
        <v>4</v>
      </c>
      <c r="BM314">
        <v>3</v>
      </c>
      <c r="BN314">
        <v>5</v>
      </c>
      <c r="BO314">
        <v>5</v>
      </c>
      <c r="BP314">
        <v>3</v>
      </c>
      <c r="BQ314">
        <v>4</v>
      </c>
      <c r="BR314">
        <v>4</v>
      </c>
      <c r="BS314">
        <v>4</v>
      </c>
      <c r="BT314">
        <v>4</v>
      </c>
      <c r="BU314">
        <v>3</v>
      </c>
      <c r="BV314">
        <v>3</v>
      </c>
      <c r="BW314">
        <v>4</v>
      </c>
      <c r="BX314">
        <v>4</v>
      </c>
      <c r="BY314">
        <v>5</v>
      </c>
      <c r="BZ314">
        <v>5</v>
      </c>
      <c r="CA314">
        <v>2</v>
      </c>
      <c r="CB314">
        <v>1</v>
      </c>
      <c r="CC314">
        <v>2</v>
      </c>
      <c r="CD314">
        <v>2</v>
      </c>
      <c r="CE314">
        <v>5</v>
      </c>
      <c r="CF314">
        <v>3</v>
      </c>
      <c r="CG314">
        <v>2</v>
      </c>
      <c r="CH314">
        <v>2</v>
      </c>
      <c r="CI314">
        <v>1</v>
      </c>
      <c r="CJ314">
        <v>4</v>
      </c>
      <c r="CK314">
        <v>4</v>
      </c>
      <c r="CL314">
        <v>1</v>
      </c>
      <c r="CM314">
        <v>1</v>
      </c>
      <c r="CN314">
        <v>1</v>
      </c>
    </row>
    <row r="315" spans="1:92" ht="15.5">
      <c r="A315" s="126" t="s">
        <v>1747</v>
      </c>
      <c r="B315" s="132">
        <v>11.608213497411757</v>
      </c>
      <c r="C315">
        <v>2</v>
      </c>
      <c r="D315">
        <v>5</v>
      </c>
      <c r="E315">
        <v>2</v>
      </c>
      <c r="F315">
        <v>1</v>
      </c>
      <c r="G315"/>
      <c r="H315"/>
      <c r="I315"/>
      <c r="J315"/>
      <c r="K315"/>
      <c r="L315"/>
      <c r="M315"/>
      <c r="N315"/>
      <c r="O315"/>
      <c r="P315"/>
      <c r="Q315" s="126">
        <f t="shared" si="12"/>
        <v>1</v>
      </c>
      <c r="R315">
        <f t="shared" si="14"/>
        <v>1</v>
      </c>
      <c r="S315"/>
      <c r="T315">
        <v>2</v>
      </c>
      <c r="U315">
        <v>3</v>
      </c>
      <c r="V315">
        <v>4</v>
      </c>
      <c r="W315">
        <v>5</v>
      </c>
      <c r="X315">
        <v>6</v>
      </c>
      <c r="Y315">
        <v>7</v>
      </c>
      <c r="Z315">
        <v>8</v>
      </c>
      <c r="AA315"/>
      <c r="AB315">
        <v>10</v>
      </c>
      <c r="AC315"/>
      <c r="AD315">
        <v>12</v>
      </c>
      <c r="AE315">
        <v>13</v>
      </c>
      <c r="AF315"/>
      <c r="AG315" s="126">
        <f t="shared" si="13"/>
        <v>10</v>
      </c>
      <c r="AH315"/>
      <c r="AI315">
        <v>1</v>
      </c>
      <c r="AJ315">
        <v>4</v>
      </c>
      <c r="AK315">
        <v>10</v>
      </c>
      <c r="AL315">
        <v>8</v>
      </c>
      <c r="AM315">
        <v>5</v>
      </c>
      <c r="AN315">
        <v>2</v>
      </c>
      <c r="AO315">
        <v>7</v>
      </c>
      <c r="AP315"/>
      <c r="AQ315">
        <v>9</v>
      </c>
      <c r="AR315"/>
      <c r="AS315">
        <v>3</v>
      </c>
      <c r="AT315">
        <v>6</v>
      </c>
      <c r="AU315"/>
      <c r="AV315"/>
      <c r="AW315"/>
      <c r="AX315"/>
      <c r="AY315"/>
      <c r="AZ315">
        <v>6</v>
      </c>
      <c r="BA315">
        <v>3</v>
      </c>
      <c r="BB315">
        <v>3</v>
      </c>
      <c r="BC315">
        <v>3</v>
      </c>
      <c r="BD315">
        <v>5</v>
      </c>
      <c r="BE315">
        <v>5</v>
      </c>
      <c r="BF315">
        <v>2</v>
      </c>
      <c r="BG315">
        <v>5</v>
      </c>
      <c r="BH315">
        <v>3</v>
      </c>
      <c r="BI315">
        <v>5</v>
      </c>
      <c r="BJ315">
        <v>5</v>
      </c>
      <c r="BK315">
        <v>5</v>
      </c>
      <c r="BL315">
        <v>5</v>
      </c>
      <c r="BM315">
        <v>5</v>
      </c>
      <c r="BN315">
        <v>5</v>
      </c>
      <c r="BO315">
        <v>5</v>
      </c>
      <c r="BP315">
        <v>5</v>
      </c>
      <c r="BQ315">
        <v>3</v>
      </c>
      <c r="BR315">
        <v>4</v>
      </c>
      <c r="BS315">
        <v>3</v>
      </c>
      <c r="BT315">
        <v>4</v>
      </c>
      <c r="BU315">
        <v>4</v>
      </c>
      <c r="BV315">
        <v>5</v>
      </c>
      <c r="BW315">
        <v>5</v>
      </c>
      <c r="BX315">
        <v>5</v>
      </c>
      <c r="BY315">
        <v>5</v>
      </c>
      <c r="BZ315">
        <v>5</v>
      </c>
      <c r="CA315">
        <v>5</v>
      </c>
      <c r="CB315">
        <v>5</v>
      </c>
      <c r="CC315">
        <v>4</v>
      </c>
      <c r="CD315">
        <v>4</v>
      </c>
      <c r="CE315">
        <v>3</v>
      </c>
      <c r="CF315">
        <v>3</v>
      </c>
      <c r="CG315">
        <v>4</v>
      </c>
      <c r="CH315">
        <v>4</v>
      </c>
      <c r="CI315">
        <v>5</v>
      </c>
      <c r="CJ315">
        <v>5</v>
      </c>
      <c r="CK315">
        <v>4</v>
      </c>
      <c r="CL315">
        <v>1</v>
      </c>
      <c r="CM315">
        <v>1</v>
      </c>
      <c r="CN315">
        <v>1</v>
      </c>
    </row>
    <row r="316" spans="1:92" ht="15.5">
      <c r="A316" s="126" t="s">
        <v>1746</v>
      </c>
      <c r="B316" s="132">
        <v>4.0523179307770079</v>
      </c>
      <c r="C316">
        <v>2</v>
      </c>
      <c r="D316">
        <v>2</v>
      </c>
      <c r="E316">
        <v>15</v>
      </c>
      <c r="F316">
        <v>1</v>
      </c>
      <c r="G316"/>
      <c r="H316"/>
      <c r="I316"/>
      <c r="J316"/>
      <c r="K316"/>
      <c r="L316"/>
      <c r="M316"/>
      <c r="N316"/>
      <c r="O316"/>
      <c r="P316"/>
      <c r="Q316" s="126">
        <f t="shared" si="12"/>
        <v>1</v>
      </c>
      <c r="R316">
        <f t="shared" si="14"/>
        <v>1</v>
      </c>
      <c r="S316"/>
      <c r="T316"/>
      <c r="U316"/>
      <c r="V316">
        <v>4</v>
      </c>
      <c r="W316">
        <v>5</v>
      </c>
      <c r="X316">
        <v>6</v>
      </c>
      <c r="Y316">
        <v>7</v>
      </c>
      <c r="Z316"/>
      <c r="AA316"/>
      <c r="AB316"/>
      <c r="AC316"/>
      <c r="AD316"/>
      <c r="AE316"/>
      <c r="AF316"/>
      <c r="AG316" s="126">
        <f t="shared" si="13"/>
        <v>4</v>
      </c>
      <c r="AH316"/>
      <c r="AI316"/>
      <c r="AJ316"/>
      <c r="AK316">
        <v>2</v>
      </c>
      <c r="AL316">
        <v>4</v>
      </c>
      <c r="AM316">
        <v>1</v>
      </c>
      <c r="AN316">
        <v>3</v>
      </c>
      <c r="AO316"/>
      <c r="AP316"/>
      <c r="AQ316"/>
      <c r="AR316"/>
      <c r="AS316"/>
      <c r="AT316"/>
      <c r="AU316"/>
      <c r="AV316"/>
      <c r="AW316"/>
      <c r="AX316"/>
      <c r="AY316"/>
      <c r="AZ316">
        <v>6</v>
      </c>
      <c r="BA316">
        <v>3</v>
      </c>
      <c r="BB316">
        <v>2</v>
      </c>
      <c r="BC316">
        <v>3</v>
      </c>
      <c r="BD316">
        <v>5</v>
      </c>
      <c r="BE316">
        <v>5</v>
      </c>
      <c r="BF316">
        <v>1</v>
      </c>
      <c r="BG316">
        <v>3</v>
      </c>
      <c r="BH316">
        <v>3</v>
      </c>
      <c r="BI316">
        <v>3</v>
      </c>
      <c r="BJ316">
        <v>4</v>
      </c>
      <c r="BK316">
        <v>4</v>
      </c>
      <c r="BL316">
        <v>3</v>
      </c>
      <c r="BM316">
        <v>4</v>
      </c>
      <c r="BN316">
        <v>4</v>
      </c>
      <c r="BO316">
        <v>3</v>
      </c>
      <c r="BP316">
        <v>4</v>
      </c>
      <c r="BQ316">
        <v>4</v>
      </c>
      <c r="BR316">
        <v>3</v>
      </c>
      <c r="BS316">
        <v>4</v>
      </c>
      <c r="BT316">
        <v>4</v>
      </c>
      <c r="BU316">
        <v>5</v>
      </c>
      <c r="BV316">
        <v>5</v>
      </c>
      <c r="BW316">
        <v>4</v>
      </c>
      <c r="BX316">
        <v>4</v>
      </c>
      <c r="BY316">
        <v>4</v>
      </c>
      <c r="BZ316">
        <v>4</v>
      </c>
      <c r="CA316">
        <v>3</v>
      </c>
      <c r="CB316">
        <v>3</v>
      </c>
      <c r="CC316">
        <v>3</v>
      </c>
      <c r="CD316">
        <v>4</v>
      </c>
      <c r="CE316">
        <v>3</v>
      </c>
      <c r="CF316">
        <v>4</v>
      </c>
      <c r="CG316">
        <v>3</v>
      </c>
      <c r="CH316">
        <v>3</v>
      </c>
      <c r="CI316">
        <v>3</v>
      </c>
      <c r="CJ316">
        <v>5</v>
      </c>
      <c r="CK316">
        <v>5</v>
      </c>
      <c r="CL316">
        <v>3</v>
      </c>
      <c r="CM316">
        <v>3</v>
      </c>
      <c r="CN316">
        <v>1</v>
      </c>
    </row>
    <row r="317" spans="1:92" ht="15.5">
      <c r="A317" s="126" t="s">
        <v>1745</v>
      </c>
      <c r="B317" s="132">
        <v>14.340045017825981</v>
      </c>
      <c r="C317">
        <v>1</v>
      </c>
      <c r="D317">
        <v>4</v>
      </c>
      <c r="E317">
        <v>14</v>
      </c>
      <c r="F317"/>
      <c r="G317"/>
      <c r="H317"/>
      <c r="I317"/>
      <c r="J317"/>
      <c r="K317"/>
      <c r="L317"/>
      <c r="M317"/>
      <c r="N317">
        <v>9</v>
      </c>
      <c r="O317"/>
      <c r="P317" t="s">
        <v>1681</v>
      </c>
      <c r="Q317" s="126">
        <f t="shared" si="12"/>
        <v>1</v>
      </c>
      <c r="R317">
        <f t="shared" si="14"/>
        <v>9</v>
      </c>
      <c r="S317"/>
      <c r="T317">
        <v>2</v>
      </c>
      <c r="U317"/>
      <c r="V317"/>
      <c r="W317">
        <v>5</v>
      </c>
      <c r="X317">
        <v>6</v>
      </c>
      <c r="Y317">
        <v>7</v>
      </c>
      <c r="Z317">
        <v>8</v>
      </c>
      <c r="AA317"/>
      <c r="AB317"/>
      <c r="AC317">
        <v>11</v>
      </c>
      <c r="AD317">
        <v>12</v>
      </c>
      <c r="AE317"/>
      <c r="AF317"/>
      <c r="AG317" s="126">
        <f t="shared" si="13"/>
        <v>7</v>
      </c>
      <c r="AH317"/>
      <c r="AI317">
        <v>1</v>
      </c>
      <c r="AJ317"/>
      <c r="AK317"/>
      <c r="AL317">
        <v>3</v>
      </c>
      <c r="AM317">
        <v>2</v>
      </c>
      <c r="AN317">
        <v>6</v>
      </c>
      <c r="AO317">
        <v>4</v>
      </c>
      <c r="AP317"/>
      <c r="AQ317"/>
      <c r="AR317">
        <v>5</v>
      </c>
      <c r="AS317">
        <v>7</v>
      </c>
      <c r="AT317"/>
      <c r="AU317" t="s">
        <v>1102</v>
      </c>
      <c r="AV317" t="s">
        <v>1680</v>
      </c>
      <c r="AW317" t="s">
        <v>310</v>
      </c>
      <c r="AX317" t="s">
        <v>269</v>
      </c>
      <c r="AY317"/>
      <c r="AZ317">
        <v>6</v>
      </c>
      <c r="BA317">
        <v>3</v>
      </c>
      <c r="BB317">
        <v>3</v>
      </c>
      <c r="BC317">
        <v>3</v>
      </c>
      <c r="BD317">
        <v>3</v>
      </c>
      <c r="BE317">
        <v>5</v>
      </c>
      <c r="BF317">
        <v>3</v>
      </c>
      <c r="BG317">
        <v>3</v>
      </c>
      <c r="BH317">
        <v>3</v>
      </c>
      <c r="BI317">
        <v>3</v>
      </c>
      <c r="BJ317">
        <v>5</v>
      </c>
      <c r="BK317">
        <v>5</v>
      </c>
      <c r="BL317">
        <v>5</v>
      </c>
      <c r="BM317">
        <v>5</v>
      </c>
      <c r="BN317">
        <v>5</v>
      </c>
      <c r="BO317">
        <v>5</v>
      </c>
      <c r="BP317">
        <v>5</v>
      </c>
      <c r="BQ317">
        <v>5</v>
      </c>
      <c r="BR317">
        <v>5</v>
      </c>
      <c r="BS317">
        <v>5</v>
      </c>
      <c r="BT317">
        <v>5</v>
      </c>
      <c r="BU317">
        <v>5</v>
      </c>
      <c r="BV317">
        <v>5</v>
      </c>
      <c r="BW317">
        <v>5</v>
      </c>
      <c r="BX317">
        <v>5</v>
      </c>
      <c r="BY317">
        <v>5</v>
      </c>
      <c r="BZ317">
        <v>5</v>
      </c>
      <c r="CA317">
        <v>5</v>
      </c>
      <c r="CB317">
        <v>5</v>
      </c>
      <c r="CC317">
        <v>5</v>
      </c>
      <c r="CD317">
        <v>5</v>
      </c>
      <c r="CE317">
        <v>3</v>
      </c>
      <c r="CF317">
        <v>3</v>
      </c>
      <c r="CG317">
        <v>5</v>
      </c>
      <c r="CH317">
        <v>5</v>
      </c>
      <c r="CI317">
        <v>5</v>
      </c>
      <c r="CJ317">
        <v>5</v>
      </c>
      <c r="CK317">
        <v>5</v>
      </c>
      <c r="CL317">
        <v>1</v>
      </c>
      <c r="CM317">
        <v>2</v>
      </c>
      <c r="CN317">
        <v>3</v>
      </c>
    </row>
    <row r="318" spans="1:92" ht="15.5">
      <c r="A318" s="126" t="s">
        <v>1744</v>
      </c>
      <c r="B318" s="132">
        <v>17.40309673782361</v>
      </c>
      <c r="C318">
        <v>1</v>
      </c>
      <c r="D318">
        <v>5</v>
      </c>
      <c r="E318">
        <v>2</v>
      </c>
      <c r="F318">
        <v>1</v>
      </c>
      <c r="G318"/>
      <c r="H318"/>
      <c r="I318"/>
      <c r="J318"/>
      <c r="K318"/>
      <c r="L318"/>
      <c r="M318"/>
      <c r="N318"/>
      <c r="O318"/>
      <c r="P318"/>
      <c r="Q318" s="126">
        <f t="shared" si="12"/>
        <v>1</v>
      </c>
      <c r="R318">
        <f t="shared" si="14"/>
        <v>1</v>
      </c>
      <c r="S318"/>
      <c r="T318">
        <v>2</v>
      </c>
      <c r="U318"/>
      <c r="V318">
        <v>4</v>
      </c>
      <c r="W318">
        <v>5</v>
      </c>
      <c r="X318">
        <v>6</v>
      </c>
      <c r="Y318">
        <v>7</v>
      </c>
      <c r="Z318">
        <v>8</v>
      </c>
      <c r="AA318">
        <v>9</v>
      </c>
      <c r="AB318">
        <v>10</v>
      </c>
      <c r="AC318"/>
      <c r="AD318">
        <v>12</v>
      </c>
      <c r="AE318">
        <v>13</v>
      </c>
      <c r="AF318"/>
      <c r="AG318" s="126">
        <f t="shared" si="13"/>
        <v>10</v>
      </c>
      <c r="AH318"/>
      <c r="AI318">
        <v>1</v>
      </c>
      <c r="AJ318"/>
      <c r="AK318">
        <v>7</v>
      </c>
      <c r="AL318">
        <v>3</v>
      </c>
      <c r="AM318">
        <v>10</v>
      </c>
      <c r="AN318">
        <v>4</v>
      </c>
      <c r="AO318">
        <v>8</v>
      </c>
      <c r="AP318">
        <v>2</v>
      </c>
      <c r="AQ318">
        <v>9</v>
      </c>
      <c r="AR318"/>
      <c r="AS318">
        <v>5</v>
      </c>
      <c r="AT318">
        <v>6</v>
      </c>
      <c r="AU318" t="s">
        <v>350</v>
      </c>
      <c r="AV318" t="s">
        <v>269</v>
      </c>
      <c r="AW318"/>
      <c r="AX318"/>
      <c r="AY318"/>
      <c r="AZ318">
        <v>6</v>
      </c>
      <c r="BA318">
        <v>2</v>
      </c>
      <c r="BB318">
        <v>2</v>
      </c>
      <c r="BC318">
        <v>3</v>
      </c>
      <c r="BD318">
        <v>5</v>
      </c>
      <c r="BE318">
        <v>5</v>
      </c>
      <c r="BF318">
        <v>4</v>
      </c>
      <c r="BG318">
        <v>4</v>
      </c>
      <c r="BH318">
        <v>4</v>
      </c>
      <c r="BI318">
        <v>4</v>
      </c>
      <c r="BJ318">
        <v>5</v>
      </c>
      <c r="BK318">
        <v>5</v>
      </c>
      <c r="BL318">
        <v>5</v>
      </c>
      <c r="BM318">
        <v>5</v>
      </c>
      <c r="BN318">
        <v>5</v>
      </c>
      <c r="BO318">
        <v>5</v>
      </c>
      <c r="BP318">
        <v>4</v>
      </c>
      <c r="BQ318">
        <v>3</v>
      </c>
      <c r="BR318">
        <v>5</v>
      </c>
      <c r="BS318">
        <v>5</v>
      </c>
      <c r="BT318">
        <v>4</v>
      </c>
      <c r="BU318">
        <v>5</v>
      </c>
      <c r="BV318">
        <v>5</v>
      </c>
      <c r="BW318">
        <v>5</v>
      </c>
      <c r="BX318">
        <v>5</v>
      </c>
      <c r="BY318">
        <v>5</v>
      </c>
      <c r="BZ318">
        <v>5</v>
      </c>
      <c r="CA318">
        <v>5</v>
      </c>
      <c r="CB318">
        <v>5</v>
      </c>
      <c r="CC318">
        <v>5</v>
      </c>
      <c r="CD318">
        <v>5</v>
      </c>
      <c r="CE318">
        <v>2</v>
      </c>
      <c r="CF318">
        <v>3</v>
      </c>
      <c r="CG318">
        <v>3</v>
      </c>
      <c r="CH318">
        <v>3</v>
      </c>
      <c r="CI318">
        <v>3</v>
      </c>
      <c r="CJ318">
        <v>3</v>
      </c>
      <c r="CK318">
        <v>3</v>
      </c>
      <c r="CL318">
        <v>1</v>
      </c>
      <c r="CM318">
        <v>1</v>
      </c>
      <c r="CN318">
        <v>1</v>
      </c>
    </row>
    <row r="319" spans="1:92" ht="15.5">
      <c r="A319" s="126" t="s">
        <v>1743</v>
      </c>
      <c r="B319" s="132">
        <v>15.80133345640858</v>
      </c>
      <c r="C319">
        <v>1</v>
      </c>
      <c r="D319">
        <v>2</v>
      </c>
      <c r="E319">
        <v>2</v>
      </c>
      <c r="F319">
        <v>1</v>
      </c>
      <c r="G319">
        <v>2</v>
      </c>
      <c r="H319"/>
      <c r="I319"/>
      <c r="J319"/>
      <c r="K319"/>
      <c r="L319"/>
      <c r="M319"/>
      <c r="N319"/>
      <c r="O319"/>
      <c r="P319"/>
      <c r="Q319" s="126">
        <f t="shared" si="12"/>
        <v>2</v>
      </c>
      <c r="R319">
        <f t="shared" si="14"/>
        <v>11</v>
      </c>
      <c r="S319"/>
      <c r="T319"/>
      <c r="U319">
        <v>3</v>
      </c>
      <c r="V319"/>
      <c r="W319">
        <v>5</v>
      </c>
      <c r="X319">
        <v>6</v>
      </c>
      <c r="Y319"/>
      <c r="Z319"/>
      <c r="AA319">
        <v>9</v>
      </c>
      <c r="AB319"/>
      <c r="AC319">
        <v>11</v>
      </c>
      <c r="AD319">
        <v>12</v>
      </c>
      <c r="AE319">
        <v>13</v>
      </c>
      <c r="AF319"/>
      <c r="AG319" s="126">
        <f t="shared" si="13"/>
        <v>7</v>
      </c>
      <c r="AH319"/>
      <c r="AI319"/>
      <c r="AJ319">
        <v>6</v>
      </c>
      <c r="AK319"/>
      <c r="AL319">
        <v>1</v>
      </c>
      <c r="AM319">
        <v>5</v>
      </c>
      <c r="AN319"/>
      <c r="AO319"/>
      <c r="AP319">
        <v>2</v>
      </c>
      <c r="AQ319"/>
      <c r="AR319">
        <v>4</v>
      </c>
      <c r="AS319">
        <v>3</v>
      </c>
      <c r="AT319">
        <v>7</v>
      </c>
      <c r="AU319"/>
      <c r="AV319"/>
      <c r="AW319"/>
      <c r="AX319"/>
      <c r="AY319"/>
      <c r="AZ319">
        <v>4</v>
      </c>
      <c r="BA319">
        <v>4</v>
      </c>
      <c r="BB319">
        <v>3</v>
      </c>
      <c r="BC319">
        <v>3</v>
      </c>
      <c r="BD319">
        <v>3</v>
      </c>
      <c r="BE319">
        <v>4</v>
      </c>
      <c r="BF319">
        <v>3</v>
      </c>
      <c r="BG319">
        <v>3</v>
      </c>
      <c r="BH319">
        <v>4</v>
      </c>
      <c r="BI319">
        <v>3</v>
      </c>
      <c r="BJ319">
        <v>4</v>
      </c>
      <c r="BK319">
        <v>4</v>
      </c>
      <c r="BL319">
        <v>4</v>
      </c>
      <c r="BM319">
        <v>4</v>
      </c>
      <c r="BN319">
        <v>4</v>
      </c>
      <c r="BO319">
        <v>4</v>
      </c>
      <c r="BP319">
        <v>2</v>
      </c>
      <c r="BQ319">
        <v>3</v>
      </c>
      <c r="BR319">
        <v>3</v>
      </c>
      <c r="BS319">
        <v>4</v>
      </c>
      <c r="BT319">
        <v>3</v>
      </c>
      <c r="BU319">
        <v>4</v>
      </c>
      <c r="BV319">
        <v>2</v>
      </c>
      <c r="BW319">
        <v>2</v>
      </c>
      <c r="BX319">
        <v>4</v>
      </c>
      <c r="BY319">
        <v>4</v>
      </c>
      <c r="BZ319">
        <v>3</v>
      </c>
      <c r="CA319">
        <v>5</v>
      </c>
      <c r="CB319">
        <v>5</v>
      </c>
      <c r="CC319">
        <v>5</v>
      </c>
      <c r="CD319">
        <v>5</v>
      </c>
      <c r="CE319">
        <v>3</v>
      </c>
      <c r="CF319">
        <v>4</v>
      </c>
      <c r="CG319">
        <v>3</v>
      </c>
      <c r="CH319">
        <v>4</v>
      </c>
      <c r="CI319">
        <v>4</v>
      </c>
      <c r="CJ319">
        <v>3</v>
      </c>
      <c r="CK319">
        <v>4</v>
      </c>
      <c r="CL319">
        <v>3</v>
      </c>
      <c r="CM319">
        <v>4</v>
      </c>
      <c r="CN319">
        <v>2</v>
      </c>
    </row>
    <row r="320" spans="1:92" ht="15.5">
      <c r="A320" s="126" t="s">
        <v>1742</v>
      </c>
      <c r="B320" s="132">
        <v>8.3387178701083027</v>
      </c>
      <c r="C320">
        <v>2</v>
      </c>
      <c r="D320">
        <v>1</v>
      </c>
      <c r="E320">
        <v>4</v>
      </c>
      <c r="F320"/>
      <c r="G320"/>
      <c r="H320"/>
      <c r="I320"/>
      <c r="J320"/>
      <c r="K320"/>
      <c r="L320"/>
      <c r="M320">
        <v>8</v>
      </c>
      <c r="N320"/>
      <c r="O320"/>
      <c r="P320"/>
      <c r="Q320" s="126">
        <f t="shared" si="12"/>
        <v>1</v>
      </c>
      <c r="R320">
        <f t="shared" si="14"/>
        <v>8</v>
      </c>
      <c r="S320">
        <v>1</v>
      </c>
      <c r="T320"/>
      <c r="U320"/>
      <c r="V320">
        <v>4</v>
      </c>
      <c r="W320"/>
      <c r="X320">
        <v>6</v>
      </c>
      <c r="Y320">
        <v>7</v>
      </c>
      <c r="Z320"/>
      <c r="AA320"/>
      <c r="AB320"/>
      <c r="AC320"/>
      <c r="AD320"/>
      <c r="AE320"/>
      <c r="AF320"/>
      <c r="AG320" s="126">
        <f t="shared" si="13"/>
        <v>4</v>
      </c>
      <c r="AH320">
        <v>1</v>
      </c>
      <c r="AI320"/>
      <c r="AJ320"/>
      <c r="AK320">
        <v>2</v>
      </c>
      <c r="AL320"/>
      <c r="AM320">
        <v>4</v>
      </c>
      <c r="AN320">
        <v>3</v>
      </c>
      <c r="AO320"/>
      <c r="AP320"/>
      <c r="AQ320"/>
      <c r="AR320"/>
      <c r="AS320"/>
      <c r="AT320"/>
      <c r="AU320" t="s">
        <v>640</v>
      </c>
      <c r="AV320" t="s">
        <v>1741</v>
      </c>
      <c r="AW320" t="s">
        <v>410</v>
      </c>
      <c r="AX320" t="s">
        <v>315</v>
      </c>
      <c r="AY320" t="s">
        <v>1740</v>
      </c>
      <c r="AZ320">
        <v>3</v>
      </c>
      <c r="BA320">
        <v>3</v>
      </c>
      <c r="BB320">
        <v>5</v>
      </c>
      <c r="BC320">
        <v>4</v>
      </c>
      <c r="BD320">
        <v>5</v>
      </c>
      <c r="BE320">
        <v>4</v>
      </c>
      <c r="BF320">
        <v>4</v>
      </c>
      <c r="BG320">
        <v>4</v>
      </c>
      <c r="BH320">
        <v>4</v>
      </c>
      <c r="BI320">
        <v>5</v>
      </c>
      <c r="BJ320">
        <v>4</v>
      </c>
      <c r="BK320">
        <v>5</v>
      </c>
      <c r="BL320">
        <v>4</v>
      </c>
      <c r="BM320">
        <v>4</v>
      </c>
      <c r="BN320">
        <v>4</v>
      </c>
      <c r="BO320">
        <v>4</v>
      </c>
      <c r="BP320">
        <v>5</v>
      </c>
      <c r="BQ320">
        <v>4</v>
      </c>
      <c r="BR320">
        <v>5</v>
      </c>
      <c r="BS320">
        <v>5</v>
      </c>
      <c r="BT320">
        <v>4</v>
      </c>
      <c r="BU320">
        <v>5</v>
      </c>
      <c r="BV320">
        <v>3</v>
      </c>
      <c r="BW320">
        <v>5</v>
      </c>
      <c r="BX320">
        <v>4</v>
      </c>
      <c r="BY320">
        <v>5</v>
      </c>
      <c r="BZ320">
        <v>4</v>
      </c>
      <c r="CA320">
        <v>4</v>
      </c>
      <c r="CB320">
        <v>5</v>
      </c>
      <c r="CC320">
        <v>4</v>
      </c>
      <c r="CD320">
        <v>5</v>
      </c>
      <c r="CE320">
        <v>1</v>
      </c>
      <c r="CF320">
        <v>4</v>
      </c>
      <c r="CG320">
        <v>4</v>
      </c>
      <c r="CH320">
        <v>5</v>
      </c>
      <c r="CI320">
        <v>4</v>
      </c>
      <c r="CJ320">
        <v>4</v>
      </c>
      <c r="CK320">
        <v>5</v>
      </c>
      <c r="CL320">
        <v>5</v>
      </c>
      <c r="CM320">
        <v>5</v>
      </c>
      <c r="CN320">
        <v>4</v>
      </c>
    </row>
    <row r="321" spans="1:92" ht="15.5">
      <c r="A321" s="126" t="s">
        <v>1739</v>
      </c>
      <c r="B321" s="132">
        <v>7.5174424742255734</v>
      </c>
      <c r="C321">
        <v>2</v>
      </c>
      <c r="D321">
        <v>4</v>
      </c>
      <c r="E321">
        <v>2</v>
      </c>
      <c r="F321">
        <v>1</v>
      </c>
      <c r="G321"/>
      <c r="H321"/>
      <c r="I321"/>
      <c r="J321"/>
      <c r="K321"/>
      <c r="L321"/>
      <c r="M321"/>
      <c r="N321"/>
      <c r="O321"/>
      <c r="P321"/>
      <c r="Q321" s="126">
        <f t="shared" si="12"/>
        <v>1</v>
      </c>
      <c r="R321">
        <f t="shared" si="14"/>
        <v>1</v>
      </c>
      <c r="S321"/>
      <c r="T321">
        <v>2</v>
      </c>
      <c r="U321"/>
      <c r="V321"/>
      <c r="W321"/>
      <c r="X321">
        <v>6</v>
      </c>
      <c r="Y321">
        <v>7</v>
      </c>
      <c r="Z321"/>
      <c r="AA321"/>
      <c r="AB321"/>
      <c r="AC321">
        <v>11</v>
      </c>
      <c r="AD321">
        <v>12</v>
      </c>
      <c r="AE321"/>
      <c r="AF321"/>
      <c r="AG321" s="126">
        <f t="shared" si="13"/>
        <v>5</v>
      </c>
      <c r="AH321"/>
      <c r="AI321">
        <v>1</v>
      </c>
      <c r="AJ321"/>
      <c r="AK321"/>
      <c r="AL321"/>
      <c r="AM321">
        <v>2</v>
      </c>
      <c r="AN321">
        <v>3</v>
      </c>
      <c r="AO321"/>
      <c r="AP321"/>
      <c r="AQ321"/>
      <c r="AR321">
        <v>4</v>
      </c>
      <c r="AS321">
        <v>5</v>
      </c>
      <c r="AT321"/>
      <c r="AU321" t="s">
        <v>403</v>
      </c>
      <c r="AV321" t="s">
        <v>1216</v>
      </c>
      <c r="AW321" t="s">
        <v>1738</v>
      </c>
      <c r="AX321" t="s">
        <v>576</v>
      </c>
      <c r="AY321" t="s">
        <v>1737</v>
      </c>
      <c r="AZ321">
        <v>5</v>
      </c>
      <c r="BA321">
        <v>5</v>
      </c>
      <c r="BB321">
        <v>5</v>
      </c>
      <c r="BC321">
        <v>5</v>
      </c>
      <c r="BD321">
        <v>5</v>
      </c>
      <c r="BE321">
        <v>5</v>
      </c>
      <c r="BF321">
        <v>4</v>
      </c>
      <c r="BG321">
        <v>3</v>
      </c>
      <c r="BH321">
        <v>3</v>
      </c>
      <c r="BI321">
        <v>3</v>
      </c>
      <c r="BJ321">
        <v>5</v>
      </c>
      <c r="BK321">
        <v>5</v>
      </c>
      <c r="BL321">
        <v>5</v>
      </c>
      <c r="BM321">
        <v>5</v>
      </c>
      <c r="BN321">
        <v>5</v>
      </c>
      <c r="BO321">
        <v>5</v>
      </c>
      <c r="BP321">
        <v>5</v>
      </c>
      <c r="BQ321">
        <v>5</v>
      </c>
      <c r="BR321">
        <v>5</v>
      </c>
      <c r="BS321">
        <v>5</v>
      </c>
      <c r="BT321">
        <v>3</v>
      </c>
      <c r="BU321">
        <v>4</v>
      </c>
      <c r="BV321">
        <v>3</v>
      </c>
      <c r="BW321">
        <v>5</v>
      </c>
      <c r="BX321">
        <v>4</v>
      </c>
      <c r="BY321">
        <v>4</v>
      </c>
      <c r="BZ321">
        <v>5</v>
      </c>
      <c r="CA321">
        <v>5</v>
      </c>
      <c r="CB321">
        <v>5</v>
      </c>
      <c r="CC321">
        <v>5</v>
      </c>
      <c r="CD321">
        <v>5</v>
      </c>
      <c r="CE321">
        <v>6</v>
      </c>
      <c r="CF321">
        <v>5</v>
      </c>
      <c r="CG321">
        <v>5</v>
      </c>
      <c r="CH321">
        <v>5</v>
      </c>
      <c r="CI321">
        <v>5</v>
      </c>
      <c r="CJ321">
        <v>5</v>
      </c>
      <c r="CK321">
        <v>5</v>
      </c>
      <c r="CL321">
        <v>5</v>
      </c>
      <c r="CM321">
        <v>4</v>
      </c>
      <c r="CN321">
        <v>4</v>
      </c>
    </row>
    <row r="322" spans="1:92" ht="15.5">
      <c r="A322" s="126" t="s">
        <v>1736</v>
      </c>
      <c r="B322" s="132">
        <v>5.1098570111439656</v>
      </c>
      <c r="C322">
        <v>1</v>
      </c>
      <c r="D322">
        <v>6</v>
      </c>
      <c r="E322">
        <v>13</v>
      </c>
      <c r="F322">
        <v>1</v>
      </c>
      <c r="G322"/>
      <c r="H322"/>
      <c r="I322"/>
      <c r="J322"/>
      <c r="K322"/>
      <c r="L322"/>
      <c r="M322"/>
      <c r="N322"/>
      <c r="O322"/>
      <c r="P322"/>
      <c r="Q322" s="126">
        <f t="shared" si="12"/>
        <v>1</v>
      </c>
      <c r="R322">
        <f t="shared" si="14"/>
        <v>1</v>
      </c>
      <c r="S322">
        <v>1</v>
      </c>
      <c r="T322">
        <v>2</v>
      </c>
      <c r="U322">
        <v>3</v>
      </c>
      <c r="V322">
        <v>4</v>
      </c>
      <c r="W322">
        <v>5</v>
      </c>
      <c r="X322">
        <v>6</v>
      </c>
      <c r="Y322">
        <v>7</v>
      </c>
      <c r="Z322">
        <v>8</v>
      </c>
      <c r="AA322">
        <v>9</v>
      </c>
      <c r="AB322">
        <v>10</v>
      </c>
      <c r="AC322"/>
      <c r="AD322">
        <v>12</v>
      </c>
      <c r="AE322">
        <v>13</v>
      </c>
      <c r="AF322"/>
      <c r="AG322" s="126">
        <f t="shared" si="13"/>
        <v>12</v>
      </c>
      <c r="AH322">
        <v>9</v>
      </c>
      <c r="AI322">
        <v>1</v>
      </c>
      <c r="AJ322">
        <v>6</v>
      </c>
      <c r="AK322">
        <v>12</v>
      </c>
      <c r="AL322">
        <v>4</v>
      </c>
      <c r="AM322">
        <v>2</v>
      </c>
      <c r="AN322">
        <v>5</v>
      </c>
      <c r="AO322">
        <v>7</v>
      </c>
      <c r="AP322">
        <v>8</v>
      </c>
      <c r="AQ322">
        <v>10</v>
      </c>
      <c r="AR322"/>
      <c r="AS322">
        <v>3</v>
      </c>
      <c r="AT322">
        <v>11</v>
      </c>
      <c r="AU322" t="s">
        <v>491</v>
      </c>
      <c r="AV322" t="s">
        <v>265</v>
      </c>
      <c r="AW322" t="s">
        <v>262</v>
      </c>
      <c r="AX322" t="s">
        <v>447</v>
      </c>
      <c r="AY322" t="s">
        <v>289</v>
      </c>
      <c r="AZ322">
        <v>6</v>
      </c>
      <c r="BA322">
        <v>3</v>
      </c>
      <c r="BB322">
        <v>3</v>
      </c>
      <c r="BC322">
        <v>4</v>
      </c>
      <c r="BD322">
        <v>4</v>
      </c>
      <c r="BE322">
        <v>5</v>
      </c>
      <c r="BF322">
        <v>4</v>
      </c>
      <c r="BG322">
        <v>4</v>
      </c>
      <c r="BH322">
        <v>4</v>
      </c>
      <c r="BI322">
        <v>4</v>
      </c>
      <c r="BJ322">
        <v>4</v>
      </c>
      <c r="BK322">
        <v>5</v>
      </c>
      <c r="BL322">
        <v>4</v>
      </c>
      <c r="BM322">
        <v>5</v>
      </c>
      <c r="BN322">
        <v>5</v>
      </c>
      <c r="BO322">
        <v>4</v>
      </c>
      <c r="BP322">
        <v>4</v>
      </c>
      <c r="BQ322">
        <v>4</v>
      </c>
      <c r="BR322">
        <v>4</v>
      </c>
      <c r="BS322">
        <v>4</v>
      </c>
      <c r="BT322">
        <v>4</v>
      </c>
      <c r="BU322">
        <v>4</v>
      </c>
      <c r="BV322">
        <v>5</v>
      </c>
      <c r="BW322">
        <v>4</v>
      </c>
      <c r="BX322">
        <v>4</v>
      </c>
      <c r="BY322">
        <v>4</v>
      </c>
      <c r="BZ322">
        <v>5</v>
      </c>
      <c r="CA322">
        <v>4</v>
      </c>
      <c r="CB322">
        <v>4</v>
      </c>
      <c r="CC322">
        <v>4</v>
      </c>
      <c r="CD322">
        <v>5</v>
      </c>
      <c r="CE322">
        <v>2</v>
      </c>
      <c r="CF322">
        <v>3</v>
      </c>
      <c r="CG322">
        <v>4</v>
      </c>
      <c r="CH322">
        <v>3</v>
      </c>
      <c r="CI322">
        <v>3</v>
      </c>
      <c r="CJ322">
        <v>4</v>
      </c>
      <c r="CK322">
        <v>4</v>
      </c>
      <c r="CL322">
        <v>2</v>
      </c>
      <c r="CM322">
        <v>2</v>
      </c>
      <c r="CN322">
        <v>2</v>
      </c>
    </row>
    <row r="323" spans="1:92" ht="15.5">
      <c r="A323" s="126" t="s">
        <v>1735</v>
      </c>
      <c r="B323" s="132">
        <v>18.34309111095245</v>
      </c>
      <c r="C323">
        <v>1</v>
      </c>
      <c r="D323">
        <v>4</v>
      </c>
      <c r="E323">
        <v>2</v>
      </c>
      <c r="F323">
        <v>1</v>
      </c>
      <c r="G323"/>
      <c r="H323"/>
      <c r="I323"/>
      <c r="J323"/>
      <c r="K323"/>
      <c r="L323"/>
      <c r="M323"/>
      <c r="N323"/>
      <c r="O323"/>
      <c r="P323"/>
      <c r="Q323" s="126">
        <f t="shared" si="12"/>
        <v>1</v>
      </c>
      <c r="R323">
        <f t="shared" si="14"/>
        <v>1</v>
      </c>
      <c r="S323"/>
      <c r="T323">
        <v>2</v>
      </c>
      <c r="U323"/>
      <c r="V323"/>
      <c r="W323">
        <v>5</v>
      </c>
      <c r="X323"/>
      <c r="Y323"/>
      <c r="Z323"/>
      <c r="AA323"/>
      <c r="AB323"/>
      <c r="AC323"/>
      <c r="AD323"/>
      <c r="AE323">
        <v>13</v>
      </c>
      <c r="AF323"/>
      <c r="AG323" s="126">
        <f t="shared" si="13"/>
        <v>3</v>
      </c>
      <c r="AH323"/>
      <c r="AI323">
        <v>1</v>
      </c>
      <c r="AJ323"/>
      <c r="AK323"/>
      <c r="AL323">
        <v>2</v>
      </c>
      <c r="AM323"/>
      <c r="AN323"/>
      <c r="AO323"/>
      <c r="AP323"/>
      <c r="AQ323"/>
      <c r="AR323"/>
      <c r="AS323"/>
      <c r="AT323">
        <v>3</v>
      </c>
      <c r="AU323"/>
      <c r="AV323"/>
      <c r="AW323"/>
      <c r="AX323"/>
      <c r="AY323"/>
      <c r="AZ323">
        <v>3</v>
      </c>
      <c r="BA323">
        <v>5</v>
      </c>
      <c r="BB323">
        <v>3</v>
      </c>
      <c r="BC323">
        <v>3</v>
      </c>
      <c r="BD323">
        <v>4</v>
      </c>
      <c r="BE323">
        <v>4</v>
      </c>
      <c r="BF323">
        <v>3</v>
      </c>
      <c r="BG323">
        <v>4</v>
      </c>
      <c r="BH323">
        <v>2</v>
      </c>
      <c r="BI323">
        <v>2</v>
      </c>
      <c r="BJ323">
        <v>4</v>
      </c>
      <c r="BK323">
        <v>5</v>
      </c>
      <c r="BL323">
        <v>5</v>
      </c>
      <c r="BM323">
        <v>4</v>
      </c>
      <c r="BN323">
        <v>4</v>
      </c>
      <c r="BO323">
        <v>3</v>
      </c>
      <c r="BP323">
        <v>5</v>
      </c>
      <c r="BQ323">
        <v>3</v>
      </c>
      <c r="BR323">
        <v>5</v>
      </c>
      <c r="BS323">
        <v>4</v>
      </c>
      <c r="BT323">
        <v>3</v>
      </c>
      <c r="BU323">
        <v>4</v>
      </c>
      <c r="BV323">
        <v>5</v>
      </c>
      <c r="BW323">
        <v>4</v>
      </c>
      <c r="BX323">
        <v>4</v>
      </c>
      <c r="BY323">
        <v>5</v>
      </c>
      <c r="BZ323">
        <v>4</v>
      </c>
      <c r="CA323">
        <v>4</v>
      </c>
      <c r="CB323">
        <v>3</v>
      </c>
      <c r="CC323">
        <v>2</v>
      </c>
      <c r="CD323">
        <v>4</v>
      </c>
      <c r="CE323">
        <v>2</v>
      </c>
      <c r="CF323">
        <v>1</v>
      </c>
      <c r="CG323">
        <v>3</v>
      </c>
      <c r="CH323">
        <v>3</v>
      </c>
      <c r="CI323">
        <v>2</v>
      </c>
      <c r="CJ323">
        <v>4</v>
      </c>
      <c r="CK323">
        <v>4</v>
      </c>
      <c r="CL323">
        <v>2</v>
      </c>
      <c r="CM323">
        <v>3</v>
      </c>
      <c r="CN323">
        <v>3</v>
      </c>
    </row>
    <row r="324" spans="1:92" ht="15.5">
      <c r="A324" s="126" t="s">
        <v>1734</v>
      </c>
      <c r="B324" s="132">
        <v>6.9580758720732945</v>
      </c>
      <c r="C324">
        <v>2</v>
      </c>
      <c r="D324">
        <v>1</v>
      </c>
      <c r="E324">
        <v>2</v>
      </c>
      <c r="F324">
        <v>1</v>
      </c>
      <c r="G324">
        <v>2</v>
      </c>
      <c r="H324"/>
      <c r="I324"/>
      <c r="J324"/>
      <c r="K324"/>
      <c r="L324"/>
      <c r="M324"/>
      <c r="N324"/>
      <c r="O324"/>
      <c r="P324"/>
      <c r="Q324" s="126">
        <f t="shared" si="12"/>
        <v>2</v>
      </c>
      <c r="R324">
        <f t="shared" si="14"/>
        <v>11</v>
      </c>
      <c r="S324"/>
      <c r="T324">
        <v>2</v>
      </c>
      <c r="U324">
        <v>3</v>
      </c>
      <c r="V324">
        <v>4</v>
      </c>
      <c r="W324">
        <v>5</v>
      </c>
      <c r="X324">
        <v>6</v>
      </c>
      <c r="Y324">
        <v>7</v>
      </c>
      <c r="Z324">
        <v>8</v>
      </c>
      <c r="AA324"/>
      <c r="AB324">
        <v>10</v>
      </c>
      <c r="AC324">
        <v>11</v>
      </c>
      <c r="AD324">
        <v>12</v>
      </c>
      <c r="AE324"/>
      <c r="AF324"/>
      <c r="AG324" s="126">
        <f t="shared" si="13"/>
        <v>10</v>
      </c>
      <c r="AH324"/>
      <c r="AI324">
        <v>1</v>
      </c>
      <c r="AJ324">
        <v>2</v>
      </c>
      <c r="AK324">
        <v>10</v>
      </c>
      <c r="AL324">
        <v>8</v>
      </c>
      <c r="AM324">
        <v>9</v>
      </c>
      <c r="AN324">
        <v>3</v>
      </c>
      <c r="AO324">
        <v>7</v>
      </c>
      <c r="AP324"/>
      <c r="AQ324">
        <v>4</v>
      </c>
      <c r="AR324">
        <v>5</v>
      </c>
      <c r="AS324">
        <v>6</v>
      </c>
      <c r="AT324"/>
      <c r="AU324" t="s">
        <v>1733</v>
      </c>
      <c r="AV324" t="s">
        <v>1732</v>
      </c>
      <c r="AW324" t="s">
        <v>539</v>
      </c>
      <c r="AX324" t="s">
        <v>1731</v>
      </c>
      <c r="AY324"/>
      <c r="AZ324">
        <v>3</v>
      </c>
      <c r="BA324">
        <v>4</v>
      </c>
      <c r="BB324">
        <v>4</v>
      </c>
      <c r="BC324">
        <v>4</v>
      </c>
      <c r="BD324">
        <v>5</v>
      </c>
      <c r="BE324">
        <v>5</v>
      </c>
      <c r="BF324">
        <v>5</v>
      </c>
      <c r="BG324">
        <v>5</v>
      </c>
      <c r="BH324">
        <v>3</v>
      </c>
      <c r="BI324">
        <v>5</v>
      </c>
      <c r="BJ324">
        <v>5</v>
      </c>
      <c r="BK324">
        <v>5</v>
      </c>
      <c r="BL324">
        <v>5</v>
      </c>
      <c r="BM324">
        <v>5</v>
      </c>
      <c r="BN324">
        <v>5</v>
      </c>
      <c r="BO324">
        <v>5</v>
      </c>
      <c r="BP324">
        <v>5</v>
      </c>
      <c r="BQ324">
        <v>5</v>
      </c>
      <c r="BR324">
        <v>5</v>
      </c>
      <c r="BS324">
        <v>5</v>
      </c>
      <c r="BT324">
        <v>5</v>
      </c>
      <c r="BU324">
        <v>3</v>
      </c>
      <c r="BV324">
        <v>5</v>
      </c>
      <c r="BW324">
        <v>5</v>
      </c>
      <c r="BX324">
        <v>5</v>
      </c>
      <c r="BY324">
        <v>5</v>
      </c>
      <c r="BZ324">
        <v>5</v>
      </c>
      <c r="CA324">
        <v>5</v>
      </c>
      <c r="CB324">
        <v>5</v>
      </c>
      <c r="CC324">
        <v>5</v>
      </c>
      <c r="CD324">
        <v>5</v>
      </c>
      <c r="CE324">
        <v>5</v>
      </c>
      <c r="CF324">
        <v>5</v>
      </c>
      <c r="CG324">
        <v>5</v>
      </c>
      <c r="CH324">
        <v>5</v>
      </c>
      <c r="CI324">
        <v>5</v>
      </c>
      <c r="CJ324">
        <v>5</v>
      </c>
      <c r="CK324">
        <v>5</v>
      </c>
      <c r="CL324">
        <v>5</v>
      </c>
      <c r="CM324">
        <v>5</v>
      </c>
      <c r="CN324">
        <v>4</v>
      </c>
    </row>
    <row r="325" spans="1:92" ht="15.5">
      <c r="A325" s="126" t="s">
        <v>1730</v>
      </c>
      <c r="B325" s="132">
        <v>18.99019508565398</v>
      </c>
      <c r="C325">
        <v>1</v>
      </c>
      <c r="D325">
        <v>6</v>
      </c>
      <c r="E325">
        <v>12</v>
      </c>
      <c r="F325">
        <v>1</v>
      </c>
      <c r="G325"/>
      <c r="H325"/>
      <c r="I325"/>
      <c r="J325"/>
      <c r="K325"/>
      <c r="L325"/>
      <c r="M325"/>
      <c r="N325"/>
      <c r="O325"/>
      <c r="P325"/>
      <c r="Q325" s="126">
        <f t="shared" ref="Q325:Q388" si="15">COUNT(F325:P325)</f>
        <v>1</v>
      </c>
      <c r="R325">
        <f t="shared" si="14"/>
        <v>1</v>
      </c>
      <c r="S325"/>
      <c r="T325">
        <v>2</v>
      </c>
      <c r="U325"/>
      <c r="V325">
        <v>4</v>
      </c>
      <c r="W325"/>
      <c r="X325">
        <v>6</v>
      </c>
      <c r="Y325">
        <v>7</v>
      </c>
      <c r="Z325"/>
      <c r="AA325">
        <v>9</v>
      </c>
      <c r="AB325"/>
      <c r="AC325"/>
      <c r="AD325">
        <v>12</v>
      </c>
      <c r="AE325">
        <v>13</v>
      </c>
      <c r="AF325"/>
      <c r="AG325" s="126">
        <f t="shared" ref="AG325:AG388" si="16">COUNT(S325:AE325)</f>
        <v>7</v>
      </c>
      <c r="AH325"/>
      <c r="AI325">
        <v>2</v>
      </c>
      <c r="AJ325"/>
      <c r="AK325">
        <v>1</v>
      </c>
      <c r="AL325"/>
      <c r="AM325">
        <v>6</v>
      </c>
      <c r="AN325">
        <v>3</v>
      </c>
      <c r="AO325"/>
      <c r="AP325">
        <v>4</v>
      </c>
      <c r="AQ325"/>
      <c r="AR325"/>
      <c r="AS325">
        <v>5</v>
      </c>
      <c r="AT325">
        <v>7</v>
      </c>
      <c r="AU325" t="s">
        <v>523</v>
      </c>
      <c r="AV325" t="s">
        <v>1729</v>
      </c>
      <c r="AW325" t="s">
        <v>1728</v>
      </c>
      <c r="AX325"/>
      <c r="AY325"/>
      <c r="AZ325">
        <v>5</v>
      </c>
      <c r="BA325">
        <v>3</v>
      </c>
      <c r="BB325">
        <v>4</v>
      </c>
      <c r="BC325">
        <v>5</v>
      </c>
      <c r="BD325">
        <v>3</v>
      </c>
      <c r="BE325">
        <v>3</v>
      </c>
      <c r="BF325">
        <v>4</v>
      </c>
      <c r="BG325">
        <v>4</v>
      </c>
      <c r="BH325">
        <v>4</v>
      </c>
      <c r="BI325">
        <v>4</v>
      </c>
      <c r="BJ325">
        <v>4</v>
      </c>
      <c r="BK325">
        <v>5</v>
      </c>
      <c r="BL325">
        <v>5</v>
      </c>
      <c r="BM325">
        <v>5</v>
      </c>
      <c r="BN325">
        <v>5</v>
      </c>
      <c r="BO325">
        <v>5</v>
      </c>
      <c r="BP325">
        <v>5</v>
      </c>
      <c r="BQ325">
        <v>5</v>
      </c>
      <c r="BR325">
        <v>5</v>
      </c>
      <c r="BS325">
        <v>5</v>
      </c>
      <c r="BT325">
        <v>5</v>
      </c>
      <c r="BU325">
        <v>5</v>
      </c>
      <c r="BV325">
        <v>5</v>
      </c>
      <c r="BW325">
        <v>5</v>
      </c>
      <c r="BX325">
        <v>5</v>
      </c>
      <c r="BY325">
        <v>5</v>
      </c>
      <c r="BZ325">
        <v>5</v>
      </c>
      <c r="CA325">
        <v>5</v>
      </c>
      <c r="CB325">
        <v>5</v>
      </c>
      <c r="CC325">
        <v>5</v>
      </c>
      <c r="CD325">
        <v>5</v>
      </c>
      <c r="CE325">
        <v>7</v>
      </c>
      <c r="CF325">
        <v>3</v>
      </c>
      <c r="CG325">
        <v>3</v>
      </c>
      <c r="CH325">
        <v>3</v>
      </c>
      <c r="CI325">
        <v>4</v>
      </c>
      <c r="CJ325">
        <v>3</v>
      </c>
      <c r="CK325">
        <v>4</v>
      </c>
      <c r="CL325">
        <v>1</v>
      </c>
      <c r="CM325">
        <v>1</v>
      </c>
      <c r="CN325">
        <v>2</v>
      </c>
    </row>
    <row r="326" spans="1:92" ht="15.5">
      <c r="A326" s="126" t="s">
        <v>1727</v>
      </c>
      <c r="B326" s="132">
        <v>14.40073173393788</v>
      </c>
      <c r="C326">
        <v>1</v>
      </c>
      <c r="D326">
        <v>5</v>
      </c>
      <c r="E326">
        <v>2</v>
      </c>
      <c r="F326">
        <v>1</v>
      </c>
      <c r="G326"/>
      <c r="H326"/>
      <c r="I326"/>
      <c r="J326"/>
      <c r="K326"/>
      <c r="L326"/>
      <c r="M326"/>
      <c r="N326"/>
      <c r="O326"/>
      <c r="P326"/>
      <c r="Q326" s="126">
        <f t="shared" si="15"/>
        <v>1</v>
      </c>
      <c r="R326">
        <f t="shared" ref="R326:R389" si="17">IF(Q326=1,MAX(F326:O326),11)</f>
        <v>1</v>
      </c>
      <c r="S326"/>
      <c r="T326">
        <v>2</v>
      </c>
      <c r="U326">
        <v>3</v>
      </c>
      <c r="V326"/>
      <c r="W326"/>
      <c r="X326">
        <v>6</v>
      </c>
      <c r="Y326"/>
      <c r="Z326"/>
      <c r="AA326"/>
      <c r="AB326"/>
      <c r="AC326"/>
      <c r="AD326"/>
      <c r="AE326"/>
      <c r="AF326"/>
      <c r="AG326" s="126">
        <f t="shared" si="16"/>
        <v>3</v>
      </c>
      <c r="AH326"/>
      <c r="AI326">
        <v>3</v>
      </c>
      <c r="AJ326">
        <v>2</v>
      </c>
      <c r="AK326"/>
      <c r="AL326"/>
      <c r="AM326">
        <v>1</v>
      </c>
      <c r="AN326"/>
      <c r="AO326"/>
      <c r="AP326"/>
      <c r="AQ326"/>
      <c r="AR326"/>
      <c r="AS326"/>
      <c r="AT326"/>
      <c r="AU326" t="s">
        <v>1726</v>
      </c>
      <c r="AV326"/>
      <c r="AW326"/>
      <c r="AX326"/>
      <c r="AY326"/>
      <c r="AZ326">
        <v>5</v>
      </c>
      <c r="BA326">
        <v>4</v>
      </c>
      <c r="BB326">
        <v>4</v>
      </c>
      <c r="BC326">
        <v>4</v>
      </c>
      <c r="BD326">
        <v>5</v>
      </c>
      <c r="BE326">
        <v>5</v>
      </c>
      <c r="BF326">
        <v>4</v>
      </c>
      <c r="BG326">
        <v>4</v>
      </c>
      <c r="BH326">
        <v>4</v>
      </c>
      <c r="BI326">
        <v>4</v>
      </c>
      <c r="BJ326">
        <v>4</v>
      </c>
      <c r="BK326">
        <v>4</v>
      </c>
      <c r="BL326">
        <v>4</v>
      </c>
      <c r="BM326">
        <v>4</v>
      </c>
      <c r="BN326">
        <v>4</v>
      </c>
      <c r="BO326">
        <v>4</v>
      </c>
      <c r="BP326">
        <v>4</v>
      </c>
      <c r="BQ326">
        <v>4</v>
      </c>
      <c r="BR326">
        <v>4</v>
      </c>
      <c r="BS326">
        <v>4</v>
      </c>
      <c r="BT326">
        <v>4</v>
      </c>
      <c r="BU326">
        <v>4</v>
      </c>
      <c r="BV326">
        <v>4</v>
      </c>
      <c r="BW326">
        <v>4</v>
      </c>
      <c r="BX326">
        <v>4</v>
      </c>
      <c r="BY326">
        <v>4</v>
      </c>
      <c r="BZ326">
        <v>5</v>
      </c>
      <c r="CA326">
        <v>4</v>
      </c>
      <c r="CB326">
        <v>4</v>
      </c>
      <c r="CC326">
        <v>4</v>
      </c>
      <c r="CD326">
        <v>4</v>
      </c>
      <c r="CE326">
        <v>3</v>
      </c>
      <c r="CF326">
        <v>4</v>
      </c>
      <c r="CG326">
        <v>4</v>
      </c>
      <c r="CH326">
        <v>4</v>
      </c>
      <c r="CI326">
        <v>4</v>
      </c>
      <c r="CJ326">
        <v>4</v>
      </c>
      <c r="CK326">
        <v>4</v>
      </c>
      <c r="CL326">
        <v>5</v>
      </c>
      <c r="CM326">
        <v>5</v>
      </c>
      <c r="CN326">
        <v>4</v>
      </c>
    </row>
    <row r="327" spans="1:92" ht="15.5">
      <c r="A327" s="126" t="s">
        <v>1725</v>
      </c>
      <c r="B327" s="132">
        <v>9.7048936745185603</v>
      </c>
      <c r="C327">
        <v>2</v>
      </c>
      <c r="D327">
        <v>4</v>
      </c>
      <c r="E327">
        <v>12</v>
      </c>
      <c r="F327">
        <v>1</v>
      </c>
      <c r="G327"/>
      <c r="H327"/>
      <c r="I327"/>
      <c r="J327"/>
      <c r="K327"/>
      <c r="L327"/>
      <c r="M327"/>
      <c r="N327"/>
      <c r="O327"/>
      <c r="P327"/>
      <c r="Q327" s="126">
        <f t="shared" si="15"/>
        <v>1</v>
      </c>
      <c r="R327">
        <f t="shared" si="17"/>
        <v>1</v>
      </c>
      <c r="S327">
        <v>1</v>
      </c>
      <c r="T327"/>
      <c r="U327"/>
      <c r="V327"/>
      <c r="W327"/>
      <c r="X327"/>
      <c r="Y327">
        <v>7</v>
      </c>
      <c r="Z327"/>
      <c r="AA327"/>
      <c r="AB327"/>
      <c r="AC327"/>
      <c r="AD327"/>
      <c r="AE327">
        <v>13</v>
      </c>
      <c r="AF327"/>
      <c r="AG327" s="126">
        <f t="shared" si="16"/>
        <v>3</v>
      </c>
      <c r="AH327">
        <v>1</v>
      </c>
      <c r="AI327"/>
      <c r="AJ327"/>
      <c r="AK327"/>
      <c r="AL327"/>
      <c r="AM327"/>
      <c r="AN327">
        <v>3</v>
      </c>
      <c r="AO327"/>
      <c r="AP327"/>
      <c r="AQ327"/>
      <c r="AR327"/>
      <c r="AS327"/>
      <c r="AT327">
        <v>2</v>
      </c>
      <c r="AU327" t="s">
        <v>361</v>
      </c>
      <c r="AV327" t="s">
        <v>640</v>
      </c>
      <c r="AW327" t="s">
        <v>401</v>
      </c>
      <c r="AX327"/>
      <c r="AY327"/>
      <c r="AZ327">
        <v>5</v>
      </c>
      <c r="BA327">
        <v>4</v>
      </c>
      <c r="BB327">
        <v>4</v>
      </c>
      <c r="BC327">
        <v>4</v>
      </c>
      <c r="BD327">
        <v>4</v>
      </c>
      <c r="BE327">
        <v>5</v>
      </c>
      <c r="BF327">
        <v>4</v>
      </c>
      <c r="BG327">
        <v>4</v>
      </c>
      <c r="BH327">
        <v>4</v>
      </c>
      <c r="BI327">
        <v>5</v>
      </c>
      <c r="BJ327">
        <v>4</v>
      </c>
      <c r="BK327">
        <v>4</v>
      </c>
      <c r="BL327">
        <v>5</v>
      </c>
      <c r="BM327">
        <v>5</v>
      </c>
      <c r="BN327">
        <v>5</v>
      </c>
      <c r="BO327">
        <v>5</v>
      </c>
      <c r="BP327">
        <v>4</v>
      </c>
      <c r="BQ327">
        <v>4</v>
      </c>
      <c r="BR327">
        <v>5</v>
      </c>
      <c r="BS327">
        <v>4</v>
      </c>
      <c r="BT327">
        <v>4</v>
      </c>
      <c r="BU327">
        <v>5</v>
      </c>
      <c r="BV327">
        <v>3</v>
      </c>
      <c r="BW327">
        <v>5</v>
      </c>
      <c r="BX327">
        <v>5</v>
      </c>
      <c r="BY327">
        <v>5</v>
      </c>
      <c r="BZ327">
        <v>5</v>
      </c>
      <c r="CA327">
        <v>4</v>
      </c>
      <c r="CB327">
        <v>4</v>
      </c>
      <c r="CC327">
        <v>4</v>
      </c>
      <c r="CD327">
        <v>5</v>
      </c>
      <c r="CE327">
        <v>7</v>
      </c>
      <c r="CF327">
        <v>4</v>
      </c>
      <c r="CG327">
        <v>5</v>
      </c>
      <c r="CH327">
        <v>4</v>
      </c>
      <c r="CI327">
        <v>5</v>
      </c>
      <c r="CJ327">
        <v>5</v>
      </c>
      <c r="CK327">
        <v>5</v>
      </c>
      <c r="CL327">
        <v>3</v>
      </c>
      <c r="CM327">
        <v>3</v>
      </c>
      <c r="CN327">
        <v>3</v>
      </c>
    </row>
    <row r="328" spans="1:92" ht="15.5">
      <c r="A328" s="126" t="s">
        <v>1724</v>
      </c>
      <c r="B328" s="132">
        <v>13.966705735298639</v>
      </c>
      <c r="C328">
        <v>2</v>
      </c>
      <c r="D328">
        <v>5</v>
      </c>
      <c r="E328">
        <v>13</v>
      </c>
      <c r="F328">
        <v>1</v>
      </c>
      <c r="G328"/>
      <c r="H328"/>
      <c r="I328"/>
      <c r="J328"/>
      <c r="K328"/>
      <c r="L328"/>
      <c r="M328"/>
      <c r="N328"/>
      <c r="O328"/>
      <c r="P328"/>
      <c r="Q328" s="126">
        <f t="shared" si="15"/>
        <v>1</v>
      </c>
      <c r="R328">
        <f t="shared" si="17"/>
        <v>1</v>
      </c>
      <c r="S328">
        <v>1</v>
      </c>
      <c r="T328">
        <v>2</v>
      </c>
      <c r="U328">
        <v>3</v>
      </c>
      <c r="V328">
        <v>4</v>
      </c>
      <c r="W328">
        <v>5</v>
      </c>
      <c r="X328">
        <v>6</v>
      </c>
      <c r="Y328">
        <v>7</v>
      </c>
      <c r="Z328">
        <v>8</v>
      </c>
      <c r="AA328"/>
      <c r="AB328">
        <v>10</v>
      </c>
      <c r="AC328"/>
      <c r="AD328">
        <v>12</v>
      </c>
      <c r="AE328"/>
      <c r="AF328"/>
      <c r="AG328" s="126">
        <f t="shared" si="16"/>
        <v>10</v>
      </c>
      <c r="AH328">
        <v>10</v>
      </c>
      <c r="AI328">
        <v>2</v>
      </c>
      <c r="AJ328">
        <v>3</v>
      </c>
      <c r="AK328">
        <v>7</v>
      </c>
      <c r="AL328">
        <v>5</v>
      </c>
      <c r="AM328">
        <v>6</v>
      </c>
      <c r="AN328">
        <v>9</v>
      </c>
      <c r="AO328">
        <v>4</v>
      </c>
      <c r="AP328"/>
      <c r="AQ328">
        <v>8</v>
      </c>
      <c r="AR328"/>
      <c r="AS328">
        <v>1</v>
      </c>
      <c r="AT328"/>
      <c r="AU328" t="s">
        <v>1399</v>
      </c>
      <c r="AV328" t="s">
        <v>752</v>
      </c>
      <c r="AW328"/>
      <c r="AX328"/>
      <c r="AY328"/>
      <c r="AZ328">
        <v>4</v>
      </c>
      <c r="BA328">
        <v>4</v>
      </c>
      <c r="BB328">
        <v>3</v>
      </c>
      <c r="BC328">
        <v>3</v>
      </c>
      <c r="BD328">
        <v>2</v>
      </c>
      <c r="BE328">
        <v>3</v>
      </c>
      <c r="BF328">
        <v>4</v>
      </c>
      <c r="BG328">
        <v>5</v>
      </c>
      <c r="BH328">
        <v>5</v>
      </c>
      <c r="BI328">
        <v>4</v>
      </c>
      <c r="BJ328">
        <v>5</v>
      </c>
      <c r="BK328">
        <v>5</v>
      </c>
      <c r="BL328">
        <v>5</v>
      </c>
      <c r="BM328">
        <v>5</v>
      </c>
      <c r="BN328">
        <v>4</v>
      </c>
      <c r="BO328">
        <v>5</v>
      </c>
      <c r="BP328">
        <v>4</v>
      </c>
      <c r="BQ328">
        <v>4</v>
      </c>
      <c r="BR328">
        <v>5</v>
      </c>
      <c r="BS328">
        <v>4</v>
      </c>
      <c r="BT328">
        <v>4</v>
      </c>
      <c r="BU328">
        <v>5</v>
      </c>
      <c r="BV328">
        <v>5</v>
      </c>
      <c r="BW328">
        <v>5</v>
      </c>
      <c r="BX328">
        <v>5</v>
      </c>
      <c r="BY328">
        <v>5</v>
      </c>
      <c r="BZ328">
        <v>5</v>
      </c>
      <c r="CA328">
        <v>5</v>
      </c>
      <c r="CB328">
        <v>4</v>
      </c>
      <c r="CC328">
        <v>4</v>
      </c>
      <c r="CD328">
        <v>5</v>
      </c>
      <c r="CE328">
        <v>7</v>
      </c>
      <c r="CF328">
        <v>3</v>
      </c>
      <c r="CG328">
        <v>4</v>
      </c>
      <c r="CH328">
        <v>4</v>
      </c>
      <c r="CI328">
        <v>4</v>
      </c>
      <c r="CJ328">
        <v>4</v>
      </c>
      <c r="CK328">
        <v>5</v>
      </c>
      <c r="CL328">
        <v>3</v>
      </c>
      <c r="CM328">
        <v>3</v>
      </c>
      <c r="CN328">
        <v>2</v>
      </c>
    </row>
    <row r="329" spans="1:92" ht="15.5">
      <c r="A329" s="126" t="s">
        <v>1723</v>
      </c>
      <c r="B329" s="132">
        <v>8.3758675457262228</v>
      </c>
      <c r="C329">
        <v>2</v>
      </c>
      <c r="D329">
        <v>4</v>
      </c>
      <c r="E329">
        <v>12</v>
      </c>
      <c r="F329">
        <v>1</v>
      </c>
      <c r="G329"/>
      <c r="H329"/>
      <c r="I329"/>
      <c r="J329"/>
      <c r="K329"/>
      <c r="L329"/>
      <c r="M329"/>
      <c r="N329"/>
      <c r="O329"/>
      <c r="P329"/>
      <c r="Q329" s="126">
        <f t="shared" si="15"/>
        <v>1</v>
      </c>
      <c r="R329">
        <f t="shared" si="17"/>
        <v>1</v>
      </c>
      <c r="S329"/>
      <c r="T329">
        <v>2</v>
      </c>
      <c r="U329"/>
      <c r="V329"/>
      <c r="W329"/>
      <c r="X329"/>
      <c r="Y329"/>
      <c r="Z329"/>
      <c r="AA329"/>
      <c r="AB329"/>
      <c r="AC329"/>
      <c r="AD329"/>
      <c r="AE329"/>
      <c r="AF329"/>
      <c r="AG329" s="126">
        <f t="shared" si="16"/>
        <v>1</v>
      </c>
      <c r="AH329"/>
      <c r="AI329">
        <v>1</v>
      </c>
      <c r="AJ329"/>
      <c r="AK329"/>
      <c r="AL329"/>
      <c r="AM329"/>
      <c r="AN329"/>
      <c r="AO329"/>
      <c r="AP329"/>
      <c r="AQ329"/>
      <c r="AR329"/>
      <c r="AS329"/>
      <c r="AT329"/>
      <c r="AU329" t="s">
        <v>472</v>
      </c>
      <c r="AV329" t="s">
        <v>909</v>
      </c>
      <c r="AW329" t="s">
        <v>1722</v>
      </c>
      <c r="AX329" t="s">
        <v>1400</v>
      </c>
      <c r="AY329"/>
      <c r="AZ329">
        <v>3</v>
      </c>
      <c r="BA329">
        <v>3</v>
      </c>
      <c r="BB329">
        <v>3</v>
      </c>
      <c r="BC329">
        <v>3</v>
      </c>
      <c r="BD329">
        <v>2</v>
      </c>
      <c r="BE329">
        <v>5</v>
      </c>
      <c r="BF329">
        <v>3</v>
      </c>
      <c r="BG329">
        <v>3</v>
      </c>
      <c r="BH329">
        <v>3</v>
      </c>
      <c r="BI329">
        <v>3</v>
      </c>
      <c r="BJ329">
        <v>4</v>
      </c>
      <c r="BK329">
        <v>3</v>
      </c>
      <c r="BL329">
        <v>3</v>
      </c>
      <c r="BM329">
        <v>4</v>
      </c>
      <c r="BN329">
        <v>3</v>
      </c>
      <c r="BO329">
        <v>3</v>
      </c>
      <c r="BP329">
        <v>3</v>
      </c>
      <c r="BQ329">
        <v>3</v>
      </c>
      <c r="BR329">
        <v>4</v>
      </c>
      <c r="BS329">
        <v>4</v>
      </c>
      <c r="BT329">
        <v>3</v>
      </c>
      <c r="BU329">
        <v>3</v>
      </c>
      <c r="BV329">
        <v>4</v>
      </c>
      <c r="BW329">
        <v>4</v>
      </c>
      <c r="BX329">
        <v>4</v>
      </c>
      <c r="BY329">
        <v>4</v>
      </c>
      <c r="BZ329">
        <v>4</v>
      </c>
      <c r="CA329">
        <v>4</v>
      </c>
      <c r="CB329">
        <v>3</v>
      </c>
      <c r="CC329">
        <v>4</v>
      </c>
      <c r="CD329">
        <v>3</v>
      </c>
      <c r="CE329">
        <v>5</v>
      </c>
      <c r="CF329">
        <v>4</v>
      </c>
      <c r="CG329">
        <v>3</v>
      </c>
      <c r="CH329">
        <v>4</v>
      </c>
      <c r="CI329">
        <v>3</v>
      </c>
      <c r="CJ329">
        <v>4</v>
      </c>
      <c r="CK329">
        <v>4</v>
      </c>
      <c r="CL329">
        <v>3</v>
      </c>
      <c r="CM329">
        <v>2</v>
      </c>
      <c r="CN329">
        <v>2</v>
      </c>
    </row>
    <row r="330" spans="1:92" ht="15.5">
      <c r="A330" s="126" t="s">
        <v>1721</v>
      </c>
      <c r="B330" s="132">
        <v>15.043920183599388</v>
      </c>
      <c r="C330">
        <v>1</v>
      </c>
      <c r="D330">
        <v>3</v>
      </c>
      <c r="E330">
        <v>2</v>
      </c>
      <c r="F330"/>
      <c r="G330"/>
      <c r="H330"/>
      <c r="I330"/>
      <c r="J330"/>
      <c r="K330"/>
      <c r="L330">
        <v>7</v>
      </c>
      <c r="M330"/>
      <c r="N330"/>
      <c r="O330"/>
      <c r="P330"/>
      <c r="Q330" s="126">
        <f t="shared" si="15"/>
        <v>1</v>
      </c>
      <c r="R330">
        <f t="shared" si="17"/>
        <v>7</v>
      </c>
      <c r="S330"/>
      <c r="T330"/>
      <c r="U330"/>
      <c r="V330">
        <v>4</v>
      </c>
      <c r="W330"/>
      <c r="X330">
        <v>6</v>
      </c>
      <c r="Y330"/>
      <c r="Z330"/>
      <c r="AA330">
        <v>9</v>
      </c>
      <c r="AB330"/>
      <c r="AC330"/>
      <c r="AD330"/>
      <c r="AE330"/>
      <c r="AF330"/>
      <c r="AG330" s="126">
        <f t="shared" si="16"/>
        <v>3</v>
      </c>
      <c r="AH330"/>
      <c r="AI330"/>
      <c r="AJ330"/>
      <c r="AK330">
        <v>1</v>
      </c>
      <c r="AL330"/>
      <c r="AM330">
        <v>3</v>
      </c>
      <c r="AN330"/>
      <c r="AO330"/>
      <c r="AP330">
        <v>2</v>
      </c>
      <c r="AQ330"/>
      <c r="AR330"/>
      <c r="AS330"/>
      <c r="AT330"/>
      <c r="AU330" t="s">
        <v>910</v>
      </c>
      <c r="AV330" t="s">
        <v>527</v>
      </c>
      <c r="AW330"/>
      <c r="AX330"/>
      <c r="AY330"/>
      <c r="AZ330">
        <v>4</v>
      </c>
      <c r="BA330">
        <v>4</v>
      </c>
      <c r="BB330">
        <v>3</v>
      </c>
      <c r="BC330">
        <v>4</v>
      </c>
      <c r="BD330">
        <v>4</v>
      </c>
      <c r="BE330">
        <v>2</v>
      </c>
      <c r="BF330">
        <v>2</v>
      </c>
      <c r="BG330">
        <v>2</v>
      </c>
      <c r="BH330">
        <v>4</v>
      </c>
      <c r="BI330">
        <v>3</v>
      </c>
      <c r="BJ330">
        <v>4</v>
      </c>
      <c r="BK330">
        <v>4</v>
      </c>
      <c r="BL330">
        <v>3</v>
      </c>
      <c r="BM330">
        <v>4</v>
      </c>
      <c r="BN330">
        <v>4</v>
      </c>
      <c r="BO330">
        <v>3</v>
      </c>
      <c r="BP330">
        <v>3</v>
      </c>
      <c r="BQ330">
        <v>5</v>
      </c>
      <c r="BR330">
        <v>5</v>
      </c>
      <c r="BS330">
        <v>5</v>
      </c>
      <c r="BT330">
        <v>3</v>
      </c>
      <c r="BU330">
        <v>3</v>
      </c>
      <c r="BV330">
        <v>3</v>
      </c>
      <c r="BW330">
        <v>3</v>
      </c>
      <c r="BX330">
        <v>5</v>
      </c>
      <c r="BY330">
        <v>5</v>
      </c>
      <c r="BZ330">
        <v>4</v>
      </c>
      <c r="CA330">
        <v>3</v>
      </c>
      <c r="CB330">
        <v>2</v>
      </c>
      <c r="CC330">
        <v>4</v>
      </c>
      <c r="CD330">
        <v>3</v>
      </c>
      <c r="CE330">
        <v>2</v>
      </c>
      <c r="CF330">
        <v>4</v>
      </c>
      <c r="CG330">
        <v>4</v>
      </c>
      <c r="CH330">
        <v>3</v>
      </c>
      <c r="CI330">
        <v>4</v>
      </c>
      <c r="CJ330">
        <v>3</v>
      </c>
      <c r="CK330">
        <v>3</v>
      </c>
      <c r="CL330">
        <v>3</v>
      </c>
      <c r="CM330">
        <v>3</v>
      </c>
      <c r="CN330">
        <v>3</v>
      </c>
    </row>
    <row r="331" spans="1:92" ht="15.5">
      <c r="A331" s="126" t="s">
        <v>1720</v>
      </c>
      <c r="B331" s="132">
        <v>7.1230714882118189</v>
      </c>
      <c r="C331">
        <v>1</v>
      </c>
      <c r="D331">
        <v>4</v>
      </c>
      <c r="E331">
        <v>3</v>
      </c>
      <c r="F331">
        <v>1</v>
      </c>
      <c r="G331"/>
      <c r="H331"/>
      <c r="I331"/>
      <c r="J331"/>
      <c r="K331"/>
      <c r="L331"/>
      <c r="M331"/>
      <c r="N331"/>
      <c r="O331"/>
      <c r="P331"/>
      <c r="Q331" s="126">
        <f t="shared" si="15"/>
        <v>1</v>
      </c>
      <c r="R331">
        <f t="shared" si="17"/>
        <v>1</v>
      </c>
      <c r="S331"/>
      <c r="T331">
        <v>2</v>
      </c>
      <c r="U331"/>
      <c r="V331"/>
      <c r="W331">
        <v>5</v>
      </c>
      <c r="X331">
        <v>6</v>
      </c>
      <c r="Y331"/>
      <c r="Z331"/>
      <c r="AA331"/>
      <c r="AB331"/>
      <c r="AC331"/>
      <c r="AD331"/>
      <c r="AE331">
        <v>13</v>
      </c>
      <c r="AF331"/>
      <c r="AG331" s="126">
        <f t="shared" si="16"/>
        <v>4</v>
      </c>
      <c r="AH331"/>
      <c r="AI331">
        <v>4</v>
      </c>
      <c r="AJ331"/>
      <c r="AK331"/>
      <c r="AL331">
        <v>3</v>
      </c>
      <c r="AM331">
        <v>2</v>
      </c>
      <c r="AN331"/>
      <c r="AO331"/>
      <c r="AP331"/>
      <c r="AQ331"/>
      <c r="AR331"/>
      <c r="AS331"/>
      <c r="AT331">
        <v>1</v>
      </c>
      <c r="AU331" t="s">
        <v>1719</v>
      </c>
      <c r="AV331" t="s">
        <v>1718</v>
      </c>
      <c r="AW331" t="s">
        <v>1717</v>
      </c>
      <c r="AX331"/>
      <c r="AY331"/>
      <c r="AZ331">
        <v>4</v>
      </c>
      <c r="BA331">
        <v>3</v>
      </c>
      <c r="BB331">
        <v>3</v>
      </c>
      <c r="BC331">
        <v>3</v>
      </c>
      <c r="BD331">
        <v>5</v>
      </c>
      <c r="BE331">
        <v>5</v>
      </c>
      <c r="BF331">
        <v>3</v>
      </c>
      <c r="BG331">
        <v>4</v>
      </c>
      <c r="BH331">
        <v>3</v>
      </c>
      <c r="BI331">
        <v>1</v>
      </c>
      <c r="BJ331">
        <v>5</v>
      </c>
      <c r="BK331">
        <v>5</v>
      </c>
      <c r="BL331">
        <v>5</v>
      </c>
      <c r="BM331">
        <v>5</v>
      </c>
      <c r="BN331">
        <v>5</v>
      </c>
      <c r="BO331">
        <v>4</v>
      </c>
      <c r="BP331">
        <v>4</v>
      </c>
      <c r="BQ331">
        <v>4</v>
      </c>
      <c r="BR331">
        <v>5</v>
      </c>
      <c r="BS331">
        <v>2</v>
      </c>
      <c r="BT331">
        <v>3</v>
      </c>
      <c r="BU331">
        <v>3</v>
      </c>
      <c r="BV331">
        <v>4</v>
      </c>
      <c r="BW331">
        <v>4</v>
      </c>
      <c r="BX331">
        <v>4</v>
      </c>
      <c r="BY331">
        <v>5</v>
      </c>
      <c r="BZ331">
        <v>5</v>
      </c>
      <c r="CA331">
        <v>5</v>
      </c>
      <c r="CB331">
        <v>4</v>
      </c>
      <c r="CC331">
        <v>4</v>
      </c>
      <c r="CD331">
        <v>5</v>
      </c>
      <c r="CE331">
        <v>4</v>
      </c>
      <c r="CF331">
        <v>3</v>
      </c>
      <c r="CG331">
        <v>4</v>
      </c>
      <c r="CH331">
        <v>3</v>
      </c>
      <c r="CI331">
        <v>4</v>
      </c>
      <c r="CJ331">
        <v>3</v>
      </c>
      <c r="CK331">
        <v>4</v>
      </c>
      <c r="CL331">
        <v>5</v>
      </c>
      <c r="CM331">
        <v>5</v>
      </c>
      <c r="CN331">
        <v>5</v>
      </c>
    </row>
    <row r="332" spans="1:92" ht="15.5">
      <c r="A332" s="126" t="s">
        <v>1716</v>
      </c>
      <c r="B332" s="132">
        <v>10.76161326048809</v>
      </c>
      <c r="C332">
        <v>2</v>
      </c>
      <c r="D332">
        <v>1</v>
      </c>
      <c r="E332">
        <v>2</v>
      </c>
      <c r="F332"/>
      <c r="G332"/>
      <c r="H332"/>
      <c r="I332">
        <v>4</v>
      </c>
      <c r="J332"/>
      <c r="K332">
        <v>6</v>
      </c>
      <c r="L332"/>
      <c r="M332"/>
      <c r="N332"/>
      <c r="O332"/>
      <c r="P332"/>
      <c r="Q332" s="126">
        <f t="shared" si="15"/>
        <v>2</v>
      </c>
      <c r="R332">
        <f t="shared" si="17"/>
        <v>11</v>
      </c>
      <c r="S332">
        <v>1</v>
      </c>
      <c r="T332"/>
      <c r="U332"/>
      <c r="V332">
        <v>4</v>
      </c>
      <c r="W332">
        <v>5</v>
      </c>
      <c r="X332"/>
      <c r="Y332"/>
      <c r="Z332"/>
      <c r="AA332">
        <v>9</v>
      </c>
      <c r="AB332"/>
      <c r="AC332"/>
      <c r="AD332">
        <v>12</v>
      </c>
      <c r="AE332"/>
      <c r="AF332"/>
      <c r="AG332" s="126">
        <f t="shared" si="16"/>
        <v>5</v>
      </c>
      <c r="AH332">
        <v>3</v>
      </c>
      <c r="AI332"/>
      <c r="AJ332"/>
      <c r="AK332">
        <v>4</v>
      </c>
      <c r="AL332">
        <v>2</v>
      </c>
      <c r="AM332"/>
      <c r="AN332"/>
      <c r="AO332"/>
      <c r="AP332">
        <v>5</v>
      </c>
      <c r="AQ332"/>
      <c r="AR332"/>
      <c r="AS332">
        <v>1</v>
      </c>
      <c r="AT332"/>
      <c r="AU332" t="s">
        <v>1715</v>
      </c>
      <c r="AV332" t="s">
        <v>316</v>
      </c>
      <c r="AW332"/>
      <c r="AX332"/>
      <c r="AY332"/>
      <c r="AZ332">
        <v>3</v>
      </c>
      <c r="BA332">
        <v>3</v>
      </c>
      <c r="BB332">
        <v>3</v>
      </c>
      <c r="BC332">
        <v>2</v>
      </c>
      <c r="BD332">
        <v>3</v>
      </c>
      <c r="BE332">
        <v>3</v>
      </c>
      <c r="BF332">
        <v>3</v>
      </c>
      <c r="BG332">
        <v>3</v>
      </c>
      <c r="BH332">
        <v>3</v>
      </c>
      <c r="BI332">
        <v>3</v>
      </c>
      <c r="BJ332">
        <v>4</v>
      </c>
      <c r="BK332">
        <v>3</v>
      </c>
      <c r="BL332">
        <v>3</v>
      </c>
      <c r="BM332">
        <v>3</v>
      </c>
      <c r="BN332">
        <v>3</v>
      </c>
      <c r="BO332">
        <v>3</v>
      </c>
      <c r="BP332">
        <v>3</v>
      </c>
      <c r="BQ332">
        <v>3</v>
      </c>
      <c r="BR332">
        <v>3</v>
      </c>
      <c r="BS332">
        <v>3</v>
      </c>
      <c r="BT332">
        <v>3</v>
      </c>
      <c r="BU332">
        <v>3</v>
      </c>
      <c r="BV332">
        <v>3</v>
      </c>
      <c r="BW332">
        <v>3</v>
      </c>
      <c r="BX332">
        <v>3</v>
      </c>
      <c r="BY332">
        <v>3</v>
      </c>
      <c r="BZ332">
        <v>3</v>
      </c>
      <c r="CA332">
        <v>3</v>
      </c>
      <c r="CB332">
        <v>3</v>
      </c>
      <c r="CC332">
        <v>4</v>
      </c>
      <c r="CD332">
        <v>3</v>
      </c>
      <c r="CE332">
        <v>1</v>
      </c>
      <c r="CF332">
        <v>3</v>
      </c>
      <c r="CG332">
        <v>3</v>
      </c>
      <c r="CH332">
        <v>3</v>
      </c>
      <c r="CI332">
        <v>3</v>
      </c>
      <c r="CJ332">
        <v>3</v>
      </c>
      <c r="CK332">
        <v>3</v>
      </c>
      <c r="CL332">
        <v>3</v>
      </c>
      <c r="CM332">
        <v>3</v>
      </c>
      <c r="CN332">
        <v>3</v>
      </c>
    </row>
    <row r="333" spans="1:92" ht="15.5">
      <c r="A333" s="126" t="s">
        <v>1714</v>
      </c>
      <c r="B333" s="132">
        <v>14.250387395927627</v>
      </c>
      <c r="C333">
        <v>1</v>
      </c>
      <c r="D333">
        <v>2</v>
      </c>
      <c r="E333">
        <v>2</v>
      </c>
      <c r="F333">
        <v>1</v>
      </c>
      <c r="G333"/>
      <c r="H333"/>
      <c r="I333"/>
      <c r="J333"/>
      <c r="K333"/>
      <c r="L333"/>
      <c r="M333"/>
      <c r="N333"/>
      <c r="O333"/>
      <c r="P333"/>
      <c r="Q333" s="126">
        <f t="shared" si="15"/>
        <v>1</v>
      </c>
      <c r="R333">
        <f t="shared" si="17"/>
        <v>1</v>
      </c>
      <c r="S333"/>
      <c r="T333"/>
      <c r="U333"/>
      <c r="V333"/>
      <c r="W333">
        <v>5</v>
      </c>
      <c r="X333"/>
      <c r="Y333"/>
      <c r="Z333"/>
      <c r="AA333"/>
      <c r="AB333"/>
      <c r="AC333"/>
      <c r="AD333"/>
      <c r="AE333"/>
      <c r="AF333"/>
      <c r="AG333" s="126">
        <f t="shared" si="16"/>
        <v>1</v>
      </c>
      <c r="AH333"/>
      <c r="AI333"/>
      <c r="AJ333"/>
      <c r="AK333"/>
      <c r="AL333">
        <v>1</v>
      </c>
      <c r="AM333"/>
      <c r="AN333"/>
      <c r="AO333"/>
      <c r="AP333"/>
      <c r="AQ333"/>
      <c r="AR333"/>
      <c r="AS333"/>
      <c r="AT333"/>
      <c r="AU333" t="s">
        <v>86</v>
      </c>
      <c r="AV333"/>
      <c r="AW333"/>
      <c r="AX333"/>
      <c r="AY333"/>
      <c r="AZ333">
        <v>3</v>
      </c>
      <c r="BA333">
        <v>3</v>
      </c>
      <c r="BB333">
        <v>3</v>
      </c>
      <c r="BC333">
        <v>3</v>
      </c>
      <c r="BD333">
        <v>3</v>
      </c>
      <c r="BE333">
        <v>3</v>
      </c>
      <c r="BF333">
        <v>3</v>
      </c>
      <c r="BG333">
        <v>3</v>
      </c>
      <c r="BH333">
        <v>3</v>
      </c>
      <c r="BI333">
        <v>3</v>
      </c>
      <c r="BJ333">
        <v>3</v>
      </c>
      <c r="BK333">
        <v>3</v>
      </c>
      <c r="BL333">
        <v>3</v>
      </c>
      <c r="BM333">
        <v>3</v>
      </c>
      <c r="BN333">
        <v>3</v>
      </c>
      <c r="BO333">
        <v>3</v>
      </c>
      <c r="BP333">
        <v>3</v>
      </c>
      <c r="BQ333">
        <v>3</v>
      </c>
      <c r="BR333">
        <v>3</v>
      </c>
      <c r="BS333">
        <v>3</v>
      </c>
      <c r="BT333">
        <v>3</v>
      </c>
      <c r="BU333">
        <v>3</v>
      </c>
      <c r="BV333">
        <v>3</v>
      </c>
      <c r="BW333">
        <v>3</v>
      </c>
      <c r="BX333">
        <v>3</v>
      </c>
      <c r="BY333">
        <v>3</v>
      </c>
      <c r="BZ333">
        <v>3</v>
      </c>
      <c r="CA333">
        <v>3</v>
      </c>
      <c r="CB333">
        <v>3</v>
      </c>
      <c r="CC333">
        <v>3</v>
      </c>
      <c r="CD333">
        <v>3</v>
      </c>
      <c r="CE333">
        <v>3</v>
      </c>
      <c r="CF333">
        <v>3</v>
      </c>
      <c r="CG333">
        <v>3</v>
      </c>
      <c r="CH333">
        <v>3</v>
      </c>
      <c r="CI333">
        <v>3</v>
      </c>
      <c r="CJ333">
        <v>3</v>
      </c>
      <c r="CK333">
        <v>3</v>
      </c>
      <c r="CL333">
        <v>3</v>
      </c>
      <c r="CM333">
        <v>3</v>
      </c>
      <c r="CN333">
        <v>3</v>
      </c>
    </row>
    <row r="334" spans="1:92" ht="15.5">
      <c r="A334" s="126" t="s">
        <v>1713</v>
      </c>
      <c r="B334" s="132">
        <v>18.357293212636137</v>
      </c>
      <c r="C334">
        <v>1</v>
      </c>
      <c r="D334">
        <v>2</v>
      </c>
      <c r="E334">
        <v>2</v>
      </c>
      <c r="F334">
        <v>1</v>
      </c>
      <c r="G334"/>
      <c r="H334"/>
      <c r="I334"/>
      <c r="J334"/>
      <c r="K334"/>
      <c r="L334"/>
      <c r="M334"/>
      <c r="N334"/>
      <c r="O334"/>
      <c r="P334"/>
      <c r="Q334" s="126">
        <f t="shared" si="15"/>
        <v>1</v>
      </c>
      <c r="R334">
        <f t="shared" si="17"/>
        <v>1</v>
      </c>
      <c r="S334"/>
      <c r="T334">
        <v>2</v>
      </c>
      <c r="U334"/>
      <c r="V334"/>
      <c r="W334">
        <v>5</v>
      </c>
      <c r="X334">
        <v>6</v>
      </c>
      <c r="Y334">
        <v>7</v>
      </c>
      <c r="Z334">
        <v>8</v>
      </c>
      <c r="AA334"/>
      <c r="AB334"/>
      <c r="AC334"/>
      <c r="AD334">
        <v>12</v>
      </c>
      <c r="AE334"/>
      <c r="AF334"/>
      <c r="AG334" s="126">
        <f t="shared" si="16"/>
        <v>6</v>
      </c>
      <c r="AH334"/>
      <c r="AI334">
        <v>1</v>
      </c>
      <c r="AJ334"/>
      <c r="AK334"/>
      <c r="AL334">
        <v>6</v>
      </c>
      <c r="AM334">
        <v>5</v>
      </c>
      <c r="AN334">
        <v>3</v>
      </c>
      <c r="AO334">
        <v>2</v>
      </c>
      <c r="AP334"/>
      <c r="AQ334"/>
      <c r="AR334"/>
      <c r="AS334">
        <v>4</v>
      </c>
      <c r="AT334"/>
      <c r="AU334" t="s">
        <v>403</v>
      </c>
      <c r="AV334"/>
      <c r="AW334"/>
      <c r="AX334"/>
      <c r="AY334"/>
      <c r="AZ334">
        <v>5</v>
      </c>
      <c r="BA334">
        <v>5</v>
      </c>
      <c r="BB334">
        <v>5</v>
      </c>
      <c r="BC334">
        <v>3</v>
      </c>
      <c r="BD334">
        <v>4</v>
      </c>
      <c r="BE334">
        <v>5</v>
      </c>
      <c r="BF334">
        <v>3</v>
      </c>
      <c r="BG334">
        <v>4</v>
      </c>
      <c r="BH334">
        <v>3</v>
      </c>
      <c r="BI334">
        <v>5</v>
      </c>
      <c r="BJ334">
        <v>5</v>
      </c>
      <c r="BK334">
        <v>5</v>
      </c>
      <c r="BL334">
        <v>5</v>
      </c>
      <c r="BM334">
        <v>5</v>
      </c>
      <c r="BN334">
        <v>3</v>
      </c>
      <c r="BO334">
        <v>4</v>
      </c>
      <c r="BP334">
        <v>5</v>
      </c>
      <c r="BQ334">
        <v>5</v>
      </c>
      <c r="BR334">
        <v>5</v>
      </c>
      <c r="BS334">
        <v>4</v>
      </c>
      <c r="BT334">
        <v>4</v>
      </c>
      <c r="BU334">
        <v>5</v>
      </c>
      <c r="BV334">
        <v>5</v>
      </c>
      <c r="BW334">
        <v>4</v>
      </c>
      <c r="BX334">
        <v>5</v>
      </c>
      <c r="BY334">
        <v>4</v>
      </c>
      <c r="BZ334">
        <v>5</v>
      </c>
      <c r="CA334">
        <v>5</v>
      </c>
      <c r="CB334">
        <v>4</v>
      </c>
      <c r="CC334">
        <v>5</v>
      </c>
      <c r="CD334">
        <v>5</v>
      </c>
      <c r="CE334">
        <v>4</v>
      </c>
      <c r="CF334">
        <v>5</v>
      </c>
      <c r="CG334">
        <v>5</v>
      </c>
      <c r="CH334">
        <v>5</v>
      </c>
      <c r="CI334">
        <v>5</v>
      </c>
      <c r="CJ334">
        <v>5</v>
      </c>
      <c r="CK334">
        <v>5</v>
      </c>
      <c r="CL334">
        <v>3</v>
      </c>
      <c r="CM334">
        <v>4</v>
      </c>
      <c r="CN334">
        <v>3</v>
      </c>
    </row>
    <row r="335" spans="1:92" ht="15.5">
      <c r="A335" s="126" t="s">
        <v>1712</v>
      </c>
      <c r="B335" s="132">
        <v>6.2396224152968838</v>
      </c>
      <c r="C335">
        <v>1</v>
      </c>
      <c r="D335">
        <v>2</v>
      </c>
      <c r="E335">
        <v>2</v>
      </c>
      <c r="F335"/>
      <c r="G335"/>
      <c r="H335"/>
      <c r="I335"/>
      <c r="J335"/>
      <c r="K335"/>
      <c r="L335"/>
      <c r="M335"/>
      <c r="N335"/>
      <c r="O335">
        <v>10</v>
      </c>
      <c r="P335"/>
      <c r="Q335" s="126">
        <f t="shared" si="15"/>
        <v>1</v>
      </c>
      <c r="R335">
        <f t="shared" si="17"/>
        <v>10</v>
      </c>
      <c r="S335"/>
      <c r="T335">
        <v>2</v>
      </c>
      <c r="U335">
        <v>3</v>
      </c>
      <c r="V335">
        <v>4</v>
      </c>
      <c r="W335"/>
      <c r="X335"/>
      <c r="Y335"/>
      <c r="Z335"/>
      <c r="AA335"/>
      <c r="AB335">
        <v>10</v>
      </c>
      <c r="AC335">
        <v>11</v>
      </c>
      <c r="AD335">
        <v>12</v>
      </c>
      <c r="AE335"/>
      <c r="AF335"/>
      <c r="AG335" s="126">
        <f t="shared" si="16"/>
        <v>6</v>
      </c>
      <c r="AH335"/>
      <c r="AI335">
        <v>6</v>
      </c>
      <c r="AJ335">
        <v>1</v>
      </c>
      <c r="AK335">
        <v>2</v>
      </c>
      <c r="AL335"/>
      <c r="AM335"/>
      <c r="AN335"/>
      <c r="AO335"/>
      <c r="AP335"/>
      <c r="AQ335">
        <v>3</v>
      </c>
      <c r="AR335">
        <v>4</v>
      </c>
      <c r="AS335">
        <v>5</v>
      </c>
      <c r="AT335"/>
      <c r="AU335"/>
      <c r="AV335"/>
      <c r="AW335"/>
      <c r="AX335"/>
      <c r="AY335"/>
      <c r="AZ335">
        <v>4</v>
      </c>
      <c r="BA335">
        <v>4</v>
      </c>
      <c r="BB335">
        <v>4</v>
      </c>
      <c r="BC335">
        <v>3</v>
      </c>
      <c r="BD335">
        <v>3</v>
      </c>
      <c r="BE335">
        <v>4</v>
      </c>
      <c r="BF335">
        <v>3</v>
      </c>
      <c r="BG335">
        <v>3</v>
      </c>
      <c r="BH335">
        <v>4</v>
      </c>
      <c r="BI335">
        <v>3</v>
      </c>
      <c r="BJ335">
        <v>4</v>
      </c>
      <c r="BK335">
        <v>4</v>
      </c>
      <c r="BL335">
        <v>3</v>
      </c>
      <c r="BM335">
        <v>3</v>
      </c>
      <c r="BN335">
        <v>4</v>
      </c>
      <c r="BO335">
        <v>4</v>
      </c>
      <c r="BP335">
        <v>3</v>
      </c>
      <c r="BQ335">
        <v>3</v>
      </c>
      <c r="BR335">
        <v>3</v>
      </c>
      <c r="BS335">
        <v>4</v>
      </c>
      <c r="BT335">
        <v>3</v>
      </c>
      <c r="BU335">
        <v>3</v>
      </c>
      <c r="BV335">
        <v>4</v>
      </c>
      <c r="BW335">
        <v>4</v>
      </c>
      <c r="BX335">
        <v>3</v>
      </c>
      <c r="BY335">
        <v>4</v>
      </c>
      <c r="BZ335">
        <v>4</v>
      </c>
      <c r="CA335">
        <v>4</v>
      </c>
      <c r="CB335">
        <v>4</v>
      </c>
      <c r="CC335">
        <v>3</v>
      </c>
      <c r="CD335">
        <v>3</v>
      </c>
      <c r="CE335">
        <v>7</v>
      </c>
      <c r="CF335">
        <v>4</v>
      </c>
      <c r="CG335">
        <v>3</v>
      </c>
      <c r="CH335">
        <v>4</v>
      </c>
      <c r="CI335">
        <v>4</v>
      </c>
      <c r="CJ335">
        <v>4</v>
      </c>
      <c r="CK335">
        <v>3</v>
      </c>
      <c r="CL335">
        <v>4</v>
      </c>
      <c r="CM335">
        <v>4</v>
      </c>
      <c r="CN335">
        <v>3</v>
      </c>
    </row>
    <row r="336" spans="1:92" ht="15.5">
      <c r="A336" s="126" t="s">
        <v>1711</v>
      </c>
      <c r="B336" s="132">
        <v>4.1469562074358439</v>
      </c>
      <c r="C336">
        <v>1</v>
      </c>
      <c r="D336">
        <v>5</v>
      </c>
      <c r="E336">
        <v>2</v>
      </c>
      <c r="F336"/>
      <c r="G336"/>
      <c r="H336"/>
      <c r="I336"/>
      <c r="J336"/>
      <c r="K336"/>
      <c r="L336"/>
      <c r="M336"/>
      <c r="N336">
        <v>9</v>
      </c>
      <c r="O336"/>
      <c r="P336" t="s">
        <v>165</v>
      </c>
      <c r="Q336" s="126">
        <f t="shared" si="15"/>
        <v>1</v>
      </c>
      <c r="R336">
        <f t="shared" si="17"/>
        <v>9</v>
      </c>
      <c r="S336"/>
      <c r="T336">
        <v>2</v>
      </c>
      <c r="U336">
        <v>3</v>
      </c>
      <c r="V336">
        <v>4</v>
      </c>
      <c r="W336"/>
      <c r="X336">
        <v>6</v>
      </c>
      <c r="Y336">
        <v>7</v>
      </c>
      <c r="Z336">
        <v>8</v>
      </c>
      <c r="AA336"/>
      <c r="AB336"/>
      <c r="AC336">
        <v>11</v>
      </c>
      <c r="AD336">
        <v>12</v>
      </c>
      <c r="AE336"/>
      <c r="AF336"/>
      <c r="AG336" s="126">
        <f t="shared" si="16"/>
        <v>8</v>
      </c>
      <c r="AH336"/>
      <c r="AI336">
        <v>2</v>
      </c>
      <c r="AJ336">
        <v>5</v>
      </c>
      <c r="AK336">
        <v>8</v>
      </c>
      <c r="AL336"/>
      <c r="AM336">
        <v>1</v>
      </c>
      <c r="AN336">
        <v>3</v>
      </c>
      <c r="AO336">
        <v>7</v>
      </c>
      <c r="AP336"/>
      <c r="AQ336"/>
      <c r="AR336">
        <v>4</v>
      </c>
      <c r="AS336">
        <v>6</v>
      </c>
      <c r="AT336"/>
      <c r="AU336"/>
      <c r="AV336"/>
      <c r="AW336"/>
      <c r="AX336"/>
      <c r="AY336"/>
      <c r="AZ336">
        <v>6</v>
      </c>
      <c r="BA336">
        <v>3</v>
      </c>
      <c r="BB336">
        <v>3</v>
      </c>
      <c r="BC336">
        <v>3</v>
      </c>
      <c r="BD336">
        <v>5</v>
      </c>
      <c r="BE336">
        <v>5</v>
      </c>
      <c r="BF336">
        <v>3</v>
      </c>
      <c r="BG336">
        <v>3</v>
      </c>
      <c r="BH336">
        <v>3</v>
      </c>
      <c r="BI336">
        <v>3</v>
      </c>
      <c r="BJ336">
        <v>4</v>
      </c>
      <c r="BK336">
        <v>5</v>
      </c>
      <c r="BL336">
        <v>5</v>
      </c>
      <c r="BM336">
        <v>5</v>
      </c>
      <c r="BN336">
        <v>4</v>
      </c>
      <c r="BO336">
        <v>4</v>
      </c>
      <c r="BP336">
        <v>4</v>
      </c>
      <c r="BQ336">
        <v>4</v>
      </c>
      <c r="BR336">
        <v>4</v>
      </c>
      <c r="BS336">
        <v>4</v>
      </c>
      <c r="BT336">
        <v>4</v>
      </c>
      <c r="BU336">
        <v>4</v>
      </c>
      <c r="BV336">
        <v>4</v>
      </c>
      <c r="BW336">
        <v>4</v>
      </c>
      <c r="BX336">
        <v>4</v>
      </c>
      <c r="BY336">
        <v>4</v>
      </c>
      <c r="BZ336">
        <v>4</v>
      </c>
      <c r="CA336">
        <v>5</v>
      </c>
      <c r="CB336">
        <v>4</v>
      </c>
      <c r="CC336">
        <v>4</v>
      </c>
      <c r="CD336">
        <v>4</v>
      </c>
      <c r="CE336">
        <v>7</v>
      </c>
      <c r="CF336">
        <v>3</v>
      </c>
      <c r="CG336">
        <v>4</v>
      </c>
      <c r="CH336">
        <v>4</v>
      </c>
      <c r="CI336">
        <v>3</v>
      </c>
      <c r="CJ336">
        <v>4</v>
      </c>
      <c r="CK336">
        <v>4</v>
      </c>
      <c r="CL336">
        <v>3</v>
      </c>
      <c r="CM336">
        <v>3</v>
      </c>
      <c r="CN336">
        <v>3</v>
      </c>
    </row>
    <row r="337" spans="1:92" ht="15.5">
      <c r="A337" s="126" t="s">
        <v>1710</v>
      </c>
      <c r="B337" s="132">
        <v>14.40099494661998</v>
      </c>
      <c r="C337">
        <v>1</v>
      </c>
      <c r="D337">
        <v>4</v>
      </c>
      <c r="E337">
        <v>4</v>
      </c>
      <c r="F337">
        <v>1</v>
      </c>
      <c r="G337">
        <v>2</v>
      </c>
      <c r="H337"/>
      <c r="I337"/>
      <c r="J337"/>
      <c r="K337"/>
      <c r="L337"/>
      <c r="M337"/>
      <c r="N337"/>
      <c r="O337"/>
      <c r="P337"/>
      <c r="Q337" s="126">
        <f t="shared" si="15"/>
        <v>2</v>
      </c>
      <c r="R337">
        <f t="shared" si="17"/>
        <v>11</v>
      </c>
      <c r="S337"/>
      <c r="T337">
        <v>2</v>
      </c>
      <c r="U337">
        <v>3</v>
      </c>
      <c r="V337"/>
      <c r="W337">
        <v>5</v>
      </c>
      <c r="X337">
        <v>6</v>
      </c>
      <c r="Y337">
        <v>7</v>
      </c>
      <c r="Z337">
        <v>8</v>
      </c>
      <c r="AA337">
        <v>9</v>
      </c>
      <c r="AB337"/>
      <c r="AC337">
        <v>11</v>
      </c>
      <c r="AD337">
        <v>12</v>
      </c>
      <c r="AE337"/>
      <c r="AF337"/>
      <c r="AG337" s="126">
        <f t="shared" si="16"/>
        <v>9</v>
      </c>
      <c r="AH337"/>
      <c r="AI337">
        <v>1</v>
      </c>
      <c r="AJ337">
        <v>3</v>
      </c>
      <c r="AK337"/>
      <c r="AL337">
        <v>5</v>
      </c>
      <c r="AM337">
        <v>2</v>
      </c>
      <c r="AN337">
        <v>4</v>
      </c>
      <c r="AO337">
        <v>6</v>
      </c>
      <c r="AP337">
        <v>9</v>
      </c>
      <c r="AQ337"/>
      <c r="AR337">
        <v>8</v>
      </c>
      <c r="AS337">
        <v>7</v>
      </c>
      <c r="AT337"/>
      <c r="AU337"/>
      <c r="AV337" t="s">
        <v>1709</v>
      </c>
      <c r="AW337" t="s">
        <v>1709</v>
      </c>
      <c r="AX337" t="s">
        <v>1709</v>
      </c>
      <c r="AY337" t="s">
        <v>1709</v>
      </c>
      <c r="AZ337">
        <v>6</v>
      </c>
      <c r="BA337">
        <v>1</v>
      </c>
      <c r="BB337">
        <v>1</v>
      </c>
      <c r="BC337">
        <v>1</v>
      </c>
      <c r="BD337">
        <v>1</v>
      </c>
      <c r="BE337">
        <v>5</v>
      </c>
      <c r="BF337">
        <v>1</v>
      </c>
      <c r="BG337">
        <v>1</v>
      </c>
      <c r="BH337">
        <v>1</v>
      </c>
      <c r="BI337">
        <v>4</v>
      </c>
      <c r="BJ337">
        <v>5</v>
      </c>
      <c r="BK337">
        <v>5</v>
      </c>
      <c r="BL337">
        <v>5</v>
      </c>
      <c r="BM337">
        <v>5</v>
      </c>
      <c r="BN337">
        <v>5</v>
      </c>
      <c r="BO337">
        <v>5</v>
      </c>
      <c r="BP337">
        <v>4</v>
      </c>
      <c r="BQ337">
        <v>5</v>
      </c>
      <c r="BR337">
        <v>5</v>
      </c>
      <c r="BS337">
        <v>4</v>
      </c>
      <c r="BT337">
        <v>4</v>
      </c>
      <c r="BU337">
        <v>3</v>
      </c>
      <c r="BV337">
        <v>5</v>
      </c>
      <c r="BW337">
        <v>5</v>
      </c>
      <c r="BX337">
        <v>5</v>
      </c>
      <c r="BY337">
        <v>5</v>
      </c>
      <c r="BZ337">
        <v>5</v>
      </c>
      <c r="CA337">
        <v>4</v>
      </c>
      <c r="CB337">
        <v>3</v>
      </c>
      <c r="CC337">
        <v>3</v>
      </c>
      <c r="CD337">
        <v>5</v>
      </c>
      <c r="CE337">
        <v>3</v>
      </c>
      <c r="CF337">
        <v>1</v>
      </c>
      <c r="CG337">
        <v>4</v>
      </c>
      <c r="CH337">
        <v>3</v>
      </c>
      <c r="CI337">
        <v>3</v>
      </c>
      <c r="CJ337">
        <v>4</v>
      </c>
      <c r="CK337">
        <v>3</v>
      </c>
      <c r="CL337">
        <v>3</v>
      </c>
      <c r="CM337">
        <v>3</v>
      </c>
      <c r="CN337">
        <v>1</v>
      </c>
    </row>
    <row r="338" spans="1:92" ht="15.5">
      <c r="A338" s="126" t="s">
        <v>1708</v>
      </c>
      <c r="B338" s="132">
        <v>10.282474044402253</v>
      </c>
      <c r="C338">
        <v>1</v>
      </c>
      <c r="D338">
        <v>4</v>
      </c>
      <c r="E338">
        <v>3</v>
      </c>
      <c r="F338">
        <v>1</v>
      </c>
      <c r="G338"/>
      <c r="H338"/>
      <c r="I338"/>
      <c r="J338"/>
      <c r="K338"/>
      <c r="L338"/>
      <c r="M338"/>
      <c r="N338"/>
      <c r="O338"/>
      <c r="P338"/>
      <c r="Q338" s="126">
        <f t="shared" si="15"/>
        <v>1</v>
      </c>
      <c r="R338">
        <f t="shared" si="17"/>
        <v>1</v>
      </c>
      <c r="S338"/>
      <c r="T338"/>
      <c r="U338"/>
      <c r="V338"/>
      <c r="W338"/>
      <c r="X338"/>
      <c r="Y338"/>
      <c r="Z338"/>
      <c r="AA338"/>
      <c r="AB338"/>
      <c r="AC338"/>
      <c r="AD338">
        <v>12</v>
      </c>
      <c r="AE338"/>
      <c r="AF338"/>
      <c r="AG338" s="126">
        <f t="shared" si="16"/>
        <v>1</v>
      </c>
      <c r="AH338"/>
      <c r="AI338"/>
      <c r="AJ338"/>
      <c r="AK338"/>
      <c r="AL338"/>
      <c r="AM338"/>
      <c r="AN338"/>
      <c r="AO338"/>
      <c r="AP338"/>
      <c r="AQ338"/>
      <c r="AR338"/>
      <c r="AS338">
        <v>1</v>
      </c>
      <c r="AT338"/>
      <c r="AU338" s="141" t="s">
        <v>1549</v>
      </c>
      <c r="AV338"/>
      <c r="AW338"/>
      <c r="AX338"/>
      <c r="AY338"/>
      <c r="AZ338">
        <v>5</v>
      </c>
      <c r="BA338">
        <v>3</v>
      </c>
      <c r="BB338">
        <v>3</v>
      </c>
      <c r="BC338">
        <v>3</v>
      </c>
      <c r="BD338">
        <v>3</v>
      </c>
      <c r="BE338">
        <v>3</v>
      </c>
      <c r="BF338">
        <v>3</v>
      </c>
      <c r="BG338">
        <v>3</v>
      </c>
      <c r="BH338">
        <v>3</v>
      </c>
      <c r="BI338">
        <v>3</v>
      </c>
      <c r="BJ338">
        <v>3</v>
      </c>
      <c r="BK338">
        <v>3</v>
      </c>
      <c r="BL338">
        <v>3</v>
      </c>
      <c r="BM338">
        <v>3</v>
      </c>
      <c r="BN338">
        <v>3</v>
      </c>
      <c r="BO338">
        <v>3</v>
      </c>
      <c r="BP338">
        <v>3</v>
      </c>
      <c r="BQ338">
        <v>3</v>
      </c>
      <c r="BR338">
        <v>3</v>
      </c>
      <c r="BS338">
        <v>3</v>
      </c>
      <c r="BT338">
        <v>3</v>
      </c>
      <c r="BU338">
        <v>3</v>
      </c>
      <c r="BV338">
        <v>3</v>
      </c>
      <c r="BW338">
        <v>3</v>
      </c>
      <c r="BX338">
        <v>3</v>
      </c>
      <c r="BY338">
        <v>3</v>
      </c>
      <c r="BZ338">
        <v>3</v>
      </c>
      <c r="CA338">
        <v>5</v>
      </c>
      <c r="CB338">
        <v>5</v>
      </c>
      <c r="CC338">
        <v>5</v>
      </c>
      <c r="CD338">
        <v>5</v>
      </c>
      <c r="CE338">
        <v>1</v>
      </c>
      <c r="CF338">
        <v>3</v>
      </c>
      <c r="CG338">
        <v>3</v>
      </c>
      <c r="CH338">
        <v>3</v>
      </c>
      <c r="CI338">
        <v>3</v>
      </c>
      <c r="CJ338">
        <v>3</v>
      </c>
      <c r="CK338">
        <v>3</v>
      </c>
      <c r="CL338">
        <v>3</v>
      </c>
      <c r="CM338">
        <v>3</v>
      </c>
      <c r="CN338">
        <v>3</v>
      </c>
    </row>
    <row r="339" spans="1:92" ht="15.5">
      <c r="A339" s="126" t="s">
        <v>1707</v>
      </c>
      <c r="B339" s="132">
        <v>6.903552885075122</v>
      </c>
      <c r="C339">
        <v>2</v>
      </c>
      <c r="D339">
        <v>2</v>
      </c>
      <c r="E339">
        <v>9</v>
      </c>
      <c r="F339"/>
      <c r="G339"/>
      <c r="H339"/>
      <c r="I339"/>
      <c r="J339"/>
      <c r="K339"/>
      <c r="L339">
        <v>7</v>
      </c>
      <c r="M339"/>
      <c r="N339"/>
      <c r="O339"/>
      <c r="P339"/>
      <c r="Q339" s="126">
        <f t="shared" si="15"/>
        <v>1</v>
      </c>
      <c r="R339">
        <f t="shared" si="17"/>
        <v>7</v>
      </c>
      <c r="S339">
        <v>1</v>
      </c>
      <c r="T339">
        <v>2</v>
      </c>
      <c r="U339">
        <v>3</v>
      </c>
      <c r="V339">
        <v>4</v>
      </c>
      <c r="W339">
        <v>5</v>
      </c>
      <c r="X339">
        <v>6</v>
      </c>
      <c r="Y339">
        <v>7</v>
      </c>
      <c r="Z339"/>
      <c r="AA339">
        <v>9</v>
      </c>
      <c r="AB339">
        <v>10</v>
      </c>
      <c r="AC339">
        <v>11</v>
      </c>
      <c r="AD339">
        <v>12</v>
      </c>
      <c r="AE339">
        <v>13</v>
      </c>
      <c r="AF339"/>
      <c r="AG339" s="126">
        <f t="shared" si="16"/>
        <v>12</v>
      </c>
      <c r="AH339">
        <v>7</v>
      </c>
      <c r="AI339">
        <v>2</v>
      </c>
      <c r="AJ339">
        <v>5</v>
      </c>
      <c r="AK339">
        <v>1</v>
      </c>
      <c r="AL339">
        <v>6</v>
      </c>
      <c r="AM339">
        <v>3</v>
      </c>
      <c r="AN339">
        <v>4</v>
      </c>
      <c r="AO339"/>
      <c r="AP339">
        <v>11</v>
      </c>
      <c r="AQ339">
        <v>8</v>
      </c>
      <c r="AR339">
        <v>12</v>
      </c>
      <c r="AS339">
        <v>9</v>
      </c>
      <c r="AT339">
        <v>10</v>
      </c>
      <c r="AU339" t="s">
        <v>844</v>
      </c>
      <c r="AV339" t="s">
        <v>734</v>
      </c>
      <c r="AW339" t="s">
        <v>1013</v>
      </c>
      <c r="AX339"/>
      <c r="AY339"/>
      <c r="AZ339">
        <v>4</v>
      </c>
      <c r="BA339">
        <v>3</v>
      </c>
      <c r="BB339">
        <v>3</v>
      </c>
      <c r="BC339">
        <v>3</v>
      </c>
      <c r="BD339">
        <v>5</v>
      </c>
      <c r="BE339">
        <v>5</v>
      </c>
      <c r="BF339">
        <v>3</v>
      </c>
      <c r="BG339">
        <v>3</v>
      </c>
      <c r="BH339">
        <v>3</v>
      </c>
      <c r="BI339">
        <v>3</v>
      </c>
      <c r="BJ339">
        <v>5</v>
      </c>
      <c r="BK339">
        <v>5</v>
      </c>
      <c r="BL339">
        <v>5</v>
      </c>
      <c r="BM339">
        <v>5</v>
      </c>
      <c r="BN339">
        <v>4</v>
      </c>
      <c r="BO339">
        <v>4</v>
      </c>
      <c r="BP339">
        <v>4</v>
      </c>
      <c r="BQ339">
        <v>4</v>
      </c>
      <c r="BR339">
        <v>4</v>
      </c>
      <c r="BS339">
        <v>4</v>
      </c>
      <c r="BT339">
        <v>3</v>
      </c>
      <c r="BU339">
        <v>3</v>
      </c>
      <c r="BV339">
        <v>3</v>
      </c>
      <c r="BW339">
        <v>3</v>
      </c>
      <c r="BX339">
        <v>3</v>
      </c>
      <c r="BY339">
        <v>3</v>
      </c>
      <c r="BZ339">
        <v>3</v>
      </c>
      <c r="CA339">
        <v>5</v>
      </c>
      <c r="CB339">
        <v>4</v>
      </c>
      <c r="CC339">
        <v>5</v>
      </c>
      <c r="CD339">
        <v>4</v>
      </c>
      <c r="CE339">
        <v>7</v>
      </c>
      <c r="CF339">
        <v>4</v>
      </c>
      <c r="CG339">
        <v>4</v>
      </c>
      <c r="CH339">
        <v>4</v>
      </c>
      <c r="CI339">
        <v>4</v>
      </c>
      <c r="CJ339">
        <v>5</v>
      </c>
      <c r="CK339">
        <v>4</v>
      </c>
      <c r="CL339">
        <v>4</v>
      </c>
      <c r="CM339">
        <v>4</v>
      </c>
      <c r="CN339">
        <v>4</v>
      </c>
    </row>
    <row r="340" spans="1:92" ht="15.5">
      <c r="A340" s="126" t="s">
        <v>1706</v>
      </c>
      <c r="B340" s="132">
        <v>5.6496947752784976</v>
      </c>
      <c r="C340">
        <v>2</v>
      </c>
      <c r="D340">
        <v>6</v>
      </c>
      <c r="E340">
        <v>3</v>
      </c>
      <c r="F340">
        <v>1</v>
      </c>
      <c r="G340"/>
      <c r="H340"/>
      <c r="I340"/>
      <c r="J340"/>
      <c r="K340"/>
      <c r="L340"/>
      <c r="M340"/>
      <c r="N340"/>
      <c r="O340"/>
      <c r="P340"/>
      <c r="Q340" s="126">
        <f t="shared" si="15"/>
        <v>1</v>
      </c>
      <c r="R340">
        <f t="shared" si="17"/>
        <v>1</v>
      </c>
      <c r="S340"/>
      <c r="T340">
        <v>2</v>
      </c>
      <c r="U340">
        <v>3</v>
      </c>
      <c r="V340"/>
      <c r="W340">
        <v>5</v>
      </c>
      <c r="X340">
        <v>6</v>
      </c>
      <c r="Y340">
        <v>7</v>
      </c>
      <c r="Z340">
        <v>8</v>
      </c>
      <c r="AA340"/>
      <c r="AB340"/>
      <c r="AC340">
        <v>11</v>
      </c>
      <c r="AD340">
        <v>12</v>
      </c>
      <c r="AE340"/>
      <c r="AF340"/>
      <c r="AG340" s="126">
        <f t="shared" si="16"/>
        <v>8</v>
      </c>
      <c r="AH340"/>
      <c r="AI340">
        <v>1</v>
      </c>
      <c r="AJ340">
        <v>2</v>
      </c>
      <c r="AK340"/>
      <c r="AL340">
        <v>8</v>
      </c>
      <c r="AM340">
        <v>3</v>
      </c>
      <c r="AN340">
        <v>7</v>
      </c>
      <c r="AO340">
        <v>5</v>
      </c>
      <c r="AP340"/>
      <c r="AQ340"/>
      <c r="AR340">
        <v>4</v>
      </c>
      <c r="AS340">
        <v>6</v>
      </c>
      <c r="AT340"/>
      <c r="AU340" t="s">
        <v>377</v>
      </c>
      <c r="AV340" t="s">
        <v>1112</v>
      </c>
      <c r="AW340" t="s">
        <v>1705</v>
      </c>
      <c r="AX340" t="s">
        <v>1578</v>
      </c>
      <c r="AY340" t="s">
        <v>752</v>
      </c>
      <c r="AZ340">
        <v>5</v>
      </c>
      <c r="BA340">
        <v>4</v>
      </c>
      <c r="BB340">
        <v>4</v>
      </c>
      <c r="BC340">
        <v>4</v>
      </c>
      <c r="BD340">
        <v>4</v>
      </c>
      <c r="BE340">
        <v>5</v>
      </c>
      <c r="BF340">
        <v>4</v>
      </c>
      <c r="BG340">
        <v>4</v>
      </c>
      <c r="BH340">
        <v>4</v>
      </c>
      <c r="BI340">
        <v>4</v>
      </c>
      <c r="BJ340">
        <v>5</v>
      </c>
      <c r="BK340">
        <v>5</v>
      </c>
      <c r="BL340">
        <v>5</v>
      </c>
      <c r="BM340">
        <v>5</v>
      </c>
      <c r="BN340">
        <v>5</v>
      </c>
      <c r="BO340">
        <v>5</v>
      </c>
      <c r="BP340">
        <v>5</v>
      </c>
      <c r="BQ340">
        <v>5</v>
      </c>
      <c r="BR340">
        <v>5</v>
      </c>
      <c r="BS340">
        <v>5</v>
      </c>
      <c r="BT340">
        <v>5</v>
      </c>
      <c r="BU340">
        <v>5</v>
      </c>
      <c r="BV340">
        <v>5</v>
      </c>
      <c r="BW340">
        <v>5</v>
      </c>
      <c r="BX340">
        <v>5</v>
      </c>
      <c r="BY340">
        <v>5</v>
      </c>
      <c r="BZ340">
        <v>5</v>
      </c>
      <c r="CA340">
        <v>5</v>
      </c>
      <c r="CB340">
        <v>5</v>
      </c>
      <c r="CC340">
        <v>5</v>
      </c>
      <c r="CD340">
        <v>5</v>
      </c>
      <c r="CE340">
        <v>2</v>
      </c>
      <c r="CF340">
        <v>4</v>
      </c>
      <c r="CG340">
        <v>5</v>
      </c>
      <c r="CH340">
        <v>5</v>
      </c>
      <c r="CI340">
        <v>5</v>
      </c>
      <c r="CJ340">
        <v>5</v>
      </c>
      <c r="CK340">
        <v>5</v>
      </c>
      <c r="CL340">
        <v>4</v>
      </c>
      <c r="CM340">
        <v>4</v>
      </c>
      <c r="CN340">
        <v>3</v>
      </c>
    </row>
    <row r="341" spans="1:92" ht="15.5">
      <c r="A341" s="126" t="s">
        <v>1704</v>
      </c>
      <c r="B341" s="132">
        <v>17.138836574044191</v>
      </c>
      <c r="C341">
        <v>2</v>
      </c>
      <c r="D341">
        <v>2</v>
      </c>
      <c r="E341">
        <v>12</v>
      </c>
      <c r="F341"/>
      <c r="G341"/>
      <c r="H341"/>
      <c r="I341"/>
      <c r="J341"/>
      <c r="K341"/>
      <c r="L341"/>
      <c r="M341"/>
      <c r="N341">
        <v>9</v>
      </c>
      <c r="O341"/>
      <c r="P341" t="s">
        <v>1019</v>
      </c>
      <c r="Q341" s="126">
        <f t="shared" si="15"/>
        <v>1</v>
      </c>
      <c r="R341">
        <f t="shared" si="17"/>
        <v>9</v>
      </c>
      <c r="S341"/>
      <c r="T341">
        <v>2</v>
      </c>
      <c r="U341"/>
      <c r="V341"/>
      <c r="W341">
        <v>5</v>
      </c>
      <c r="X341">
        <v>6</v>
      </c>
      <c r="Y341">
        <v>7</v>
      </c>
      <c r="Z341"/>
      <c r="AA341"/>
      <c r="AB341">
        <v>10</v>
      </c>
      <c r="AC341"/>
      <c r="AD341"/>
      <c r="AE341"/>
      <c r="AF341"/>
      <c r="AG341" s="126">
        <f t="shared" si="16"/>
        <v>5</v>
      </c>
      <c r="AH341"/>
      <c r="AI341">
        <v>2</v>
      </c>
      <c r="AJ341"/>
      <c r="AK341"/>
      <c r="AL341">
        <v>1</v>
      </c>
      <c r="AM341">
        <v>4</v>
      </c>
      <c r="AN341">
        <v>3</v>
      </c>
      <c r="AO341"/>
      <c r="AP341"/>
      <c r="AQ341">
        <v>5</v>
      </c>
      <c r="AR341"/>
      <c r="AS341"/>
      <c r="AT341"/>
      <c r="AU341" t="s">
        <v>297</v>
      </c>
      <c r="AV341"/>
      <c r="AW341"/>
      <c r="AX341"/>
      <c r="AY341"/>
      <c r="AZ341">
        <v>3</v>
      </c>
      <c r="BA341">
        <v>4</v>
      </c>
      <c r="BB341">
        <v>4</v>
      </c>
      <c r="BC341">
        <v>4</v>
      </c>
      <c r="BD341">
        <v>5</v>
      </c>
      <c r="BE341">
        <v>5</v>
      </c>
      <c r="BF341">
        <v>3</v>
      </c>
      <c r="BG341">
        <v>3</v>
      </c>
      <c r="BH341">
        <v>4</v>
      </c>
      <c r="BI341">
        <v>4</v>
      </c>
      <c r="BJ341">
        <v>4</v>
      </c>
      <c r="BK341">
        <v>4</v>
      </c>
      <c r="BL341">
        <v>4</v>
      </c>
      <c r="BM341">
        <v>4</v>
      </c>
      <c r="BN341">
        <v>4</v>
      </c>
      <c r="BO341">
        <v>4</v>
      </c>
      <c r="BP341">
        <v>5</v>
      </c>
      <c r="BQ341">
        <v>4</v>
      </c>
      <c r="BR341">
        <v>4</v>
      </c>
      <c r="BS341">
        <v>4</v>
      </c>
      <c r="BT341">
        <v>4</v>
      </c>
      <c r="BU341">
        <v>4</v>
      </c>
      <c r="BV341">
        <v>4</v>
      </c>
      <c r="BW341">
        <v>4</v>
      </c>
      <c r="BX341">
        <v>4</v>
      </c>
      <c r="BY341">
        <v>3</v>
      </c>
      <c r="BZ341">
        <v>4</v>
      </c>
      <c r="CA341">
        <v>4</v>
      </c>
      <c r="CB341">
        <v>3</v>
      </c>
      <c r="CC341">
        <v>3</v>
      </c>
      <c r="CD341">
        <v>4</v>
      </c>
      <c r="CE341">
        <v>7</v>
      </c>
      <c r="CF341">
        <v>2</v>
      </c>
      <c r="CG341">
        <v>4</v>
      </c>
      <c r="CH341">
        <v>4</v>
      </c>
      <c r="CI341">
        <v>4</v>
      </c>
      <c r="CJ341">
        <v>4</v>
      </c>
      <c r="CK341">
        <v>4</v>
      </c>
      <c r="CL341">
        <v>2</v>
      </c>
      <c r="CM341">
        <v>2</v>
      </c>
      <c r="CN341">
        <v>2</v>
      </c>
    </row>
    <row r="342" spans="1:92" ht="15.5">
      <c r="A342" s="126" t="s">
        <v>1703</v>
      </c>
      <c r="B342" s="132">
        <v>5.0758440941348271</v>
      </c>
      <c r="C342">
        <v>1</v>
      </c>
      <c r="D342">
        <v>2</v>
      </c>
      <c r="E342">
        <v>12</v>
      </c>
      <c r="F342"/>
      <c r="G342"/>
      <c r="H342"/>
      <c r="I342"/>
      <c r="J342"/>
      <c r="K342"/>
      <c r="L342"/>
      <c r="M342">
        <v>8</v>
      </c>
      <c r="N342"/>
      <c r="O342"/>
      <c r="P342"/>
      <c r="Q342" s="126">
        <f t="shared" si="15"/>
        <v>1</v>
      </c>
      <c r="R342">
        <f t="shared" si="17"/>
        <v>8</v>
      </c>
      <c r="S342">
        <v>1</v>
      </c>
      <c r="T342"/>
      <c r="U342"/>
      <c r="V342">
        <v>4</v>
      </c>
      <c r="W342"/>
      <c r="X342"/>
      <c r="Y342"/>
      <c r="Z342">
        <v>8</v>
      </c>
      <c r="AA342">
        <v>9</v>
      </c>
      <c r="AB342"/>
      <c r="AC342">
        <v>11</v>
      </c>
      <c r="AD342"/>
      <c r="AE342">
        <v>13</v>
      </c>
      <c r="AF342"/>
      <c r="AG342" s="126">
        <f t="shared" si="16"/>
        <v>6</v>
      </c>
      <c r="AH342">
        <v>6</v>
      </c>
      <c r="AI342"/>
      <c r="AJ342"/>
      <c r="AK342">
        <v>1</v>
      </c>
      <c r="AL342"/>
      <c r="AM342"/>
      <c r="AN342"/>
      <c r="AO342">
        <v>5</v>
      </c>
      <c r="AP342">
        <v>3</v>
      </c>
      <c r="AQ342"/>
      <c r="AR342">
        <v>2</v>
      </c>
      <c r="AS342"/>
      <c r="AT342">
        <v>4</v>
      </c>
      <c r="AU342" t="s">
        <v>269</v>
      </c>
      <c r="AV342" t="s">
        <v>1702</v>
      </c>
      <c r="AW342" t="s">
        <v>518</v>
      </c>
      <c r="AX342"/>
      <c r="AY342"/>
      <c r="AZ342">
        <v>5</v>
      </c>
      <c r="BA342">
        <v>5</v>
      </c>
      <c r="BB342">
        <v>5</v>
      </c>
      <c r="BC342">
        <v>5</v>
      </c>
      <c r="BD342">
        <v>4</v>
      </c>
      <c r="BE342">
        <v>5</v>
      </c>
      <c r="BF342">
        <v>4</v>
      </c>
      <c r="BG342">
        <v>3</v>
      </c>
      <c r="BH342">
        <v>4</v>
      </c>
      <c r="BI342">
        <v>4</v>
      </c>
      <c r="BJ342">
        <v>5</v>
      </c>
      <c r="BK342">
        <v>5</v>
      </c>
      <c r="BL342">
        <v>5</v>
      </c>
      <c r="BM342">
        <v>5</v>
      </c>
      <c r="BN342">
        <v>5</v>
      </c>
      <c r="BO342">
        <v>4</v>
      </c>
      <c r="BP342">
        <v>4</v>
      </c>
      <c r="BQ342">
        <v>5</v>
      </c>
      <c r="BR342">
        <v>5</v>
      </c>
      <c r="BS342">
        <v>4</v>
      </c>
      <c r="BT342">
        <v>4</v>
      </c>
      <c r="BU342">
        <v>5</v>
      </c>
      <c r="BV342">
        <v>4</v>
      </c>
      <c r="BW342">
        <v>4</v>
      </c>
      <c r="BX342">
        <v>5</v>
      </c>
      <c r="BY342">
        <v>5</v>
      </c>
      <c r="BZ342">
        <v>4</v>
      </c>
      <c r="CA342">
        <v>4</v>
      </c>
      <c r="CB342">
        <v>5</v>
      </c>
      <c r="CC342">
        <v>4</v>
      </c>
      <c r="CD342">
        <v>5</v>
      </c>
      <c r="CE342">
        <v>3</v>
      </c>
      <c r="CF342">
        <v>5</v>
      </c>
      <c r="CG342">
        <v>4</v>
      </c>
      <c r="CH342">
        <v>4</v>
      </c>
      <c r="CI342">
        <v>4</v>
      </c>
      <c r="CJ342">
        <v>5</v>
      </c>
      <c r="CK342">
        <v>5</v>
      </c>
      <c r="CL342">
        <v>5</v>
      </c>
      <c r="CM342">
        <v>4</v>
      </c>
      <c r="CN342">
        <v>4</v>
      </c>
    </row>
    <row r="343" spans="1:92" ht="15.5">
      <c r="A343" s="126" t="s">
        <v>1701</v>
      </c>
      <c r="B343" s="132">
        <v>18.080736588808563</v>
      </c>
      <c r="C343">
        <v>2</v>
      </c>
      <c r="D343">
        <v>2</v>
      </c>
      <c r="E343">
        <v>6</v>
      </c>
      <c r="F343">
        <v>1</v>
      </c>
      <c r="G343"/>
      <c r="H343"/>
      <c r="I343"/>
      <c r="J343"/>
      <c r="K343"/>
      <c r="L343"/>
      <c r="M343"/>
      <c r="N343"/>
      <c r="O343"/>
      <c r="P343"/>
      <c r="Q343" s="126">
        <f t="shared" si="15"/>
        <v>1</v>
      </c>
      <c r="R343">
        <f t="shared" si="17"/>
        <v>1</v>
      </c>
      <c r="S343"/>
      <c r="T343"/>
      <c r="U343"/>
      <c r="V343"/>
      <c r="W343"/>
      <c r="X343"/>
      <c r="Y343"/>
      <c r="Z343"/>
      <c r="AA343"/>
      <c r="AB343"/>
      <c r="AC343"/>
      <c r="AD343"/>
      <c r="AE343"/>
      <c r="AF343">
        <v>14</v>
      </c>
      <c r="AG343" s="126">
        <f t="shared" si="16"/>
        <v>0</v>
      </c>
      <c r="AH343"/>
      <c r="AI343"/>
      <c r="AJ343"/>
      <c r="AK343"/>
      <c r="AL343"/>
      <c r="AM343"/>
      <c r="AN343"/>
      <c r="AO343"/>
      <c r="AP343"/>
      <c r="AQ343"/>
      <c r="AR343"/>
      <c r="AS343"/>
      <c r="AT343"/>
      <c r="AU343" t="s">
        <v>1304</v>
      </c>
      <c r="AV343"/>
      <c r="AW343"/>
      <c r="AX343"/>
      <c r="AY343"/>
      <c r="AZ343">
        <v>6</v>
      </c>
      <c r="BA343">
        <v>3</v>
      </c>
      <c r="BB343">
        <v>3</v>
      </c>
      <c r="BC343">
        <v>3</v>
      </c>
      <c r="BD343">
        <v>3</v>
      </c>
      <c r="BE343">
        <v>3</v>
      </c>
      <c r="BF343">
        <v>3</v>
      </c>
      <c r="BG343">
        <v>3</v>
      </c>
      <c r="BH343">
        <v>3</v>
      </c>
      <c r="BI343">
        <v>3</v>
      </c>
      <c r="BJ343">
        <v>3</v>
      </c>
      <c r="BK343">
        <v>3</v>
      </c>
      <c r="BL343">
        <v>3</v>
      </c>
      <c r="BM343">
        <v>3</v>
      </c>
      <c r="BN343">
        <v>3</v>
      </c>
      <c r="BO343">
        <v>3</v>
      </c>
      <c r="BP343">
        <v>3</v>
      </c>
      <c r="BQ343">
        <v>3</v>
      </c>
      <c r="BR343">
        <v>3</v>
      </c>
      <c r="BS343">
        <v>3</v>
      </c>
      <c r="BT343">
        <v>3</v>
      </c>
      <c r="BU343">
        <v>3</v>
      </c>
      <c r="BV343">
        <v>3</v>
      </c>
      <c r="BW343">
        <v>3</v>
      </c>
      <c r="BX343">
        <v>3</v>
      </c>
      <c r="BY343">
        <v>3</v>
      </c>
      <c r="BZ343">
        <v>3</v>
      </c>
      <c r="CA343">
        <v>3</v>
      </c>
      <c r="CB343">
        <v>3</v>
      </c>
      <c r="CC343">
        <v>3</v>
      </c>
      <c r="CD343">
        <v>3</v>
      </c>
      <c r="CE343">
        <v>4</v>
      </c>
      <c r="CF343">
        <v>3</v>
      </c>
      <c r="CG343">
        <v>3</v>
      </c>
      <c r="CH343">
        <v>3</v>
      </c>
      <c r="CI343">
        <v>3</v>
      </c>
      <c r="CJ343">
        <v>3</v>
      </c>
      <c r="CK343">
        <v>3</v>
      </c>
      <c r="CL343">
        <v>3</v>
      </c>
      <c r="CM343">
        <v>3</v>
      </c>
      <c r="CN343">
        <v>3</v>
      </c>
    </row>
    <row r="344" spans="1:92" ht="15.5">
      <c r="A344" s="126" t="s">
        <v>1700</v>
      </c>
      <c r="B344" s="132">
        <v>7.0748958253268182</v>
      </c>
      <c r="C344">
        <v>1</v>
      </c>
      <c r="D344">
        <v>6</v>
      </c>
      <c r="E344">
        <v>12</v>
      </c>
      <c r="F344">
        <v>1</v>
      </c>
      <c r="G344"/>
      <c r="H344"/>
      <c r="I344"/>
      <c r="J344"/>
      <c r="K344"/>
      <c r="L344"/>
      <c r="M344"/>
      <c r="N344"/>
      <c r="O344"/>
      <c r="P344"/>
      <c r="Q344" s="126">
        <f t="shared" si="15"/>
        <v>1</v>
      </c>
      <c r="R344">
        <f t="shared" si="17"/>
        <v>1</v>
      </c>
      <c r="S344">
        <v>1</v>
      </c>
      <c r="T344">
        <v>2</v>
      </c>
      <c r="U344">
        <v>3</v>
      </c>
      <c r="V344">
        <v>4</v>
      </c>
      <c r="W344">
        <v>5</v>
      </c>
      <c r="X344">
        <v>6</v>
      </c>
      <c r="Y344">
        <v>7</v>
      </c>
      <c r="Z344">
        <v>8</v>
      </c>
      <c r="AA344">
        <v>9</v>
      </c>
      <c r="AB344">
        <v>10</v>
      </c>
      <c r="AC344">
        <v>11</v>
      </c>
      <c r="AD344"/>
      <c r="AE344"/>
      <c r="AF344"/>
      <c r="AG344" s="126">
        <f t="shared" si="16"/>
        <v>11</v>
      </c>
      <c r="AH344">
        <v>9</v>
      </c>
      <c r="AI344">
        <v>1</v>
      </c>
      <c r="AJ344">
        <v>2</v>
      </c>
      <c r="AK344">
        <v>11</v>
      </c>
      <c r="AL344">
        <v>10</v>
      </c>
      <c r="AM344">
        <v>3</v>
      </c>
      <c r="AN344">
        <v>5</v>
      </c>
      <c r="AO344">
        <v>8</v>
      </c>
      <c r="AP344">
        <v>4</v>
      </c>
      <c r="AQ344">
        <v>7</v>
      </c>
      <c r="AR344">
        <v>6</v>
      </c>
      <c r="AS344"/>
      <c r="AT344"/>
      <c r="AU344" s="141" t="s">
        <v>752</v>
      </c>
      <c r="AV344" t="s">
        <v>501</v>
      </c>
      <c r="AW344" t="s">
        <v>1699</v>
      </c>
      <c r="AX344" t="s">
        <v>401</v>
      </c>
      <c r="AY344" t="s">
        <v>1698</v>
      </c>
      <c r="AZ344">
        <v>5</v>
      </c>
      <c r="BA344">
        <v>4</v>
      </c>
      <c r="BB344">
        <v>4</v>
      </c>
      <c r="BC344">
        <v>4</v>
      </c>
      <c r="BD344">
        <v>5</v>
      </c>
      <c r="BE344">
        <v>5</v>
      </c>
      <c r="BF344">
        <v>5</v>
      </c>
      <c r="BG344">
        <v>4</v>
      </c>
      <c r="BH344">
        <v>5</v>
      </c>
      <c r="BI344">
        <v>4</v>
      </c>
      <c r="BJ344">
        <v>5</v>
      </c>
      <c r="BK344">
        <v>5</v>
      </c>
      <c r="BL344">
        <v>5</v>
      </c>
      <c r="BM344">
        <v>5</v>
      </c>
      <c r="BN344">
        <v>4</v>
      </c>
      <c r="BO344">
        <v>5</v>
      </c>
      <c r="BP344">
        <v>4</v>
      </c>
      <c r="BQ344">
        <v>5</v>
      </c>
      <c r="BR344">
        <v>5</v>
      </c>
      <c r="BS344">
        <v>4</v>
      </c>
      <c r="BT344">
        <v>5</v>
      </c>
      <c r="BU344">
        <v>4</v>
      </c>
      <c r="BV344">
        <v>5</v>
      </c>
      <c r="BW344">
        <v>5</v>
      </c>
      <c r="BX344">
        <v>5</v>
      </c>
      <c r="BY344">
        <v>4</v>
      </c>
      <c r="BZ344">
        <v>4</v>
      </c>
      <c r="CA344">
        <v>4</v>
      </c>
      <c r="CB344">
        <v>4</v>
      </c>
      <c r="CC344">
        <v>5</v>
      </c>
      <c r="CD344">
        <v>4</v>
      </c>
      <c r="CE344">
        <v>2</v>
      </c>
      <c r="CF344">
        <v>4</v>
      </c>
      <c r="CG344">
        <v>5</v>
      </c>
      <c r="CH344">
        <v>4</v>
      </c>
      <c r="CI344">
        <v>5</v>
      </c>
      <c r="CJ344">
        <v>4</v>
      </c>
      <c r="CK344">
        <v>5</v>
      </c>
      <c r="CL344">
        <v>4</v>
      </c>
      <c r="CM344">
        <v>4</v>
      </c>
      <c r="CN344">
        <v>4</v>
      </c>
    </row>
    <row r="345" spans="1:92" ht="15.5">
      <c r="A345" s="126" t="s">
        <v>1697</v>
      </c>
      <c r="B345" s="132">
        <v>14.353459614997348</v>
      </c>
      <c r="C345">
        <v>1</v>
      </c>
      <c r="D345">
        <v>4</v>
      </c>
      <c r="E345">
        <v>12</v>
      </c>
      <c r="F345">
        <v>1</v>
      </c>
      <c r="G345"/>
      <c r="H345"/>
      <c r="I345"/>
      <c r="J345"/>
      <c r="K345"/>
      <c r="L345"/>
      <c r="M345"/>
      <c r="N345"/>
      <c r="O345"/>
      <c r="P345"/>
      <c r="Q345" s="126">
        <f t="shared" si="15"/>
        <v>1</v>
      </c>
      <c r="R345">
        <f t="shared" si="17"/>
        <v>1</v>
      </c>
      <c r="S345"/>
      <c r="T345">
        <v>2</v>
      </c>
      <c r="U345"/>
      <c r="V345"/>
      <c r="W345"/>
      <c r="X345">
        <v>6</v>
      </c>
      <c r="Y345"/>
      <c r="Z345"/>
      <c r="AA345"/>
      <c r="AB345"/>
      <c r="AC345"/>
      <c r="AD345"/>
      <c r="AE345"/>
      <c r="AF345"/>
      <c r="AG345" s="126">
        <f t="shared" si="16"/>
        <v>2</v>
      </c>
      <c r="AH345"/>
      <c r="AI345">
        <v>1</v>
      </c>
      <c r="AJ345"/>
      <c r="AK345"/>
      <c r="AL345"/>
      <c r="AM345">
        <v>2</v>
      </c>
      <c r="AN345"/>
      <c r="AO345"/>
      <c r="AP345"/>
      <c r="AQ345"/>
      <c r="AR345"/>
      <c r="AS345"/>
      <c r="AT345"/>
      <c r="AU345"/>
      <c r="AV345"/>
      <c r="AW345"/>
      <c r="AX345"/>
      <c r="AY345"/>
      <c r="AZ345">
        <v>6</v>
      </c>
      <c r="BA345">
        <v>1</v>
      </c>
      <c r="BB345">
        <v>1</v>
      </c>
      <c r="BC345">
        <v>1</v>
      </c>
      <c r="BD345">
        <v>1</v>
      </c>
      <c r="BE345">
        <v>5</v>
      </c>
      <c r="BF345">
        <v>3</v>
      </c>
      <c r="BG345">
        <v>3</v>
      </c>
      <c r="BH345">
        <v>3</v>
      </c>
      <c r="BI345">
        <v>3</v>
      </c>
      <c r="BJ345">
        <v>3</v>
      </c>
      <c r="BK345">
        <v>3</v>
      </c>
      <c r="BL345">
        <v>3</v>
      </c>
      <c r="BM345">
        <v>3</v>
      </c>
      <c r="BN345">
        <v>3</v>
      </c>
      <c r="BO345">
        <v>3</v>
      </c>
      <c r="BP345">
        <v>3</v>
      </c>
      <c r="BQ345">
        <v>3</v>
      </c>
      <c r="BR345">
        <v>3</v>
      </c>
      <c r="BS345">
        <v>3</v>
      </c>
      <c r="BT345">
        <v>3</v>
      </c>
      <c r="BU345">
        <v>3</v>
      </c>
      <c r="BV345">
        <v>3</v>
      </c>
      <c r="BW345">
        <v>3</v>
      </c>
      <c r="BX345">
        <v>3</v>
      </c>
      <c r="BY345">
        <v>3</v>
      </c>
      <c r="BZ345">
        <v>3</v>
      </c>
      <c r="CA345">
        <v>3</v>
      </c>
      <c r="CB345">
        <v>3</v>
      </c>
      <c r="CC345">
        <v>3</v>
      </c>
      <c r="CD345">
        <v>3</v>
      </c>
      <c r="CE345">
        <v>7</v>
      </c>
      <c r="CF345">
        <v>4</v>
      </c>
      <c r="CG345">
        <v>3</v>
      </c>
      <c r="CH345">
        <v>3</v>
      </c>
      <c r="CI345">
        <v>3</v>
      </c>
      <c r="CJ345">
        <v>4</v>
      </c>
      <c r="CK345">
        <v>4</v>
      </c>
      <c r="CL345">
        <v>5</v>
      </c>
      <c r="CM345">
        <v>5</v>
      </c>
      <c r="CN345">
        <v>3</v>
      </c>
    </row>
    <row r="346" spans="1:92" ht="15.5">
      <c r="A346" s="126" t="s">
        <v>1696</v>
      </c>
      <c r="B346" s="132">
        <v>5.0947799453532081</v>
      </c>
      <c r="C346">
        <v>1</v>
      </c>
      <c r="D346">
        <v>3</v>
      </c>
      <c r="E346">
        <v>2</v>
      </c>
      <c r="F346"/>
      <c r="G346"/>
      <c r="H346"/>
      <c r="I346"/>
      <c r="J346"/>
      <c r="K346"/>
      <c r="L346">
        <v>7</v>
      </c>
      <c r="M346"/>
      <c r="N346"/>
      <c r="O346"/>
      <c r="P346"/>
      <c r="Q346" s="126">
        <f t="shared" si="15"/>
        <v>1</v>
      </c>
      <c r="R346">
        <f t="shared" si="17"/>
        <v>7</v>
      </c>
      <c r="S346"/>
      <c r="T346">
        <v>2</v>
      </c>
      <c r="U346"/>
      <c r="V346"/>
      <c r="W346"/>
      <c r="X346">
        <v>6</v>
      </c>
      <c r="Y346">
        <v>7</v>
      </c>
      <c r="Z346"/>
      <c r="AA346"/>
      <c r="AB346"/>
      <c r="AC346"/>
      <c r="AD346"/>
      <c r="AE346"/>
      <c r="AF346"/>
      <c r="AG346" s="126">
        <f t="shared" si="16"/>
        <v>3</v>
      </c>
      <c r="AH346"/>
      <c r="AI346">
        <v>1</v>
      </c>
      <c r="AJ346"/>
      <c r="AK346"/>
      <c r="AL346"/>
      <c r="AM346">
        <v>2</v>
      </c>
      <c r="AN346">
        <v>3</v>
      </c>
      <c r="AO346"/>
      <c r="AP346"/>
      <c r="AQ346"/>
      <c r="AR346"/>
      <c r="AS346"/>
      <c r="AT346"/>
      <c r="AU346" t="s">
        <v>1002</v>
      </c>
      <c r="AV346"/>
      <c r="AW346"/>
      <c r="AX346"/>
      <c r="AY346"/>
      <c r="AZ346">
        <v>4</v>
      </c>
      <c r="BA346">
        <v>4</v>
      </c>
      <c r="BB346">
        <v>4</v>
      </c>
      <c r="BC346">
        <v>4</v>
      </c>
      <c r="BD346">
        <v>4</v>
      </c>
      <c r="BE346">
        <v>4</v>
      </c>
      <c r="BF346">
        <v>4</v>
      </c>
      <c r="BG346">
        <v>4</v>
      </c>
      <c r="BH346">
        <v>4</v>
      </c>
      <c r="BI346">
        <v>4</v>
      </c>
      <c r="BJ346">
        <v>4</v>
      </c>
      <c r="BK346">
        <v>4</v>
      </c>
      <c r="BL346">
        <v>4</v>
      </c>
      <c r="BM346">
        <v>4</v>
      </c>
      <c r="BN346">
        <v>4</v>
      </c>
      <c r="BO346">
        <v>4</v>
      </c>
      <c r="BP346">
        <v>4</v>
      </c>
      <c r="BQ346">
        <v>4</v>
      </c>
      <c r="BR346">
        <v>4</v>
      </c>
      <c r="BS346">
        <v>4</v>
      </c>
      <c r="BT346">
        <v>4</v>
      </c>
      <c r="BU346">
        <v>4</v>
      </c>
      <c r="BV346">
        <v>4</v>
      </c>
      <c r="BW346">
        <v>4</v>
      </c>
      <c r="BX346">
        <v>4</v>
      </c>
      <c r="BY346">
        <v>4</v>
      </c>
      <c r="BZ346">
        <v>4</v>
      </c>
      <c r="CA346">
        <v>4</v>
      </c>
      <c r="CB346">
        <v>4</v>
      </c>
      <c r="CC346">
        <v>4</v>
      </c>
      <c r="CD346">
        <v>4</v>
      </c>
      <c r="CE346">
        <v>3</v>
      </c>
      <c r="CF346">
        <v>4</v>
      </c>
      <c r="CG346">
        <v>4</v>
      </c>
      <c r="CH346">
        <v>4</v>
      </c>
      <c r="CI346">
        <v>4</v>
      </c>
      <c r="CJ346">
        <v>4</v>
      </c>
      <c r="CK346">
        <v>4</v>
      </c>
      <c r="CL346">
        <v>4</v>
      </c>
      <c r="CM346">
        <v>3</v>
      </c>
      <c r="CN346">
        <v>3</v>
      </c>
    </row>
    <row r="347" spans="1:92" ht="15.5">
      <c r="A347" s="126" t="s">
        <v>1695</v>
      </c>
      <c r="B347" s="132">
        <v>6.218510971073445</v>
      </c>
      <c r="C347">
        <v>2</v>
      </c>
      <c r="D347">
        <v>5</v>
      </c>
      <c r="E347">
        <v>8</v>
      </c>
      <c r="F347">
        <v>1</v>
      </c>
      <c r="G347"/>
      <c r="H347"/>
      <c r="I347"/>
      <c r="J347"/>
      <c r="K347"/>
      <c r="L347"/>
      <c r="M347"/>
      <c r="N347"/>
      <c r="O347"/>
      <c r="P347"/>
      <c r="Q347" s="126">
        <f t="shared" si="15"/>
        <v>1</v>
      </c>
      <c r="R347">
        <f t="shared" si="17"/>
        <v>1</v>
      </c>
      <c r="S347"/>
      <c r="T347"/>
      <c r="U347"/>
      <c r="V347">
        <v>4</v>
      </c>
      <c r="W347"/>
      <c r="X347">
        <v>6</v>
      </c>
      <c r="Y347">
        <v>7</v>
      </c>
      <c r="Z347"/>
      <c r="AA347"/>
      <c r="AB347"/>
      <c r="AC347"/>
      <c r="AD347">
        <v>12</v>
      </c>
      <c r="AE347"/>
      <c r="AF347"/>
      <c r="AG347" s="126">
        <f t="shared" si="16"/>
        <v>4</v>
      </c>
      <c r="AH347"/>
      <c r="AI347"/>
      <c r="AJ347"/>
      <c r="AK347">
        <v>1</v>
      </c>
      <c r="AL347"/>
      <c r="AM347">
        <v>4</v>
      </c>
      <c r="AN347">
        <v>3</v>
      </c>
      <c r="AO347"/>
      <c r="AP347"/>
      <c r="AQ347"/>
      <c r="AR347"/>
      <c r="AS347">
        <v>2</v>
      </c>
      <c r="AT347"/>
      <c r="AU347" t="s">
        <v>874</v>
      </c>
      <c r="AV347"/>
      <c r="AW347"/>
      <c r="AX347"/>
      <c r="AY347"/>
      <c r="AZ347">
        <v>6</v>
      </c>
      <c r="BA347">
        <v>3</v>
      </c>
      <c r="BB347">
        <v>3</v>
      </c>
      <c r="BC347">
        <v>3</v>
      </c>
      <c r="BD347">
        <v>4</v>
      </c>
      <c r="BE347">
        <v>4</v>
      </c>
      <c r="BF347">
        <v>4</v>
      </c>
      <c r="BG347">
        <v>4</v>
      </c>
      <c r="BH347">
        <v>3</v>
      </c>
      <c r="BI347">
        <v>1</v>
      </c>
      <c r="BJ347">
        <v>4</v>
      </c>
      <c r="BK347">
        <v>3</v>
      </c>
      <c r="BL347">
        <v>4</v>
      </c>
      <c r="BM347">
        <v>4</v>
      </c>
      <c r="BN347">
        <v>4</v>
      </c>
      <c r="BO347">
        <v>4</v>
      </c>
      <c r="BP347">
        <v>4</v>
      </c>
      <c r="BQ347">
        <v>4</v>
      </c>
      <c r="BR347">
        <v>4</v>
      </c>
      <c r="BS347">
        <v>4</v>
      </c>
      <c r="BT347">
        <v>4</v>
      </c>
      <c r="BU347">
        <v>5</v>
      </c>
      <c r="BV347">
        <v>2</v>
      </c>
      <c r="BW347">
        <v>4</v>
      </c>
      <c r="BX347">
        <v>4</v>
      </c>
      <c r="BY347">
        <v>4</v>
      </c>
      <c r="BZ347">
        <v>4</v>
      </c>
      <c r="CA347">
        <v>3</v>
      </c>
      <c r="CB347">
        <v>3</v>
      </c>
      <c r="CC347">
        <v>3</v>
      </c>
      <c r="CD347">
        <v>4</v>
      </c>
      <c r="CE347">
        <v>2</v>
      </c>
      <c r="CF347">
        <v>1</v>
      </c>
      <c r="CG347">
        <v>3</v>
      </c>
      <c r="CH347">
        <v>2</v>
      </c>
      <c r="CI347">
        <v>2</v>
      </c>
      <c r="CJ347">
        <v>3</v>
      </c>
      <c r="CK347">
        <v>3</v>
      </c>
      <c r="CL347">
        <v>1</v>
      </c>
      <c r="CM347">
        <v>1</v>
      </c>
      <c r="CN347">
        <v>1</v>
      </c>
    </row>
    <row r="348" spans="1:92" ht="15.5">
      <c r="A348" s="126" t="s">
        <v>1694</v>
      </c>
      <c r="B348" s="132">
        <v>10.49672948467617</v>
      </c>
      <c r="C348">
        <v>1</v>
      </c>
      <c r="D348">
        <v>5</v>
      </c>
      <c r="E348">
        <v>12</v>
      </c>
      <c r="F348">
        <v>1</v>
      </c>
      <c r="G348"/>
      <c r="H348"/>
      <c r="I348"/>
      <c r="J348"/>
      <c r="K348"/>
      <c r="L348"/>
      <c r="M348"/>
      <c r="N348"/>
      <c r="O348"/>
      <c r="P348"/>
      <c r="Q348" s="126">
        <f t="shared" si="15"/>
        <v>1</v>
      </c>
      <c r="R348">
        <f t="shared" si="17"/>
        <v>1</v>
      </c>
      <c r="S348"/>
      <c r="T348"/>
      <c r="U348"/>
      <c r="V348"/>
      <c r="W348">
        <v>5</v>
      </c>
      <c r="X348"/>
      <c r="Y348"/>
      <c r="Z348"/>
      <c r="AA348"/>
      <c r="AB348"/>
      <c r="AC348"/>
      <c r="AD348"/>
      <c r="AE348"/>
      <c r="AF348"/>
      <c r="AG348" s="126">
        <f t="shared" si="16"/>
        <v>1</v>
      </c>
      <c r="AH348"/>
      <c r="AI348"/>
      <c r="AJ348"/>
      <c r="AK348"/>
      <c r="AL348">
        <v>1</v>
      </c>
      <c r="AM348"/>
      <c r="AN348"/>
      <c r="AO348"/>
      <c r="AP348"/>
      <c r="AQ348"/>
      <c r="AR348"/>
      <c r="AS348"/>
      <c r="AT348"/>
      <c r="AU348"/>
      <c r="AV348"/>
      <c r="AW348"/>
      <c r="AX348"/>
      <c r="AY348"/>
      <c r="AZ348">
        <v>1</v>
      </c>
      <c r="BA348">
        <v>3</v>
      </c>
      <c r="BB348">
        <v>3</v>
      </c>
      <c r="BC348">
        <v>3</v>
      </c>
      <c r="BD348">
        <v>3</v>
      </c>
      <c r="BE348">
        <v>3</v>
      </c>
      <c r="BF348">
        <v>3</v>
      </c>
      <c r="BG348">
        <v>3</v>
      </c>
      <c r="BH348">
        <v>3</v>
      </c>
      <c r="BI348">
        <v>3</v>
      </c>
      <c r="BJ348">
        <v>3</v>
      </c>
      <c r="BK348">
        <v>3</v>
      </c>
      <c r="BL348">
        <v>3</v>
      </c>
      <c r="BM348">
        <v>3</v>
      </c>
      <c r="BN348">
        <v>3</v>
      </c>
      <c r="BO348">
        <v>3</v>
      </c>
      <c r="BP348">
        <v>3</v>
      </c>
      <c r="BQ348">
        <v>3</v>
      </c>
      <c r="BR348">
        <v>3</v>
      </c>
      <c r="BS348">
        <v>3</v>
      </c>
      <c r="BT348">
        <v>3</v>
      </c>
      <c r="BU348">
        <v>3</v>
      </c>
      <c r="BV348">
        <v>3</v>
      </c>
      <c r="BW348">
        <v>3</v>
      </c>
      <c r="BX348">
        <v>3</v>
      </c>
      <c r="BY348">
        <v>3</v>
      </c>
      <c r="BZ348">
        <v>3</v>
      </c>
      <c r="CA348">
        <v>3</v>
      </c>
      <c r="CB348">
        <v>3</v>
      </c>
      <c r="CC348">
        <v>3</v>
      </c>
      <c r="CD348">
        <v>3</v>
      </c>
      <c r="CE348">
        <v>5</v>
      </c>
      <c r="CF348">
        <v>3</v>
      </c>
      <c r="CG348">
        <v>3</v>
      </c>
      <c r="CH348">
        <v>3</v>
      </c>
      <c r="CI348">
        <v>3</v>
      </c>
      <c r="CJ348">
        <v>3</v>
      </c>
      <c r="CK348">
        <v>3</v>
      </c>
      <c r="CL348">
        <v>3</v>
      </c>
      <c r="CM348">
        <v>3</v>
      </c>
      <c r="CN348">
        <v>3</v>
      </c>
    </row>
    <row r="349" spans="1:92" ht="15.5">
      <c r="A349" s="126" t="s">
        <v>1693</v>
      </c>
      <c r="B349" s="132">
        <v>13.889424018314701</v>
      </c>
      <c r="C349">
        <v>2</v>
      </c>
      <c r="D349">
        <v>4</v>
      </c>
      <c r="E349">
        <v>2</v>
      </c>
      <c r="F349">
        <v>1</v>
      </c>
      <c r="G349"/>
      <c r="H349"/>
      <c r="I349"/>
      <c r="J349"/>
      <c r="K349"/>
      <c r="L349"/>
      <c r="M349"/>
      <c r="N349"/>
      <c r="O349"/>
      <c r="P349"/>
      <c r="Q349" s="126">
        <f t="shared" si="15"/>
        <v>1</v>
      </c>
      <c r="R349">
        <f t="shared" si="17"/>
        <v>1</v>
      </c>
      <c r="S349"/>
      <c r="T349">
        <v>2</v>
      </c>
      <c r="U349">
        <v>3</v>
      </c>
      <c r="V349"/>
      <c r="W349">
        <v>5</v>
      </c>
      <c r="X349">
        <v>6</v>
      </c>
      <c r="Y349"/>
      <c r="Z349"/>
      <c r="AA349"/>
      <c r="AB349"/>
      <c r="AC349">
        <v>11</v>
      </c>
      <c r="AD349">
        <v>12</v>
      </c>
      <c r="AE349">
        <v>13</v>
      </c>
      <c r="AF349"/>
      <c r="AG349" s="126">
        <f t="shared" si="16"/>
        <v>7</v>
      </c>
      <c r="AH349"/>
      <c r="AI349">
        <v>1</v>
      </c>
      <c r="AJ349">
        <v>6</v>
      </c>
      <c r="AK349"/>
      <c r="AL349">
        <v>4</v>
      </c>
      <c r="AM349">
        <v>3</v>
      </c>
      <c r="AN349"/>
      <c r="AO349"/>
      <c r="AP349"/>
      <c r="AQ349"/>
      <c r="AR349">
        <v>2</v>
      </c>
      <c r="AS349">
        <v>5</v>
      </c>
      <c r="AT349">
        <v>7</v>
      </c>
      <c r="AU349"/>
      <c r="AV349"/>
      <c r="AW349"/>
      <c r="AX349"/>
      <c r="AY349"/>
      <c r="AZ349">
        <v>3</v>
      </c>
      <c r="BA349">
        <v>3</v>
      </c>
      <c r="BB349">
        <v>3</v>
      </c>
      <c r="BC349">
        <v>3</v>
      </c>
      <c r="BD349">
        <v>3</v>
      </c>
      <c r="BE349">
        <v>4</v>
      </c>
      <c r="BF349">
        <v>3</v>
      </c>
      <c r="BG349">
        <v>3</v>
      </c>
      <c r="BH349">
        <v>3</v>
      </c>
      <c r="BI349">
        <v>3</v>
      </c>
      <c r="BJ349">
        <v>3</v>
      </c>
      <c r="BK349">
        <v>3</v>
      </c>
      <c r="BL349">
        <v>3</v>
      </c>
      <c r="BM349">
        <v>3</v>
      </c>
      <c r="BN349">
        <v>3</v>
      </c>
      <c r="BO349">
        <v>3</v>
      </c>
      <c r="BP349">
        <v>3</v>
      </c>
      <c r="BQ349">
        <v>3</v>
      </c>
      <c r="BR349">
        <v>3</v>
      </c>
      <c r="BS349">
        <v>3</v>
      </c>
      <c r="BT349">
        <v>3</v>
      </c>
      <c r="BU349">
        <v>3</v>
      </c>
      <c r="BV349">
        <v>3</v>
      </c>
      <c r="BW349">
        <v>3</v>
      </c>
      <c r="BX349">
        <v>3</v>
      </c>
      <c r="BY349">
        <v>3</v>
      </c>
      <c r="BZ349">
        <v>3</v>
      </c>
      <c r="CA349">
        <v>3</v>
      </c>
      <c r="CB349">
        <v>3</v>
      </c>
      <c r="CC349">
        <v>3</v>
      </c>
      <c r="CD349">
        <v>3</v>
      </c>
      <c r="CE349">
        <v>3</v>
      </c>
      <c r="CF349">
        <v>3</v>
      </c>
      <c r="CG349">
        <v>4</v>
      </c>
      <c r="CH349">
        <v>4</v>
      </c>
      <c r="CI349">
        <v>4</v>
      </c>
      <c r="CJ349">
        <v>4</v>
      </c>
      <c r="CK349">
        <v>4</v>
      </c>
      <c r="CL349">
        <v>3</v>
      </c>
      <c r="CM349">
        <v>2</v>
      </c>
      <c r="CN349">
        <v>2</v>
      </c>
    </row>
    <row r="350" spans="1:92" ht="15.5">
      <c r="A350" s="126" t="s">
        <v>1692</v>
      </c>
      <c r="B350" s="132">
        <v>17.882967133977203</v>
      </c>
      <c r="C350">
        <v>1</v>
      </c>
      <c r="D350">
        <v>3</v>
      </c>
      <c r="E350">
        <v>9</v>
      </c>
      <c r="F350">
        <v>1</v>
      </c>
      <c r="G350"/>
      <c r="H350"/>
      <c r="I350"/>
      <c r="J350"/>
      <c r="K350"/>
      <c r="L350"/>
      <c r="M350"/>
      <c r="N350"/>
      <c r="O350"/>
      <c r="P350"/>
      <c r="Q350" s="126">
        <f t="shared" si="15"/>
        <v>1</v>
      </c>
      <c r="R350">
        <f t="shared" si="17"/>
        <v>1</v>
      </c>
      <c r="S350">
        <v>1</v>
      </c>
      <c r="T350">
        <v>2</v>
      </c>
      <c r="U350">
        <v>3</v>
      </c>
      <c r="V350"/>
      <c r="W350"/>
      <c r="X350">
        <v>6</v>
      </c>
      <c r="Y350">
        <v>7</v>
      </c>
      <c r="Z350">
        <v>8</v>
      </c>
      <c r="AA350"/>
      <c r="AB350"/>
      <c r="AC350">
        <v>11</v>
      </c>
      <c r="AD350">
        <v>12</v>
      </c>
      <c r="AE350"/>
      <c r="AF350"/>
      <c r="AG350" s="126">
        <f t="shared" si="16"/>
        <v>8</v>
      </c>
      <c r="AH350">
        <v>8</v>
      </c>
      <c r="AI350">
        <v>1</v>
      </c>
      <c r="AJ350">
        <v>2</v>
      </c>
      <c r="AK350"/>
      <c r="AL350"/>
      <c r="AM350">
        <v>3</v>
      </c>
      <c r="AN350">
        <v>4</v>
      </c>
      <c r="AO350">
        <v>5</v>
      </c>
      <c r="AP350"/>
      <c r="AQ350"/>
      <c r="AR350">
        <v>6</v>
      </c>
      <c r="AS350">
        <v>7</v>
      </c>
      <c r="AT350"/>
      <c r="AU350" t="s">
        <v>265</v>
      </c>
      <c r="AV350"/>
      <c r="AW350"/>
      <c r="AX350"/>
      <c r="AY350"/>
      <c r="AZ350">
        <v>3</v>
      </c>
      <c r="BA350">
        <v>2</v>
      </c>
      <c r="BB350">
        <v>2</v>
      </c>
      <c r="BC350">
        <v>3</v>
      </c>
      <c r="BD350">
        <v>4</v>
      </c>
      <c r="BE350">
        <v>5</v>
      </c>
      <c r="BF350">
        <v>3</v>
      </c>
      <c r="BG350">
        <v>3</v>
      </c>
      <c r="BH350">
        <v>3</v>
      </c>
      <c r="BI350">
        <v>3</v>
      </c>
      <c r="BJ350">
        <v>4</v>
      </c>
      <c r="BK350">
        <v>5</v>
      </c>
      <c r="BL350">
        <v>4</v>
      </c>
      <c r="BM350">
        <v>4</v>
      </c>
      <c r="BN350">
        <v>5</v>
      </c>
      <c r="BO350">
        <v>5</v>
      </c>
      <c r="BP350">
        <v>4</v>
      </c>
      <c r="BQ350">
        <v>5</v>
      </c>
      <c r="BR350">
        <v>5</v>
      </c>
      <c r="BS350">
        <v>4</v>
      </c>
      <c r="BT350">
        <v>4</v>
      </c>
      <c r="BU350">
        <v>2</v>
      </c>
      <c r="BV350">
        <v>5</v>
      </c>
      <c r="BW350">
        <v>5</v>
      </c>
      <c r="BX350">
        <v>5</v>
      </c>
      <c r="BY350">
        <v>5</v>
      </c>
      <c r="BZ350">
        <v>5</v>
      </c>
      <c r="CA350">
        <v>4</v>
      </c>
      <c r="CB350">
        <v>5</v>
      </c>
      <c r="CC350">
        <v>3</v>
      </c>
      <c r="CD350">
        <v>4</v>
      </c>
      <c r="CE350">
        <v>5</v>
      </c>
      <c r="CF350">
        <v>2</v>
      </c>
      <c r="CG350">
        <v>3</v>
      </c>
      <c r="CH350">
        <v>3</v>
      </c>
      <c r="CI350">
        <v>2</v>
      </c>
      <c r="CJ350">
        <v>4</v>
      </c>
      <c r="CK350">
        <v>3</v>
      </c>
      <c r="CL350">
        <v>3</v>
      </c>
      <c r="CM350">
        <v>2</v>
      </c>
      <c r="CN350">
        <v>2</v>
      </c>
    </row>
    <row r="351" spans="1:92" ht="15.5">
      <c r="A351" s="126" t="s">
        <v>1691</v>
      </c>
      <c r="B351" s="132">
        <v>12.102118569891351</v>
      </c>
      <c r="C351">
        <v>2</v>
      </c>
      <c r="D351">
        <v>2</v>
      </c>
      <c r="E351">
        <v>8</v>
      </c>
      <c r="F351"/>
      <c r="G351"/>
      <c r="H351"/>
      <c r="I351"/>
      <c r="J351"/>
      <c r="K351"/>
      <c r="L351"/>
      <c r="M351"/>
      <c r="N351">
        <v>9</v>
      </c>
      <c r="O351"/>
      <c r="P351" t="s">
        <v>1690</v>
      </c>
      <c r="Q351" s="126">
        <f t="shared" si="15"/>
        <v>1</v>
      </c>
      <c r="R351">
        <f t="shared" si="17"/>
        <v>9</v>
      </c>
      <c r="S351"/>
      <c r="T351">
        <v>2</v>
      </c>
      <c r="U351">
        <v>3</v>
      </c>
      <c r="V351"/>
      <c r="W351">
        <v>5</v>
      </c>
      <c r="X351">
        <v>6</v>
      </c>
      <c r="Y351">
        <v>7</v>
      </c>
      <c r="Z351">
        <v>8</v>
      </c>
      <c r="AA351"/>
      <c r="AB351"/>
      <c r="AC351">
        <v>11</v>
      </c>
      <c r="AD351">
        <v>12</v>
      </c>
      <c r="AE351"/>
      <c r="AF351"/>
      <c r="AG351" s="126">
        <f t="shared" si="16"/>
        <v>8</v>
      </c>
      <c r="AH351"/>
      <c r="AI351">
        <v>2</v>
      </c>
      <c r="AJ351">
        <v>6</v>
      </c>
      <c r="AK351"/>
      <c r="AL351">
        <v>7</v>
      </c>
      <c r="AM351">
        <v>1</v>
      </c>
      <c r="AN351">
        <v>4</v>
      </c>
      <c r="AO351">
        <v>8</v>
      </c>
      <c r="AP351"/>
      <c r="AQ351"/>
      <c r="AR351">
        <v>5</v>
      </c>
      <c r="AS351">
        <v>3</v>
      </c>
      <c r="AT351"/>
      <c r="AU351"/>
      <c r="AV351"/>
      <c r="AW351"/>
      <c r="AX351"/>
      <c r="AY351"/>
      <c r="AZ351">
        <v>6</v>
      </c>
      <c r="BA351">
        <v>3</v>
      </c>
      <c r="BB351">
        <v>3</v>
      </c>
      <c r="BC351">
        <v>4</v>
      </c>
      <c r="BD351">
        <v>4</v>
      </c>
      <c r="BE351">
        <v>4</v>
      </c>
      <c r="BF351">
        <v>3</v>
      </c>
      <c r="BG351">
        <v>3</v>
      </c>
      <c r="BH351">
        <v>3</v>
      </c>
      <c r="BI351">
        <v>4</v>
      </c>
      <c r="BJ351">
        <v>4</v>
      </c>
      <c r="BK351">
        <v>4</v>
      </c>
      <c r="BL351">
        <v>3</v>
      </c>
      <c r="BM351">
        <v>4</v>
      </c>
      <c r="BN351">
        <v>4</v>
      </c>
      <c r="BO351">
        <v>4</v>
      </c>
      <c r="BP351">
        <v>4</v>
      </c>
      <c r="BQ351">
        <v>3</v>
      </c>
      <c r="BR351">
        <v>4</v>
      </c>
      <c r="BS351">
        <v>3</v>
      </c>
      <c r="BT351">
        <v>2</v>
      </c>
      <c r="BU351">
        <v>3</v>
      </c>
      <c r="BV351">
        <v>4</v>
      </c>
      <c r="BW351">
        <v>4</v>
      </c>
      <c r="BX351">
        <v>4</v>
      </c>
      <c r="BY351">
        <v>4</v>
      </c>
      <c r="BZ351">
        <v>4</v>
      </c>
      <c r="CA351">
        <v>4</v>
      </c>
      <c r="CB351">
        <v>4</v>
      </c>
      <c r="CC351">
        <v>4</v>
      </c>
      <c r="CD351">
        <v>4</v>
      </c>
      <c r="CE351">
        <v>7</v>
      </c>
      <c r="CF351">
        <v>2</v>
      </c>
      <c r="CG351">
        <v>4</v>
      </c>
      <c r="CH351">
        <v>4</v>
      </c>
      <c r="CI351">
        <v>4</v>
      </c>
      <c r="CJ351">
        <v>4</v>
      </c>
      <c r="CK351">
        <v>4</v>
      </c>
      <c r="CL351">
        <v>2</v>
      </c>
      <c r="CM351">
        <v>3</v>
      </c>
      <c r="CN351">
        <v>3</v>
      </c>
    </row>
    <row r="352" spans="1:92" ht="15.5">
      <c r="A352" s="126" t="s">
        <v>1689</v>
      </c>
      <c r="B352" s="132">
        <v>9.4352856165976995</v>
      </c>
      <c r="C352">
        <v>2</v>
      </c>
      <c r="D352">
        <v>6</v>
      </c>
      <c r="E352">
        <v>8</v>
      </c>
      <c r="F352">
        <v>1</v>
      </c>
      <c r="G352"/>
      <c r="H352"/>
      <c r="I352"/>
      <c r="J352"/>
      <c r="K352"/>
      <c r="L352"/>
      <c r="M352"/>
      <c r="N352"/>
      <c r="O352"/>
      <c r="P352"/>
      <c r="Q352" s="126">
        <f t="shared" si="15"/>
        <v>1</v>
      </c>
      <c r="R352">
        <f t="shared" si="17"/>
        <v>1</v>
      </c>
      <c r="S352"/>
      <c r="T352">
        <v>2</v>
      </c>
      <c r="U352"/>
      <c r="V352"/>
      <c r="W352"/>
      <c r="X352"/>
      <c r="Y352">
        <v>7</v>
      </c>
      <c r="Z352"/>
      <c r="AA352"/>
      <c r="AB352"/>
      <c r="AC352">
        <v>11</v>
      </c>
      <c r="AD352"/>
      <c r="AE352">
        <v>13</v>
      </c>
      <c r="AF352"/>
      <c r="AG352" s="126">
        <f t="shared" si="16"/>
        <v>4</v>
      </c>
      <c r="AH352"/>
      <c r="AI352">
        <v>2</v>
      </c>
      <c r="AJ352"/>
      <c r="AK352"/>
      <c r="AL352"/>
      <c r="AM352"/>
      <c r="AN352">
        <v>4</v>
      </c>
      <c r="AO352"/>
      <c r="AP352"/>
      <c r="AQ352"/>
      <c r="AR352">
        <v>3</v>
      </c>
      <c r="AS352"/>
      <c r="AT352">
        <v>1</v>
      </c>
      <c r="AU352" t="s">
        <v>1688</v>
      </c>
      <c r="AV352" t="s">
        <v>401</v>
      </c>
      <c r="AW352" t="s">
        <v>275</v>
      </c>
      <c r="AX352" t="s">
        <v>1687</v>
      </c>
      <c r="AY352" t="s">
        <v>1686</v>
      </c>
      <c r="AZ352">
        <v>6</v>
      </c>
      <c r="BA352">
        <v>3</v>
      </c>
      <c r="BB352">
        <v>3</v>
      </c>
      <c r="BC352">
        <v>3</v>
      </c>
      <c r="BD352">
        <v>4</v>
      </c>
      <c r="BE352">
        <v>5</v>
      </c>
      <c r="BF352">
        <v>4</v>
      </c>
      <c r="BG352">
        <v>4</v>
      </c>
      <c r="BH352">
        <v>4</v>
      </c>
      <c r="BI352">
        <v>4</v>
      </c>
      <c r="BJ352">
        <v>5</v>
      </c>
      <c r="BK352">
        <v>5</v>
      </c>
      <c r="BL352">
        <v>5</v>
      </c>
      <c r="BM352">
        <v>5</v>
      </c>
      <c r="BN352">
        <v>5</v>
      </c>
      <c r="BO352">
        <v>5</v>
      </c>
      <c r="BP352">
        <v>5</v>
      </c>
      <c r="BQ352">
        <v>5</v>
      </c>
      <c r="BR352">
        <v>5</v>
      </c>
      <c r="BS352">
        <v>5</v>
      </c>
      <c r="BT352">
        <v>5</v>
      </c>
      <c r="BU352">
        <v>5</v>
      </c>
      <c r="BV352">
        <v>5</v>
      </c>
      <c r="BW352">
        <v>5</v>
      </c>
      <c r="BX352">
        <v>5</v>
      </c>
      <c r="BY352">
        <v>5</v>
      </c>
      <c r="BZ352">
        <v>5</v>
      </c>
      <c r="CA352">
        <v>5</v>
      </c>
      <c r="CB352">
        <v>5</v>
      </c>
      <c r="CC352">
        <v>5</v>
      </c>
      <c r="CD352">
        <v>5</v>
      </c>
      <c r="CE352">
        <v>1</v>
      </c>
      <c r="CF352">
        <v>5</v>
      </c>
      <c r="CG352">
        <v>5</v>
      </c>
      <c r="CH352">
        <v>5</v>
      </c>
      <c r="CI352">
        <v>5</v>
      </c>
      <c r="CJ352">
        <v>5</v>
      </c>
      <c r="CK352">
        <v>5</v>
      </c>
      <c r="CL352">
        <v>2</v>
      </c>
      <c r="CM352">
        <v>2</v>
      </c>
      <c r="CN352">
        <v>2</v>
      </c>
    </row>
    <row r="353" spans="1:92" ht="15.5">
      <c r="A353" s="126" t="s">
        <v>1685</v>
      </c>
      <c r="B353" s="132">
        <v>4.1286411562795244</v>
      </c>
      <c r="C353">
        <v>1</v>
      </c>
      <c r="D353">
        <v>2</v>
      </c>
      <c r="E353">
        <v>2</v>
      </c>
      <c r="F353"/>
      <c r="G353"/>
      <c r="H353"/>
      <c r="I353"/>
      <c r="J353"/>
      <c r="K353"/>
      <c r="L353"/>
      <c r="M353">
        <v>8</v>
      </c>
      <c r="N353"/>
      <c r="O353"/>
      <c r="P353"/>
      <c r="Q353" s="126">
        <f t="shared" si="15"/>
        <v>1</v>
      </c>
      <c r="R353">
        <f t="shared" si="17"/>
        <v>8</v>
      </c>
      <c r="S353"/>
      <c r="T353">
        <v>2</v>
      </c>
      <c r="U353"/>
      <c r="V353">
        <v>4</v>
      </c>
      <c r="W353">
        <v>5</v>
      </c>
      <c r="X353"/>
      <c r="Y353"/>
      <c r="Z353"/>
      <c r="AA353"/>
      <c r="AB353"/>
      <c r="AC353"/>
      <c r="AD353"/>
      <c r="AE353"/>
      <c r="AF353"/>
      <c r="AG353" s="126">
        <f t="shared" si="16"/>
        <v>3</v>
      </c>
      <c r="AH353"/>
      <c r="AI353">
        <v>1</v>
      </c>
      <c r="AJ353"/>
      <c r="AK353">
        <v>3</v>
      </c>
      <c r="AL353">
        <v>2</v>
      </c>
      <c r="AM353"/>
      <c r="AN353"/>
      <c r="AO353"/>
      <c r="AP353"/>
      <c r="AQ353"/>
      <c r="AR353"/>
      <c r="AS353"/>
      <c r="AT353"/>
      <c r="AU353" t="s">
        <v>760</v>
      </c>
      <c r="AV353" t="s">
        <v>1438</v>
      </c>
      <c r="AW353"/>
      <c r="AX353"/>
      <c r="AY353"/>
      <c r="AZ353">
        <v>6</v>
      </c>
      <c r="BA353">
        <v>2</v>
      </c>
      <c r="BB353">
        <v>3</v>
      </c>
      <c r="BC353">
        <v>2</v>
      </c>
      <c r="BD353">
        <v>4</v>
      </c>
      <c r="BE353">
        <v>5</v>
      </c>
      <c r="BF353">
        <v>4</v>
      </c>
      <c r="BG353">
        <v>5</v>
      </c>
      <c r="BH353">
        <v>4</v>
      </c>
      <c r="BI353">
        <v>5</v>
      </c>
      <c r="BJ353">
        <v>4</v>
      </c>
      <c r="BK353">
        <v>5</v>
      </c>
      <c r="BL353">
        <v>4</v>
      </c>
      <c r="BM353">
        <v>5</v>
      </c>
      <c r="BN353">
        <v>3</v>
      </c>
      <c r="BO353">
        <v>4</v>
      </c>
      <c r="BP353">
        <v>3</v>
      </c>
      <c r="BQ353">
        <v>3</v>
      </c>
      <c r="BR353">
        <v>4</v>
      </c>
      <c r="BS353">
        <v>4</v>
      </c>
      <c r="BT353">
        <v>5</v>
      </c>
      <c r="BU353">
        <v>3</v>
      </c>
      <c r="BV353">
        <v>5</v>
      </c>
      <c r="BW353">
        <v>3</v>
      </c>
      <c r="BX353">
        <v>4</v>
      </c>
      <c r="BY353">
        <v>5</v>
      </c>
      <c r="BZ353">
        <v>5</v>
      </c>
      <c r="CA353">
        <v>3</v>
      </c>
      <c r="CB353">
        <v>1</v>
      </c>
      <c r="CC353">
        <v>4</v>
      </c>
      <c r="CD353">
        <v>5</v>
      </c>
      <c r="CE353">
        <v>6</v>
      </c>
      <c r="CF353">
        <v>2</v>
      </c>
      <c r="CG353">
        <v>4</v>
      </c>
      <c r="CH353">
        <v>5</v>
      </c>
      <c r="CI353">
        <v>4</v>
      </c>
      <c r="CJ353">
        <v>2</v>
      </c>
      <c r="CK353">
        <v>5</v>
      </c>
      <c r="CL353">
        <v>1</v>
      </c>
      <c r="CM353">
        <v>2</v>
      </c>
      <c r="CN353">
        <v>1</v>
      </c>
    </row>
    <row r="354" spans="1:92" ht="15.5">
      <c r="A354" s="126" t="s">
        <v>1684</v>
      </c>
      <c r="B354" s="132">
        <v>12.098579072367091</v>
      </c>
      <c r="C354">
        <v>1</v>
      </c>
      <c r="D354">
        <v>5</v>
      </c>
      <c r="E354">
        <v>1</v>
      </c>
      <c r="F354">
        <v>1</v>
      </c>
      <c r="G354"/>
      <c r="H354"/>
      <c r="I354"/>
      <c r="J354"/>
      <c r="K354"/>
      <c r="L354"/>
      <c r="M354"/>
      <c r="N354"/>
      <c r="O354"/>
      <c r="P354"/>
      <c r="Q354" s="126">
        <f t="shared" si="15"/>
        <v>1</v>
      </c>
      <c r="R354">
        <f t="shared" si="17"/>
        <v>1</v>
      </c>
      <c r="S354"/>
      <c r="T354">
        <v>2</v>
      </c>
      <c r="U354">
        <v>3</v>
      </c>
      <c r="V354"/>
      <c r="W354">
        <v>5</v>
      </c>
      <c r="X354">
        <v>6</v>
      </c>
      <c r="Y354">
        <v>7</v>
      </c>
      <c r="Z354"/>
      <c r="AA354">
        <v>9</v>
      </c>
      <c r="AB354"/>
      <c r="AC354"/>
      <c r="AD354">
        <v>12</v>
      </c>
      <c r="AE354"/>
      <c r="AF354"/>
      <c r="AG354" s="126">
        <f t="shared" si="16"/>
        <v>7</v>
      </c>
      <c r="AH354"/>
      <c r="AI354">
        <v>3</v>
      </c>
      <c r="AJ354">
        <v>6</v>
      </c>
      <c r="AK354"/>
      <c r="AL354">
        <v>4</v>
      </c>
      <c r="AM354">
        <v>2</v>
      </c>
      <c r="AN354">
        <v>5</v>
      </c>
      <c r="AO354"/>
      <c r="AP354">
        <v>7</v>
      </c>
      <c r="AQ354"/>
      <c r="AR354"/>
      <c r="AS354">
        <v>1</v>
      </c>
      <c r="AT354"/>
      <c r="AU354" t="s">
        <v>1683</v>
      </c>
      <c r="AV354"/>
      <c r="AW354"/>
      <c r="AX354"/>
      <c r="AY354"/>
      <c r="AZ354">
        <v>6</v>
      </c>
      <c r="BA354">
        <v>4</v>
      </c>
      <c r="BB354">
        <v>4</v>
      </c>
      <c r="BC354">
        <v>5</v>
      </c>
      <c r="BD354">
        <v>5</v>
      </c>
      <c r="BE354">
        <v>4</v>
      </c>
      <c r="BF354">
        <v>5</v>
      </c>
      <c r="BG354">
        <v>5</v>
      </c>
      <c r="BH354">
        <v>4</v>
      </c>
      <c r="BI354">
        <v>5</v>
      </c>
      <c r="BJ354">
        <v>5</v>
      </c>
      <c r="BK354">
        <v>5</v>
      </c>
      <c r="BL354">
        <v>5</v>
      </c>
      <c r="BM354">
        <v>5</v>
      </c>
      <c r="BN354">
        <v>5</v>
      </c>
      <c r="BO354">
        <v>5</v>
      </c>
      <c r="BP354">
        <v>5</v>
      </c>
      <c r="BQ354">
        <v>5</v>
      </c>
      <c r="BR354">
        <v>5</v>
      </c>
      <c r="BS354">
        <v>5</v>
      </c>
      <c r="BT354">
        <v>5</v>
      </c>
      <c r="BU354">
        <v>4</v>
      </c>
      <c r="BV354">
        <v>5</v>
      </c>
      <c r="BW354">
        <v>5</v>
      </c>
      <c r="BX354">
        <v>5</v>
      </c>
      <c r="BY354">
        <v>5</v>
      </c>
      <c r="BZ354">
        <v>5</v>
      </c>
      <c r="CA354">
        <v>5</v>
      </c>
      <c r="CB354">
        <v>5</v>
      </c>
      <c r="CC354">
        <v>5</v>
      </c>
      <c r="CD354">
        <v>5</v>
      </c>
      <c r="CE354">
        <v>7</v>
      </c>
      <c r="CF354">
        <v>4</v>
      </c>
      <c r="CG354">
        <v>5</v>
      </c>
      <c r="CH354">
        <v>5</v>
      </c>
      <c r="CI354">
        <v>5</v>
      </c>
      <c r="CJ354">
        <v>5</v>
      </c>
      <c r="CK354">
        <v>5</v>
      </c>
      <c r="CL354">
        <v>3</v>
      </c>
      <c r="CM354">
        <v>2</v>
      </c>
      <c r="CN354">
        <v>1</v>
      </c>
    </row>
    <row r="355" spans="1:92" ht="15.5">
      <c r="A355" s="126" t="s">
        <v>1682</v>
      </c>
      <c r="B355" s="132">
        <v>17.819813787645856</v>
      </c>
      <c r="C355">
        <v>2</v>
      </c>
      <c r="D355">
        <v>3</v>
      </c>
      <c r="E355">
        <v>8</v>
      </c>
      <c r="F355"/>
      <c r="G355"/>
      <c r="H355"/>
      <c r="I355"/>
      <c r="J355"/>
      <c r="K355"/>
      <c r="L355"/>
      <c r="M355"/>
      <c r="N355">
        <v>9</v>
      </c>
      <c r="O355"/>
      <c r="P355" t="s">
        <v>1681</v>
      </c>
      <c r="Q355" s="126">
        <f t="shared" si="15"/>
        <v>1</v>
      </c>
      <c r="R355">
        <f t="shared" si="17"/>
        <v>9</v>
      </c>
      <c r="S355"/>
      <c r="T355">
        <v>2</v>
      </c>
      <c r="U355">
        <v>3</v>
      </c>
      <c r="V355"/>
      <c r="W355">
        <v>5</v>
      </c>
      <c r="X355">
        <v>6</v>
      </c>
      <c r="Y355">
        <v>7</v>
      </c>
      <c r="Z355">
        <v>8</v>
      </c>
      <c r="AA355"/>
      <c r="AB355"/>
      <c r="AC355">
        <v>11</v>
      </c>
      <c r="AD355">
        <v>12</v>
      </c>
      <c r="AE355"/>
      <c r="AF355"/>
      <c r="AG355" s="126">
        <f t="shared" si="16"/>
        <v>8</v>
      </c>
      <c r="AH355"/>
      <c r="AI355">
        <v>2</v>
      </c>
      <c r="AJ355">
        <v>8</v>
      </c>
      <c r="AK355"/>
      <c r="AL355">
        <v>7</v>
      </c>
      <c r="AM355">
        <v>1</v>
      </c>
      <c r="AN355">
        <v>6</v>
      </c>
      <c r="AO355">
        <v>3</v>
      </c>
      <c r="AP355"/>
      <c r="AQ355"/>
      <c r="AR355">
        <v>5</v>
      </c>
      <c r="AS355">
        <v>4</v>
      </c>
      <c r="AT355"/>
      <c r="AU355" t="s">
        <v>310</v>
      </c>
      <c r="AV355" t="s">
        <v>269</v>
      </c>
      <c r="AW355" t="s">
        <v>1680</v>
      </c>
      <c r="AX355"/>
      <c r="AY355"/>
      <c r="AZ355">
        <v>3</v>
      </c>
      <c r="BA355">
        <v>2</v>
      </c>
      <c r="BB355">
        <v>2</v>
      </c>
      <c r="BC355">
        <v>2</v>
      </c>
      <c r="BD355">
        <v>5</v>
      </c>
      <c r="BE355">
        <v>5</v>
      </c>
      <c r="BF355">
        <v>5</v>
      </c>
      <c r="BG355">
        <v>5</v>
      </c>
      <c r="BH355">
        <v>5</v>
      </c>
      <c r="BI355">
        <v>5</v>
      </c>
      <c r="BJ355">
        <v>5</v>
      </c>
      <c r="BK355">
        <v>5</v>
      </c>
      <c r="BL355">
        <v>5</v>
      </c>
      <c r="BM355">
        <v>5</v>
      </c>
      <c r="BN355">
        <v>5</v>
      </c>
      <c r="BO355">
        <v>5</v>
      </c>
      <c r="BP355">
        <v>5</v>
      </c>
      <c r="BQ355">
        <v>5</v>
      </c>
      <c r="BR355">
        <v>5</v>
      </c>
      <c r="BS355">
        <v>5</v>
      </c>
      <c r="BT355">
        <v>5</v>
      </c>
      <c r="BU355">
        <v>5</v>
      </c>
      <c r="BV355">
        <v>5</v>
      </c>
      <c r="BW355">
        <v>5</v>
      </c>
      <c r="BX355">
        <v>5</v>
      </c>
      <c r="BY355">
        <v>5</v>
      </c>
      <c r="BZ355">
        <v>5</v>
      </c>
      <c r="CA355">
        <v>5</v>
      </c>
      <c r="CB355">
        <v>5</v>
      </c>
      <c r="CC355">
        <v>5</v>
      </c>
      <c r="CD355">
        <v>5</v>
      </c>
      <c r="CE355">
        <v>6</v>
      </c>
      <c r="CF355">
        <v>5</v>
      </c>
      <c r="CG355">
        <v>5</v>
      </c>
      <c r="CH355">
        <v>5</v>
      </c>
      <c r="CI355">
        <v>5</v>
      </c>
      <c r="CJ355">
        <v>5</v>
      </c>
      <c r="CK355">
        <v>5</v>
      </c>
      <c r="CL355">
        <v>2</v>
      </c>
      <c r="CM355">
        <v>2</v>
      </c>
      <c r="CN355">
        <v>3</v>
      </c>
    </row>
    <row r="356" spans="1:92" ht="15.5">
      <c r="A356" s="126" t="s">
        <v>1679</v>
      </c>
      <c r="B356" s="132">
        <v>16.260358334026336</v>
      </c>
      <c r="C356">
        <v>2</v>
      </c>
      <c r="D356">
        <v>3</v>
      </c>
      <c r="E356">
        <v>2</v>
      </c>
      <c r="F356">
        <v>1</v>
      </c>
      <c r="G356"/>
      <c r="H356"/>
      <c r="I356"/>
      <c r="J356"/>
      <c r="K356"/>
      <c r="L356"/>
      <c r="M356"/>
      <c r="N356"/>
      <c r="O356"/>
      <c r="P356"/>
      <c r="Q356" s="126">
        <f t="shared" si="15"/>
        <v>1</v>
      </c>
      <c r="R356">
        <f t="shared" si="17"/>
        <v>1</v>
      </c>
      <c r="S356"/>
      <c r="T356"/>
      <c r="U356"/>
      <c r="V356"/>
      <c r="W356"/>
      <c r="X356">
        <v>6</v>
      </c>
      <c r="Y356"/>
      <c r="Z356">
        <v>8</v>
      </c>
      <c r="AA356"/>
      <c r="AB356"/>
      <c r="AC356">
        <v>11</v>
      </c>
      <c r="AD356"/>
      <c r="AE356"/>
      <c r="AF356"/>
      <c r="AG356" s="126">
        <f t="shared" si="16"/>
        <v>3</v>
      </c>
      <c r="AH356"/>
      <c r="AI356"/>
      <c r="AJ356"/>
      <c r="AK356"/>
      <c r="AL356"/>
      <c r="AM356">
        <v>1</v>
      </c>
      <c r="AN356"/>
      <c r="AO356">
        <v>3</v>
      </c>
      <c r="AP356"/>
      <c r="AQ356"/>
      <c r="AR356">
        <v>2</v>
      </c>
      <c r="AS356"/>
      <c r="AT356"/>
      <c r="AU356" t="s">
        <v>297</v>
      </c>
      <c r="AV356"/>
      <c r="AW356"/>
      <c r="AX356"/>
      <c r="AY356"/>
      <c r="AZ356">
        <v>4</v>
      </c>
      <c r="BA356">
        <v>4</v>
      </c>
      <c r="BB356">
        <v>4</v>
      </c>
      <c r="BC356">
        <v>4</v>
      </c>
      <c r="BD356">
        <v>2</v>
      </c>
      <c r="BE356">
        <v>5</v>
      </c>
      <c r="BF356">
        <v>3</v>
      </c>
      <c r="BG356">
        <v>3</v>
      </c>
      <c r="BH356">
        <v>3</v>
      </c>
      <c r="BI356">
        <v>3</v>
      </c>
      <c r="BJ356">
        <v>4</v>
      </c>
      <c r="BK356">
        <v>4</v>
      </c>
      <c r="BL356">
        <v>4</v>
      </c>
      <c r="BM356">
        <v>4</v>
      </c>
      <c r="BN356">
        <v>5</v>
      </c>
      <c r="BO356">
        <v>4</v>
      </c>
      <c r="BP356">
        <v>4</v>
      </c>
      <c r="BQ356">
        <v>4</v>
      </c>
      <c r="BR356">
        <v>3</v>
      </c>
      <c r="BS356">
        <v>3</v>
      </c>
      <c r="BT356">
        <v>4</v>
      </c>
      <c r="BU356">
        <v>4</v>
      </c>
      <c r="BV356">
        <v>4</v>
      </c>
      <c r="BW356">
        <v>4</v>
      </c>
      <c r="BX356">
        <v>5</v>
      </c>
      <c r="BY356">
        <v>4</v>
      </c>
      <c r="BZ356">
        <v>5</v>
      </c>
      <c r="CA356">
        <v>5</v>
      </c>
      <c r="CB356">
        <v>5</v>
      </c>
      <c r="CC356">
        <v>4</v>
      </c>
      <c r="CD356">
        <v>4</v>
      </c>
      <c r="CE356">
        <v>5</v>
      </c>
      <c r="CF356">
        <v>3</v>
      </c>
      <c r="CG356">
        <v>4</v>
      </c>
      <c r="CH356">
        <v>4</v>
      </c>
      <c r="CI356">
        <v>4</v>
      </c>
      <c r="CJ356">
        <v>4</v>
      </c>
      <c r="CK356">
        <v>4</v>
      </c>
      <c r="CL356">
        <v>2</v>
      </c>
      <c r="CM356">
        <v>2</v>
      </c>
      <c r="CN356">
        <v>2</v>
      </c>
    </row>
    <row r="357" spans="1:92" ht="15.5">
      <c r="A357" s="126" t="s">
        <v>1678</v>
      </c>
      <c r="B357" s="132">
        <v>4.3209261755654405</v>
      </c>
      <c r="C357">
        <v>2</v>
      </c>
      <c r="D357">
        <v>3</v>
      </c>
      <c r="E357">
        <v>2</v>
      </c>
      <c r="F357">
        <v>1</v>
      </c>
      <c r="G357"/>
      <c r="H357"/>
      <c r="I357"/>
      <c r="J357"/>
      <c r="K357"/>
      <c r="L357"/>
      <c r="M357"/>
      <c r="N357"/>
      <c r="O357"/>
      <c r="P357"/>
      <c r="Q357" s="126">
        <f t="shared" si="15"/>
        <v>1</v>
      </c>
      <c r="R357">
        <f t="shared" si="17"/>
        <v>1</v>
      </c>
      <c r="S357"/>
      <c r="T357"/>
      <c r="U357">
        <v>3</v>
      </c>
      <c r="V357"/>
      <c r="W357"/>
      <c r="X357">
        <v>6</v>
      </c>
      <c r="Y357"/>
      <c r="Z357"/>
      <c r="AA357"/>
      <c r="AB357"/>
      <c r="AC357"/>
      <c r="AD357">
        <v>12</v>
      </c>
      <c r="AE357"/>
      <c r="AF357"/>
      <c r="AG357" s="126">
        <f t="shared" si="16"/>
        <v>3</v>
      </c>
      <c r="AH357"/>
      <c r="AI357"/>
      <c r="AJ357">
        <v>2</v>
      </c>
      <c r="AK357"/>
      <c r="AL357"/>
      <c r="AM357">
        <v>1</v>
      </c>
      <c r="AN357"/>
      <c r="AO357"/>
      <c r="AP357"/>
      <c r="AQ357"/>
      <c r="AR357"/>
      <c r="AS357">
        <v>3</v>
      </c>
      <c r="AT357"/>
      <c r="AU357" t="s">
        <v>269</v>
      </c>
      <c r="AV357"/>
      <c r="AW357"/>
      <c r="AX357"/>
      <c r="AY357"/>
      <c r="AZ357">
        <v>5</v>
      </c>
      <c r="BA357">
        <v>2</v>
      </c>
      <c r="BB357">
        <v>2</v>
      </c>
      <c r="BC357">
        <v>3</v>
      </c>
      <c r="BD357">
        <v>5</v>
      </c>
      <c r="BE357">
        <v>5</v>
      </c>
      <c r="BF357">
        <v>4</v>
      </c>
      <c r="BG357">
        <v>4</v>
      </c>
      <c r="BH357">
        <v>4</v>
      </c>
      <c r="BI357">
        <v>4</v>
      </c>
      <c r="BJ357">
        <v>5</v>
      </c>
      <c r="BK357">
        <v>5</v>
      </c>
      <c r="BL357">
        <v>5</v>
      </c>
      <c r="BM357">
        <v>5</v>
      </c>
      <c r="BN357">
        <v>4</v>
      </c>
      <c r="BO357">
        <v>4</v>
      </c>
      <c r="BP357">
        <v>4</v>
      </c>
      <c r="BQ357">
        <v>4</v>
      </c>
      <c r="BR357">
        <v>4</v>
      </c>
      <c r="BS357">
        <v>4</v>
      </c>
      <c r="BT357">
        <v>4</v>
      </c>
      <c r="BU357">
        <v>5</v>
      </c>
      <c r="BV357">
        <v>5</v>
      </c>
      <c r="BW357">
        <v>4</v>
      </c>
      <c r="BX357">
        <v>4</v>
      </c>
      <c r="BY357">
        <v>4</v>
      </c>
      <c r="BZ357">
        <v>4</v>
      </c>
      <c r="CA357">
        <v>4</v>
      </c>
      <c r="CB357">
        <v>4</v>
      </c>
      <c r="CC357">
        <v>4</v>
      </c>
      <c r="CD357">
        <v>4</v>
      </c>
      <c r="CE357">
        <v>5</v>
      </c>
      <c r="CF357">
        <v>2</v>
      </c>
      <c r="CG357">
        <v>4</v>
      </c>
      <c r="CH357">
        <v>3</v>
      </c>
      <c r="CI357">
        <v>4</v>
      </c>
      <c r="CJ357">
        <v>4</v>
      </c>
      <c r="CK357">
        <v>4</v>
      </c>
      <c r="CL357">
        <v>2</v>
      </c>
      <c r="CM357">
        <v>2</v>
      </c>
      <c r="CN357">
        <v>2</v>
      </c>
    </row>
    <row r="358" spans="1:92" ht="15.5">
      <c r="A358" s="126" t="s">
        <v>1677</v>
      </c>
      <c r="B358" s="132">
        <v>17.157174998500523</v>
      </c>
      <c r="C358">
        <v>1</v>
      </c>
      <c r="D358">
        <v>5</v>
      </c>
      <c r="E358">
        <v>2</v>
      </c>
      <c r="F358">
        <v>1</v>
      </c>
      <c r="G358"/>
      <c r="H358"/>
      <c r="I358"/>
      <c r="J358"/>
      <c r="K358"/>
      <c r="L358"/>
      <c r="M358"/>
      <c r="N358"/>
      <c r="O358"/>
      <c r="P358"/>
      <c r="Q358" s="126">
        <f t="shared" si="15"/>
        <v>1</v>
      </c>
      <c r="R358">
        <f t="shared" si="17"/>
        <v>1</v>
      </c>
      <c r="S358">
        <v>1</v>
      </c>
      <c r="T358">
        <v>2</v>
      </c>
      <c r="U358">
        <v>3</v>
      </c>
      <c r="V358">
        <v>4</v>
      </c>
      <c r="W358">
        <v>5</v>
      </c>
      <c r="X358">
        <v>6</v>
      </c>
      <c r="Y358">
        <v>7</v>
      </c>
      <c r="Z358">
        <v>8</v>
      </c>
      <c r="AA358">
        <v>9</v>
      </c>
      <c r="AB358">
        <v>10</v>
      </c>
      <c r="AC358">
        <v>11</v>
      </c>
      <c r="AD358">
        <v>12</v>
      </c>
      <c r="AE358">
        <v>13</v>
      </c>
      <c r="AF358"/>
      <c r="AG358" s="126">
        <f t="shared" si="16"/>
        <v>13</v>
      </c>
      <c r="AH358">
        <v>13</v>
      </c>
      <c r="AI358">
        <v>12</v>
      </c>
      <c r="AJ358">
        <v>11</v>
      </c>
      <c r="AK358">
        <v>6</v>
      </c>
      <c r="AL358">
        <v>7</v>
      </c>
      <c r="AM358">
        <v>8</v>
      </c>
      <c r="AN358">
        <v>4</v>
      </c>
      <c r="AO358">
        <v>5</v>
      </c>
      <c r="AP358">
        <v>9</v>
      </c>
      <c r="AQ358">
        <v>10</v>
      </c>
      <c r="AR358">
        <v>1</v>
      </c>
      <c r="AS358">
        <v>2</v>
      </c>
      <c r="AT358">
        <v>3</v>
      </c>
      <c r="AU358"/>
      <c r="AV358"/>
      <c r="AW358"/>
      <c r="AX358"/>
      <c r="AY358"/>
      <c r="AZ358">
        <v>3</v>
      </c>
      <c r="BA358">
        <v>4</v>
      </c>
      <c r="BB358">
        <v>3</v>
      </c>
      <c r="BC358">
        <v>3</v>
      </c>
      <c r="BD358">
        <v>1</v>
      </c>
      <c r="BE358">
        <v>5</v>
      </c>
      <c r="BF358">
        <v>3</v>
      </c>
      <c r="BG358">
        <v>3</v>
      </c>
      <c r="BH358">
        <v>2</v>
      </c>
      <c r="BI358">
        <v>3</v>
      </c>
      <c r="BJ358">
        <v>4</v>
      </c>
      <c r="BK358">
        <v>4</v>
      </c>
      <c r="BL358">
        <v>3</v>
      </c>
      <c r="BM358">
        <v>4</v>
      </c>
      <c r="BN358">
        <v>4</v>
      </c>
      <c r="BO358">
        <v>4</v>
      </c>
      <c r="BP358">
        <v>4</v>
      </c>
      <c r="BQ358">
        <v>4</v>
      </c>
      <c r="BR358">
        <v>4</v>
      </c>
      <c r="BS358">
        <v>4</v>
      </c>
      <c r="BT358">
        <v>4</v>
      </c>
      <c r="BU358">
        <v>4</v>
      </c>
      <c r="BV358">
        <v>4</v>
      </c>
      <c r="BW358">
        <v>4</v>
      </c>
      <c r="BX358">
        <v>4</v>
      </c>
      <c r="BY358">
        <v>4</v>
      </c>
      <c r="BZ358">
        <v>4</v>
      </c>
      <c r="CA358">
        <v>4</v>
      </c>
      <c r="CB358">
        <v>4</v>
      </c>
      <c r="CC358">
        <v>4</v>
      </c>
      <c r="CD358">
        <v>4</v>
      </c>
      <c r="CE358">
        <v>6</v>
      </c>
      <c r="CF358">
        <v>5</v>
      </c>
      <c r="CG358">
        <v>5</v>
      </c>
      <c r="CH358">
        <v>5</v>
      </c>
      <c r="CI358">
        <v>5</v>
      </c>
      <c r="CJ358">
        <v>5</v>
      </c>
      <c r="CK358">
        <v>5</v>
      </c>
      <c r="CL358">
        <v>4</v>
      </c>
      <c r="CM358">
        <v>3</v>
      </c>
      <c r="CN358">
        <v>2</v>
      </c>
    </row>
    <row r="359" spans="1:92" ht="15.5">
      <c r="A359" s="126" t="s">
        <v>1676</v>
      </c>
      <c r="B359" s="132">
        <v>22.825196530356045</v>
      </c>
      <c r="C359">
        <v>2</v>
      </c>
      <c r="D359">
        <v>3</v>
      </c>
      <c r="E359">
        <v>9</v>
      </c>
      <c r="F359">
        <v>1</v>
      </c>
      <c r="G359">
        <v>2</v>
      </c>
      <c r="H359"/>
      <c r="I359"/>
      <c r="J359"/>
      <c r="K359"/>
      <c r="L359"/>
      <c r="M359"/>
      <c r="N359"/>
      <c r="O359"/>
      <c r="P359"/>
      <c r="Q359" s="126">
        <f t="shared" si="15"/>
        <v>2</v>
      </c>
      <c r="R359">
        <f t="shared" si="17"/>
        <v>11</v>
      </c>
      <c r="S359"/>
      <c r="T359">
        <v>2</v>
      </c>
      <c r="U359"/>
      <c r="V359"/>
      <c r="W359"/>
      <c r="X359"/>
      <c r="Y359"/>
      <c r="Z359"/>
      <c r="AA359"/>
      <c r="AB359"/>
      <c r="AC359"/>
      <c r="AD359"/>
      <c r="AE359"/>
      <c r="AF359"/>
      <c r="AG359" s="126">
        <f t="shared" si="16"/>
        <v>1</v>
      </c>
      <c r="AH359"/>
      <c r="AI359">
        <v>1</v>
      </c>
      <c r="AJ359"/>
      <c r="AK359"/>
      <c r="AL359"/>
      <c r="AM359"/>
      <c r="AN359"/>
      <c r="AO359"/>
      <c r="AP359"/>
      <c r="AQ359"/>
      <c r="AR359"/>
      <c r="AS359"/>
      <c r="AT359"/>
      <c r="AU359" t="s">
        <v>86</v>
      </c>
      <c r="AV359"/>
      <c r="AW359"/>
      <c r="AX359"/>
      <c r="AY359"/>
      <c r="AZ359">
        <v>6</v>
      </c>
      <c r="BA359">
        <v>3</v>
      </c>
      <c r="BB359">
        <v>3</v>
      </c>
      <c r="BC359">
        <v>3</v>
      </c>
      <c r="BD359">
        <v>3</v>
      </c>
      <c r="BE359">
        <v>3</v>
      </c>
      <c r="BF359">
        <v>3</v>
      </c>
      <c r="BG359">
        <v>3</v>
      </c>
      <c r="BH359">
        <v>3</v>
      </c>
      <c r="BI359">
        <v>3</v>
      </c>
      <c r="BJ359">
        <v>3</v>
      </c>
      <c r="BK359">
        <v>3</v>
      </c>
      <c r="BL359">
        <v>3</v>
      </c>
      <c r="BM359">
        <v>3</v>
      </c>
      <c r="BN359">
        <v>3</v>
      </c>
      <c r="BO359">
        <v>3</v>
      </c>
      <c r="BP359">
        <v>3</v>
      </c>
      <c r="BQ359">
        <v>3</v>
      </c>
      <c r="BR359">
        <v>3</v>
      </c>
      <c r="BS359">
        <v>3</v>
      </c>
      <c r="BT359">
        <v>3</v>
      </c>
      <c r="BU359">
        <v>3</v>
      </c>
      <c r="BV359">
        <v>3</v>
      </c>
      <c r="BW359">
        <v>3</v>
      </c>
      <c r="BX359">
        <v>3</v>
      </c>
      <c r="BY359">
        <v>3</v>
      </c>
      <c r="BZ359">
        <v>3</v>
      </c>
      <c r="CA359">
        <v>3</v>
      </c>
      <c r="CB359">
        <v>3</v>
      </c>
      <c r="CC359">
        <v>3</v>
      </c>
      <c r="CD359">
        <v>3</v>
      </c>
      <c r="CE359">
        <v>1</v>
      </c>
      <c r="CF359">
        <v>3</v>
      </c>
      <c r="CG359">
        <v>3</v>
      </c>
      <c r="CH359">
        <v>3</v>
      </c>
      <c r="CI359">
        <v>4</v>
      </c>
      <c r="CJ359">
        <v>3</v>
      </c>
      <c r="CK359">
        <v>3</v>
      </c>
      <c r="CL359">
        <v>2</v>
      </c>
      <c r="CM359">
        <v>2</v>
      </c>
      <c r="CN359">
        <v>2</v>
      </c>
    </row>
    <row r="360" spans="1:92" ht="15.5">
      <c r="A360" s="126" t="s">
        <v>1675</v>
      </c>
      <c r="B360" s="132">
        <v>24.211075052088592</v>
      </c>
      <c r="C360">
        <v>1</v>
      </c>
      <c r="D360">
        <v>6</v>
      </c>
      <c r="E360">
        <v>11</v>
      </c>
      <c r="F360"/>
      <c r="G360"/>
      <c r="H360"/>
      <c r="I360"/>
      <c r="J360"/>
      <c r="K360"/>
      <c r="L360"/>
      <c r="M360"/>
      <c r="N360">
        <v>9</v>
      </c>
      <c r="O360"/>
      <c r="P360" t="s">
        <v>168</v>
      </c>
      <c r="Q360" s="126">
        <f t="shared" si="15"/>
        <v>1</v>
      </c>
      <c r="R360">
        <f t="shared" si="17"/>
        <v>9</v>
      </c>
      <c r="S360"/>
      <c r="T360"/>
      <c r="U360"/>
      <c r="V360"/>
      <c r="W360"/>
      <c r="X360">
        <v>6</v>
      </c>
      <c r="Y360"/>
      <c r="Z360"/>
      <c r="AA360"/>
      <c r="AB360">
        <v>10</v>
      </c>
      <c r="AC360">
        <v>11</v>
      </c>
      <c r="AD360">
        <v>12</v>
      </c>
      <c r="AE360">
        <v>13</v>
      </c>
      <c r="AF360"/>
      <c r="AG360" s="126">
        <f t="shared" si="16"/>
        <v>5</v>
      </c>
      <c r="AH360"/>
      <c r="AI360"/>
      <c r="AJ360"/>
      <c r="AK360"/>
      <c r="AL360"/>
      <c r="AM360">
        <v>5</v>
      </c>
      <c r="AN360"/>
      <c r="AO360"/>
      <c r="AP360"/>
      <c r="AQ360">
        <v>4</v>
      </c>
      <c r="AR360">
        <v>3</v>
      </c>
      <c r="AS360">
        <v>2</v>
      </c>
      <c r="AT360">
        <v>1</v>
      </c>
      <c r="AU360"/>
      <c r="AV360"/>
      <c r="AW360"/>
      <c r="AX360"/>
      <c r="AY360"/>
      <c r="AZ360">
        <v>2</v>
      </c>
      <c r="BA360">
        <v>2</v>
      </c>
      <c r="BB360">
        <v>3</v>
      </c>
      <c r="BC360">
        <v>2</v>
      </c>
      <c r="BD360">
        <v>3</v>
      </c>
      <c r="BE360">
        <v>5</v>
      </c>
      <c r="BF360">
        <v>3</v>
      </c>
      <c r="BG360">
        <v>4</v>
      </c>
      <c r="BH360">
        <v>4</v>
      </c>
      <c r="BI360">
        <v>2</v>
      </c>
      <c r="BJ360">
        <v>3</v>
      </c>
      <c r="BK360">
        <v>3</v>
      </c>
      <c r="BL360">
        <v>4</v>
      </c>
      <c r="BM360">
        <v>4</v>
      </c>
      <c r="BN360">
        <v>4</v>
      </c>
      <c r="BO360">
        <v>4</v>
      </c>
      <c r="BP360">
        <v>3</v>
      </c>
      <c r="BQ360">
        <v>4</v>
      </c>
      <c r="BR360">
        <v>4</v>
      </c>
      <c r="BS360">
        <v>4</v>
      </c>
      <c r="BT360">
        <v>4</v>
      </c>
      <c r="BU360">
        <v>5</v>
      </c>
      <c r="BV360">
        <v>2</v>
      </c>
      <c r="BW360">
        <v>4</v>
      </c>
      <c r="BX360">
        <v>4</v>
      </c>
      <c r="BY360">
        <v>5</v>
      </c>
      <c r="BZ360">
        <v>5</v>
      </c>
      <c r="CA360">
        <v>3</v>
      </c>
      <c r="CB360">
        <v>3</v>
      </c>
      <c r="CC360">
        <v>3</v>
      </c>
      <c r="CD360">
        <v>3</v>
      </c>
      <c r="CE360">
        <v>2</v>
      </c>
      <c r="CF360">
        <v>2</v>
      </c>
      <c r="CG360">
        <v>2</v>
      </c>
      <c r="CH360">
        <v>2</v>
      </c>
      <c r="CI360">
        <v>4</v>
      </c>
      <c r="CJ360">
        <v>3</v>
      </c>
      <c r="CK360">
        <v>3</v>
      </c>
      <c r="CL360">
        <v>1</v>
      </c>
      <c r="CM360">
        <v>1</v>
      </c>
      <c r="CN360">
        <v>2</v>
      </c>
    </row>
    <row r="361" spans="1:92" ht="15.5">
      <c r="A361" s="126" t="s">
        <v>1674</v>
      </c>
      <c r="B361" s="132">
        <v>10.107361752743747</v>
      </c>
      <c r="C361">
        <v>1</v>
      </c>
      <c r="D361">
        <v>5</v>
      </c>
      <c r="E361">
        <v>2</v>
      </c>
      <c r="F361"/>
      <c r="G361"/>
      <c r="H361"/>
      <c r="I361"/>
      <c r="J361"/>
      <c r="K361"/>
      <c r="L361">
        <v>7</v>
      </c>
      <c r="M361"/>
      <c r="N361"/>
      <c r="O361"/>
      <c r="P361"/>
      <c r="Q361" s="126">
        <f t="shared" si="15"/>
        <v>1</v>
      </c>
      <c r="R361">
        <f t="shared" si="17"/>
        <v>7</v>
      </c>
      <c r="S361">
        <v>1</v>
      </c>
      <c r="T361">
        <v>2</v>
      </c>
      <c r="U361">
        <v>3</v>
      </c>
      <c r="V361">
        <v>4</v>
      </c>
      <c r="W361"/>
      <c r="X361">
        <v>6</v>
      </c>
      <c r="Y361">
        <v>7</v>
      </c>
      <c r="Z361"/>
      <c r="AA361"/>
      <c r="AB361"/>
      <c r="AC361">
        <v>11</v>
      </c>
      <c r="AD361"/>
      <c r="AE361"/>
      <c r="AF361"/>
      <c r="AG361" s="126">
        <f t="shared" si="16"/>
        <v>7</v>
      </c>
      <c r="AH361">
        <v>4</v>
      </c>
      <c r="AI361">
        <v>5</v>
      </c>
      <c r="AJ361">
        <v>7</v>
      </c>
      <c r="AK361">
        <v>1</v>
      </c>
      <c r="AL361"/>
      <c r="AM361">
        <v>2</v>
      </c>
      <c r="AN361">
        <v>3</v>
      </c>
      <c r="AO361"/>
      <c r="AP361"/>
      <c r="AQ361"/>
      <c r="AR361">
        <v>6</v>
      </c>
      <c r="AS361"/>
      <c r="AT361"/>
      <c r="AU361" t="s">
        <v>1673</v>
      </c>
      <c r="AV361" t="s">
        <v>262</v>
      </c>
      <c r="AW361" t="s">
        <v>795</v>
      </c>
      <c r="AX361" t="s">
        <v>1672</v>
      </c>
      <c r="AY361" t="s">
        <v>1671</v>
      </c>
      <c r="AZ361">
        <v>4</v>
      </c>
      <c r="BA361">
        <v>3</v>
      </c>
      <c r="BB361">
        <v>3</v>
      </c>
      <c r="BC361">
        <v>4</v>
      </c>
      <c r="BD361">
        <v>5</v>
      </c>
      <c r="BE361">
        <v>5</v>
      </c>
      <c r="BF361">
        <v>4</v>
      </c>
      <c r="BG361">
        <v>4</v>
      </c>
      <c r="BH361">
        <v>4</v>
      </c>
      <c r="BI361">
        <v>5</v>
      </c>
      <c r="BJ361">
        <v>4</v>
      </c>
      <c r="BK361">
        <v>4</v>
      </c>
      <c r="BL361">
        <v>4</v>
      </c>
      <c r="BM361">
        <v>5</v>
      </c>
      <c r="BN361">
        <v>4</v>
      </c>
      <c r="BO361">
        <v>5</v>
      </c>
      <c r="BP361">
        <v>5</v>
      </c>
      <c r="BQ361">
        <v>4</v>
      </c>
      <c r="BR361">
        <v>4</v>
      </c>
      <c r="BS361">
        <v>4</v>
      </c>
      <c r="BT361">
        <v>3</v>
      </c>
      <c r="BU361">
        <v>4</v>
      </c>
      <c r="BV361">
        <v>4</v>
      </c>
      <c r="BW361">
        <v>4</v>
      </c>
      <c r="BX361">
        <v>4</v>
      </c>
      <c r="BY361">
        <v>4</v>
      </c>
      <c r="BZ361">
        <v>4</v>
      </c>
      <c r="CA361">
        <v>4</v>
      </c>
      <c r="CB361">
        <v>4</v>
      </c>
      <c r="CC361">
        <v>4</v>
      </c>
      <c r="CD361">
        <v>4</v>
      </c>
      <c r="CE361">
        <v>7</v>
      </c>
      <c r="CF361">
        <v>4</v>
      </c>
      <c r="CG361">
        <v>4</v>
      </c>
      <c r="CH361">
        <v>4</v>
      </c>
      <c r="CI361">
        <v>4</v>
      </c>
      <c r="CJ361">
        <v>4</v>
      </c>
      <c r="CK361">
        <v>4</v>
      </c>
      <c r="CL361">
        <v>4</v>
      </c>
      <c r="CM361">
        <v>3</v>
      </c>
      <c r="CN361">
        <v>2</v>
      </c>
    </row>
    <row r="362" spans="1:92" ht="15.5">
      <c r="A362" s="126" t="s">
        <v>1670</v>
      </c>
      <c r="B362" s="132">
        <v>16.905329211096081</v>
      </c>
      <c r="C362">
        <v>1</v>
      </c>
      <c r="D362">
        <v>2</v>
      </c>
      <c r="E362">
        <v>8</v>
      </c>
      <c r="F362"/>
      <c r="G362"/>
      <c r="H362">
        <v>3</v>
      </c>
      <c r="I362"/>
      <c r="J362"/>
      <c r="K362"/>
      <c r="L362"/>
      <c r="M362"/>
      <c r="N362"/>
      <c r="O362"/>
      <c r="P362"/>
      <c r="Q362" s="126">
        <f t="shared" si="15"/>
        <v>1</v>
      </c>
      <c r="R362">
        <f t="shared" si="17"/>
        <v>3</v>
      </c>
      <c r="S362"/>
      <c r="T362">
        <v>2</v>
      </c>
      <c r="U362">
        <v>3</v>
      </c>
      <c r="V362"/>
      <c r="W362">
        <v>5</v>
      </c>
      <c r="X362">
        <v>6</v>
      </c>
      <c r="Y362"/>
      <c r="Z362"/>
      <c r="AA362"/>
      <c r="AB362"/>
      <c r="AC362"/>
      <c r="AD362"/>
      <c r="AE362"/>
      <c r="AF362"/>
      <c r="AG362" s="126">
        <f t="shared" si="16"/>
        <v>4</v>
      </c>
      <c r="AH362"/>
      <c r="AI362">
        <v>1</v>
      </c>
      <c r="AJ362">
        <v>4</v>
      </c>
      <c r="AK362"/>
      <c r="AL362">
        <v>3</v>
      </c>
      <c r="AM362">
        <v>2</v>
      </c>
      <c r="AN362"/>
      <c r="AO362"/>
      <c r="AP362"/>
      <c r="AQ362"/>
      <c r="AR362"/>
      <c r="AS362"/>
      <c r="AT362"/>
      <c r="AU362" t="s">
        <v>86</v>
      </c>
      <c r="AV362"/>
      <c r="AW362"/>
      <c r="AX362"/>
      <c r="AY362"/>
      <c r="AZ362">
        <v>1</v>
      </c>
      <c r="BA362">
        <v>1</v>
      </c>
      <c r="BB362">
        <v>1</v>
      </c>
      <c r="BC362">
        <v>4</v>
      </c>
      <c r="BD362">
        <v>5</v>
      </c>
      <c r="BE362">
        <v>5</v>
      </c>
      <c r="BF362">
        <v>1</v>
      </c>
      <c r="BG362">
        <v>2</v>
      </c>
      <c r="BH362">
        <v>1</v>
      </c>
      <c r="BI362">
        <v>5</v>
      </c>
      <c r="BJ362">
        <v>5</v>
      </c>
      <c r="BK362">
        <v>5</v>
      </c>
      <c r="BL362">
        <v>5</v>
      </c>
      <c r="BM362">
        <v>5</v>
      </c>
      <c r="BN362">
        <v>5</v>
      </c>
      <c r="BO362">
        <v>5</v>
      </c>
      <c r="BP362">
        <v>4</v>
      </c>
      <c r="BQ362">
        <v>4</v>
      </c>
      <c r="BR362">
        <v>4</v>
      </c>
      <c r="BS362">
        <v>4</v>
      </c>
      <c r="BT362">
        <v>4</v>
      </c>
      <c r="BU362">
        <v>2</v>
      </c>
      <c r="BV362">
        <v>5</v>
      </c>
      <c r="BW362">
        <v>4</v>
      </c>
      <c r="BX362">
        <v>5</v>
      </c>
      <c r="BY362">
        <v>5</v>
      </c>
      <c r="BZ362">
        <v>5</v>
      </c>
      <c r="CA362">
        <v>5</v>
      </c>
      <c r="CB362">
        <v>2</v>
      </c>
      <c r="CC362">
        <v>2</v>
      </c>
      <c r="CD362">
        <v>4</v>
      </c>
      <c r="CE362">
        <v>5</v>
      </c>
      <c r="CF362">
        <v>2</v>
      </c>
      <c r="CG362">
        <v>2</v>
      </c>
      <c r="CH362">
        <v>2</v>
      </c>
      <c r="CI362">
        <v>4</v>
      </c>
      <c r="CJ362">
        <v>4</v>
      </c>
      <c r="CK362">
        <v>4</v>
      </c>
      <c r="CL362">
        <v>1</v>
      </c>
      <c r="CM362">
        <v>1</v>
      </c>
      <c r="CN362">
        <v>1</v>
      </c>
    </row>
    <row r="363" spans="1:92" ht="15.5">
      <c r="A363" s="126" t="s">
        <v>1669</v>
      </c>
      <c r="B363" s="132">
        <v>10.999458730139924</v>
      </c>
      <c r="C363">
        <v>1</v>
      </c>
      <c r="D363">
        <v>6</v>
      </c>
      <c r="E363">
        <v>8</v>
      </c>
      <c r="F363"/>
      <c r="G363"/>
      <c r="H363"/>
      <c r="I363"/>
      <c r="J363"/>
      <c r="K363"/>
      <c r="L363"/>
      <c r="M363"/>
      <c r="N363">
        <v>9</v>
      </c>
      <c r="O363"/>
      <c r="P363" t="s">
        <v>168</v>
      </c>
      <c r="Q363" s="126">
        <f t="shared" si="15"/>
        <v>1</v>
      </c>
      <c r="R363">
        <f t="shared" si="17"/>
        <v>9</v>
      </c>
      <c r="S363">
        <v>1</v>
      </c>
      <c r="T363">
        <v>2</v>
      </c>
      <c r="U363">
        <v>3</v>
      </c>
      <c r="V363">
        <v>4</v>
      </c>
      <c r="W363"/>
      <c r="X363">
        <v>6</v>
      </c>
      <c r="Y363">
        <v>7</v>
      </c>
      <c r="Z363"/>
      <c r="AA363">
        <v>9</v>
      </c>
      <c r="AB363">
        <v>10</v>
      </c>
      <c r="AC363">
        <v>11</v>
      </c>
      <c r="AD363">
        <v>12</v>
      </c>
      <c r="AE363">
        <v>13</v>
      </c>
      <c r="AF363"/>
      <c r="AG363" s="126">
        <f t="shared" si="16"/>
        <v>11</v>
      </c>
      <c r="AH363">
        <v>7</v>
      </c>
      <c r="AI363">
        <v>3</v>
      </c>
      <c r="AJ363">
        <v>6</v>
      </c>
      <c r="AK363">
        <v>4</v>
      </c>
      <c r="AL363"/>
      <c r="AM363">
        <v>5</v>
      </c>
      <c r="AN363">
        <v>8</v>
      </c>
      <c r="AO363"/>
      <c r="AP363">
        <v>1</v>
      </c>
      <c r="AQ363">
        <v>10</v>
      </c>
      <c r="AR363">
        <v>9</v>
      </c>
      <c r="AS363">
        <v>11</v>
      </c>
      <c r="AT363">
        <v>2</v>
      </c>
      <c r="AU363"/>
      <c r="AV363"/>
      <c r="AW363"/>
      <c r="AX363"/>
      <c r="AY363"/>
      <c r="AZ363">
        <v>5</v>
      </c>
      <c r="BA363">
        <v>4</v>
      </c>
      <c r="BB363">
        <v>4</v>
      </c>
      <c r="BC363">
        <v>4</v>
      </c>
      <c r="BD363">
        <v>4</v>
      </c>
      <c r="BE363">
        <v>5</v>
      </c>
      <c r="BF363">
        <v>4</v>
      </c>
      <c r="BG363">
        <v>4</v>
      </c>
      <c r="BH363">
        <v>3</v>
      </c>
      <c r="BI363">
        <v>3</v>
      </c>
      <c r="BJ363">
        <v>4</v>
      </c>
      <c r="BK363">
        <v>4</v>
      </c>
      <c r="BL363">
        <v>4</v>
      </c>
      <c r="BM363">
        <v>4</v>
      </c>
      <c r="BN363">
        <v>4</v>
      </c>
      <c r="BO363">
        <v>4</v>
      </c>
      <c r="BP363">
        <v>5</v>
      </c>
      <c r="BQ363">
        <v>3</v>
      </c>
      <c r="BR363">
        <v>4</v>
      </c>
      <c r="BS363">
        <v>4</v>
      </c>
      <c r="BT363">
        <v>4</v>
      </c>
      <c r="BU363">
        <v>5</v>
      </c>
      <c r="BV363">
        <v>4</v>
      </c>
      <c r="BW363">
        <v>4</v>
      </c>
      <c r="BX363">
        <v>5</v>
      </c>
      <c r="BY363">
        <v>5</v>
      </c>
      <c r="BZ363">
        <v>5</v>
      </c>
      <c r="CA363">
        <v>4</v>
      </c>
      <c r="CB363">
        <v>4</v>
      </c>
      <c r="CC363">
        <v>4</v>
      </c>
      <c r="CD363">
        <v>5</v>
      </c>
      <c r="CE363">
        <v>7</v>
      </c>
      <c r="CF363">
        <v>4</v>
      </c>
      <c r="CG363">
        <v>4</v>
      </c>
      <c r="CH363">
        <v>4</v>
      </c>
      <c r="CI363">
        <v>4</v>
      </c>
      <c r="CJ363">
        <v>5</v>
      </c>
      <c r="CK363">
        <v>5</v>
      </c>
      <c r="CL363">
        <v>4</v>
      </c>
      <c r="CM363">
        <v>4</v>
      </c>
      <c r="CN363">
        <v>3</v>
      </c>
    </row>
    <row r="364" spans="1:92" ht="15.5">
      <c r="A364" s="126" t="s">
        <v>1668</v>
      </c>
      <c r="B364" s="132">
        <v>11.896731747588259</v>
      </c>
      <c r="C364">
        <v>2</v>
      </c>
      <c r="D364">
        <v>2</v>
      </c>
      <c r="E364">
        <v>2</v>
      </c>
      <c r="F364">
        <v>1</v>
      </c>
      <c r="G364"/>
      <c r="H364"/>
      <c r="I364"/>
      <c r="J364"/>
      <c r="K364"/>
      <c r="L364"/>
      <c r="M364"/>
      <c r="N364"/>
      <c r="O364"/>
      <c r="P364"/>
      <c r="Q364" s="126">
        <f t="shared" si="15"/>
        <v>1</v>
      </c>
      <c r="R364">
        <f t="shared" si="17"/>
        <v>1</v>
      </c>
      <c r="S364"/>
      <c r="T364">
        <v>2</v>
      </c>
      <c r="U364">
        <v>3</v>
      </c>
      <c r="V364"/>
      <c r="W364">
        <v>5</v>
      </c>
      <c r="X364">
        <v>6</v>
      </c>
      <c r="Y364">
        <v>7</v>
      </c>
      <c r="Z364"/>
      <c r="AA364"/>
      <c r="AB364"/>
      <c r="AC364">
        <v>11</v>
      </c>
      <c r="AD364"/>
      <c r="AE364"/>
      <c r="AF364"/>
      <c r="AG364" s="126">
        <f t="shared" si="16"/>
        <v>6</v>
      </c>
      <c r="AH364"/>
      <c r="AI364">
        <v>1</v>
      </c>
      <c r="AJ364">
        <v>5</v>
      </c>
      <c r="AK364"/>
      <c r="AL364">
        <v>3</v>
      </c>
      <c r="AM364">
        <v>2</v>
      </c>
      <c r="AN364">
        <v>4</v>
      </c>
      <c r="AO364"/>
      <c r="AP364"/>
      <c r="AQ364"/>
      <c r="AR364">
        <v>6</v>
      </c>
      <c r="AS364"/>
      <c r="AT364"/>
      <c r="AU364" t="s">
        <v>920</v>
      </c>
      <c r="AV364" t="s">
        <v>752</v>
      </c>
      <c r="AW364" t="s">
        <v>297</v>
      </c>
      <c r="AX364"/>
      <c r="AY364"/>
      <c r="AZ364">
        <v>4</v>
      </c>
      <c r="BA364">
        <v>4</v>
      </c>
      <c r="BB364">
        <v>4</v>
      </c>
      <c r="BC364">
        <v>4</v>
      </c>
      <c r="BD364">
        <v>3</v>
      </c>
      <c r="BE364">
        <v>4</v>
      </c>
      <c r="BF364">
        <v>4</v>
      </c>
      <c r="BG364">
        <v>3</v>
      </c>
      <c r="BH364">
        <v>3</v>
      </c>
      <c r="BI364">
        <v>4</v>
      </c>
      <c r="BJ364">
        <v>4</v>
      </c>
      <c r="BK364">
        <v>5</v>
      </c>
      <c r="BL364">
        <v>5</v>
      </c>
      <c r="BM364">
        <v>5</v>
      </c>
      <c r="BN364">
        <v>4</v>
      </c>
      <c r="BO364">
        <v>4</v>
      </c>
      <c r="BP364">
        <v>4</v>
      </c>
      <c r="BQ364">
        <v>4</v>
      </c>
      <c r="BR364">
        <v>4</v>
      </c>
      <c r="BS364">
        <v>4</v>
      </c>
      <c r="BT364">
        <v>4</v>
      </c>
      <c r="BU364">
        <v>4</v>
      </c>
      <c r="BV364">
        <v>4</v>
      </c>
      <c r="BW364">
        <v>4</v>
      </c>
      <c r="BX364">
        <v>4</v>
      </c>
      <c r="BY364">
        <v>5</v>
      </c>
      <c r="BZ364">
        <v>5</v>
      </c>
      <c r="CA364">
        <v>4</v>
      </c>
      <c r="CB364">
        <v>4</v>
      </c>
      <c r="CC364">
        <v>4</v>
      </c>
      <c r="CD364">
        <v>4</v>
      </c>
      <c r="CE364">
        <v>5</v>
      </c>
      <c r="CF364">
        <v>4</v>
      </c>
      <c r="CG364">
        <v>4</v>
      </c>
      <c r="CH364">
        <v>3</v>
      </c>
      <c r="CI364">
        <v>4</v>
      </c>
      <c r="CJ364">
        <v>4</v>
      </c>
      <c r="CK364">
        <v>4</v>
      </c>
      <c r="CL364">
        <v>2</v>
      </c>
      <c r="CM364">
        <v>2</v>
      </c>
      <c r="CN364">
        <v>2</v>
      </c>
    </row>
    <row r="365" spans="1:92" ht="15.5">
      <c r="A365" s="126" t="s">
        <v>1667</v>
      </c>
      <c r="B365" s="132">
        <v>19.640077417431538</v>
      </c>
      <c r="C365">
        <v>2</v>
      </c>
      <c r="D365">
        <v>2</v>
      </c>
      <c r="E365">
        <v>3</v>
      </c>
      <c r="F365">
        <v>1</v>
      </c>
      <c r="G365"/>
      <c r="H365"/>
      <c r="I365"/>
      <c r="J365"/>
      <c r="K365"/>
      <c r="L365"/>
      <c r="M365"/>
      <c r="N365"/>
      <c r="O365"/>
      <c r="P365"/>
      <c r="Q365" s="126">
        <f t="shared" si="15"/>
        <v>1</v>
      </c>
      <c r="R365">
        <f t="shared" si="17"/>
        <v>1</v>
      </c>
      <c r="S365"/>
      <c r="T365"/>
      <c r="U365"/>
      <c r="V365"/>
      <c r="W365"/>
      <c r="X365"/>
      <c r="Y365"/>
      <c r="Z365"/>
      <c r="AA365"/>
      <c r="AB365"/>
      <c r="AC365"/>
      <c r="AD365">
        <v>12</v>
      </c>
      <c r="AE365"/>
      <c r="AF365"/>
      <c r="AG365" s="126">
        <f t="shared" si="16"/>
        <v>1</v>
      </c>
      <c r="AH365"/>
      <c r="AI365"/>
      <c r="AJ365"/>
      <c r="AK365"/>
      <c r="AL365"/>
      <c r="AM365"/>
      <c r="AN365"/>
      <c r="AO365"/>
      <c r="AP365"/>
      <c r="AQ365"/>
      <c r="AR365"/>
      <c r="AS365">
        <v>1</v>
      </c>
      <c r="AT365"/>
      <c r="AU365" t="s">
        <v>350</v>
      </c>
      <c r="AV365"/>
      <c r="AW365"/>
      <c r="AX365"/>
      <c r="AY365"/>
      <c r="AZ365">
        <v>6</v>
      </c>
      <c r="BA365">
        <v>4</v>
      </c>
      <c r="BB365">
        <v>3</v>
      </c>
      <c r="BC365">
        <v>4</v>
      </c>
      <c r="BD365">
        <v>5</v>
      </c>
      <c r="BE365">
        <v>5</v>
      </c>
      <c r="BF365">
        <v>3</v>
      </c>
      <c r="BG365">
        <v>3</v>
      </c>
      <c r="BH365">
        <v>3</v>
      </c>
      <c r="BI365">
        <v>3</v>
      </c>
      <c r="BJ365">
        <v>3</v>
      </c>
      <c r="BK365">
        <v>3</v>
      </c>
      <c r="BL365">
        <v>3</v>
      </c>
      <c r="BM365">
        <v>3</v>
      </c>
      <c r="BN365">
        <v>3</v>
      </c>
      <c r="BO365">
        <v>3</v>
      </c>
      <c r="BP365">
        <v>3</v>
      </c>
      <c r="BQ365">
        <v>3</v>
      </c>
      <c r="BR365">
        <v>3</v>
      </c>
      <c r="BS365">
        <v>3</v>
      </c>
      <c r="BT365">
        <v>3</v>
      </c>
      <c r="BU365">
        <v>3</v>
      </c>
      <c r="BV365">
        <v>3</v>
      </c>
      <c r="BW365">
        <v>3</v>
      </c>
      <c r="BX365">
        <v>3</v>
      </c>
      <c r="BY365">
        <v>3</v>
      </c>
      <c r="BZ365">
        <v>3</v>
      </c>
      <c r="CA365">
        <v>3</v>
      </c>
      <c r="CB365">
        <v>3</v>
      </c>
      <c r="CC365">
        <v>3</v>
      </c>
      <c r="CD365">
        <v>3</v>
      </c>
      <c r="CE365">
        <v>2</v>
      </c>
      <c r="CF365">
        <v>2</v>
      </c>
      <c r="CG365">
        <v>3</v>
      </c>
      <c r="CH365">
        <v>3</v>
      </c>
      <c r="CI365">
        <v>4</v>
      </c>
      <c r="CJ365">
        <v>4</v>
      </c>
      <c r="CK365">
        <v>5</v>
      </c>
      <c r="CL365">
        <v>2</v>
      </c>
      <c r="CM365">
        <v>1</v>
      </c>
      <c r="CN365">
        <v>1</v>
      </c>
    </row>
    <row r="366" spans="1:92" ht="15.5">
      <c r="A366" s="126" t="s">
        <v>1666</v>
      </c>
      <c r="B366" s="132">
        <v>8.2447640982995836</v>
      </c>
      <c r="C366">
        <v>1</v>
      </c>
      <c r="D366">
        <v>1</v>
      </c>
      <c r="E366">
        <v>2</v>
      </c>
      <c r="F366"/>
      <c r="G366"/>
      <c r="H366"/>
      <c r="I366"/>
      <c r="J366"/>
      <c r="K366"/>
      <c r="L366"/>
      <c r="M366">
        <v>8</v>
      </c>
      <c r="N366"/>
      <c r="O366"/>
      <c r="P366"/>
      <c r="Q366" s="126">
        <f t="shared" si="15"/>
        <v>1</v>
      </c>
      <c r="R366">
        <f t="shared" si="17"/>
        <v>8</v>
      </c>
      <c r="S366"/>
      <c r="T366">
        <v>2</v>
      </c>
      <c r="U366"/>
      <c r="V366">
        <v>4</v>
      </c>
      <c r="W366"/>
      <c r="X366">
        <v>6</v>
      </c>
      <c r="Y366">
        <v>7</v>
      </c>
      <c r="Z366"/>
      <c r="AA366"/>
      <c r="AB366"/>
      <c r="AC366">
        <v>11</v>
      </c>
      <c r="AD366"/>
      <c r="AE366"/>
      <c r="AF366"/>
      <c r="AG366" s="126">
        <f t="shared" si="16"/>
        <v>5</v>
      </c>
      <c r="AH366"/>
      <c r="AI366">
        <v>1</v>
      </c>
      <c r="AJ366"/>
      <c r="AK366">
        <v>5</v>
      </c>
      <c r="AL366"/>
      <c r="AM366">
        <v>4</v>
      </c>
      <c r="AN366">
        <v>3</v>
      </c>
      <c r="AO366"/>
      <c r="AP366"/>
      <c r="AQ366"/>
      <c r="AR366">
        <v>2</v>
      </c>
      <c r="AS366"/>
      <c r="AT366"/>
      <c r="AU366" t="s">
        <v>1665</v>
      </c>
      <c r="AV366" t="s">
        <v>1664</v>
      </c>
      <c r="AW366" t="s">
        <v>1663</v>
      </c>
      <c r="AX366" t="s">
        <v>1662</v>
      </c>
      <c r="AY366" t="s">
        <v>1661</v>
      </c>
      <c r="AZ366">
        <v>4</v>
      </c>
      <c r="BA366">
        <v>5</v>
      </c>
      <c r="BB366">
        <v>5</v>
      </c>
      <c r="BC366">
        <v>5</v>
      </c>
      <c r="BD366">
        <v>5</v>
      </c>
      <c r="BE366">
        <v>5</v>
      </c>
      <c r="BF366">
        <v>4</v>
      </c>
      <c r="BG366">
        <v>4</v>
      </c>
      <c r="BH366">
        <v>3</v>
      </c>
      <c r="BI366">
        <v>5</v>
      </c>
      <c r="BJ366">
        <v>5</v>
      </c>
      <c r="BK366">
        <v>5</v>
      </c>
      <c r="BL366">
        <v>5</v>
      </c>
      <c r="BM366">
        <v>5</v>
      </c>
      <c r="BN366">
        <v>5</v>
      </c>
      <c r="BO366">
        <v>5</v>
      </c>
      <c r="BP366">
        <v>3</v>
      </c>
      <c r="BQ366">
        <v>5</v>
      </c>
      <c r="BR366">
        <v>5</v>
      </c>
      <c r="BS366">
        <v>5</v>
      </c>
      <c r="BT366">
        <v>5</v>
      </c>
      <c r="BU366">
        <v>5</v>
      </c>
      <c r="BV366">
        <v>5</v>
      </c>
      <c r="BW366">
        <v>5</v>
      </c>
      <c r="BX366">
        <v>4</v>
      </c>
      <c r="BY366">
        <v>5</v>
      </c>
      <c r="BZ366">
        <v>4</v>
      </c>
      <c r="CA366">
        <v>5</v>
      </c>
      <c r="CB366">
        <v>5</v>
      </c>
      <c r="CC366">
        <v>4</v>
      </c>
      <c r="CD366">
        <v>5</v>
      </c>
      <c r="CE366">
        <v>3</v>
      </c>
      <c r="CF366">
        <v>4</v>
      </c>
      <c r="CG366">
        <v>4</v>
      </c>
      <c r="CH366">
        <v>3</v>
      </c>
      <c r="CI366">
        <v>3</v>
      </c>
      <c r="CJ366">
        <v>5</v>
      </c>
      <c r="CK366">
        <v>5</v>
      </c>
      <c r="CL366">
        <v>5</v>
      </c>
      <c r="CM366">
        <v>1</v>
      </c>
      <c r="CN366">
        <v>2</v>
      </c>
    </row>
    <row r="367" spans="1:92" ht="15.5">
      <c r="A367" s="126" t="s">
        <v>1660</v>
      </c>
      <c r="B367" s="132">
        <v>15.447826219802181</v>
      </c>
      <c r="C367">
        <v>2</v>
      </c>
      <c r="D367">
        <v>3</v>
      </c>
      <c r="E367">
        <v>12</v>
      </c>
      <c r="F367"/>
      <c r="G367"/>
      <c r="H367"/>
      <c r="I367"/>
      <c r="J367"/>
      <c r="K367"/>
      <c r="L367"/>
      <c r="M367"/>
      <c r="N367">
        <v>9</v>
      </c>
      <c r="O367"/>
      <c r="P367" t="s">
        <v>331</v>
      </c>
      <c r="Q367" s="126">
        <f t="shared" si="15"/>
        <v>1</v>
      </c>
      <c r="R367">
        <f t="shared" si="17"/>
        <v>9</v>
      </c>
      <c r="S367"/>
      <c r="T367">
        <v>2</v>
      </c>
      <c r="U367">
        <v>3</v>
      </c>
      <c r="V367"/>
      <c r="W367">
        <v>5</v>
      </c>
      <c r="X367">
        <v>6</v>
      </c>
      <c r="Y367">
        <v>7</v>
      </c>
      <c r="Z367">
        <v>8</v>
      </c>
      <c r="AA367"/>
      <c r="AB367"/>
      <c r="AC367">
        <v>11</v>
      </c>
      <c r="AD367">
        <v>12</v>
      </c>
      <c r="AE367">
        <v>13</v>
      </c>
      <c r="AF367"/>
      <c r="AG367" s="126">
        <f t="shared" si="16"/>
        <v>9</v>
      </c>
      <c r="AH367"/>
      <c r="AI367">
        <v>1</v>
      </c>
      <c r="AJ367">
        <v>2</v>
      </c>
      <c r="AK367"/>
      <c r="AL367">
        <v>4</v>
      </c>
      <c r="AM367">
        <v>8</v>
      </c>
      <c r="AN367">
        <v>6</v>
      </c>
      <c r="AO367">
        <v>3</v>
      </c>
      <c r="AP367"/>
      <c r="AQ367"/>
      <c r="AR367">
        <v>7</v>
      </c>
      <c r="AS367">
        <v>5</v>
      </c>
      <c r="AT367">
        <v>9</v>
      </c>
      <c r="AU367" t="s">
        <v>422</v>
      </c>
      <c r="AV367"/>
      <c r="AW367"/>
      <c r="AX367"/>
      <c r="AY367"/>
      <c r="AZ367">
        <v>4</v>
      </c>
      <c r="BA367">
        <v>3</v>
      </c>
      <c r="BB367">
        <v>4</v>
      </c>
      <c r="BC367">
        <v>4</v>
      </c>
      <c r="BD367">
        <v>4</v>
      </c>
      <c r="BE367">
        <v>5</v>
      </c>
      <c r="BF367">
        <v>4</v>
      </c>
      <c r="BG367">
        <v>4</v>
      </c>
      <c r="BH367">
        <v>4</v>
      </c>
      <c r="BI367">
        <v>4</v>
      </c>
      <c r="BJ367">
        <v>4</v>
      </c>
      <c r="BK367">
        <v>4</v>
      </c>
      <c r="BL367">
        <v>5</v>
      </c>
      <c r="BM367">
        <v>5</v>
      </c>
      <c r="BN367">
        <v>5</v>
      </c>
      <c r="BO367">
        <v>5</v>
      </c>
      <c r="BP367">
        <v>5</v>
      </c>
      <c r="BQ367">
        <v>5</v>
      </c>
      <c r="BR367">
        <v>5</v>
      </c>
      <c r="BS367">
        <v>5</v>
      </c>
      <c r="BT367">
        <v>5</v>
      </c>
      <c r="BU367">
        <v>4</v>
      </c>
      <c r="BV367">
        <v>5</v>
      </c>
      <c r="BW367">
        <v>5</v>
      </c>
      <c r="BX367">
        <v>5</v>
      </c>
      <c r="BY367">
        <v>5</v>
      </c>
      <c r="BZ367">
        <v>5</v>
      </c>
      <c r="CA367">
        <v>5</v>
      </c>
      <c r="CB367">
        <v>5</v>
      </c>
      <c r="CC367">
        <v>5</v>
      </c>
      <c r="CD367">
        <v>5</v>
      </c>
      <c r="CE367">
        <v>6</v>
      </c>
      <c r="CF367">
        <v>4</v>
      </c>
      <c r="CG367">
        <v>5</v>
      </c>
      <c r="CH367">
        <v>4</v>
      </c>
      <c r="CI367">
        <v>5</v>
      </c>
      <c r="CJ367">
        <v>5</v>
      </c>
      <c r="CK367">
        <v>4</v>
      </c>
      <c r="CL367">
        <v>5</v>
      </c>
      <c r="CM367">
        <v>5</v>
      </c>
      <c r="CN367">
        <v>4</v>
      </c>
    </row>
    <row r="368" spans="1:92" ht="15.5">
      <c r="A368" s="126" t="s">
        <v>1659</v>
      </c>
      <c r="B368" s="132">
        <v>17.117316335746576</v>
      </c>
      <c r="C368">
        <v>2</v>
      </c>
      <c r="D368">
        <v>4</v>
      </c>
      <c r="E368">
        <v>2</v>
      </c>
      <c r="F368">
        <v>1</v>
      </c>
      <c r="G368"/>
      <c r="H368"/>
      <c r="I368"/>
      <c r="J368"/>
      <c r="K368"/>
      <c r="L368"/>
      <c r="M368"/>
      <c r="N368"/>
      <c r="O368"/>
      <c r="P368"/>
      <c r="Q368" s="126">
        <f t="shared" si="15"/>
        <v>1</v>
      </c>
      <c r="R368">
        <f t="shared" si="17"/>
        <v>1</v>
      </c>
      <c r="S368"/>
      <c r="T368">
        <v>2</v>
      </c>
      <c r="U368"/>
      <c r="V368"/>
      <c r="W368"/>
      <c r="X368"/>
      <c r="Y368"/>
      <c r="Z368"/>
      <c r="AA368"/>
      <c r="AB368"/>
      <c r="AC368"/>
      <c r="AD368"/>
      <c r="AE368"/>
      <c r="AF368"/>
      <c r="AG368" s="126">
        <f t="shared" si="16"/>
        <v>1</v>
      </c>
      <c r="AH368"/>
      <c r="AI368">
        <v>1</v>
      </c>
      <c r="AJ368"/>
      <c r="AK368"/>
      <c r="AL368"/>
      <c r="AM368"/>
      <c r="AN368"/>
      <c r="AO368"/>
      <c r="AP368"/>
      <c r="AQ368"/>
      <c r="AR368"/>
      <c r="AS368"/>
      <c r="AT368"/>
      <c r="AU368"/>
      <c r="AV368"/>
      <c r="AW368"/>
      <c r="AX368"/>
      <c r="AY368"/>
      <c r="AZ368">
        <v>6</v>
      </c>
      <c r="BA368">
        <v>3</v>
      </c>
      <c r="BB368">
        <v>2</v>
      </c>
      <c r="BC368">
        <v>3</v>
      </c>
      <c r="BD368">
        <v>4</v>
      </c>
      <c r="BE368">
        <v>4</v>
      </c>
      <c r="BF368">
        <v>3</v>
      </c>
      <c r="BG368">
        <v>3</v>
      </c>
      <c r="BH368">
        <v>3</v>
      </c>
      <c r="BI368">
        <v>3</v>
      </c>
      <c r="BJ368">
        <v>3</v>
      </c>
      <c r="BK368">
        <v>3</v>
      </c>
      <c r="BL368">
        <v>3</v>
      </c>
      <c r="BM368">
        <v>3</v>
      </c>
      <c r="BN368">
        <v>3</v>
      </c>
      <c r="BO368">
        <v>3</v>
      </c>
      <c r="BP368">
        <v>3</v>
      </c>
      <c r="BQ368">
        <v>3</v>
      </c>
      <c r="BR368">
        <v>3</v>
      </c>
      <c r="BS368">
        <v>3</v>
      </c>
      <c r="BT368">
        <v>3</v>
      </c>
      <c r="BU368">
        <v>3</v>
      </c>
      <c r="BV368">
        <v>3</v>
      </c>
      <c r="BW368">
        <v>3</v>
      </c>
      <c r="BX368">
        <v>3</v>
      </c>
      <c r="BY368">
        <v>3</v>
      </c>
      <c r="BZ368">
        <v>3</v>
      </c>
      <c r="CA368">
        <v>3</v>
      </c>
      <c r="CB368">
        <v>3</v>
      </c>
      <c r="CC368">
        <v>3</v>
      </c>
      <c r="CD368">
        <v>3</v>
      </c>
      <c r="CE368">
        <v>5</v>
      </c>
      <c r="CF368">
        <v>3</v>
      </c>
      <c r="CG368">
        <v>3</v>
      </c>
      <c r="CH368">
        <v>3</v>
      </c>
      <c r="CI368">
        <v>3</v>
      </c>
      <c r="CJ368">
        <v>4</v>
      </c>
      <c r="CK368">
        <v>5</v>
      </c>
      <c r="CL368">
        <v>2</v>
      </c>
      <c r="CM368">
        <v>2</v>
      </c>
      <c r="CN368">
        <v>2</v>
      </c>
    </row>
    <row r="369" spans="1:92" ht="15.5">
      <c r="A369" s="126" t="s">
        <v>1658</v>
      </c>
      <c r="B369" s="132">
        <v>24.203005118135955</v>
      </c>
      <c r="C369">
        <v>1</v>
      </c>
      <c r="D369">
        <v>2</v>
      </c>
      <c r="E369">
        <v>2</v>
      </c>
      <c r="F369">
        <v>1</v>
      </c>
      <c r="G369"/>
      <c r="H369"/>
      <c r="I369"/>
      <c r="J369"/>
      <c r="K369"/>
      <c r="L369"/>
      <c r="M369"/>
      <c r="N369"/>
      <c r="O369"/>
      <c r="P369"/>
      <c r="Q369" s="126">
        <f t="shared" si="15"/>
        <v>1</v>
      </c>
      <c r="R369">
        <f t="shared" si="17"/>
        <v>1</v>
      </c>
      <c r="S369">
        <v>1</v>
      </c>
      <c r="T369"/>
      <c r="U369"/>
      <c r="V369"/>
      <c r="W369"/>
      <c r="X369"/>
      <c r="Y369"/>
      <c r="Z369"/>
      <c r="AA369"/>
      <c r="AB369"/>
      <c r="AC369"/>
      <c r="AD369"/>
      <c r="AE369"/>
      <c r="AF369"/>
      <c r="AG369" s="126">
        <f t="shared" si="16"/>
        <v>1</v>
      </c>
      <c r="AH369">
        <v>1</v>
      </c>
      <c r="AI369"/>
      <c r="AJ369"/>
      <c r="AK369"/>
      <c r="AL369"/>
      <c r="AM369"/>
      <c r="AN369"/>
      <c r="AO369"/>
      <c r="AP369"/>
      <c r="AQ369"/>
      <c r="AR369"/>
      <c r="AS369"/>
      <c r="AT369"/>
      <c r="AU369" t="s">
        <v>319</v>
      </c>
      <c r="AV369" t="s">
        <v>893</v>
      </c>
      <c r="AW369"/>
      <c r="AX369"/>
      <c r="AY369"/>
      <c r="AZ369">
        <v>5</v>
      </c>
      <c r="BA369">
        <v>5</v>
      </c>
      <c r="BB369">
        <v>4</v>
      </c>
      <c r="BC369">
        <v>3</v>
      </c>
      <c r="BD369">
        <v>3</v>
      </c>
      <c r="BE369">
        <v>3</v>
      </c>
      <c r="BF369">
        <v>3</v>
      </c>
      <c r="BG369">
        <v>3</v>
      </c>
      <c r="BH369">
        <v>3</v>
      </c>
      <c r="BI369">
        <v>3</v>
      </c>
      <c r="BJ369">
        <v>5</v>
      </c>
      <c r="BK369">
        <v>5</v>
      </c>
      <c r="BL369">
        <v>5</v>
      </c>
      <c r="BM369">
        <v>4</v>
      </c>
      <c r="BN369">
        <v>3</v>
      </c>
      <c r="BO369">
        <v>4</v>
      </c>
      <c r="BP369">
        <v>5</v>
      </c>
      <c r="BQ369">
        <v>5</v>
      </c>
      <c r="BR369">
        <v>5</v>
      </c>
      <c r="BS369">
        <v>4</v>
      </c>
      <c r="BT369">
        <v>3</v>
      </c>
      <c r="BU369">
        <v>3</v>
      </c>
      <c r="BV369">
        <v>3</v>
      </c>
      <c r="BW369">
        <v>3</v>
      </c>
      <c r="BX369">
        <v>5</v>
      </c>
      <c r="BY369">
        <v>5</v>
      </c>
      <c r="BZ369">
        <v>5</v>
      </c>
      <c r="CA369">
        <v>4</v>
      </c>
      <c r="CB369">
        <v>4</v>
      </c>
      <c r="CC369">
        <v>4</v>
      </c>
      <c r="CD369">
        <v>4</v>
      </c>
      <c r="CE369">
        <v>3</v>
      </c>
      <c r="CF369">
        <v>4</v>
      </c>
      <c r="CG369">
        <v>4</v>
      </c>
      <c r="CH369">
        <v>4</v>
      </c>
      <c r="CI369">
        <v>3</v>
      </c>
      <c r="CJ369">
        <v>4</v>
      </c>
      <c r="CK369">
        <v>3</v>
      </c>
      <c r="CL369">
        <v>4</v>
      </c>
      <c r="CM369">
        <v>4</v>
      </c>
      <c r="CN369">
        <v>4</v>
      </c>
    </row>
    <row r="370" spans="1:92" ht="15.5">
      <c r="A370" s="126" t="s">
        <v>1657</v>
      </c>
      <c r="B370" s="132">
        <v>15.41113741806633</v>
      </c>
      <c r="C370">
        <v>1</v>
      </c>
      <c r="D370">
        <v>6</v>
      </c>
      <c r="E370">
        <v>1</v>
      </c>
      <c r="F370">
        <v>1</v>
      </c>
      <c r="G370"/>
      <c r="H370"/>
      <c r="I370"/>
      <c r="J370"/>
      <c r="K370"/>
      <c r="L370"/>
      <c r="M370"/>
      <c r="N370"/>
      <c r="O370"/>
      <c r="P370"/>
      <c r="Q370" s="126">
        <f t="shared" si="15"/>
        <v>1</v>
      </c>
      <c r="R370">
        <f t="shared" si="17"/>
        <v>1</v>
      </c>
      <c r="S370"/>
      <c r="T370">
        <v>2</v>
      </c>
      <c r="U370">
        <v>3</v>
      </c>
      <c r="V370">
        <v>4</v>
      </c>
      <c r="W370">
        <v>5</v>
      </c>
      <c r="X370">
        <v>6</v>
      </c>
      <c r="Y370">
        <v>7</v>
      </c>
      <c r="Z370"/>
      <c r="AA370"/>
      <c r="AB370"/>
      <c r="AC370">
        <v>11</v>
      </c>
      <c r="AD370">
        <v>12</v>
      </c>
      <c r="AE370"/>
      <c r="AF370"/>
      <c r="AG370" s="126">
        <f t="shared" si="16"/>
        <v>8</v>
      </c>
      <c r="AH370"/>
      <c r="AI370">
        <v>4</v>
      </c>
      <c r="AJ370">
        <v>2</v>
      </c>
      <c r="AK370">
        <v>7</v>
      </c>
      <c r="AL370">
        <v>6</v>
      </c>
      <c r="AM370">
        <v>1</v>
      </c>
      <c r="AN370">
        <v>8</v>
      </c>
      <c r="AO370"/>
      <c r="AP370"/>
      <c r="AQ370"/>
      <c r="AR370">
        <v>5</v>
      </c>
      <c r="AS370">
        <v>3</v>
      </c>
      <c r="AT370"/>
      <c r="AU370" t="s">
        <v>1656</v>
      </c>
      <c r="AV370" t="s">
        <v>1655</v>
      </c>
      <c r="AW370"/>
      <c r="AX370"/>
      <c r="AY370"/>
      <c r="AZ370">
        <v>3</v>
      </c>
      <c r="BA370">
        <v>2</v>
      </c>
      <c r="BB370">
        <v>2</v>
      </c>
      <c r="BC370">
        <v>2</v>
      </c>
      <c r="BD370">
        <v>4</v>
      </c>
      <c r="BE370">
        <v>5</v>
      </c>
      <c r="BF370">
        <v>3</v>
      </c>
      <c r="BG370">
        <v>2</v>
      </c>
      <c r="BH370">
        <v>3</v>
      </c>
      <c r="BI370">
        <v>1</v>
      </c>
      <c r="BJ370">
        <v>4</v>
      </c>
      <c r="BK370">
        <v>5</v>
      </c>
      <c r="BL370">
        <v>3</v>
      </c>
      <c r="BM370">
        <v>5</v>
      </c>
      <c r="BN370">
        <v>5</v>
      </c>
      <c r="BO370">
        <v>5</v>
      </c>
      <c r="BP370">
        <v>3</v>
      </c>
      <c r="BQ370">
        <v>4</v>
      </c>
      <c r="BR370">
        <v>5</v>
      </c>
      <c r="BS370">
        <v>5</v>
      </c>
      <c r="BT370">
        <v>2</v>
      </c>
      <c r="BU370">
        <v>3</v>
      </c>
      <c r="BV370">
        <v>4</v>
      </c>
      <c r="BW370">
        <v>5</v>
      </c>
      <c r="BX370">
        <v>5</v>
      </c>
      <c r="BY370">
        <v>5</v>
      </c>
      <c r="BZ370">
        <v>5</v>
      </c>
      <c r="CA370">
        <v>4</v>
      </c>
      <c r="CB370">
        <v>1</v>
      </c>
      <c r="CC370">
        <v>2</v>
      </c>
      <c r="CD370">
        <v>4</v>
      </c>
      <c r="CE370">
        <v>3</v>
      </c>
      <c r="CF370">
        <v>4</v>
      </c>
      <c r="CG370">
        <v>3</v>
      </c>
      <c r="CH370">
        <v>3</v>
      </c>
      <c r="CI370">
        <v>2</v>
      </c>
      <c r="CJ370">
        <v>4</v>
      </c>
      <c r="CK370">
        <v>2</v>
      </c>
      <c r="CL370">
        <v>4</v>
      </c>
      <c r="CM370">
        <v>3</v>
      </c>
      <c r="CN370">
        <v>2</v>
      </c>
    </row>
    <row r="371" spans="1:92" ht="15.5">
      <c r="A371" s="126" t="s">
        <v>1654</v>
      </c>
      <c r="B371" s="132">
        <v>21.410322598936208</v>
      </c>
      <c r="C371">
        <v>2</v>
      </c>
      <c r="D371">
        <v>5</v>
      </c>
      <c r="E371">
        <v>3</v>
      </c>
      <c r="F371">
        <v>1</v>
      </c>
      <c r="G371"/>
      <c r="H371"/>
      <c r="I371"/>
      <c r="J371"/>
      <c r="K371"/>
      <c r="L371"/>
      <c r="M371"/>
      <c r="N371"/>
      <c r="O371"/>
      <c r="P371"/>
      <c r="Q371" s="126">
        <f t="shared" si="15"/>
        <v>1</v>
      </c>
      <c r="R371">
        <f t="shared" si="17"/>
        <v>1</v>
      </c>
      <c r="S371"/>
      <c r="T371">
        <v>2</v>
      </c>
      <c r="U371"/>
      <c r="V371"/>
      <c r="W371"/>
      <c r="X371">
        <v>6</v>
      </c>
      <c r="Y371"/>
      <c r="Z371"/>
      <c r="AA371"/>
      <c r="AB371"/>
      <c r="AC371"/>
      <c r="AD371">
        <v>12</v>
      </c>
      <c r="AE371"/>
      <c r="AF371"/>
      <c r="AG371" s="126">
        <f t="shared" si="16"/>
        <v>3</v>
      </c>
      <c r="AH371"/>
      <c r="AI371">
        <v>3</v>
      </c>
      <c r="AJ371"/>
      <c r="AK371"/>
      <c r="AL371"/>
      <c r="AM371">
        <v>2</v>
      </c>
      <c r="AN371"/>
      <c r="AO371"/>
      <c r="AP371"/>
      <c r="AQ371"/>
      <c r="AR371"/>
      <c r="AS371">
        <v>1</v>
      </c>
      <c r="AT371"/>
      <c r="AU371" t="s">
        <v>1653</v>
      </c>
      <c r="AV371"/>
      <c r="AW371"/>
      <c r="AX371"/>
      <c r="AY371"/>
      <c r="AZ371">
        <v>3</v>
      </c>
      <c r="BA371">
        <v>4</v>
      </c>
      <c r="BB371">
        <v>3</v>
      </c>
      <c r="BC371">
        <v>4</v>
      </c>
      <c r="BD371">
        <v>5</v>
      </c>
      <c r="BE371">
        <v>5</v>
      </c>
      <c r="BF371">
        <v>3</v>
      </c>
      <c r="BG371">
        <v>3</v>
      </c>
      <c r="BH371">
        <v>3</v>
      </c>
      <c r="BI371">
        <v>3</v>
      </c>
      <c r="BJ371">
        <v>3</v>
      </c>
      <c r="BK371">
        <v>4</v>
      </c>
      <c r="BL371">
        <v>4</v>
      </c>
      <c r="BM371">
        <v>3</v>
      </c>
      <c r="BN371">
        <v>4</v>
      </c>
      <c r="BO371">
        <v>4</v>
      </c>
      <c r="BP371">
        <v>4</v>
      </c>
      <c r="BQ371">
        <v>4</v>
      </c>
      <c r="BR371">
        <v>4</v>
      </c>
      <c r="BS371">
        <v>4</v>
      </c>
      <c r="BT371">
        <v>5</v>
      </c>
      <c r="BU371">
        <v>5</v>
      </c>
      <c r="BV371">
        <v>5</v>
      </c>
      <c r="BW371">
        <v>5</v>
      </c>
      <c r="BX371">
        <v>5</v>
      </c>
      <c r="BY371">
        <v>5</v>
      </c>
      <c r="BZ371">
        <v>5</v>
      </c>
      <c r="CA371">
        <v>4</v>
      </c>
      <c r="CB371">
        <v>4</v>
      </c>
      <c r="CC371">
        <v>4</v>
      </c>
      <c r="CD371">
        <v>5</v>
      </c>
      <c r="CE371">
        <v>1</v>
      </c>
      <c r="CF371">
        <v>3</v>
      </c>
      <c r="CG371">
        <v>4</v>
      </c>
      <c r="CH371">
        <v>4</v>
      </c>
      <c r="CI371">
        <v>5</v>
      </c>
      <c r="CJ371">
        <v>4</v>
      </c>
      <c r="CK371">
        <v>4</v>
      </c>
      <c r="CL371">
        <v>4</v>
      </c>
      <c r="CM371">
        <v>3</v>
      </c>
      <c r="CN371">
        <v>3</v>
      </c>
    </row>
    <row r="372" spans="1:92" ht="15.5">
      <c r="A372" s="126" t="s">
        <v>1652</v>
      </c>
      <c r="B372" s="132">
        <v>18.082021148068407</v>
      </c>
      <c r="C372">
        <v>1</v>
      </c>
      <c r="D372">
        <v>3</v>
      </c>
      <c r="E372">
        <v>2</v>
      </c>
      <c r="F372"/>
      <c r="G372"/>
      <c r="H372"/>
      <c r="I372"/>
      <c r="J372"/>
      <c r="K372"/>
      <c r="L372"/>
      <c r="M372"/>
      <c r="N372">
        <v>9</v>
      </c>
      <c r="O372"/>
      <c r="P372" t="s">
        <v>169</v>
      </c>
      <c r="Q372" s="126">
        <f t="shared" si="15"/>
        <v>1</v>
      </c>
      <c r="R372">
        <f t="shared" si="17"/>
        <v>9</v>
      </c>
      <c r="S372"/>
      <c r="T372"/>
      <c r="U372"/>
      <c r="V372">
        <v>4</v>
      </c>
      <c r="W372"/>
      <c r="X372"/>
      <c r="Y372"/>
      <c r="Z372"/>
      <c r="AA372">
        <v>9</v>
      </c>
      <c r="AB372"/>
      <c r="AC372"/>
      <c r="AD372"/>
      <c r="AE372"/>
      <c r="AF372"/>
      <c r="AG372" s="126">
        <f t="shared" si="16"/>
        <v>2</v>
      </c>
      <c r="AH372"/>
      <c r="AI372"/>
      <c r="AJ372"/>
      <c r="AK372">
        <v>2</v>
      </c>
      <c r="AL372"/>
      <c r="AM372"/>
      <c r="AN372"/>
      <c r="AO372"/>
      <c r="AP372">
        <v>1</v>
      </c>
      <c r="AQ372"/>
      <c r="AR372"/>
      <c r="AS372"/>
      <c r="AT372"/>
      <c r="AU372" t="s">
        <v>1651</v>
      </c>
      <c r="AV372" t="s">
        <v>1650</v>
      </c>
      <c r="AW372" t="s">
        <v>518</v>
      </c>
      <c r="AX372"/>
      <c r="AY372"/>
      <c r="AZ372">
        <v>3</v>
      </c>
      <c r="BA372">
        <v>2</v>
      </c>
      <c r="BB372">
        <v>3</v>
      </c>
      <c r="BC372">
        <v>3</v>
      </c>
      <c r="BD372">
        <v>4</v>
      </c>
      <c r="BE372">
        <v>5</v>
      </c>
      <c r="BF372">
        <v>3</v>
      </c>
      <c r="BG372">
        <v>4</v>
      </c>
      <c r="BH372">
        <v>4</v>
      </c>
      <c r="BI372">
        <v>5</v>
      </c>
      <c r="BJ372">
        <v>4</v>
      </c>
      <c r="BK372">
        <v>4</v>
      </c>
      <c r="BL372">
        <v>5</v>
      </c>
      <c r="BM372">
        <v>3</v>
      </c>
      <c r="BN372">
        <v>4</v>
      </c>
      <c r="BO372">
        <v>3</v>
      </c>
      <c r="BP372">
        <v>4</v>
      </c>
      <c r="BQ372">
        <v>4</v>
      </c>
      <c r="BR372">
        <v>4</v>
      </c>
      <c r="BS372">
        <v>4</v>
      </c>
      <c r="BT372">
        <v>4</v>
      </c>
      <c r="BU372">
        <v>3</v>
      </c>
      <c r="BV372">
        <v>4</v>
      </c>
      <c r="BW372">
        <v>3</v>
      </c>
      <c r="BX372">
        <v>4</v>
      </c>
      <c r="BY372">
        <v>4</v>
      </c>
      <c r="BZ372">
        <v>5</v>
      </c>
      <c r="CA372">
        <v>4</v>
      </c>
      <c r="CB372">
        <v>3</v>
      </c>
      <c r="CC372">
        <v>4</v>
      </c>
      <c r="CD372">
        <v>4</v>
      </c>
      <c r="CE372">
        <v>5</v>
      </c>
      <c r="CF372">
        <v>3</v>
      </c>
      <c r="CG372">
        <v>4</v>
      </c>
      <c r="CH372">
        <v>4</v>
      </c>
      <c r="CI372">
        <v>3</v>
      </c>
      <c r="CJ372">
        <v>4</v>
      </c>
      <c r="CK372">
        <v>4</v>
      </c>
      <c r="CL372">
        <v>4</v>
      </c>
      <c r="CM372">
        <v>4</v>
      </c>
      <c r="CN372">
        <v>3</v>
      </c>
    </row>
    <row r="373" spans="1:92" ht="15.5">
      <c r="A373" s="126" t="s">
        <v>1649</v>
      </c>
      <c r="B373" s="132">
        <v>6.337576578412345</v>
      </c>
      <c r="C373">
        <v>1</v>
      </c>
      <c r="D373">
        <v>6</v>
      </c>
      <c r="E373">
        <v>2</v>
      </c>
      <c r="F373">
        <v>1</v>
      </c>
      <c r="G373"/>
      <c r="H373"/>
      <c r="I373"/>
      <c r="J373"/>
      <c r="K373"/>
      <c r="L373"/>
      <c r="M373"/>
      <c r="N373"/>
      <c r="O373"/>
      <c r="P373"/>
      <c r="Q373" s="126">
        <f t="shared" si="15"/>
        <v>1</v>
      </c>
      <c r="R373">
        <f t="shared" si="17"/>
        <v>1</v>
      </c>
      <c r="S373">
        <v>1</v>
      </c>
      <c r="T373"/>
      <c r="U373"/>
      <c r="V373"/>
      <c r="W373"/>
      <c r="X373"/>
      <c r="Y373"/>
      <c r="Z373"/>
      <c r="AA373"/>
      <c r="AB373"/>
      <c r="AC373"/>
      <c r="AD373"/>
      <c r="AE373"/>
      <c r="AF373"/>
      <c r="AG373" s="126">
        <f t="shared" si="16"/>
        <v>1</v>
      </c>
      <c r="AH373">
        <v>1</v>
      </c>
      <c r="AI373"/>
      <c r="AJ373"/>
      <c r="AK373"/>
      <c r="AL373"/>
      <c r="AM373"/>
      <c r="AN373"/>
      <c r="AO373"/>
      <c r="AP373"/>
      <c r="AQ373"/>
      <c r="AR373"/>
      <c r="AS373"/>
      <c r="AT373"/>
      <c r="AU373" t="s">
        <v>1419</v>
      </c>
      <c r="AV373" t="s">
        <v>1648</v>
      </c>
      <c r="AW373" t="s">
        <v>1647</v>
      </c>
      <c r="AX373" t="s">
        <v>1399</v>
      </c>
      <c r="AY373"/>
      <c r="AZ373">
        <v>4</v>
      </c>
      <c r="BA373">
        <v>4</v>
      </c>
      <c r="BB373">
        <v>4</v>
      </c>
      <c r="BC373">
        <v>4</v>
      </c>
      <c r="BD373">
        <v>2</v>
      </c>
      <c r="BE373">
        <v>2</v>
      </c>
      <c r="BF373">
        <v>3</v>
      </c>
      <c r="BG373">
        <v>3</v>
      </c>
      <c r="BH373">
        <v>3</v>
      </c>
      <c r="BI373">
        <v>3</v>
      </c>
      <c r="BJ373">
        <v>4</v>
      </c>
      <c r="BK373">
        <v>4</v>
      </c>
      <c r="BL373">
        <v>4</v>
      </c>
      <c r="BM373">
        <v>4</v>
      </c>
      <c r="BN373">
        <v>4</v>
      </c>
      <c r="BO373">
        <v>4</v>
      </c>
      <c r="BP373">
        <v>3</v>
      </c>
      <c r="BQ373">
        <v>4</v>
      </c>
      <c r="BR373">
        <v>4</v>
      </c>
      <c r="BS373">
        <v>4</v>
      </c>
      <c r="BT373">
        <v>4</v>
      </c>
      <c r="BU373">
        <v>4</v>
      </c>
      <c r="BV373">
        <v>4</v>
      </c>
      <c r="BW373">
        <v>4</v>
      </c>
      <c r="BX373">
        <v>4</v>
      </c>
      <c r="BY373">
        <v>4</v>
      </c>
      <c r="BZ373">
        <v>4</v>
      </c>
      <c r="CA373">
        <v>4</v>
      </c>
      <c r="CB373">
        <v>3</v>
      </c>
      <c r="CC373">
        <v>3</v>
      </c>
      <c r="CD373">
        <v>4</v>
      </c>
      <c r="CE373">
        <v>2</v>
      </c>
      <c r="CF373">
        <v>3</v>
      </c>
      <c r="CG373">
        <v>4</v>
      </c>
      <c r="CH373">
        <v>4</v>
      </c>
      <c r="CI373">
        <v>4</v>
      </c>
      <c r="CJ373">
        <v>4</v>
      </c>
      <c r="CK373">
        <v>4</v>
      </c>
      <c r="CL373">
        <v>2</v>
      </c>
      <c r="CM373">
        <v>2</v>
      </c>
      <c r="CN373">
        <v>2</v>
      </c>
    </row>
    <row r="374" spans="1:92" ht="15.5">
      <c r="A374" s="126" t="s">
        <v>1646</v>
      </c>
      <c r="B374" s="132">
        <v>23.868362201679421</v>
      </c>
      <c r="C374">
        <v>1</v>
      </c>
      <c r="D374">
        <v>5</v>
      </c>
      <c r="E374">
        <v>12</v>
      </c>
      <c r="F374">
        <v>1</v>
      </c>
      <c r="G374"/>
      <c r="H374"/>
      <c r="I374"/>
      <c r="J374"/>
      <c r="K374"/>
      <c r="L374"/>
      <c r="M374"/>
      <c r="N374"/>
      <c r="O374"/>
      <c r="P374"/>
      <c r="Q374" s="126">
        <f t="shared" si="15"/>
        <v>1</v>
      </c>
      <c r="R374">
        <f t="shared" si="17"/>
        <v>1</v>
      </c>
      <c r="S374">
        <v>1</v>
      </c>
      <c r="T374">
        <v>2</v>
      </c>
      <c r="U374"/>
      <c r="V374">
        <v>4</v>
      </c>
      <c r="W374">
        <v>5</v>
      </c>
      <c r="X374">
        <v>6</v>
      </c>
      <c r="Y374">
        <v>7</v>
      </c>
      <c r="Z374">
        <v>8</v>
      </c>
      <c r="AA374"/>
      <c r="AB374"/>
      <c r="AC374">
        <v>11</v>
      </c>
      <c r="AD374">
        <v>12</v>
      </c>
      <c r="AE374"/>
      <c r="AF374"/>
      <c r="AG374" s="126">
        <f t="shared" si="16"/>
        <v>9</v>
      </c>
      <c r="AH374">
        <v>1</v>
      </c>
      <c r="AI374">
        <v>2</v>
      </c>
      <c r="AJ374"/>
      <c r="AK374">
        <v>5</v>
      </c>
      <c r="AL374">
        <v>7</v>
      </c>
      <c r="AM374">
        <v>6</v>
      </c>
      <c r="AN374">
        <v>4</v>
      </c>
      <c r="AO374">
        <v>9</v>
      </c>
      <c r="AP374"/>
      <c r="AQ374"/>
      <c r="AR374">
        <v>8</v>
      </c>
      <c r="AS374">
        <v>3</v>
      </c>
      <c r="AT374"/>
      <c r="AU374" t="s">
        <v>1645</v>
      </c>
      <c r="AV374" t="s">
        <v>1644</v>
      </c>
      <c r="AW374" t="s">
        <v>1643</v>
      </c>
      <c r="AX374"/>
      <c r="AY374"/>
      <c r="AZ374">
        <v>4</v>
      </c>
      <c r="BA374">
        <v>4</v>
      </c>
      <c r="BB374">
        <v>4</v>
      </c>
      <c r="BC374">
        <v>5</v>
      </c>
      <c r="BD374">
        <v>4</v>
      </c>
      <c r="BE374">
        <v>5</v>
      </c>
      <c r="BF374">
        <v>5</v>
      </c>
      <c r="BG374">
        <v>5</v>
      </c>
      <c r="BH374">
        <v>4</v>
      </c>
      <c r="BI374">
        <v>5</v>
      </c>
      <c r="BJ374">
        <v>4</v>
      </c>
      <c r="BK374">
        <v>5</v>
      </c>
      <c r="BL374">
        <v>5</v>
      </c>
      <c r="BM374">
        <v>5</v>
      </c>
      <c r="BN374">
        <v>4</v>
      </c>
      <c r="BO374">
        <v>5</v>
      </c>
      <c r="BP374">
        <v>4</v>
      </c>
      <c r="BQ374">
        <v>4</v>
      </c>
      <c r="BR374">
        <v>5</v>
      </c>
      <c r="BS374">
        <v>5</v>
      </c>
      <c r="BT374">
        <v>5</v>
      </c>
      <c r="BU374">
        <v>4</v>
      </c>
      <c r="BV374">
        <v>5</v>
      </c>
      <c r="BW374">
        <v>5</v>
      </c>
      <c r="BX374">
        <v>5</v>
      </c>
      <c r="BY374">
        <v>5</v>
      </c>
      <c r="BZ374">
        <v>5</v>
      </c>
      <c r="CA374">
        <v>5</v>
      </c>
      <c r="CB374">
        <v>5</v>
      </c>
      <c r="CC374">
        <v>5</v>
      </c>
      <c r="CD374">
        <v>5</v>
      </c>
      <c r="CE374">
        <v>6</v>
      </c>
      <c r="CF374">
        <v>4</v>
      </c>
      <c r="CG374">
        <v>4</v>
      </c>
      <c r="CH374">
        <v>4</v>
      </c>
      <c r="CI374">
        <v>4</v>
      </c>
      <c r="CJ374">
        <v>5</v>
      </c>
      <c r="CK374">
        <v>4</v>
      </c>
      <c r="CL374">
        <v>3</v>
      </c>
      <c r="CM374">
        <v>2</v>
      </c>
      <c r="CN374">
        <v>2</v>
      </c>
    </row>
    <row r="375" spans="1:92" ht="15.5">
      <c r="A375" s="126" t="s">
        <v>1642</v>
      </c>
      <c r="B375" s="132">
        <v>17.650892941247811</v>
      </c>
      <c r="C375">
        <v>1</v>
      </c>
      <c r="D375">
        <v>4</v>
      </c>
      <c r="E375">
        <v>12</v>
      </c>
      <c r="F375"/>
      <c r="G375"/>
      <c r="H375"/>
      <c r="I375"/>
      <c r="J375"/>
      <c r="K375"/>
      <c r="L375"/>
      <c r="M375"/>
      <c r="N375">
        <v>9</v>
      </c>
      <c r="O375"/>
      <c r="P375" t="s">
        <v>168</v>
      </c>
      <c r="Q375" s="126">
        <f t="shared" si="15"/>
        <v>1</v>
      </c>
      <c r="R375">
        <f t="shared" si="17"/>
        <v>9</v>
      </c>
      <c r="S375"/>
      <c r="T375">
        <v>2</v>
      </c>
      <c r="U375">
        <v>3</v>
      </c>
      <c r="V375"/>
      <c r="W375">
        <v>5</v>
      </c>
      <c r="X375">
        <v>6</v>
      </c>
      <c r="Y375">
        <v>7</v>
      </c>
      <c r="Z375">
        <v>8</v>
      </c>
      <c r="AA375"/>
      <c r="AB375">
        <v>10</v>
      </c>
      <c r="AC375">
        <v>11</v>
      </c>
      <c r="AD375">
        <v>12</v>
      </c>
      <c r="AE375">
        <v>13</v>
      </c>
      <c r="AF375"/>
      <c r="AG375" s="126">
        <f t="shared" si="16"/>
        <v>10</v>
      </c>
      <c r="AH375"/>
      <c r="AI375">
        <v>4</v>
      </c>
      <c r="AJ375">
        <v>1</v>
      </c>
      <c r="AK375"/>
      <c r="AL375">
        <v>7</v>
      </c>
      <c r="AM375">
        <v>9</v>
      </c>
      <c r="AN375">
        <v>8</v>
      </c>
      <c r="AO375">
        <v>10</v>
      </c>
      <c r="AP375"/>
      <c r="AQ375">
        <v>6</v>
      </c>
      <c r="AR375">
        <v>5</v>
      </c>
      <c r="AS375">
        <v>2</v>
      </c>
      <c r="AT375">
        <v>3</v>
      </c>
      <c r="AU375" t="s">
        <v>1641</v>
      </c>
      <c r="AV375" t="s">
        <v>1640</v>
      </c>
      <c r="AW375"/>
      <c r="AX375"/>
      <c r="AY375"/>
      <c r="AZ375">
        <v>3</v>
      </c>
      <c r="BA375">
        <v>4</v>
      </c>
      <c r="BB375">
        <v>3</v>
      </c>
      <c r="BC375">
        <v>3</v>
      </c>
      <c r="BD375">
        <v>5</v>
      </c>
      <c r="BE375">
        <v>3</v>
      </c>
      <c r="BF375">
        <v>4</v>
      </c>
      <c r="BG375">
        <v>4</v>
      </c>
      <c r="BH375">
        <v>4</v>
      </c>
      <c r="BI375">
        <v>4</v>
      </c>
      <c r="BJ375">
        <v>5</v>
      </c>
      <c r="BK375">
        <v>5</v>
      </c>
      <c r="BL375">
        <v>5</v>
      </c>
      <c r="BM375">
        <v>5</v>
      </c>
      <c r="BN375">
        <v>3</v>
      </c>
      <c r="BO375">
        <v>4</v>
      </c>
      <c r="BP375">
        <v>4</v>
      </c>
      <c r="BQ375">
        <v>4</v>
      </c>
      <c r="BR375">
        <v>4</v>
      </c>
      <c r="BS375">
        <v>4</v>
      </c>
      <c r="BT375">
        <v>5</v>
      </c>
      <c r="BU375">
        <v>4</v>
      </c>
      <c r="BV375">
        <v>3</v>
      </c>
      <c r="BW375">
        <v>4</v>
      </c>
      <c r="BX375">
        <v>5</v>
      </c>
      <c r="BY375">
        <v>3</v>
      </c>
      <c r="BZ375">
        <v>5</v>
      </c>
      <c r="CA375">
        <v>5</v>
      </c>
      <c r="CB375">
        <v>4</v>
      </c>
      <c r="CC375">
        <v>4</v>
      </c>
      <c r="CD375">
        <v>4</v>
      </c>
      <c r="CE375">
        <v>5</v>
      </c>
      <c r="CF375">
        <v>3</v>
      </c>
      <c r="CG375">
        <v>4</v>
      </c>
      <c r="CH375">
        <v>4</v>
      </c>
      <c r="CI375">
        <v>3</v>
      </c>
      <c r="CJ375">
        <v>4</v>
      </c>
      <c r="CK375">
        <v>4</v>
      </c>
      <c r="CL375">
        <v>2</v>
      </c>
      <c r="CM375">
        <v>2</v>
      </c>
      <c r="CN375">
        <v>1</v>
      </c>
    </row>
    <row r="376" spans="1:92" ht="15.5">
      <c r="A376" s="126" t="s">
        <v>1639</v>
      </c>
      <c r="B376" s="132">
        <v>8.885276786824706</v>
      </c>
      <c r="C376">
        <v>2</v>
      </c>
      <c r="D376">
        <v>2</v>
      </c>
      <c r="E376">
        <v>2</v>
      </c>
      <c r="F376">
        <v>1</v>
      </c>
      <c r="G376"/>
      <c r="H376"/>
      <c r="I376"/>
      <c r="J376"/>
      <c r="K376"/>
      <c r="L376"/>
      <c r="M376"/>
      <c r="N376"/>
      <c r="O376"/>
      <c r="P376"/>
      <c r="Q376" s="126">
        <f t="shared" si="15"/>
        <v>1</v>
      </c>
      <c r="R376">
        <f t="shared" si="17"/>
        <v>1</v>
      </c>
      <c r="S376"/>
      <c r="T376">
        <v>2</v>
      </c>
      <c r="U376">
        <v>3</v>
      </c>
      <c r="V376"/>
      <c r="W376"/>
      <c r="X376">
        <v>6</v>
      </c>
      <c r="Y376"/>
      <c r="Z376"/>
      <c r="AA376"/>
      <c r="AB376"/>
      <c r="AC376"/>
      <c r="AD376">
        <v>12</v>
      </c>
      <c r="AE376"/>
      <c r="AF376"/>
      <c r="AG376" s="126">
        <f t="shared" si="16"/>
        <v>4</v>
      </c>
      <c r="AH376"/>
      <c r="AI376">
        <v>1</v>
      </c>
      <c r="AJ376">
        <v>3</v>
      </c>
      <c r="AK376"/>
      <c r="AL376"/>
      <c r="AM376">
        <v>2</v>
      </c>
      <c r="AN376"/>
      <c r="AO376"/>
      <c r="AP376"/>
      <c r="AQ376"/>
      <c r="AR376"/>
      <c r="AS376">
        <v>4</v>
      </c>
      <c r="AT376"/>
      <c r="AU376"/>
      <c r="AV376"/>
      <c r="AW376"/>
      <c r="AX376"/>
      <c r="AY376"/>
      <c r="AZ376">
        <v>6</v>
      </c>
      <c r="BA376">
        <v>3</v>
      </c>
      <c r="BB376">
        <v>3</v>
      </c>
      <c r="BC376">
        <v>3</v>
      </c>
      <c r="BD376">
        <v>4</v>
      </c>
      <c r="BE376">
        <v>4</v>
      </c>
      <c r="BF376">
        <v>3</v>
      </c>
      <c r="BG376">
        <v>3</v>
      </c>
      <c r="BH376">
        <v>1</v>
      </c>
      <c r="BI376">
        <v>4</v>
      </c>
      <c r="BJ376">
        <v>4</v>
      </c>
      <c r="BK376">
        <v>3</v>
      </c>
      <c r="BL376">
        <v>3</v>
      </c>
      <c r="BM376">
        <v>3</v>
      </c>
      <c r="BN376">
        <v>3</v>
      </c>
      <c r="BO376">
        <v>3</v>
      </c>
      <c r="BP376">
        <v>3</v>
      </c>
      <c r="BQ376">
        <v>3</v>
      </c>
      <c r="BR376">
        <v>3</v>
      </c>
      <c r="BS376">
        <v>3</v>
      </c>
      <c r="BT376">
        <v>3</v>
      </c>
      <c r="BU376">
        <v>3</v>
      </c>
      <c r="BV376">
        <v>3</v>
      </c>
      <c r="BW376">
        <v>3</v>
      </c>
      <c r="BX376">
        <v>3</v>
      </c>
      <c r="BY376">
        <v>3</v>
      </c>
      <c r="BZ376">
        <v>3</v>
      </c>
      <c r="CA376">
        <v>3</v>
      </c>
      <c r="CB376">
        <v>3</v>
      </c>
      <c r="CC376">
        <v>3</v>
      </c>
      <c r="CD376">
        <v>3</v>
      </c>
      <c r="CE376">
        <v>4</v>
      </c>
      <c r="CF376">
        <v>3</v>
      </c>
      <c r="CG376">
        <v>3</v>
      </c>
      <c r="CH376">
        <v>3</v>
      </c>
      <c r="CI376">
        <v>3</v>
      </c>
      <c r="CJ376">
        <v>3</v>
      </c>
      <c r="CK376">
        <v>3</v>
      </c>
      <c r="CL376">
        <v>3</v>
      </c>
      <c r="CM376">
        <v>3</v>
      </c>
      <c r="CN376">
        <v>3</v>
      </c>
    </row>
    <row r="377" spans="1:92" ht="15.5">
      <c r="A377" s="126" t="s">
        <v>1638</v>
      </c>
      <c r="B377" s="132">
        <v>14.374401920929609</v>
      </c>
      <c r="C377">
        <v>1</v>
      </c>
      <c r="D377">
        <v>6</v>
      </c>
      <c r="E377">
        <v>4</v>
      </c>
      <c r="F377">
        <v>1</v>
      </c>
      <c r="G377"/>
      <c r="H377"/>
      <c r="I377"/>
      <c r="J377"/>
      <c r="K377"/>
      <c r="L377"/>
      <c r="M377"/>
      <c r="N377"/>
      <c r="O377"/>
      <c r="P377"/>
      <c r="Q377" s="126">
        <f t="shared" si="15"/>
        <v>1</v>
      </c>
      <c r="R377">
        <f t="shared" si="17"/>
        <v>1</v>
      </c>
      <c r="S377"/>
      <c r="T377">
        <v>2</v>
      </c>
      <c r="U377"/>
      <c r="V377">
        <v>4</v>
      </c>
      <c r="W377">
        <v>5</v>
      </c>
      <c r="X377">
        <v>6</v>
      </c>
      <c r="Y377">
        <v>7</v>
      </c>
      <c r="Z377"/>
      <c r="AA377"/>
      <c r="AB377">
        <v>10</v>
      </c>
      <c r="AC377">
        <v>11</v>
      </c>
      <c r="AD377">
        <v>12</v>
      </c>
      <c r="AE377"/>
      <c r="AF377"/>
      <c r="AG377" s="126">
        <f t="shared" si="16"/>
        <v>8</v>
      </c>
      <c r="AH377"/>
      <c r="AI377">
        <v>1</v>
      </c>
      <c r="AJ377"/>
      <c r="AK377">
        <v>6</v>
      </c>
      <c r="AL377">
        <v>8</v>
      </c>
      <c r="AM377">
        <v>4</v>
      </c>
      <c r="AN377">
        <v>5</v>
      </c>
      <c r="AO377"/>
      <c r="AP377"/>
      <c r="AQ377">
        <v>7</v>
      </c>
      <c r="AR377">
        <v>2</v>
      </c>
      <c r="AS377">
        <v>3</v>
      </c>
      <c r="AT377"/>
      <c r="AU377" t="s">
        <v>289</v>
      </c>
      <c r="AV377" t="s">
        <v>1637</v>
      </c>
      <c r="AW377" t="s">
        <v>1636</v>
      </c>
      <c r="AX377"/>
      <c r="AY377"/>
      <c r="AZ377">
        <v>4</v>
      </c>
      <c r="BA377">
        <v>3</v>
      </c>
      <c r="BB377">
        <v>3</v>
      </c>
      <c r="BC377">
        <v>3</v>
      </c>
      <c r="BD377">
        <v>1</v>
      </c>
      <c r="BE377">
        <v>4</v>
      </c>
      <c r="BF377">
        <v>2</v>
      </c>
      <c r="BG377">
        <v>3</v>
      </c>
      <c r="BH377">
        <v>2</v>
      </c>
      <c r="BI377">
        <v>3</v>
      </c>
      <c r="BJ377">
        <v>4</v>
      </c>
      <c r="BK377">
        <v>4</v>
      </c>
      <c r="BL377">
        <v>4</v>
      </c>
      <c r="BM377">
        <v>4</v>
      </c>
      <c r="BN377">
        <v>3</v>
      </c>
      <c r="BO377">
        <v>4</v>
      </c>
      <c r="BP377">
        <v>4</v>
      </c>
      <c r="BQ377">
        <v>5</v>
      </c>
      <c r="BR377">
        <v>5</v>
      </c>
      <c r="BS377">
        <v>4</v>
      </c>
      <c r="BT377">
        <v>2</v>
      </c>
      <c r="BU377">
        <v>3</v>
      </c>
      <c r="BV377">
        <v>4</v>
      </c>
      <c r="BW377">
        <v>4</v>
      </c>
      <c r="BX377">
        <v>4</v>
      </c>
      <c r="BY377">
        <v>4</v>
      </c>
      <c r="BZ377">
        <v>5</v>
      </c>
      <c r="CA377">
        <v>4</v>
      </c>
      <c r="CB377">
        <v>3</v>
      </c>
      <c r="CC377">
        <v>3</v>
      </c>
      <c r="CD377">
        <v>4</v>
      </c>
      <c r="CE377">
        <v>3</v>
      </c>
      <c r="CF377">
        <v>4</v>
      </c>
      <c r="CG377">
        <v>4</v>
      </c>
      <c r="CH377">
        <v>4</v>
      </c>
      <c r="CI377">
        <v>3</v>
      </c>
      <c r="CJ377">
        <v>4</v>
      </c>
      <c r="CK377">
        <v>4</v>
      </c>
      <c r="CL377">
        <v>4</v>
      </c>
      <c r="CM377">
        <v>3</v>
      </c>
      <c r="CN377">
        <v>3</v>
      </c>
    </row>
    <row r="378" spans="1:92" ht="15.5">
      <c r="A378" s="126" t="s">
        <v>1635</v>
      </c>
      <c r="B378" s="132">
        <v>12.06943932533199</v>
      </c>
      <c r="C378">
        <v>2</v>
      </c>
      <c r="D378">
        <v>2</v>
      </c>
      <c r="E378">
        <v>3</v>
      </c>
      <c r="F378">
        <v>1</v>
      </c>
      <c r="G378"/>
      <c r="H378"/>
      <c r="I378"/>
      <c r="J378"/>
      <c r="K378"/>
      <c r="L378"/>
      <c r="M378"/>
      <c r="N378"/>
      <c r="O378"/>
      <c r="P378"/>
      <c r="Q378" s="126">
        <f t="shared" si="15"/>
        <v>1</v>
      </c>
      <c r="R378">
        <f t="shared" si="17"/>
        <v>1</v>
      </c>
      <c r="S378"/>
      <c r="T378"/>
      <c r="U378"/>
      <c r="V378"/>
      <c r="W378"/>
      <c r="X378"/>
      <c r="Y378"/>
      <c r="Z378"/>
      <c r="AA378"/>
      <c r="AB378"/>
      <c r="AC378"/>
      <c r="AD378"/>
      <c r="AE378"/>
      <c r="AF378">
        <v>14</v>
      </c>
      <c r="AG378" s="126">
        <f t="shared" si="16"/>
        <v>0</v>
      </c>
      <c r="AH378"/>
      <c r="AI378"/>
      <c r="AJ378"/>
      <c r="AK378"/>
      <c r="AL378"/>
      <c r="AM378"/>
      <c r="AN378"/>
      <c r="AO378"/>
      <c r="AP378"/>
      <c r="AQ378"/>
      <c r="AR378"/>
      <c r="AS378"/>
      <c r="AT378"/>
      <c r="AU378"/>
      <c r="AV378"/>
      <c r="AW378"/>
      <c r="AX378"/>
      <c r="AY378"/>
      <c r="AZ378">
        <v>6</v>
      </c>
      <c r="BA378">
        <v>3</v>
      </c>
      <c r="BB378">
        <v>1</v>
      </c>
      <c r="BC378">
        <v>3</v>
      </c>
      <c r="BD378">
        <v>3</v>
      </c>
      <c r="BE378">
        <v>3</v>
      </c>
      <c r="BF378">
        <v>3</v>
      </c>
      <c r="BG378">
        <v>4</v>
      </c>
      <c r="BH378">
        <v>4</v>
      </c>
      <c r="BI378">
        <v>3</v>
      </c>
      <c r="BJ378">
        <v>3</v>
      </c>
      <c r="BK378">
        <v>4</v>
      </c>
      <c r="BL378">
        <v>4</v>
      </c>
      <c r="BM378">
        <v>4</v>
      </c>
      <c r="BN378">
        <v>3</v>
      </c>
      <c r="BO378">
        <v>4</v>
      </c>
      <c r="BP378">
        <v>2</v>
      </c>
      <c r="BQ378">
        <v>4</v>
      </c>
      <c r="BR378">
        <v>2</v>
      </c>
      <c r="BS378">
        <v>4</v>
      </c>
      <c r="BT378">
        <v>3</v>
      </c>
      <c r="BU378">
        <v>4</v>
      </c>
      <c r="BV378">
        <v>4</v>
      </c>
      <c r="BW378">
        <v>4</v>
      </c>
      <c r="BX378">
        <v>4</v>
      </c>
      <c r="BY378">
        <v>2</v>
      </c>
      <c r="BZ378">
        <v>4</v>
      </c>
      <c r="CA378">
        <v>4</v>
      </c>
      <c r="CB378">
        <v>3</v>
      </c>
      <c r="CC378">
        <v>4</v>
      </c>
      <c r="CD378">
        <v>3</v>
      </c>
      <c r="CE378">
        <v>3</v>
      </c>
      <c r="CF378">
        <v>4</v>
      </c>
      <c r="CG378">
        <v>3</v>
      </c>
      <c r="CH378">
        <v>3</v>
      </c>
      <c r="CI378">
        <v>3</v>
      </c>
      <c r="CJ378">
        <v>4</v>
      </c>
      <c r="CK378">
        <v>4</v>
      </c>
      <c r="CL378">
        <v>4</v>
      </c>
      <c r="CM378">
        <v>4</v>
      </c>
      <c r="CN378">
        <v>4</v>
      </c>
    </row>
    <row r="379" spans="1:92" ht="15.5">
      <c r="A379" s="126" t="s">
        <v>1634</v>
      </c>
      <c r="B379" s="132">
        <v>10.611045831042475</v>
      </c>
      <c r="C379">
        <v>2</v>
      </c>
      <c r="D379">
        <v>6</v>
      </c>
      <c r="E379">
        <v>12</v>
      </c>
      <c r="F379">
        <v>1</v>
      </c>
      <c r="G379"/>
      <c r="H379"/>
      <c r="I379"/>
      <c r="J379"/>
      <c r="K379"/>
      <c r="L379"/>
      <c r="M379"/>
      <c r="N379"/>
      <c r="O379"/>
      <c r="P379"/>
      <c r="Q379" s="126">
        <f t="shared" si="15"/>
        <v>1</v>
      </c>
      <c r="R379">
        <f t="shared" si="17"/>
        <v>1</v>
      </c>
      <c r="S379"/>
      <c r="T379">
        <v>2</v>
      </c>
      <c r="U379">
        <v>3</v>
      </c>
      <c r="V379"/>
      <c r="W379">
        <v>5</v>
      </c>
      <c r="X379">
        <v>6</v>
      </c>
      <c r="Y379">
        <v>7</v>
      </c>
      <c r="Z379">
        <v>8</v>
      </c>
      <c r="AA379">
        <v>9</v>
      </c>
      <c r="AB379">
        <v>10</v>
      </c>
      <c r="AC379">
        <v>11</v>
      </c>
      <c r="AD379">
        <v>12</v>
      </c>
      <c r="AE379">
        <v>13</v>
      </c>
      <c r="AF379"/>
      <c r="AG379" s="126">
        <f t="shared" si="16"/>
        <v>11</v>
      </c>
      <c r="AH379"/>
      <c r="AI379">
        <v>1</v>
      </c>
      <c r="AJ379">
        <v>8</v>
      </c>
      <c r="AK379"/>
      <c r="AL379">
        <v>7</v>
      </c>
      <c r="AM379">
        <v>6</v>
      </c>
      <c r="AN379">
        <v>2</v>
      </c>
      <c r="AO379">
        <v>3</v>
      </c>
      <c r="AP379">
        <v>5</v>
      </c>
      <c r="AQ379">
        <v>11</v>
      </c>
      <c r="AR379">
        <v>9</v>
      </c>
      <c r="AS379">
        <v>10</v>
      </c>
      <c r="AT379">
        <v>4</v>
      </c>
      <c r="AU379"/>
      <c r="AV379"/>
      <c r="AW379"/>
      <c r="AX379"/>
      <c r="AY379"/>
      <c r="AZ379">
        <v>4</v>
      </c>
      <c r="BA379">
        <v>3</v>
      </c>
      <c r="BB379">
        <v>3</v>
      </c>
      <c r="BC379">
        <v>3</v>
      </c>
      <c r="BD379">
        <v>5</v>
      </c>
      <c r="BE379">
        <v>5</v>
      </c>
      <c r="BF379">
        <v>3</v>
      </c>
      <c r="BG379">
        <v>3</v>
      </c>
      <c r="BH379">
        <v>3</v>
      </c>
      <c r="BI379">
        <v>3</v>
      </c>
      <c r="BJ379">
        <v>3</v>
      </c>
      <c r="BK379">
        <v>3</v>
      </c>
      <c r="BL379">
        <v>3</v>
      </c>
      <c r="BM379">
        <v>3</v>
      </c>
      <c r="BN379">
        <v>3</v>
      </c>
      <c r="BO379">
        <v>3</v>
      </c>
      <c r="BP379">
        <v>3</v>
      </c>
      <c r="BQ379">
        <v>3</v>
      </c>
      <c r="BR379">
        <v>3</v>
      </c>
      <c r="BS379">
        <v>3</v>
      </c>
      <c r="BT379">
        <v>3</v>
      </c>
      <c r="BU379">
        <v>3</v>
      </c>
      <c r="BV379">
        <v>3</v>
      </c>
      <c r="BW379">
        <v>3</v>
      </c>
      <c r="BX379">
        <v>3</v>
      </c>
      <c r="BY379">
        <v>3</v>
      </c>
      <c r="BZ379">
        <v>3</v>
      </c>
      <c r="CA379">
        <v>3</v>
      </c>
      <c r="CB379">
        <v>3</v>
      </c>
      <c r="CC379">
        <v>3</v>
      </c>
      <c r="CD379">
        <v>3</v>
      </c>
      <c r="CE379">
        <v>3</v>
      </c>
      <c r="CF379">
        <v>2</v>
      </c>
      <c r="CG379">
        <v>4</v>
      </c>
      <c r="CH379">
        <v>4</v>
      </c>
      <c r="CI379">
        <v>4</v>
      </c>
      <c r="CJ379">
        <v>3</v>
      </c>
      <c r="CK379">
        <v>4</v>
      </c>
      <c r="CL379">
        <v>4</v>
      </c>
      <c r="CM379">
        <v>3</v>
      </c>
      <c r="CN379">
        <v>3</v>
      </c>
    </row>
    <row r="380" spans="1:92" ht="15.5">
      <c r="A380" s="126" t="s">
        <v>1633</v>
      </c>
      <c r="B380" s="132">
        <v>16.485882417610078</v>
      </c>
      <c r="C380">
        <v>2</v>
      </c>
      <c r="D380">
        <v>2</v>
      </c>
      <c r="E380">
        <v>2</v>
      </c>
      <c r="F380"/>
      <c r="G380"/>
      <c r="H380"/>
      <c r="I380"/>
      <c r="J380"/>
      <c r="K380"/>
      <c r="L380"/>
      <c r="M380"/>
      <c r="N380">
        <v>9</v>
      </c>
      <c r="O380"/>
      <c r="P380" t="s">
        <v>1632</v>
      </c>
      <c r="Q380" s="126">
        <f t="shared" si="15"/>
        <v>1</v>
      </c>
      <c r="R380">
        <f t="shared" si="17"/>
        <v>9</v>
      </c>
      <c r="S380">
        <v>1</v>
      </c>
      <c r="T380">
        <v>2</v>
      </c>
      <c r="U380">
        <v>3</v>
      </c>
      <c r="V380">
        <v>4</v>
      </c>
      <c r="W380">
        <v>5</v>
      </c>
      <c r="X380">
        <v>6</v>
      </c>
      <c r="Y380">
        <v>7</v>
      </c>
      <c r="Z380">
        <v>8</v>
      </c>
      <c r="AA380">
        <v>9</v>
      </c>
      <c r="AB380">
        <v>10</v>
      </c>
      <c r="AC380">
        <v>11</v>
      </c>
      <c r="AD380">
        <v>12</v>
      </c>
      <c r="AE380">
        <v>13</v>
      </c>
      <c r="AF380"/>
      <c r="AG380" s="126">
        <f t="shared" si="16"/>
        <v>13</v>
      </c>
      <c r="AH380">
        <v>9</v>
      </c>
      <c r="AI380">
        <v>1</v>
      </c>
      <c r="AJ380">
        <v>2</v>
      </c>
      <c r="AK380">
        <v>7</v>
      </c>
      <c r="AL380">
        <v>6</v>
      </c>
      <c r="AM380">
        <v>8</v>
      </c>
      <c r="AN380">
        <v>3</v>
      </c>
      <c r="AO380">
        <v>10</v>
      </c>
      <c r="AP380">
        <v>11</v>
      </c>
      <c r="AQ380">
        <v>13</v>
      </c>
      <c r="AR380">
        <v>4</v>
      </c>
      <c r="AS380">
        <v>5</v>
      </c>
      <c r="AT380">
        <v>12</v>
      </c>
      <c r="AU380" t="s">
        <v>472</v>
      </c>
      <c r="AV380" t="s">
        <v>690</v>
      </c>
      <c r="AW380" t="s">
        <v>1631</v>
      </c>
      <c r="AX380" t="s">
        <v>603</v>
      </c>
      <c r="AY380" t="s">
        <v>508</v>
      </c>
      <c r="AZ380">
        <v>4</v>
      </c>
      <c r="BA380">
        <v>4</v>
      </c>
      <c r="BB380">
        <v>3</v>
      </c>
      <c r="BC380">
        <v>4</v>
      </c>
      <c r="BD380">
        <v>4</v>
      </c>
      <c r="BE380">
        <v>5</v>
      </c>
      <c r="BF380">
        <v>3</v>
      </c>
      <c r="BG380">
        <v>4</v>
      </c>
      <c r="BH380">
        <v>4</v>
      </c>
      <c r="BI380">
        <v>4</v>
      </c>
      <c r="BJ380">
        <v>4</v>
      </c>
      <c r="BK380">
        <v>5</v>
      </c>
      <c r="BL380">
        <v>5</v>
      </c>
      <c r="BM380">
        <v>4</v>
      </c>
      <c r="BN380">
        <v>3</v>
      </c>
      <c r="BO380">
        <v>4</v>
      </c>
      <c r="BP380">
        <v>4</v>
      </c>
      <c r="BQ380">
        <v>4</v>
      </c>
      <c r="BR380">
        <v>5</v>
      </c>
      <c r="BS380">
        <v>5</v>
      </c>
      <c r="BT380">
        <v>5</v>
      </c>
      <c r="BU380">
        <v>4</v>
      </c>
      <c r="BV380">
        <v>4</v>
      </c>
      <c r="BW380">
        <v>5</v>
      </c>
      <c r="BX380">
        <v>5</v>
      </c>
      <c r="BY380">
        <v>5</v>
      </c>
      <c r="BZ380">
        <v>5</v>
      </c>
      <c r="CA380">
        <v>3</v>
      </c>
      <c r="CB380">
        <v>3</v>
      </c>
      <c r="CC380">
        <v>4</v>
      </c>
      <c r="CD380">
        <v>4</v>
      </c>
      <c r="CE380">
        <v>4</v>
      </c>
      <c r="CF380">
        <v>4</v>
      </c>
      <c r="CG380">
        <v>4</v>
      </c>
      <c r="CH380">
        <v>4</v>
      </c>
      <c r="CI380">
        <v>4</v>
      </c>
      <c r="CJ380">
        <v>4</v>
      </c>
      <c r="CK380">
        <v>5</v>
      </c>
      <c r="CL380">
        <v>3</v>
      </c>
      <c r="CM380">
        <v>3</v>
      </c>
      <c r="CN380">
        <v>3</v>
      </c>
    </row>
    <row r="381" spans="1:92" ht="15.5">
      <c r="A381" s="126" t="s">
        <v>1630</v>
      </c>
      <c r="B381" s="132">
        <v>23.91906827832824</v>
      </c>
      <c r="C381">
        <v>2</v>
      </c>
      <c r="D381">
        <v>3</v>
      </c>
      <c r="E381">
        <v>6</v>
      </c>
      <c r="F381">
        <v>1</v>
      </c>
      <c r="G381"/>
      <c r="H381"/>
      <c r="I381"/>
      <c r="J381"/>
      <c r="K381"/>
      <c r="L381"/>
      <c r="M381"/>
      <c r="N381"/>
      <c r="O381"/>
      <c r="P381"/>
      <c r="Q381" s="126">
        <f t="shared" si="15"/>
        <v>1</v>
      </c>
      <c r="R381">
        <f t="shared" si="17"/>
        <v>1</v>
      </c>
      <c r="S381"/>
      <c r="T381"/>
      <c r="U381"/>
      <c r="V381"/>
      <c r="W381"/>
      <c r="X381"/>
      <c r="Y381"/>
      <c r="Z381"/>
      <c r="AA381"/>
      <c r="AB381"/>
      <c r="AC381"/>
      <c r="AD381"/>
      <c r="AE381"/>
      <c r="AF381">
        <v>14</v>
      </c>
      <c r="AG381" s="126">
        <f t="shared" si="16"/>
        <v>0</v>
      </c>
      <c r="AH381"/>
      <c r="AI381"/>
      <c r="AJ381"/>
      <c r="AK381"/>
      <c r="AL381"/>
      <c r="AM381"/>
      <c r="AN381"/>
      <c r="AO381"/>
      <c r="AP381"/>
      <c r="AQ381"/>
      <c r="AR381"/>
      <c r="AS381"/>
      <c r="AT381"/>
      <c r="AU381"/>
      <c r="AV381"/>
      <c r="AW381"/>
      <c r="AX381"/>
      <c r="AY381"/>
      <c r="AZ381">
        <v>6</v>
      </c>
      <c r="BA381">
        <v>3</v>
      </c>
      <c r="BB381">
        <v>3</v>
      </c>
      <c r="BC381">
        <v>3</v>
      </c>
      <c r="BD381">
        <v>3</v>
      </c>
      <c r="BE381">
        <v>3</v>
      </c>
      <c r="BF381">
        <v>3</v>
      </c>
      <c r="BG381">
        <v>3</v>
      </c>
      <c r="BH381">
        <v>3</v>
      </c>
      <c r="BI381">
        <v>3</v>
      </c>
      <c r="BJ381">
        <v>5</v>
      </c>
      <c r="BK381">
        <v>5</v>
      </c>
      <c r="BL381">
        <v>5</v>
      </c>
      <c r="BM381">
        <v>5</v>
      </c>
      <c r="BN381">
        <v>4</v>
      </c>
      <c r="BO381">
        <v>4</v>
      </c>
      <c r="BP381">
        <v>5</v>
      </c>
      <c r="BQ381">
        <v>5</v>
      </c>
      <c r="BR381">
        <v>5</v>
      </c>
      <c r="BS381">
        <v>4</v>
      </c>
      <c r="BT381">
        <v>5</v>
      </c>
      <c r="BU381">
        <v>4</v>
      </c>
      <c r="BV381">
        <v>5</v>
      </c>
      <c r="BW381">
        <v>5</v>
      </c>
      <c r="BX381">
        <v>5</v>
      </c>
      <c r="BY381">
        <v>5</v>
      </c>
      <c r="BZ381">
        <v>5</v>
      </c>
      <c r="CA381">
        <v>5</v>
      </c>
      <c r="CB381">
        <v>5</v>
      </c>
      <c r="CC381">
        <v>5</v>
      </c>
      <c r="CD381">
        <v>5</v>
      </c>
      <c r="CE381">
        <v>3</v>
      </c>
      <c r="CF381">
        <v>3</v>
      </c>
      <c r="CG381">
        <v>4</v>
      </c>
      <c r="CH381">
        <v>3</v>
      </c>
      <c r="CI381">
        <v>4</v>
      </c>
      <c r="CJ381">
        <v>4</v>
      </c>
      <c r="CK381">
        <v>4</v>
      </c>
      <c r="CL381">
        <v>1</v>
      </c>
      <c r="CM381">
        <v>1</v>
      </c>
      <c r="CN381">
        <v>1</v>
      </c>
    </row>
    <row r="382" spans="1:92" ht="15.5">
      <c r="A382" s="126" t="s">
        <v>1629</v>
      </c>
      <c r="B382" s="132">
        <v>6.9376753535706399</v>
      </c>
      <c r="C382">
        <v>2</v>
      </c>
      <c r="D382">
        <v>1</v>
      </c>
      <c r="E382">
        <v>2</v>
      </c>
      <c r="F382"/>
      <c r="G382"/>
      <c r="H382"/>
      <c r="I382"/>
      <c r="J382"/>
      <c r="K382"/>
      <c r="L382">
        <v>7</v>
      </c>
      <c r="M382"/>
      <c r="N382"/>
      <c r="O382"/>
      <c r="P382"/>
      <c r="Q382" s="126">
        <f t="shared" si="15"/>
        <v>1</v>
      </c>
      <c r="R382">
        <f t="shared" si="17"/>
        <v>7</v>
      </c>
      <c r="S382"/>
      <c r="T382">
        <v>2</v>
      </c>
      <c r="U382">
        <v>3</v>
      </c>
      <c r="V382">
        <v>4</v>
      </c>
      <c r="W382">
        <v>5</v>
      </c>
      <c r="X382">
        <v>6</v>
      </c>
      <c r="Y382">
        <v>7</v>
      </c>
      <c r="Z382">
        <v>8</v>
      </c>
      <c r="AA382">
        <v>9</v>
      </c>
      <c r="AB382">
        <v>10</v>
      </c>
      <c r="AC382">
        <v>11</v>
      </c>
      <c r="AD382">
        <v>12</v>
      </c>
      <c r="AE382"/>
      <c r="AF382"/>
      <c r="AG382" s="126">
        <f t="shared" si="16"/>
        <v>11</v>
      </c>
      <c r="AH382"/>
      <c r="AI382">
        <v>2</v>
      </c>
      <c r="AJ382">
        <v>3</v>
      </c>
      <c r="AK382">
        <v>11</v>
      </c>
      <c r="AL382">
        <v>10</v>
      </c>
      <c r="AM382">
        <v>4</v>
      </c>
      <c r="AN382">
        <v>5</v>
      </c>
      <c r="AO382">
        <v>1</v>
      </c>
      <c r="AP382">
        <v>8</v>
      </c>
      <c r="AQ382">
        <v>9</v>
      </c>
      <c r="AR382">
        <v>7</v>
      </c>
      <c r="AS382">
        <v>6</v>
      </c>
      <c r="AT382"/>
      <c r="AU382" t="s">
        <v>1628</v>
      </c>
      <c r="AV382" t="s">
        <v>1627</v>
      </c>
      <c r="AW382" t="s">
        <v>1626</v>
      </c>
      <c r="AX382"/>
      <c r="AY382"/>
      <c r="AZ382">
        <v>3</v>
      </c>
      <c r="BA382">
        <v>4</v>
      </c>
      <c r="BB382">
        <v>4</v>
      </c>
      <c r="BC382">
        <v>4</v>
      </c>
      <c r="BD382">
        <v>5</v>
      </c>
      <c r="BE382">
        <v>5</v>
      </c>
      <c r="BF382">
        <v>5</v>
      </c>
      <c r="BG382">
        <v>5</v>
      </c>
      <c r="BH382">
        <v>4</v>
      </c>
      <c r="BI382">
        <v>4</v>
      </c>
      <c r="BJ382">
        <v>5</v>
      </c>
      <c r="BK382">
        <v>4</v>
      </c>
      <c r="BL382">
        <v>5</v>
      </c>
      <c r="BM382">
        <v>5</v>
      </c>
      <c r="BN382">
        <v>5</v>
      </c>
      <c r="BO382">
        <v>5</v>
      </c>
      <c r="BP382">
        <v>5</v>
      </c>
      <c r="BQ382">
        <v>5</v>
      </c>
      <c r="BR382">
        <v>5</v>
      </c>
      <c r="BS382">
        <v>5</v>
      </c>
      <c r="BT382">
        <v>4</v>
      </c>
      <c r="BU382">
        <v>2</v>
      </c>
      <c r="BV382">
        <v>4</v>
      </c>
      <c r="BW382">
        <v>3</v>
      </c>
      <c r="BX382">
        <v>4</v>
      </c>
      <c r="BY382">
        <v>4</v>
      </c>
      <c r="BZ382">
        <v>5</v>
      </c>
      <c r="CA382">
        <v>5</v>
      </c>
      <c r="CB382">
        <v>5</v>
      </c>
      <c r="CC382">
        <v>5</v>
      </c>
      <c r="CD382">
        <v>5</v>
      </c>
      <c r="CE382">
        <v>2</v>
      </c>
      <c r="CF382">
        <v>4</v>
      </c>
      <c r="CG382">
        <v>4</v>
      </c>
      <c r="CH382">
        <v>4</v>
      </c>
      <c r="CI382">
        <v>5</v>
      </c>
      <c r="CJ382">
        <v>5</v>
      </c>
      <c r="CK382">
        <v>5</v>
      </c>
      <c r="CL382">
        <v>3</v>
      </c>
      <c r="CM382">
        <v>3</v>
      </c>
      <c r="CN382">
        <v>3</v>
      </c>
    </row>
    <row r="383" spans="1:92" ht="15.5">
      <c r="A383" s="126" t="s">
        <v>1625</v>
      </c>
      <c r="B383" s="132">
        <v>22.994167384612556</v>
      </c>
      <c r="C383">
        <v>1</v>
      </c>
      <c r="D383">
        <v>6</v>
      </c>
      <c r="E383">
        <v>1</v>
      </c>
      <c r="F383">
        <v>1</v>
      </c>
      <c r="G383"/>
      <c r="H383"/>
      <c r="I383"/>
      <c r="J383"/>
      <c r="K383"/>
      <c r="L383"/>
      <c r="M383"/>
      <c r="N383"/>
      <c r="O383"/>
      <c r="P383"/>
      <c r="Q383" s="126">
        <f t="shared" si="15"/>
        <v>1</v>
      </c>
      <c r="R383">
        <f t="shared" si="17"/>
        <v>1</v>
      </c>
      <c r="S383">
        <v>1</v>
      </c>
      <c r="T383">
        <v>2</v>
      </c>
      <c r="U383"/>
      <c r="V383"/>
      <c r="W383"/>
      <c r="X383">
        <v>6</v>
      </c>
      <c r="Y383">
        <v>7</v>
      </c>
      <c r="Z383"/>
      <c r="AA383"/>
      <c r="AB383"/>
      <c r="AC383">
        <v>11</v>
      </c>
      <c r="AD383">
        <v>12</v>
      </c>
      <c r="AE383"/>
      <c r="AF383"/>
      <c r="AG383" s="126">
        <f t="shared" si="16"/>
        <v>6</v>
      </c>
      <c r="AH383">
        <v>1</v>
      </c>
      <c r="AI383">
        <v>4</v>
      </c>
      <c r="AJ383"/>
      <c r="AK383"/>
      <c r="AL383"/>
      <c r="AM383">
        <v>2</v>
      </c>
      <c r="AN383">
        <v>6</v>
      </c>
      <c r="AO383"/>
      <c r="AP383"/>
      <c r="AQ383"/>
      <c r="AR383">
        <v>3</v>
      </c>
      <c r="AS383">
        <v>5</v>
      </c>
      <c r="AT383"/>
      <c r="AU383"/>
      <c r="AV383"/>
      <c r="AW383"/>
      <c r="AX383"/>
      <c r="AY383"/>
      <c r="AZ383">
        <v>3</v>
      </c>
      <c r="BA383">
        <v>3</v>
      </c>
      <c r="BB383">
        <v>3</v>
      </c>
      <c r="BC383">
        <v>3</v>
      </c>
      <c r="BD383">
        <v>4</v>
      </c>
      <c r="BE383">
        <v>4</v>
      </c>
      <c r="BF383">
        <v>3</v>
      </c>
      <c r="BG383">
        <v>3</v>
      </c>
      <c r="BH383">
        <v>4</v>
      </c>
      <c r="BI383">
        <v>3</v>
      </c>
      <c r="BJ383">
        <v>4</v>
      </c>
      <c r="BK383">
        <v>4</v>
      </c>
      <c r="BL383">
        <v>4</v>
      </c>
      <c r="BM383">
        <v>4</v>
      </c>
      <c r="BN383">
        <v>4</v>
      </c>
      <c r="BO383">
        <v>4</v>
      </c>
      <c r="BP383">
        <v>4</v>
      </c>
      <c r="BQ383">
        <v>4</v>
      </c>
      <c r="BR383">
        <v>4</v>
      </c>
      <c r="BS383">
        <v>4</v>
      </c>
      <c r="BT383">
        <v>4</v>
      </c>
      <c r="BU383">
        <v>4</v>
      </c>
      <c r="BV383">
        <v>3</v>
      </c>
      <c r="BW383">
        <v>4</v>
      </c>
      <c r="BX383">
        <v>4</v>
      </c>
      <c r="BY383">
        <v>4</v>
      </c>
      <c r="BZ383">
        <v>5</v>
      </c>
      <c r="CA383">
        <v>3</v>
      </c>
      <c r="CB383">
        <v>4</v>
      </c>
      <c r="CC383">
        <v>4</v>
      </c>
      <c r="CD383">
        <v>4</v>
      </c>
      <c r="CE383">
        <v>3</v>
      </c>
      <c r="CF383">
        <v>2</v>
      </c>
      <c r="CG383">
        <v>3</v>
      </c>
      <c r="CH383">
        <v>3</v>
      </c>
      <c r="CI383">
        <v>3</v>
      </c>
      <c r="CJ383">
        <v>4</v>
      </c>
      <c r="CK383">
        <v>4</v>
      </c>
      <c r="CL383">
        <v>3</v>
      </c>
      <c r="CM383">
        <v>2</v>
      </c>
      <c r="CN383">
        <v>2</v>
      </c>
    </row>
    <row r="384" spans="1:92" ht="15.5">
      <c r="A384" s="126" t="s">
        <v>1624</v>
      </c>
      <c r="B384" s="132">
        <v>13.099893896578559</v>
      </c>
      <c r="C384">
        <v>1</v>
      </c>
      <c r="D384">
        <v>2</v>
      </c>
      <c r="E384">
        <v>2</v>
      </c>
      <c r="F384"/>
      <c r="G384"/>
      <c r="H384"/>
      <c r="I384"/>
      <c r="J384"/>
      <c r="K384"/>
      <c r="L384"/>
      <c r="M384">
        <v>8</v>
      </c>
      <c r="N384"/>
      <c r="O384"/>
      <c r="P384"/>
      <c r="Q384" s="126">
        <f t="shared" si="15"/>
        <v>1</v>
      </c>
      <c r="R384">
        <f t="shared" si="17"/>
        <v>8</v>
      </c>
      <c r="S384"/>
      <c r="T384"/>
      <c r="U384"/>
      <c r="V384"/>
      <c r="W384"/>
      <c r="X384"/>
      <c r="Y384"/>
      <c r="Z384"/>
      <c r="AA384"/>
      <c r="AB384"/>
      <c r="AC384"/>
      <c r="AD384"/>
      <c r="AE384"/>
      <c r="AF384">
        <v>14</v>
      </c>
      <c r="AG384" s="126">
        <f t="shared" si="16"/>
        <v>0</v>
      </c>
      <c r="AH384"/>
      <c r="AI384"/>
      <c r="AJ384"/>
      <c r="AK384"/>
      <c r="AL384"/>
      <c r="AM384"/>
      <c r="AN384"/>
      <c r="AO384"/>
      <c r="AP384"/>
      <c r="AQ384"/>
      <c r="AR384"/>
      <c r="AS384"/>
      <c r="AT384"/>
      <c r="AU384" t="s">
        <v>265</v>
      </c>
      <c r="AV384" t="s">
        <v>1623</v>
      </c>
      <c r="AW384" t="s">
        <v>910</v>
      </c>
      <c r="AX384"/>
      <c r="AY384"/>
      <c r="AZ384">
        <v>4</v>
      </c>
      <c r="BA384">
        <v>2</v>
      </c>
      <c r="BB384">
        <v>2</v>
      </c>
      <c r="BC384">
        <v>4</v>
      </c>
      <c r="BD384">
        <v>3</v>
      </c>
      <c r="BE384">
        <v>4</v>
      </c>
      <c r="BF384">
        <v>3</v>
      </c>
      <c r="BG384">
        <v>2</v>
      </c>
      <c r="BH384">
        <v>4</v>
      </c>
      <c r="BI384">
        <v>3</v>
      </c>
      <c r="BJ384">
        <v>3</v>
      </c>
      <c r="BK384">
        <v>5</v>
      </c>
      <c r="BL384">
        <v>4</v>
      </c>
      <c r="BM384">
        <v>2</v>
      </c>
      <c r="BN384">
        <v>3</v>
      </c>
      <c r="BO384">
        <v>3</v>
      </c>
      <c r="BP384">
        <v>4</v>
      </c>
      <c r="BQ384">
        <v>3</v>
      </c>
      <c r="BR384">
        <v>2</v>
      </c>
      <c r="BS384">
        <v>5</v>
      </c>
      <c r="BT384">
        <v>2</v>
      </c>
      <c r="BU384">
        <v>5</v>
      </c>
      <c r="BV384">
        <v>2</v>
      </c>
      <c r="BW384">
        <v>3</v>
      </c>
      <c r="BX384">
        <v>2</v>
      </c>
      <c r="BY384">
        <v>5</v>
      </c>
      <c r="BZ384">
        <v>3</v>
      </c>
      <c r="CA384">
        <v>2</v>
      </c>
      <c r="CB384">
        <v>5</v>
      </c>
      <c r="CC384">
        <v>4</v>
      </c>
      <c r="CD384">
        <v>3</v>
      </c>
      <c r="CE384">
        <v>2</v>
      </c>
      <c r="CF384">
        <v>4</v>
      </c>
      <c r="CG384">
        <v>3</v>
      </c>
      <c r="CH384">
        <v>1</v>
      </c>
      <c r="CI384">
        <v>4</v>
      </c>
      <c r="CJ384">
        <v>3</v>
      </c>
      <c r="CK384">
        <v>2</v>
      </c>
      <c r="CL384">
        <v>3</v>
      </c>
      <c r="CM384">
        <v>2</v>
      </c>
      <c r="CN384">
        <v>4</v>
      </c>
    </row>
    <row r="385" spans="1:92" ht="15.5">
      <c r="A385" s="126" t="s">
        <v>1622</v>
      </c>
      <c r="B385" s="132">
        <v>21.031029746899076</v>
      </c>
      <c r="C385">
        <v>1</v>
      </c>
      <c r="D385">
        <v>4</v>
      </c>
      <c r="E385">
        <v>3</v>
      </c>
      <c r="F385"/>
      <c r="G385"/>
      <c r="H385"/>
      <c r="I385"/>
      <c r="J385"/>
      <c r="K385"/>
      <c r="L385"/>
      <c r="M385"/>
      <c r="N385">
        <v>9</v>
      </c>
      <c r="O385"/>
      <c r="P385" t="s">
        <v>1019</v>
      </c>
      <c r="Q385" s="126">
        <f t="shared" si="15"/>
        <v>1</v>
      </c>
      <c r="R385">
        <f t="shared" si="17"/>
        <v>9</v>
      </c>
      <c r="S385">
        <v>1</v>
      </c>
      <c r="T385">
        <v>2</v>
      </c>
      <c r="U385">
        <v>3</v>
      </c>
      <c r="V385"/>
      <c r="W385">
        <v>5</v>
      </c>
      <c r="X385">
        <v>6</v>
      </c>
      <c r="Y385">
        <v>7</v>
      </c>
      <c r="Z385">
        <v>8</v>
      </c>
      <c r="AA385"/>
      <c r="AB385">
        <v>10</v>
      </c>
      <c r="AC385">
        <v>11</v>
      </c>
      <c r="AD385">
        <v>12</v>
      </c>
      <c r="AE385"/>
      <c r="AF385"/>
      <c r="AG385" s="126">
        <f t="shared" si="16"/>
        <v>10</v>
      </c>
      <c r="AH385">
        <v>9</v>
      </c>
      <c r="AI385">
        <v>1</v>
      </c>
      <c r="AJ385">
        <v>4</v>
      </c>
      <c r="AK385"/>
      <c r="AL385">
        <v>10</v>
      </c>
      <c r="AM385">
        <v>8</v>
      </c>
      <c r="AN385">
        <v>5</v>
      </c>
      <c r="AO385">
        <v>7</v>
      </c>
      <c r="AP385"/>
      <c r="AQ385">
        <v>6</v>
      </c>
      <c r="AR385">
        <v>3</v>
      </c>
      <c r="AS385">
        <v>2</v>
      </c>
      <c r="AT385"/>
      <c r="AU385" t="s">
        <v>1621</v>
      </c>
      <c r="AV385" t="s">
        <v>1620</v>
      </c>
      <c r="AW385"/>
      <c r="AX385"/>
      <c r="AY385"/>
      <c r="AZ385">
        <v>4</v>
      </c>
      <c r="BA385">
        <v>4</v>
      </c>
      <c r="BB385">
        <v>4</v>
      </c>
      <c r="BC385">
        <v>5</v>
      </c>
      <c r="BD385">
        <v>2</v>
      </c>
      <c r="BE385">
        <v>5</v>
      </c>
      <c r="BF385">
        <v>5</v>
      </c>
      <c r="BG385">
        <v>4</v>
      </c>
      <c r="BH385">
        <v>3</v>
      </c>
      <c r="BI385">
        <v>5</v>
      </c>
      <c r="BJ385">
        <v>5</v>
      </c>
      <c r="BK385">
        <v>5</v>
      </c>
      <c r="BL385">
        <v>5</v>
      </c>
      <c r="BM385">
        <v>5</v>
      </c>
      <c r="BN385">
        <v>5</v>
      </c>
      <c r="BO385">
        <v>5</v>
      </c>
      <c r="BP385">
        <v>5</v>
      </c>
      <c r="BQ385">
        <v>5</v>
      </c>
      <c r="BR385">
        <v>5</v>
      </c>
      <c r="BS385">
        <v>5</v>
      </c>
      <c r="BT385">
        <v>5</v>
      </c>
      <c r="BU385">
        <v>4</v>
      </c>
      <c r="BV385">
        <v>5</v>
      </c>
      <c r="BW385">
        <v>5</v>
      </c>
      <c r="BX385">
        <v>5</v>
      </c>
      <c r="BY385">
        <v>5</v>
      </c>
      <c r="BZ385">
        <v>5</v>
      </c>
      <c r="CA385">
        <v>5</v>
      </c>
      <c r="CB385">
        <v>5</v>
      </c>
      <c r="CC385">
        <v>5</v>
      </c>
      <c r="CD385">
        <v>5</v>
      </c>
      <c r="CE385">
        <v>1</v>
      </c>
      <c r="CF385">
        <v>5</v>
      </c>
      <c r="CG385">
        <v>5</v>
      </c>
      <c r="CH385">
        <v>5</v>
      </c>
      <c r="CI385">
        <v>5</v>
      </c>
      <c r="CJ385">
        <v>5</v>
      </c>
      <c r="CK385">
        <v>5</v>
      </c>
      <c r="CL385">
        <v>4</v>
      </c>
      <c r="CM385">
        <v>4</v>
      </c>
      <c r="CN385">
        <v>3</v>
      </c>
    </row>
    <row r="386" spans="1:92" ht="15.5">
      <c r="A386" s="126" t="s">
        <v>1619</v>
      </c>
      <c r="B386" s="132">
        <v>10.127412795270399</v>
      </c>
      <c r="C386">
        <v>1</v>
      </c>
      <c r="D386">
        <v>5</v>
      </c>
      <c r="E386">
        <v>2</v>
      </c>
      <c r="F386">
        <v>1</v>
      </c>
      <c r="G386"/>
      <c r="H386"/>
      <c r="I386"/>
      <c r="J386"/>
      <c r="K386"/>
      <c r="L386"/>
      <c r="M386"/>
      <c r="N386"/>
      <c r="O386"/>
      <c r="P386"/>
      <c r="Q386" s="126">
        <f t="shared" si="15"/>
        <v>1</v>
      </c>
      <c r="R386">
        <f t="shared" si="17"/>
        <v>1</v>
      </c>
      <c r="S386">
        <v>1</v>
      </c>
      <c r="T386">
        <v>2</v>
      </c>
      <c r="U386">
        <v>3</v>
      </c>
      <c r="V386">
        <v>4</v>
      </c>
      <c r="W386">
        <v>5</v>
      </c>
      <c r="X386">
        <v>6</v>
      </c>
      <c r="Y386">
        <v>7</v>
      </c>
      <c r="Z386">
        <v>8</v>
      </c>
      <c r="AA386"/>
      <c r="AB386">
        <v>10</v>
      </c>
      <c r="AC386">
        <v>11</v>
      </c>
      <c r="AD386">
        <v>12</v>
      </c>
      <c r="AE386">
        <v>13</v>
      </c>
      <c r="AF386"/>
      <c r="AG386" s="126">
        <f t="shared" si="16"/>
        <v>12</v>
      </c>
      <c r="AH386">
        <v>11</v>
      </c>
      <c r="AI386">
        <v>1</v>
      </c>
      <c r="AJ386">
        <v>4</v>
      </c>
      <c r="AK386">
        <v>12</v>
      </c>
      <c r="AL386">
        <v>6</v>
      </c>
      <c r="AM386">
        <v>3</v>
      </c>
      <c r="AN386">
        <v>2</v>
      </c>
      <c r="AO386">
        <v>7</v>
      </c>
      <c r="AP386"/>
      <c r="AQ386">
        <v>10</v>
      </c>
      <c r="AR386">
        <v>9</v>
      </c>
      <c r="AS386">
        <v>5</v>
      </c>
      <c r="AT386">
        <v>8</v>
      </c>
      <c r="AU386" t="s">
        <v>1564</v>
      </c>
      <c r="AV386" t="s">
        <v>1618</v>
      </c>
      <c r="AW386" t="s">
        <v>1617</v>
      </c>
      <c r="AX386"/>
      <c r="AY386"/>
      <c r="AZ386">
        <v>4</v>
      </c>
      <c r="BA386">
        <v>4</v>
      </c>
      <c r="BB386">
        <v>4</v>
      </c>
      <c r="BC386">
        <v>4</v>
      </c>
      <c r="BD386">
        <v>5</v>
      </c>
      <c r="BE386">
        <v>5</v>
      </c>
      <c r="BF386">
        <v>4</v>
      </c>
      <c r="BG386">
        <v>4</v>
      </c>
      <c r="BH386">
        <v>4</v>
      </c>
      <c r="BI386">
        <v>5</v>
      </c>
      <c r="BJ386">
        <v>5</v>
      </c>
      <c r="BK386">
        <v>5</v>
      </c>
      <c r="BL386">
        <v>5</v>
      </c>
      <c r="BM386">
        <v>5</v>
      </c>
      <c r="BN386">
        <v>5</v>
      </c>
      <c r="BO386">
        <v>5</v>
      </c>
      <c r="BP386">
        <v>5</v>
      </c>
      <c r="BQ386">
        <v>5</v>
      </c>
      <c r="BR386">
        <v>5</v>
      </c>
      <c r="BS386">
        <v>5</v>
      </c>
      <c r="BT386">
        <v>4</v>
      </c>
      <c r="BU386">
        <v>5</v>
      </c>
      <c r="BV386">
        <v>4</v>
      </c>
      <c r="BW386">
        <v>5</v>
      </c>
      <c r="BX386">
        <v>5</v>
      </c>
      <c r="BY386">
        <v>5</v>
      </c>
      <c r="BZ386">
        <v>5</v>
      </c>
      <c r="CA386">
        <v>5</v>
      </c>
      <c r="CB386">
        <v>5</v>
      </c>
      <c r="CC386">
        <v>5</v>
      </c>
      <c r="CD386">
        <v>5</v>
      </c>
      <c r="CE386">
        <v>6</v>
      </c>
      <c r="CF386">
        <v>3</v>
      </c>
      <c r="CG386">
        <v>4</v>
      </c>
      <c r="CH386">
        <v>4</v>
      </c>
      <c r="CI386">
        <v>4</v>
      </c>
      <c r="CJ386">
        <v>4</v>
      </c>
      <c r="CK386">
        <v>4</v>
      </c>
      <c r="CL386">
        <v>3</v>
      </c>
      <c r="CM386">
        <v>3</v>
      </c>
      <c r="CN386">
        <v>3</v>
      </c>
    </row>
    <row r="387" spans="1:92" ht="15.5">
      <c r="A387" s="126" t="s">
        <v>1616</v>
      </c>
      <c r="B387" s="132">
        <v>19.241909352226163</v>
      </c>
      <c r="C387">
        <v>2</v>
      </c>
      <c r="D387">
        <v>1</v>
      </c>
      <c r="E387">
        <v>7</v>
      </c>
      <c r="F387">
        <v>1</v>
      </c>
      <c r="G387"/>
      <c r="H387"/>
      <c r="I387"/>
      <c r="J387"/>
      <c r="K387"/>
      <c r="L387"/>
      <c r="M387"/>
      <c r="N387"/>
      <c r="O387"/>
      <c r="P387"/>
      <c r="Q387" s="126">
        <f t="shared" si="15"/>
        <v>1</v>
      </c>
      <c r="R387">
        <f t="shared" si="17"/>
        <v>1</v>
      </c>
      <c r="S387"/>
      <c r="T387"/>
      <c r="U387"/>
      <c r="V387">
        <v>4</v>
      </c>
      <c r="W387"/>
      <c r="X387"/>
      <c r="Y387"/>
      <c r="Z387"/>
      <c r="AA387"/>
      <c r="AB387"/>
      <c r="AC387"/>
      <c r="AD387"/>
      <c r="AE387"/>
      <c r="AF387"/>
      <c r="AG387" s="126">
        <f t="shared" si="16"/>
        <v>1</v>
      </c>
      <c r="AH387"/>
      <c r="AI387"/>
      <c r="AJ387"/>
      <c r="AK387">
        <v>1</v>
      </c>
      <c r="AL387"/>
      <c r="AM387"/>
      <c r="AN387"/>
      <c r="AO387"/>
      <c r="AP387"/>
      <c r="AQ387"/>
      <c r="AR387"/>
      <c r="AS387"/>
      <c r="AT387"/>
      <c r="AU387" t="s">
        <v>591</v>
      </c>
      <c r="AV387" t="s">
        <v>1615</v>
      </c>
      <c r="AW387" t="s">
        <v>1614</v>
      </c>
      <c r="AX387" t="s">
        <v>526</v>
      </c>
      <c r="AY387" t="s">
        <v>1613</v>
      </c>
      <c r="AZ387">
        <v>3</v>
      </c>
      <c r="BA387">
        <v>2</v>
      </c>
      <c r="BB387">
        <v>2</v>
      </c>
      <c r="BC387">
        <v>2</v>
      </c>
      <c r="BD387">
        <v>1</v>
      </c>
      <c r="BE387">
        <v>2</v>
      </c>
      <c r="BF387">
        <v>2</v>
      </c>
      <c r="BG387">
        <v>1</v>
      </c>
      <c r="BH387">
        <v>1</v>
      </c>
      <c r="BI387">
        <v>2</v>
      </c>
      <c r="BJ387">
        <v>2</v>
      </c>
      <c r="BK387">
        <v>1</v>
      </c>
      <c r="BL387">
        <v>4</v>
      </c>
      <c r="BM387">
        <v>1</v>
      </c>
      <c r="BN387">
        <v>3</v>
      </c>
      <c r="BO387">
        <v>2</v>
      </c>
      <c r="BP387">
        <v>3</v>
      </c>
      <c r="BQ387">
        <v>1</v>
      </c>
      <c r="BR387">
        <v>1</v>
      </c>
      <c r="BS387">
        <v>4</v>
      </c>
      <c r="BT387">
        <v>2</v>
      </c>
      <c r="BU387">
        <v>1</v>
      </c>
      <c r="BV387">
        <v>1</v>
      </c>
      <c r="BW387">
        <v>3</v>
      </c>
      <c r="BX387">
        <v>2</v>
      </c>
      <c r="BY387">
        <v>1</v>
      </c>
      <c r="BZ387">
        <v>1</v>
      </c>
      <c r="CA387">
        <v>2</v>
      </c>
      <c r="CB387">
        <v>2</v>
      </c>
      <c r="CC387">
        <v>2</v>
      </c>
      <c r="CD387">
        <v>2</v>
      </c>
      <c r="CE387">
        <v>3</v>
      </c>
      <c r="CF387">
        <v>2</v>
      </c>
      <c r="CG387">
        <v>2</v>
      </c>
      <c r="CH387">
        <v>2</v>
      </c>
      <c r="CI387">
        <v>2</v>
      </c>
      <c r="CJ387">
        <v>2</v>
      </c>
      <c r="CK387">
        <v>3</v>
      </c>
      <c r="CL387">
        <v>1</v>
      </c>
      <c r="CM387">
        <v>4</v>
      </c>
      <c r="CN387">
        <v>2</v>
      </c>
    </row>
    <row r="388" spans="1:92" ht="15.5">
      <c r="A388" s="126" t="s">
        <v>1612</v>
      </c>
      <c r="B388" s="132">
        <v>8.1796770533413969</v>
      </c>
      <c r="C388">
        <v>1</v>
      </c>
      <c r="D388">
        <v>6</v>
      </c>
      <c r="E388">
        <v>3</v>
      </c>
      <c r="F388">
        <v>1</v>
      </c>
      <c r="G388"/>
      <c r="H388"/>
      <c r="I388"/>
      <c r="J388"/>
      <c r="K388"/>
      <c r="L388"/>
      <c r="M388"/>
      <c r="N388"/>
      <c r="O388"/>
      <c r="P388"/>
      <c r="Q388" s="126">
        <f t="shared" si="15"/>
        <v>1</v>
      </c>
      <c r="R388">
        <f t="shared" si="17"/>
        <v>1</v>
      </c>
      <c r="S388"/>
      <c r="T388">
        <v>2</v>
      </c>
      <c r="U388">
        <v>3</v>
      </c>
      <c r="V388"/>
      <c r="W388">
        <v>5</v>
      </c>
      <c r="X388">
        <v>6</v>
      </c>
      <c r="Y388"/>
      <c r="Z388">
        <v>8</v>
      </c>
      <c r="AA388"/>
      <c r="AB388">
        <v>10</v>
      </c>
      <c r="AC388"/>
      <c r="AD388">
        <v>12</v>
      </c>
      <c r="AE388"/>
      <c r="AF388"/>
      <c r="AG388" s="126">
        <f t="shared" si="16"/>
        <v>7</v>
      </c>
      <c r="AH388"/>
      <c r="AI388">
        <v>1</v>
      </c>
      <c r="AJ388">
        <v>5</v>
      </c>
      <c r="AK388"/>
      <c r="AL388">
        <v>3</v>
      </c>
      <c r="AM388">
        <v>4</v>
      </c>
      <c r="AN388"/>
      <c r="AO388">
        <v>2</v>
      </c>
      <c r="AP388"/>
      <c r="AQ388">
        <v>6</v>
      </c>
      <c r="AR388"/>
      <c r="AS388">
        <v>7</v>
      </c>
      <c r="AT388"/>
      <c r="AU388" t="s">
        <v>619</v>
      </c>
      <c r="AV388" t="s">
        <v>1611</v>
      </c>
      <c r="AW388" t="s">
        <v>502</v>
      </c>
      <c r="AX388" t="s">
        <v>1610</v>
      </c>
      <c r="AY388" t="s">
        <v>1609</v>
      </c>
      <c r="AZ388">
        <v>4</v>
      </c>
      <c r="BA388">
        <v>4</v>
      </c>
      <c r="BB388">
        <v>4</v>
      </c>
      <c r="BC388">
        <v>4</v>
      </c>
      <c r="BD388">
        <v>5</v>
      </c>
      <c r="BE388">
        <v>5</v>
      </c>
      <c r="BF388">
        <v>4</v>
      </c>
      <c r="BG388">
        <v>3</v>
      </c>
      <c r="BH388">
        <v>3</v>
      </c>
      <c r="BI388">
        <v>3</v>
      </c>
      <c r="BJ388">
        <v>4</v>
      </c>
      <c r="BK388">
        <v>4</v>
      </c>
      <c r="BL388">
        <v>3</v>
      </c>
      <c r="BM388">
        <v>4</v>
      </c>
      <c r="BN388">
        <v>3</v>
      </c>
      <c r="BO388">
        <v>4</v>
      </c>
      <c r="BP388">
        <v>4</v>
      </c>
      <c r="BQ388">
        <v>3</v>
      </c>
      <c r="BR388">
        <v>4</v>
      </c>
      <c r="BS388">
        <v>4</v>
      </c>
      <c r="BT388">
        <v>4</v>
      </c>
      <c r="BU388">
        <v>4</v>
      </c>
      <c r="BV388">
        <v>4</v>
      </c>
      <c r="BW388">
        <v>4</v>
      </c>
      <c r="BX388">
        <v>4</v>
      </c>
      <c r="BY388">
        <v>4</v>
      </c>
      <c r="BZ388">
        <v>5</v>
      </c>
      <c r="CA388">
        <v>5</v>
      </c>
      <c r="CB388">
        <v>5</v>
      </c>
      <c r="CC388">
        <v>5</v>
      </c>
      <c r="CD388">
        <v>5</v>
      </c>
      <c r="CE388">
        <v>6</v>
      </c>
      <c r="CF388">
        <v>4</v>
      </c>
      <c r="CG388">
        <v>4</v>
      </c>
      <c r="CH388">
        <v>4</v>
      </c>
      <c r="CI388">
        <v>4</v>
      </c>
      <c r="CJ388">
        <v>4</v>
      </c>
      <c r="CK388">
        <v>4</v>
      </c>
      <c r="CL388">
        <v>4</v>
      </c>
      <c r="CM388">
        <v>4</v>
      </c>
      <c r="CN388">
        <v>3</v>
      </c>
    </row>
    <row r="389" spans="1:92" ht="15.5">
      <c r="A389" s="126" t="s">
        <v>1608</v>
      </c>
      <c r="B389" s="132">
        <v>19.144372018199</v>
      </c>
      <c r="C389">
        <v>1</v>
      </c>
      <c r="D389">
        <v>6</v>
      </c>
      <c r="E389">
        <v>3</v>
      </c>
      <c r="F389">
        <v>1</v>
      </c>
      <c r="G389"/>
      <c r="H389"/>
      <c r="I389"/>
      <c r="J389"/>
      <c r="K389"/>
      <c r="L389"/>
      <c r="M389"/>
      <c r="N389"/>
      <c r="O389"/>
      <c r="P389"/>
      <c r="Q389" s="126">
        <f t="shared" ref="Q389:Q452" si="18">COUNT(F389:P389)</f>
        <v>1</v>
      </c>
      <c r="R389">
        <f t="shared" si="17"/>
        <v>1</v>
      </c>
      <c r="S389">
        <v>1</v>
      </c>
      <c r="T389">
        <v>2</v>
      </c>
      <c r="U389"/>
      <c r="V389">
        <v>4</v>
      </c>
      <c r="W389"/>
      <c r="X389">
        <v>6</v>
      </c>
      <c r="Y389"/>
      <c r="Z389"/>
      <c r="AA389"/>
      <c r="AB389">
        <v>10</v>
      </c>
      <c r="AC389"/>
      <c r="AD389"/>
      <c r="AE389"/>
      <c r="AF389"/>
      <c r="AG389" s="126">
        <f t="shared" ref="AG389:AG452" si="19">COUNT(S389:AE389)</f>
        <v>5</v>
      </c>
      <c r="AH389">
        <v>2</v>
      </c>
      <c r="AI389">
        <v>3</v>
      </c>
      <c r="AJ389"/>
      <c r="AK389">
        <v>1</v>
      </c>
      <c r="AL389"/>
      <c r="AM389">
        <v>5</v>
      </c>
      <c r="AN389"/>
      <c r="AO389"/>
      <c r="AP389"/>
      <c r="AQ389">
        <v>4</v>
      </c>
      <c r="AR389"/>
      <c r="AS389"/>
      <c r="AT389"/>
      <c r="AU389" t="s">
        <v>1607</v>
      </c>
      <c r="AV389" t="s">
        <v>573</v>
      </c>
      <c r="AW389"/>
      <c r="AX389"/>
      <c r="AY389"/>
      <c r="AZ389">
        <v>4</v>
      </c>
      <c r="BA389">
        <v>3</v>
      </c>
      <c r="BB389">
        <v>3</v>
      </c>
      <c r="BC389">
        <v>3</v>
      </c>
      <c r="BD389">
        <v>3</v>
      </c>
      <c r="BE389">
        <v>5</v>
      </c>
      <c r="BF389">
        <v>4</v>
      </c>
      <c r="BG389">
        <v>4</v>
      </c>
      <c r="BH389">
        <v>3</v>
      </c>
      <c r="BI389">
        <v>4</v>
      </c>
      <c r="BJ389">
        <v>4</v>
      </c>
      <c r="BK389">
        <v>4</v>
      </c>
      <c r="BL389">
        <v>4</v>
      </c>
      <c r="BM389">
        <v>4</v>
      </c>
      <c r="BN389">
        <v>4</v>
      </c>
      <c r="BO389">
        <v>4</v>
      </c>
      <c r="BP389">
        <v>4</v>
      </c>
      <c r="BQ389">
        <v>4</v>
      </c>
      <c r="BR389">
        <v>5</v>
      </c>
      <c r="BS389">
        <v>4</v>
      </c>
      <c r="BT389">
        <v>4</v>
      </c>
      <c r="BU389">
        <v>4</v>
      </c>
      <c r="BV389">
        <v>4</v>
      </c>
      <c r="BW389">
        <v>4</v>
      </c>
      <c r="BX389">
        <v>4</v>
      </c>
      <c r="BY389">
        <v>4</v>
      </c>
      <c r="BZ389">
        <v>5</v>
      </c>
      <c r="CA389">
        <v>4</v>
      </c>
      <c r="CB389">
        <v>4</v>
      </c>
      <c r="CC389">
        <v>4</v>
      </c>
      <c r="CD389">
        <v>4</v>
      </c>
      <c r="CE389">
        <v>2</v>
      </c>
      <c r="CF389">
        <v>3</v>
      </c>
      <c r="CG389">
        <v>4</v>
      </c>
      <c r="CH389">
        <v>3</v>
      </c>
      <c r="CI389">
        <v>4</v>
      </c>
      <c r="CJ389">
        <v>4</v>
      </c>
      <c r="CK389">
        <v>4</v>
      </c>
      <c r="CL389">
        <v>3</v>
      </c>
      <c r="CM389">
        <v>3</v>
      </c>
      <c r="CN389">
        <v>3</v>
      </c>
    </row>
    <row r="390" spans="1:92" ht="15.5">
      <c r="A390" s="126" t="s">
        <v>1606</v>
      </c>
      <c r="B390" s="132">
        <v>18.803827980157902</v>
      </c>
      <c r="C390">
        <v>2</v>
      </c>
      <c r="D390">
        <v>3</v>
      </c>
      <c r="E390">
        <v>9</v>
      </c>
      <c r="F390">
        <v>1</v>
      </c>
      <c r="G390"/>
      <c r="H390"/>
      <c r="I390"/>
      <c r="J390"/>
      <c r="K390"/>
      <c r="L390"/>
      <c r="M390"/>
      <c r="N390"/>
      <c r="O390"/>
      <c r="P390"/>
      <c r="Q390" s="126">
        <f t="shared" si="18"/>
        <v>1</v>
      </c>
      <c r="R390">
        <f t="shared" ref="R390:R453" si="20">IF(Q390=1,MAX(F390:O390),11)</f>
        <v>1</v>
      </c>
      <c r="S390"/>
      <c r="T390">
        <v>2</v>
      </c>
      <c r="U390">
        <v>3</v>
      </c>
      <c r="V390">
        <v>4</v>
      </c>
      <c r="W390">
        <v>5</v>
      </c>
      <c r="X390">
        <v>6</v>
      </c>
      <c r="Y390">
        <v>7</v>
      </c>
      <c r="Z390">
        <v>8</v>
      </c>
      <c r="AA390">
        <v>9</v>
      </c>
      <c r="AB390">
        <v>10</v>
      </c>
      <c r="AC390">
        <v>11</v>
      </c>
      <c r="AD390">
        <v>12</v>
      </c>
      <c r="AE390"/>
      <c r="AF390"/>
      <c r="AG390" s="126">
        <f t="shared" si="19"/>
        <v>11</v>
      </c>
      <c r="AH390"/>
      <c r="AI390">
        <v>1</v>
      </c>
      <c r="AJ390">
        <v>4</v>
      </c>
      <c r="AK390">
        <v>5</v>
      </c>
      <c r="AL390">
        <v>6</v>
      </c>
      <c r="AM390">
        <v>3</v>
      </c>
      <c r="AN390">
        <v>2</v>
      </c>
      <c r="AO390">
        <v>7</v>
      </c>
      <c r="AP390">
        <v>9</v>
      </c>
      <c r="AQ390">
        <v>11</v>
      </c>
      <c r="AR390">
        <v>10</v>
      </c>
      <c r="AS390">
        <v>8</v>
      </c>
      <c r="AT390"/>
      <c r="AU390"/>
      <c r="AV390"/>
      <c r="AW390"/>
      <c r="AX390"/>
      <c r="AY390"/>
      <c r="AZ390">
        <v>6</v>
      </c>
      <c r="BA390">
        <v>4</v>
      </c>
      <c r="BB390">
        <v>4</v>
      </c>
      <c r="BC390">
        <v>4</v>
      </c>
      <c r="BD390">
        <v>4</v>
      </c>
      <c r="BE390">
        <v>4</v>
      </c>
      <c r="BF390">
        <v>4</v>
      </c>
      <c r="BG390">
        <v>4</v>
      </c>
      <c r="BH390">
        <v>4</v>
      </c>
      <c r="BI390">
        <v>5</v>
      </c>
      <c r="BJ390">
        <v>5</v>
      </c>
      <c r="BK390">
        <v>5</v>
      </c>
      <c r="BL390">
        <v>5</v>
      </c>
      <c r="BM390">
        <v>5</v>
      </c>
      <c r="BN390">
        <v>5</v>
      </c>
      <c r="BO390">
        <v>5</v>
      </c>
      <c r="BP390">
        <v>5</v>
      </c>
      <c r="BQ390">
        <v>5</v>
      </c>
      <c r="BR390">
        <v>5</v>
      </c>
      <c r="BS390">
        <v>5</v>
      </c>
      <c r="BT390">
        <v>4</v>
      </c>
      <c r="BU390">
        <v>4</v>
      </c>
      <c r="BV390">
        <v>4</v>
      </c>
      <c r="BW390">
        <v>4</v>
      </c>
      <c r="BX390">
        <v>5</v>
      </c>
      <c r="BY390">
        <v>5</v>
      </c>
      <c r="BZ390">
        <v>5</v>
      </c>
      <c r="CA390">
        <v>5</v>
      </c>
      <c r="CB390">
        <v>5</v>
      </c>
      <c r="CC390">
        <v>4</v>
      </c>
      <c r="CD390">
        <v>5</v>
      </c>
      <c r="CE390">
        <v>4</v>
      </c>
      <c r="CF390">
        <v>3</v>
      </c>
      <c r="CG390">
        <v>4</v>
      </c>
      <c r="CH390">
        <v>3</v>
      </c>
      <c r="CI390">
        <v>4</v>
      </c>
      <c r="CJ390">
        <v>5</v>
      </c>
      <c r="CK390">
        <v>4</v>
      </c>
      <c r="CL390">
        <v>3</v>
      </c>
      <c r="CM390">
        <v>3</v>
      </c>
      <c r="CN390">
        <v>3</v>
      </c>
    </row>
    <row r="391" spans="1:92" ht="15.5">
      <c r="A391" s="126" t="s">
        <v>1605</v>
      </c>
      <c r="B391" s="132">
        <v>12.008214767718687</v>
      </c>
      <c r="C391">
        <v>1</v>
      </c>
      <c r="D391">
        <v>5</v>
      </c>
      <c r="E391">
        <v>2</v>
      </c>
      <c r="F391"/>
      <c r="G391"/>
      <c r="H391"/>
      <c r="I391"/>
      <c r="J391"/>
      <c r="K391"/>
      <c r="L391"/>
      <c r="M391"/>
      <c r="N391">
        <v>9</v>
      </c>
      <c r="O391"/>
      <c r="P391" t="s">
        <v>1019</v>
      </c>
      <c r="Q391" s="126">
        <f t="shared" si="18"/>
        <v>1</v>
      </c>
      <c r="R391">
        <f t="shared" si="20"/>
        <v>9</v>
      </c>
      <c r="S391"/>
      <c r="T391">
        <v>2</v>
      </c>
      <c r="U391">
        <v>3</v>
      </c>
      <c r="V391">
        <v>4</v>
      </c>
      <c r="W391">
        <v>5</v>
      </c>
      <c r="X391">
        <v>6</v>
      </c>
      <c r="Y391"/>
      <c r="Z391">
        <v>8</v>
      </c>
      <c r="AA391">
        <v>9</v>
      </c>
      <c r="AB391"/>
      <c r="AC391">
        <v>11</v>
      </c>
      <c r="AD391">
        <v>12</v>
      </c>
      <c r="AE391">
        <v>13</v>
      </c>
      <c r="AF391"/>
      <c r="AG391" s="126">
        <f t="shared" si="19"/>
        <v>10</v>
      </c>
      <c r="AH391"/>
      <c r="AI391">
        <v>1</v>
      </c>
      <c r="AJ391">
        <v>10</v>
      </c>
      <c r="AK391">
        <v>2</v>
      </c>
      <c r="AL391">
        <v>3</v>
      </c>
      <c r="AM391">
        <v>4</v>
      </c>
      <c r="AN391"/>
      <c r="AO391">
        <v>5</v>
      </c>
      <c r="AP391">
        <v>6</v>
      </c>
      <c r="AQ391"/>
      <c r="AR391">
        <v>7</v>
      </c>
      <c r="AS391">
        <v>8</v>
      </c>
      <c r="AT391">
        <v>9</v>
      </c>
      <c r="AU391"/>
      <c r="AV391"/>
      <c r="AW391"/>
      <c r="AX391"/>
      <c r="AY391"/>
      <c r="AZ391">
        <v>6</v>
      </c>
      <c r="BA391">
        <v>2</v>
      </c>
      <c r="BB391">
        <v>2</v>
      </c>
      <c r="BC391">
        <v>3</v>
      </c>
      <c r="BD391">
        <v>5</v>
      </c>
      <c r="BE391">
        <v>3</v>
      </c>
      <c r="BF391">
        <v>3</v>
      </c>
      <c r="BG391">
        <v>3</v>
      </c>
      <c r="BH391">
        <v>3</v>
      </c>
      <c r="BI391">
        <v>4</v>
      </c>
      <c r="BJ391">
        <v>4</v>
      </c>
      <c r="BK391">
        <v>4</v>
      </c>
      <c r="BL391">
        <v>3</v>
      </c>
      <c r="BM391">
        <v>4</v>
      </c>
      <c r="BN391">
        <v>4</v>
      </c>
      <c r="BO391">
        <v>4</v>
      </c>
      <c r="BP391">
        <v>3</v>
      </c>
      <c r="BQ391">
        <v>4</v>
      </c>
      <c r="BR391">
        <v>4</v>
      </c>
      <c r="BS391">
        <v>3</v>
      </c>
      <c r="BT391">
        <v>4</v>
      </c>
      <c r="BU391">
        <v>4</v>
      </c>
      <c r="BV391">
        <v>4</v>
      </c>
      <c r="BW391">
        <v>4</v>
      </c>
      <c r="BX391">
        <v>4</v>
      </c>
      <c r="BY391">
        <v>4</v>
      </c>
      <c r="BZ391">
        <v>4</v>
      </c>
      <c r="CA391">
        <v>4</v>
      </c>
      <c r="CB391">
        <v>4</v>
      </c>
      <c r="CC391">
        <v>4</v>
      </c>
      <c r="CD391">
        <v>3</v>
      </c>
      <c r="CE391">
        <v>2</v>
      </c>
      <c r="CF391">
        <v>4</v>
      </c>
      <c r="CG391">
        <v>3</v>
      </c>
      <c r="CH391">
        <v>3</v>
      </c>
      <c r="CI391">
        <v>4</v>
      </c>
      <c r="CJ391">
        <v>3</v>
      </c>
      <c r="CK391">
        <v>4</v>
      </c>
      <c r="CL391">
        <v>3</v>
      </c>
      <c r="CM391">
        <v>3</v>
      </c>
      <c r="CN391">
        <v>3</v>
      </c>
    </row>
    <row r="392" spans="1:92" ht="15.5">
      <c r="A392" s="126" t="s">
        <v>1604</v>
      </c>
      <c r="B392" s="132">
        <v>5.8223263530862006</v>
      </c>
      <c r="C392">
        <v>1</v>
      </c>
      <c r="D392">
        <v>6</v>
      </c>
      <c r="E392">
        <v>2</v>
      </c>
      <c r="F392">
        <v>1</v>
      </c>
      <c r="G392"/>
      <c r="H392"/>
      <c r="I392"/>
      <c r="J392"/>
      <c r="K392"/>
      <c r="L392"/>
      <c r="M392"/>
      <c r="N392"/>
      <c r="O392"/>
      <c r="P392"/>
      <c r="Q392" s="126">
        <f t="shared" si="18"/>
        <v>1</v>
      </c>
      <c r="R392">
        <f t="shared" si="20"/>
        <v>1</v>
      </c>
      <c r="S392">
        <v>1</v>
      </c>
      <c r="T392">
        <v>2</v>
      </c>
      <c r="U392">
        <v>3</v>
      </c>
      <c r="V392"/>
      <c r="W392">
        <v>5</v>
      </c>
      <c r="X392">
        <v>6</v>
      </c>
      <c r="Y392">
        <v>7</v>
      </c>
      <c r="Z392">
        <v>8</v>
      </c>
      <c r="AA392"/>
      <c r="AB392">
        <v>10</v>
      </c>
      <c r="AC392">
        <v>11</v>
      </c>
      <c r="AD392">
        <v>12</v>
      </c>
      <c r="AE392"/>
      <c r="AF392"/>
      <c r="AG392" s="126">
        <f t="shared" si="19"/>
        <v>10</v>
      </c>
      <c r="AH392">
        <v>1</v>
      </c>
      <c r="AI392">
        <v>6</v>
      </c>
      <c r="AJ392">
        <v>9</v>
      </c>
      <c r="AK392"/>
      <c r="AL392">
        <v>2</v>
      </c>
      <c r="AM392">
        <v>7</v>
      </c>
      <c r="AN392">
        <v>10</v>
      </c>
      <c r="AO392">
        <v>3</v>
      </c>
      <c r="AP392"/>
      <c r="AQ392">
        <v>5</v>
      </c>
      <c r="AR392">
        <v>4</v>
      </c>
      <c r="AS392">
        <v>8</v>
      </c>
      <c r="AT392"/>
      <c r="AU392" t="s">
        <v>619</v>
      </c>
      <c r="AV392"/>
      <c r="AW392"/>
      <c r="AX392"/>
      <c r="AY392"/>
      <c r="AZ392">
        <v>6</v>
      </c>
      <c r="BA392">
        <v>3</v>
      </c>
      <c r="BB392">
        <v>3</v>
      </c>
      <c r="BC392">
        <v>3</v>
      </c>
      <c r="BD392">
        <v>3</v>
      </c>
      <c r="BE392">
        <v>4</v>
      </c>
      <c r="BF392">
        <v>4</v>
      </c>
      <c r="BG392">
        <v>5</v>
      </c>
      <c r="BH392">
        <v>4</v>
      </c>
      <c r="BI392">
        <v>5</v>
      </c>
      <c r="BJ392">
        <v>4</v>
      </c>
      <c r="BK392">
        <v>4</v>
      </c>
      <c r="BL392">
        <v>5</v>
      </c>
      <c r="BM392">
        <v>4</v>
      </c>
      <c r="BN392">
        <v>5</v>
      </c>
      <c r="BO392">
        <v>5</v>
      </c>
      <c r="BP392">
        <v>5</v>
      </c>
      <c r="BQ392">
        <v>5</v>
      </c>
      <c r="BR392">
        <v>5</v>
      </c>
      <c r="BS392">
        <v>5</v>
      </c>
      <c r="BT392">
        <v>5</v>
      </c>
      <c r="BU392">
        <v>5</v>
      </c>
      <c r="BV392">
        <v>5</v>
      </c>
      <c r="BW392">
        <v>5</v>
      </c>
      <c r="BX392">
        <v>5</v>
      </c>
      <c r="BY392">
        <v>5</v>
      </c>
      <c r="BZ392">
        <v>5</v>
      </c>
      <c r="CA392">
        <v>4</v>
      </c>
      <c r="CB392">
        <v>3</v>
      </c>
      <c r="CC392">
        <v>4</v>
      </c>
      <c r="CD392">
        <v>4</v>
      </c>
      <c r="CE392">
        <v>6</v>
      </c>
      <c r="CF392">
        <v>2</v>
      </c>
      <c r="CG392">
        <v>4</v>
      </c>
      <c r="CH392">
        <v>4</v>
      </c>
      <c r="CI392">
        <v>4</v>
      </c>
      <c r="CJ392">
        <v>4</v>
      </c>
      <c r="CK392">
        <v>4</v>
      </c>
      <c r="CL392">
        <v>2</v>
      </c>
      <c r="CM392">
        <v>2</v>
      </c>
      <c r="CN392">
        <v>1</v>
      </c>
    </row>
    <row r="393" spans="1:92" ht="15.5">
      <c r="A393" s="126" t="s">
        <v>1603</v>
      </c>
      <c r="B393" s="132">
        <v>13.033321684605307</v>
      </c>
      <c r="C393">
        <v>2</v>
      </c>
      <c r="D393">
        <v>3</v>
      </c>
      <c r="E393">
        <v>2</v>
      </c>
      <c r="F393">
        <v>1</v>
      </c>
      <c r="G393"/>
      <c r="H393"/>
      <c r="I393"/>
      <c r="J393"/>
      <c r="K393"/>
      <c r="L393"/>
      <c r="M393"/>
      <c r="N393"/>
      <c r="O393"/>
      <c r="P393"/>
      <c r="Q393" s="126">
        <f t="shared" si="18"/>
        <v>1</v>
      </c>
      <c r="R393">
        <f t="shared" si="20"/>
        <v>1</v>
      </c>
      <c r="S393"/>
      <c r="T393">
        <v>2</v>
      </c>
      <c r="U393">
        <v>3</v>
      </c>
      <c r="V393">
        <v>4</v>
      </c>
      <c r="W393">
        <v>5</v>
      </c>
      <c r="X393">
        <v>6</v>
      </c>
      <c r="Y393">
        <v>7</v>
      </c>
      <c r="Z393">
        <v>8</v>
      </c>
      <c r="AA393">
        <v>9</v>
      </c>
      <c r="AB393"/>
      <c r="AC393">
        <v>11</v>
      </c>
      <c r="AD393">
        <v>12</v>
      </c>
      <c r="AE393">
        <v>13</v>
      </c>
      <c r="AF393"/>
      <c r="AG393" s="126">
        <f t="shared" si="19"/>
        <v>11</v>
      </c>
      <c r="AH393"/>
      <c r="AI393">
        <v>1</v>
      </c>
      <c r="AJ393">
        <v>2</v>
      </c>
      <c r="AK393">
        <v>11</v>
      </c>
      <c r="AL393">
        <v>5</v>
      </c>
      <c r="AM393">
        <v>9</v>
      </c>
      <c r="AN393">
        <v>4</v>
      </c>
      <c r="AO393">
        <v>3</v>
      </c>
      <c r="AP393">
        <v>7</v>
      </c>
      <c r="AQ393"/>
      <c r="AR393">
        <v>6</v>
      </c>
      <c r="AS393">
        <v>8</v>
      </c>
      <c r="AT393">
        <v>10</v>
      </c>
      <c r="AU393" t="s">
        <v>449</v>
      </c>
      <c r="AV393" t="s">
        <v>1602</v>
      </c>
      <c r="AW393"/>
      <c r="AX393"/>
      <c r="AY393"/>
      <c r="AZ393">
        <v>3</v>
      </c>
      <c r="BA393">
        <v>4</v>
      </c>
      <c r="BB393">
        <v>4</v>
      </c>
      <c r="BC393">
        <v>4</v>
      </c>
      <c r="BD393">
        <v>3</v>
      </c>
      <c r="BE393">
        <v>5</v>
      </c>
      <c r="BF393">
        <v>4</v>
      </c>
      <c r="BG393">
        <v>4</v>
      </c>
      <c r="BH393">
        <v>3</v>
      </c>
      <c r="BI393">
        <v>5</v>
      </c>
      <c r="BJ393">
        <v>5</v>
      </c>
      <c r="BK393">
        <v>5</v>
      </c>
      <c r="BL393">
        <v>5</v>
      </c>
      <c r="BM393">
        <v>5</v>
      </c>
      <c r="BN393">
        <v>5</v>
      </c>
      <c r="BO393">
        <v>4</v>
      </c>
      <c r="BP393">
        <v>4</v>
      </c>
      <c r="BQ393">
        <v>4</v>
      </c>
      <c r="BR393">
        <v>4</v>
      </c>
      <c r="BS393">
        <v>4</v>
      </c>
      <c r="BT393">
        <v>4</v>
      </c>
      <c r="BU393">
        <v>4</v>
      </c>
      <c r="BV393">
        <v>5</v>
      </c>
      <c r="BW393">
        <v>3</v>
      </c>
      <c r="BX393">
        <v>4</v>
      </c>
      <c r="BY393">
        <v>3</v>
      </c>
      <c r="BZ393">
        <v>4</v>
      </c>
      <c r="CA393">
        <v>4</v>
      </c>
      <c r="CB393">
        <v>2</v>
      </c>
      <c r="CC393">
        <v>3</v>
      </c>
      <c r="CD393">
        <v>4</v>
      </c>
      <c r="CE393">
        <v>2</v>
      </c>
      <c r="CF393">
        <v>3</v>
      </c>
      <c r="CG393">
        <v>4</v>
      </c>
      <c r="CH393">
        <v>3</v>
      </c>
      <c r="CI393">
        <v>5</v>
      </c>
      <c r="CJ393">
        <v>4</v>
      </c>
      <c r="CK393">
        <v>4</v>
      </c>
      <c r="CL393">
        <v>1</v>
      </c>
      <c r="CM393">
        <v>3</v>
      </c>
      <c r="CN393">
        <v>1</v>
      </c>
    </row>
    <row r="394" spans="1:92" ht="15.5">
      <c r="A394" s="126" t="s">
        <v>1601</v>
      </c>
      <c r="B394" s="132">
        <v>18.647010029914199</v>
      </c>
      <c r="C394">
        <v>1</v>
      </c>
      <c r="D394">
        <v>2</v>
      </c>
      <c r="E394">
        <v>12</v>
      </c>
      <c r="F394">
        <v>1</v>
      </c>
      <c r="G394"/>
      <c r="H394"/>
      <c r="I394"/>
      <c r="J394"/>
      <c r="K394"/>
      <c r="L394"/>
      <c r="M394"/>
      <c r="N394"/>
      <c r="O394"/>
      <c r="P394"/>
      <c r="Q394" s="126">
        <f t="shared" si="18"/>
        <v>1</v>
      </c>
      <c r="R394">
        <f t="shared" si="20"/>
        <v>1</v>
      </c>
      <c r="S394"/>
      <c r="T394"/>
      <c r="U394">
        <v>3</v>
      </c>
      <c r="V394"/>
      <c r="W394"/>
      <c r="X394"/>
      <c r="Y394"/>
      <c r="Z394"/>
      <c r="AA394"/>
      <c r="AB394"/>
      <c r="AC394"/>
      <c r="AD394"/>
      <c r="AE394"/>
      <c r="AF394"/>
      <c r="AG394" s="126">
        <f t="shared" si="19"/>
        <v>1</v>
      </c>
      <c r="AH394"/>
      <c r="AI394"/>
      <c r="AJ394">
        <v>1</v>
      </c>
      <c r="AK394"/>
      <c r="AL394"/>
      <c r="AM394"/>
      <c r="AN394"/>
      <c r="AO394"/>
      <c r="AP394"/>
      <c r="AQ394"/>
      <c r="AR394"/>
      <c r="AS394"/>
      <c r="AT394"/>
      <c r="AU394" t="s">
        <v>265</v>
      </c>
      <c r="AV394"/>
      <c r="AW394"/>
      <c r="AX394"/>
      <c r="AY394"/>
      <c r="AZ394">
        <v>5</v>
      </c>
      <c r="BA394">
        <v>4</v>
      </c>
      <c r="BB394">
        <v>3</v>
      </c>
      <c r="BC394">
        <v>4</v>
      </c>
      <c r="BD394">
        <v>4</v>
      </c>
      <c r="BE394">
        <v>2</v>
      </c>
      <c r="BF394">
        <v>2</v>
      </c>
      <c r="BG394">
        <v>3</v>
      </c>
      <c r="BH394">
        <v>4</v>
      </c>
      <c r="BI394">
        <v>3</v>
      </c>
      <c r="BJ394">
        <v>5</v>
      </c>
      <c r="BK394">
        <v>5</v>
      </c>
      <c r="BL394">
        <v>4</v>
      </c>
      <c r="BM394">
        <v>3</v>
      </c>
      <c r="BN394">
        <v>2</v>
      </c>
      <c r="BO394">
        <v>4</v>
      </c>
      <c r="BP394">
        <v>3</v>
      </c>
      <c r="BQ394">
        <v>4</v>
      </c>
      <c r="BR394">
        <v>5</v>
      </c>
      <c r="BS394">
        <v>4</v>
      </c>
      <c r="BT394">
        <v>3</v>
      </c>
      <c r="BU394">
        <v>2</v>
      </c>
      <c r="BV394">
        <v>3</v>
      </c>
      <c r="BW394">
        <v>2</v>
      </c>
      <c r="BX394">
        <v>4</v>
      </c>
      <c r="BY394">
        <v>5</v>
      </c>
      <c r="BZ394">
        <v>4</v>
      </c>
      <c r="CA394">
        <v>3</v>
      </c>
      <c r="CB394">
        <v>5</v>
      </c>
      <c r="CC394">
        <v>5</v>
      </c>
      <c r="CD394">
        <v>4</v>
      </c>
      <c r="CE394">
        <v>3</v>
      </c>
      <c r="CF394">
        <v>4</v>
      </c>
      <c r="CG394">
        <v>3</v>
      </c>
      <c r="CH394">
        <v>3</v>
      </c>
      <c r="CI394">
        <v>3</v>
      </c>
      <c r="CJ394">
        <v>4</v>
      </c>
      <c r="CK394">
        <v>3</v>
      </c>
      <c r="CL394">
        <v>3</v>
      </c>
      <c r="CM394">
        <v>4</v>
      </c>
      <c r="CN394">
        <v>3</v>
      </c>
    </row>
    <row r="395" spans="1:92" ht="15.5">
      <c r="A395" s="126" t="s">
        <v>1600</v>
      </c>
      <c r="B395" s="132">
        <v>18.785394843785362</v>
      </c>
      <c r="C395">
        <v>1</v>
      </c>
      <c r="D395">
        <v>5</v>
      </c>
      <c r="E395">
        <v>2</v>
      </c>
      <c r="F395">
        <v>1</v>
      </c>
      <c r="G395">
        <v>2</v>
      </c>
      <c r="H395"/>
      <c r="I395"/>
      <c r="J395"/>
      <c r="K395"/>
      <c r="L395"/>
      <c r="M395"/>
      <c r="N395"/>
      <c r="O395"/>
      <c r="P395"/>
      <c r="Q395" s="126">
        <f t="shared" si="18"/>
        <v>2</v>
      </c>
      <c r="R395">
        <f t="shared" si="20"/>
        <v>11</v>
      </c>
      <c r="S395"/>
      <c r="T395"/>
      <c r="U395"/>
      <c r="V395"/>
      <c r="W395"/>
      <c r="X395"/>
      <c r="Y395"/>
      <c r="Z395"/>
      <c r="AA395"/>
      <c r="AB395"/>
      <c r="AC395"/>
      <c r="AD395"/>
      <c r="AE395"/>
      <c r="AF395">
        <v>14</v>
      </c>
      <c r="AG395" s="126">
        <f t="shared" si="19"/>
        <v>0</v>
      </c>
      <c r="AH395"/>
      <c r="AI395"/>
      <c r="AJ395"/>
      <c r="AK395"/>
      <c r="AL395"/>
      <c r="AM395"/>
      <c r="AN395"/>
      <c r="AO395"/>
      <c r="AP395"/>
      <c r="AQ395"/>
      <c r="AR395"/>
      <c r="AS395"/>
      <c r="AT395"/>
      <c r="AU395"/>
      <c r="AV395"/>
      <c r="AW395"/>
      <c r="AX395"/>
      <c r="AY395"/>
      <c r="AZ395">
        <v>1</v>
      </c>
      <c r="BA395">
        <v>1</v>
      </c>
      <c r="BB395">
        <v>1</v>
      </c>
      <c r="BC395">
        <v>1</v>
      </c>
      <c r="BD395">
        <v>1</v>
      </c>
      <c r="BE395">
        <v>5</v>
      </c>
      <c r="BF395">
        <v>1</v>
      </c>
      <c r="BG395">
        <v>1</v>
      </c>
      <c r="BH395">
        <v>1</v>
      </c>
      <c r="BI395">
        <v>1</v>
      </c>
      <c r="BJ395">
        <v>5</v>
      </c>
      <c r="BK395">
        <v>5</v>
      </c>
      <c r="BL395">
        <v>5</v>
      </c>
      <c r="BM395">
        <v>5</v>
      </c>
      <c r="BN395">
        <v>1</v>
      </c>
      <c r="BO395">
        <v>1</v>
      </c>
      <c r="BP395">
        <v>1</v>
      </c>
      <c r="BQ395">
        <v>1</v>
      </c>
      <c r="BR395">
        <v>1</v>
      </c>
      <c r="BS395">
        <v>1</v>
      </c>
      <c r="BT395">
        <v>1</v>
      </c>
      <c r="BU395">
        <v>1</v>
      </c>
      <c r="BV395">
        <v>3</v>
      </c>
      <c r="BW395">
        <v>3</v>
      </c>
      <c r="BX395">
        <v>3</v>
      </c>
      <c r="BY395">
        <v>3</v>
      </c>
      <c r="BZ395">
        <v>5</v>
      </c>
      <c r="CA395">
        <v>3</v>
      </c>
      <c r="CB395">
        <v>3</v>
      </c>
      <c r="CC395">
        <v>3</v>
      </c>
      <c r="CD395">
        <v>3</v>
      </c>
      <c r="CE395">
        <v>1</v>
      </c>
      <c r="CF395">
        <v>3</v>
      </c>
      <c r="CG395">
        <v>3</v>
      </c>
      <c r="CH395">
        <v>3</v>
      </c>
      <c r="CI395">
        <v>3</v>
      </c>
      <c r="CJ395">
        <v>3</v>
      </c>
      <c r="CK395">
        <v>3</v>
      </c>
      <c r="CL395">
        <v>3</v>
      </c>
      <c r="CM395">
        <v>3</v>
      </c>
      <c r="CN395">
        <v>3</v>
      </c>
    </row>
    <row r="396" spans="1:92" ht="15.5">
      <c r="A396" s="126" t="s">
        <v>1599</v>
      </c>
      <c r="B396" s="132">
        <v>15.457121687088657</v>
      </c>
      <c r="C396">
        <v>2</v>
      </c>
      <c r="D396">
        <v>3</v>
      </c>
      <c r="E396">
        <v>12</v>
      </c>
      <c r="F396">
        <v>1</v>
      </c>
      <c r="G396"/>
      <c r="H396"/>
      <c r="I396"/>
      <c r="J396"/>
      <c r="K396"/>
      <c r="L396"/>
      <c r="M396"/>
      <c r="N396"/>
      <c r="O396"/>
      <c r="P396"/>
      <c r="Q396" s="126">
        <f t="shared" si="18"/>
        <v>1</v>
      </c>
      <c r="R396">
        <f t="shared" si="20"/>
        <v>1</v>
      </c>
      <c r="S396"/>
      <c r="T396"/>
      <c r="U396"/>
      <c r="V396">
        <v>4</v>
      </c>
      <c r="W396"/>
      <c r="X396">
        <v>6</v>
      </c>
      <c r="Y396">
        <v>7</v>
      </c>
      <c r="Z396">
        <v>8</v>
      </c>
      <c r="AA396">
        <v>9</v>
      </c>
      <c r="AB396"/>
      <c r="AC396"/>
      <c r="AD396"/>
      <c r="AE396"/>
      <c r="AF396"/>
      <c r="AG396" s="126">
        <f t="shared" si="19"/>
        <v>5</v>
      </c>
      <c r="AH396"/>
      <c r="AI396"/>
      <c r="AJ396"/>
      <c r="AK396">
        <v>1</v>
      </c>
      <c r="AL396"/>
      <c r="AM396">
        <v>3</v>
      </c>
      <c r="AN396">
        <v>2</v>
      </c>
      <c r="AO396">
        <v>4</v>
      </c>
      <c r="AP396">
        <v>5</v>
      </c>
      <c r="AQ396"/>
      <c r="AR396"/>
      <c r="AS396"/>
      <c r="AT396"/>
      <c r="AU396" t="s">
        <v>278</v>
      </c>
      <c r="AV396" t="s">
        <v>1598</v>
      </c>
      <c r="AW396"/>
      <c r="AX396"/>
      <c r="AY396"/>
      <c r="AZ396">
        <v>5</v>
      </c>
      <c r="BA396">
        <v>4</v>
      </c>
      <c r="BB396">
        <v>4</v>
      </c>
      <c r="BC396">
        <v>4</v>
      </c>
      <c r="BD396">
        <v>4</v>
      </c>
      <c r="BE396">
        <v>3</v>
      </c>
      <c r="BF396">
        <v>4</v>
      </c>
      <c r="BG396">
        <v>4</v>
      </c>
      <c r="BH396">
        <v>4</v>
      </c>
      <c r="BI396">
        <v>4</v>
      </c>
      <c r="BJ396">
        <v>3</v>
      </c>
      <c r="BK396">
        <v>5</v>
      </c>
      <c r="BL396">
        <v>5</v>
      </c>
      <c r="BM396">
        <v>4</v>
      </c>
      <c r="BN396">
        <v>4</v>
      </c>
      <c r="BO396">
        <v>4</v>
      </c>
      <c r="BP396">
        <v>4</v>
      </c>
      <c r="BQ396">
        <v>4</v>
      </c>
      <c r="BR396">
        <v>4</v>
      </c>
      <c r="BS396">
        <v>4</v>
      </c>
      <c r="BT396">
        <v>3</v>
      </c>
      <c r="BU396">
        <v>4</v>
      </c>
      <c r="BV396">
        <v>2</v>
      </c>
      <c r="BW396">
        <v>3</v>
      </c>
      <c r="BX396">
        <v>3</v>
      </c>
      <c r="BY396">
        <v>3</v>
      </c>
      <c r="BZ396">
        <v>4</v>
      </c>
      <c r="CA396">
        <v>5</v>
      </c>
      <c r="CB396">
        <v>5</v>
      </c>
      <c r="CC396">
        <v>5</v>
      </c>
      <c r="CD396">
        <v>4</v>
      </c>
      <c r="CE396">
        <v>4</v>
      </c>
      <c r="CF396">
        <v>4</v>
      </c>
      <c r="CG396">
        <v>4</v>
      </c>
      <c r="CH396">
        <v>5</v>
      </c>
      <c r="CI396">
        <v>4</v>
      </c>
      <c r="CJ396">
        <v>5</v>
      </c>
      <c r="CK396">
        <v>4</v>
      </c>
      <c r="CL396">
        <v>4</v>
      </c>
      <c r="CM396">
        <v>4</v>
      </c>
      <c r="CN396">
        <v>4</v>
      </c>
    </row>
    <row r="397" spans="1:92" ht="15.5">
      <c r="A397" s="126" t="s">
        <v>1597</v>
      </c>
      <c r="B397" s="132">
        <v>22.978299300046835</v>
      </c>
      <c r="C397">
        <v>2</v>
      </c>
      <c r="D397">
        <v>3</v>
      </c>
      <c r="E397">
        <v>13</v>
      </c>
      <c r="F397">
        <v>1</v>
      </c>
      <c r="G397"/>
      <c r="H397"/>
      <c r="I397"/>
      <c r="J397"/>
      <c r="K397"/>
      <c r="L397"/>
      <c r="M397"/>
      <c r="N397"/>
      <c r="O397"/>
      <c r="P397"/>
      <c r="Q397" s="126">
        <f t="shared" si="18"/>
        <v>1</v>
      </c>
      <c r="R397">
        <f t="shared" si="20"/>
        <v>1</v>
      </c>
      <c r="S397">
        <v>1</v>
      </c>
      <c r="T397">
        <v>2</v>
      </c>
      <c r="U397"/>
      <c r="V397">
        <v>4</v>
      </c>
      <c r="W397"/>
      <c r="X397">
        <v>6</v>
      </c>
      <c r="Y397">
        <v>7</v>
      </c>
      <c r="Z397"/>
      <c r="AA397">
        <v>9</v>
      </c>
      <c r="AB397"/>
      <c r="AC397"/>
      <c r="AD397">
        <v>12</v>
      </c>
      <c r="AE397"/>
      <c r="AF397"/>
      <c r="AG397" s="126">
        <f t="shared" si="19"/>
        <v>7</v>
      </c>
      <c r="AH397">
        <v>3</v>
      </c>
      <c r="AI397">
        <v>1</v>
      </c>
      <c r="AJ397"/>
      <c r="AK397">
        <v>2</v>
      </c>
      <c r="AL397"/>
      <c r="AM397">
        <v>7</v>
      </c>
      <c r="AN397">
        <v>6</v>
      </c>
      <c r="AO397"/>
      <c r="AP397">
        <v>4</v>
      </c>
      <c r="AQ397"/>
      <c r="AR397"/>
      <c r="AS397">
        <v>5</v>
      </c>
      <c r="AT397"/>
      <c r="AU397" t="s">
        <v>798</v>
      </c>
      <c r="AV397" t="s">
        <v>1596</v>
      </c>
      <c r="AW397" t="s">
        <v>1595</v>
      </c>
      <c r="AX397" t="s">
        <v>1594</v>
      </c>
      <c r="AY397"/>
      <c r="AZ397">
        <v>3</v>
      </c>
      <c r="BA397">
        <v>4</v>
      </c>
      <c r="BB397">
        <v>4</v>
      </c>
      <c r="BC397">
        <v>4</v>
      </c>
      <c r="BD397">
        <v>4</v>
      </c>
      <c r="BE397">
        <v>5</v>
      </c>
      <c r="BF397">
        <v>4</v>
      </c>
      <c r="BG397">
        <v>4</v>
      </c>
      <c r="BH397">
        <v>3</v>
      </c>
      <c r="BI397">
        <v>3</v>
      </c>
      <c r="BJ397">
        <v>4</v>
      </c>
      <c r="BK397">
        <v>5</v>
      </c>
      <c r="BL397">
        <v>4</v>
      </c>
      <c r="BM397">
        <v>5</v>
      </c>
      <c r="BN397">
        <v>5</v>
      </c>
      <c r="BO397">
        <v>5</v>
      </c>
      <c r="BP397">
        <v>5</v>
      </c>
      <c r="BQ397">
        <v>4</v>
      </c>
      <c r="BR397">
        <v>5</v>
      </c>
      <c r="BS397">
        <v>5</v>
      </c>
      <c r="BT397">
        <v>4</v>
      </c>
      <c r="BU397">
        <v>4</v>
      </c>
      <c r="BV397">
        <v>5</v>
      </c>
      <c r="BW397">
        <v>5</v>
      </c>
      <c r="BX397">
        <v>5</v>
      </c>
      <c r="BY397">
        <v>5</v>
      </c>
      <c r="BZ397">
        <v>5</v>
      </c>
      <c r="CA397">
        <v>5</v>
      </c>
      <c r="CB397">
        <v>5</v>
      </c>
      <c r="CC397">
        <v>5</v>
      </c>
      <c r="CD397">
        <v>5</v>
      </c>
      <c r="CE397">
        <v>4</v>
      </c>
      <c r="CF397">
        <v>4</v>
      </c>
      <c r="CG397">
        <v>5</v>
      </c>
      <c r="CH397">
        <v>4</v>
      </c>
      <c r="CI397">
        <v>4</v>
      </c>
      <c r="CJ397">
        <v>4</v>
      </c>
      <c r="CK397">
        <v>4</v>
      </c>
      <c r="CL397">
        <v>4</v>
      </c>
      <c r="CM397">
        <v>4</v>
      </c>
      <c r="CN397">
        <v>3</v>
      </c>
    </row>
    <row r="398" spans="1:92" ht="15.5">
      <c r="A398" s="126" t="s">
        <v>1593</v>
      </c>
      <c r="B398" s="132">
        <v>6.5779797195583809</v>
      </c>
      <c r="C398">
        <v>2</v>
      </c>
      <c r="D398">
        <v>5</v>
      </c>
      <c r="E398">
        <v>9</v>
      </c>
      <c r="F398">
        <v>1</v>
      </c>
      <c r="G398">
        <v>2</v>
      </c>
      <c r="H398"/>
      <c r="I398"/>
      <c r="J398"/>
      <c r="K398"/>
      <c r="L398"/>
      <c r="M398"/>
      <c r="N398"/>
      <c r="O398"/>
      <c r="P398"/>
      <c r="Q398" s="126">
        <f t="shared" si="18"/>
        <v>2</v>
      </c>
      <c r="R398">
        <f t="shared" si="20"/>
        <v>11</v>
      </c>
      <c r="S398"/>
      <c r="T398">
        <v>2</v>
      </c>
      <c r="U398">
        <v>3</v>
      </c>
      <c r="V398">
        <v>4</v>
      </c>
      <c r="W398">
        <v>5</v>
      </c>
      <c r="X398">
        <v>6</v>
      </c>
      <c r="Y398">
        <v>7</v>
      </c>
      <c r="Z398">
        <v>8</v>
      </c>
      <c r="AA398">
        <v>9</v>
      </c>
      <c r="AB398">
        <v>10</v>
      </c>
      <c r="AC398">
        <v>11</v>
      </c>
      <c r="AD398">
        <v>12</v>
      </c>
      <c r="AE398"/>
      <c r="AF398"/>
      <c r="AG398" s="126">
        <f t="shared" si="19"/>
        <v>11</v>
      </c>
      <c r="AH398"/>
      <c r="AI398">
        <v>1</v>
      </c>
      <c r="AJ398">
        <v>2</v>
      </c>
      <c r="AK398">
        <v>3</v>
      </c>
      <c r="AL398">
        <v>8</v>
      </c>
      <c r="AM398">
        <v>4</v>
      </c>
      <c r="AN398">
        <v>5</v>
      </c>
      <c r="AO398">
        <v>7</v>
      </c>
      <c r="AP398">
        <v>10</v>
      </c>
      <c r="AQ398">
        <v>11</v>
      </c>
      <c r="AR398">
        <v>9</v>
      </c>
      <c r="AS398">
        <v>6</v>
      </c>
      <c r="AT398"/>
      <c r="AU398" t="s">
        <v>1592</v>
      </c>
      <c r="AV398" t="s">
        <v>1451</v>
      </c>
      <c r="AW398"/>
      <c r="AX398"/>
      <c r="AY398"/>
      <c r="AZ398">
        <v>3</v>
      </c>
      <c r="BA398">
        <v>3</v>
      </c>
      <c r="BB398">
        <v>3</v>
      </c>
      <c r="BC398">
        <v>3</v>
      </c>
      <c r="BD398">
        <v>5</v>
      </c>
      <c r="BE398">
        <v>4</v>
      </c>
      <c r="BF398">
        <v>4</v>
      </c>
      <c r="BG398">
        <v>3</v>
      </c>
      <c r="BH398">
        <v>2</v>
      </c>
      <c r="BI398">
        <v>4</v>
      </c>
      <c r="BJ398">
        <v>4</v>
      </c>
      <c r="BK398">
        <v>5</v>
      </c>
      <c r="BL398">
        <v>5</v>
      </c>
      <c r="BM398">
        <v>5</v>
      </c>
      <c r="BN398">
        <v>4</v>
      </c>
      <c r="BO398">
        <v>4</v>
      </c>
      <c r="BP398">
        <v>4</v>
      </c>
      <c r="BQ398">
        <v>4</v>
      </c>
      <c r="BR398">
        <v>5</v>
      </c>
      <c r="BS398">
        <v>5</v>
      </c>
      <c r="BT398">
        <v>4</v>
      </c>
      <c r="BU398">
        <v>3</v>
      </c>
      <c r="BV398">
        <v>4</v>
      </c>
      <c r="BW398">
        <v>4</v>
      </c>
      <c r="BX398">
        <v>5</v>
      </c>
      <c r="BY398">
        <v>5</v>
      </c>
      <c r="BZ398">
        <v>5</v>
      </c>
      <c r="CA398">
        <v>5</v>
      </c>
      <c r="CB398">
        <v>5</v>
      </c>
      <c r="CC398">
        <v>4</v>
      </c>
      <c r="CD398">
        <v>4</v>
      </c>
      <c r="CE398">
        <v>5</v>
      </c>
      <c r="CF398">
        <v>2</v>
      </c>
      <c r="CG398">
        <v>4</v>
      </c>
      <c r="CH398">
        <v>4</v>
      </c>
      <c r="CI398">
        <v>4</v>
      </c>
      <c r="CJ398">
        <v>4</v>
      </c>
      <c r="CK398">
        <v>4</v>
      </c>
      <c r="CL398">
        <v>2</v>
      </c>
      <c r="CM398">
        <v>2</v>
      </c>
      <c r="CN398">
        <v>2</v>
      </c>
    </row>
    <row r="399" spans="1:92" ht="15.5">
      <c r="A399" s="126" t="s">
        <v>1591</v>
      </c>
      <c r="B399" s="132">
        <v>17.26107503492965</v>
      </c>
      <c r="C399">
        <v>1</v>
      </c>
      <c r="D399">
        <v>6</v>
      </c>
      <c r="E399">
        <v>12</v>
      </c>
      <c r="F399">
        <v>1</v>
      </c>
      <c r="G399"/>
      <c r="H399"/>
      <c r="I399"/>
      <c r="J399"/>
      <c r="K399"/>
      <c r="L399"/>
      <c r="M399"/>
      <c r="N399"/>
      <c r="O399"/>
      <c r="P399"/>
      <c r="Q399" s="126">
        <f t="shared" si="18"/>
        <v>1</v>
      </c>
      <c r="R399">
        <f t="shared" si="20"/>
        <v>1</v>
      </c>
      <c r="S399">
        <v>1</v>
      </c>
      <c r="T399">
        <v>2</v>
      </c>
      <c r="U399">
        <v>3</v>
      </c>
      <c r="V399">
        <v>4</v>
      </c>
      <c r="W399">
        <v>5</v>
      </c>
      <c r="X399">
        <v>6</v>
      </c>
      <c r="Y399">
        <v>7</v>
      </c>
      <c r="Z399">
        <v>8</v>
      </c>
      <c r="AA399">
        <v>9</v>
      </c>
      <c r="AB399">
        <v>10</v>
      </c>
      <c r="AC399">
        <v>11</v>
      </c>
      <c r="AD399">
        <v>12</v>
      </c>
      <c r="AE399">
        <v>13</v>
      </c>
      <c r="AF399"/>
      <c r="AG399" s="126">
        <f t="shared" si="19"/>
        <v>13</v>
      </c>
      <c r="AH399">
        <v>2</v>
      </c>
      <c r="AI399">
        <v>1</v>
      </c>
      <c r="AJ399">
        <v>8</v>
      </c>
      <c r="AK399">
        <v>10</v>
      </c>
      <c r="AL399">
        <v>13</v>
      </c>
      <c r="AM399">
        <v>3</v>
      </c>
      <c r="AN399">
        <v>7</v>
      </c>
      <c r="AO399">
        <v>4</v>
      </c>
      <c r="AP399">
        <v>5</v>
      </c>
      <c r="AQ399">
        <v>9</v>
      </c>
      <c r="AR399">
        <v>12</v>
      </c>
      <c r="AS399">
        <v>11</v>
      </c>
      <c r="AT399">
        <v>6</v>
      </c>
      <c r="AU399" t="s">
        <v>1590</v>
      </c>
      <c r="AV399" t="s">
        <v>502</v>
      </c>
      <c r="AW399" t="s">
        <v>1163</v>
      </c>
      <c r="AX399"/>
      <c r="AY399"/>
      <c r="AZ399">
        <v>4</v>
      </c>
      <c r="BA399">
        <v>4</v>
      </c>
      <c r="BB399">
        <v>4</v>
      </c>
      <c r="BC399">
        <v>4</v>
      </c>
      <c r="BD399">
        <v>4</v>
      </c>
      <c r="BE399">
        <v>4</v>
      </c>
      <c r="BF399">
        <v>4</v>
      </c>
      <c r="BG399">
        <v>4</v>
      </c>
      <c r="BH399">
        <v>4</v>
      </c>
      <c r="BI399">
        <v>4</v>
      </c>
      <c r="BJ399">
        <v>4</v>
      </c>
      <c r="BK399">
        <v>4</v>
      </c>
      <c r="BL399">
        <v>4</v>
      </c>
      <c r="BM399">
        <v>4</v>
      </c>
      <c r="BN399">
        <v>4</v>
      </c>
      <c r="BO399">
        <v>4</v>
      </c>
      <c r="BP399">
        <v>4</v>
      </c>
      <c r="BQ399">
        <v>4</v>
      </c>
      <c r="BR399">
        <v>4</v>
      </c>
      <c r="BS399">
        <v>4</v>
      </c>
      <c r="BT399">
        <v>4</v>
      </c>
      <c r="BU399">
        <v>4</v>
      </c>
      <c r="BV399">
        <v>4</v>
      </c>
      <c r="BW399">
        <v>4</v>
      </c>
      <c r="BX399">
        <v>4</v>
      </c>
      <c r="BY399">
        <v>4</v>
      </c>
      <c r="BZ399">
        <v>4</v>
      </c>
      <c r="CA399">
        <v>4</v>
      </c>
      <c r="CB399">
        <v>4</v>
      </c>
      <c r="CC399">
        <v>4</v>
      </c>
      <c r="CD399">
        <v>4</v>
      </c>
      <c r="CE399">
        <v>4</v>
      </c>
      <c r="CF399">
        <v>2</v>
      </c>
      <c r="CG399">
        <v>3</v>
      </c>
      <c r="CH399">
        <v>3</v>
      </c>
      <c r="CI399">
        <v>3</v>
      </c>
      <c r="CJ399">
        <v>4</v>
      </c>
      <c r="CK399">
        <v>4</v>
      </c>
      <c r="CL399">
        <v>4</v>
      </c>
      <c r="CM399">
        <v>4</v>
      </c>
      <c r="CN399">
        <v>3</v>
      </c>
    </row>
    <row r="400" spans="1:92" ht="15.5">
      <c r="A400" s="126" t="s">
        <v>1589</v>
      </c>
      <c r="B400" s="132">
        <v>10.264775237416099</v>
      </c>
      <c r="C400">
        <v>2</v>
      </c>
      <c r="D400">
        <v>5</v>
      </c>
      <c r="E400">
        <v>9</v>
      </c>
      <c r="F400">
        <v>1</v>
      </c>
      <c r="G400"/>
      <c r="H400"/>
      <c r="I400"/>
      <c r="J400"/>
      <c r="K400"/>
      <c r="L400"/>
      <c r="M400"/>
      <c r="N400"/>
      <c r="O400"/>
      <c r="P400"/>
      <c r="Q400" s="126">
        <f t="shared" si="18"/>
        <v>1</v>
      </c>
      <c r="R400">
        <f t="shared" si="20"/>
        <v>1</v>
      </c>
      <c r="S400"/>
      <c r="T400">
        <v>2</v>
      </c>
      <c r="U400"/>
      <c r="V400"/>
      <c r="W400">
        <v>5</v>
      </c>
      <c r="X400"/>
      <c r="Y400">
        <v>7</v>
      </c>
      <c r="Z400"/>
      <c r="AA400"/>
      <c r="AB400">
        <v>10</v>
      </c>
      <c r="AC400"/>
      <c r="AD400">
        <v>12</v>
      </c>
      <c r="AE400">
        <v>13</v>
      </c>
      <c r="AF400"/>
      <c r="AG400" s="126">
        <f t="shared" si="19"/>
        <v>6</v>
      </c>
      <c r="AH400"/>
      <c r="AI400">
        <v>1</v>
      </c>
      <c r="AJ400"/>
      <c r="AK400"/>
      <c r="AL400">
        <v>6</v>
      </c>
      <c r="AM400"/>
      <c r="AN400">
        <v>3</v>
      </c>
      <c r="AO400"/>
      <c r="AP400"/>
      <c r="AQ400">
        <v>2</v>
      </c>
      <c r="AR400"/>
      <c r="AS400">
        <v>4</v>
      </c>
      <c r="AT400">
        <v>5</v>
      </c>
      <c r="AU400" t="s">
        <v>760</v>
      </c>
      <c r="AV400" t="s">
        <v>1588</v>
      </c>
      <c r="AW400"/>
      <c r="AX400"/>
      <c r="AY400"/>
      <c r="AZ400">
        <v>3</v>
      </c>
      <c r="BA400">
        <v>3</v>
      </c>
      <c r="BB400">
        <v>3</v>
      </c>
      <c r="BC400">
        <v>2</v>
      </c>
      <c r="BD400">
        <v>4</v>
      </c>
      <c r="BE400">
        <v>4</v>
      </c>
      <c r="BF400">
        <v>2</v>
      </c>
      <c r="BG400">
        <v>3</v>
      </c>
      <c r="BH400">
        <v>3</v>
      </c>
      <c r="BI400">
        <v>3</v>
      </c>
      <c r="BJ400">
        <v>3</v>
      </c>
      <c r="BK400">
        <v>3</v>
      </c>
      <c r="BL400">
        <v>5</v>
      </c>
      <c r="BM400">
        <v>5</v>
      </c>
      <c r="BN400">
        <v>5</v>
      </c>
      <c r="BO400">
        <v>5</v>
      </c>
      <c r="BP400">
        <v>5</v>
      </c>
      <c r="BQ400">
        <v>5</v>
      </c>
      <c r="BR400">
        <v>5</v>
      </c>
      <c r="BS400">
        <v>5</v>
      </c>
      <c r="BT400">
        <v>5</v>
      </c>
      <c r="BU400">
        <v>5</v>
      </c>
      <c r="BV400">
        <v>5</v>
      </c>
      <c r="BW400">
        <v>5</v>
      </c>
      <c r="BX400">
        <v>5</v>
      </c>
      <c r="BY400">
        <v>4</v>
      </c>
      <c r="BZ400">
        <v>5</v>
      </c>
      <c r="CA400">
        <v>5</v>
      </c>
      <c r="CB400">
        <v>4</v>
      </c>
      <c r="CC400">
        <v>5</v>
      </c>
      <c r="CD400">
        <v>5</v>
      </c>
      <c r="CE400">
        <v>3</v>
      </c>
      <c r="CF400">
        <v>3</v>
      </c>
      <c r="CG400">
        <v>4</v>
      </c>
      <c r="CH400">
        <v>4</v>
      </c>
      <c r="CI400">
        <v>4</v>
      </c>
      <c r="CJ400">
        <v>4</v>
      </c>
      <c r="CK400">
        <v>4</v>
      </c>
      <c r="CL400">
        <v>3</v>
      </c>
      <c r="CM400">
        <v>2</v>
      </c>
      <c r="CN400">
        <v>2</v>
      </c>
    </row>
    <row r="401" spans="1:92" ht="15.5">
      <c r="A401" s="126" t="s">
        <v>1587</v>
      </c>
      <c r="B401" s="132">
        <v>9.7053099389113697</v>
      </c>
      <c r="C401">
        <v>1</v>
      </c>
      <c r="D401">
        <v>2</v>
      </c>
      <c r="E401">
        <v>2</v>
      </c>
      <c r="F401"/>
      <c r="G401"/>
      <c r="H401"/>
      <c r="I401"/>
      <c r="J401"/>
      <c r="K401"/>
      <c r="L401"/>
      <c r="M401"/>
      <c r="N401">
        <v>9</v>
      </c>
      <c r="O401"/>
      <c r="P401" t="s">
        <v>868</v>
      </c>
      <c r="Q401" s="126">
        <f t="shared" si="18"/>
        <v>1</v>
      </c>
      <c r="R401">
        <f t="shared" si="20"/>
        <v>9</v>
      </c>
      <c r="S401">
        <v>1</v>
      </c>
      <c r="T401">
        <v>2</v>
      </c>
      <c r="U401"/>
      <c r="V401">
        <v>4</v>
      </c>
      <c r="W401"/>
      <c r="X401"/>
      <c r="Y401">
        <v>7</v>
      </c>
      <c r="Z401"/>
      <c r="AA401"/>
      <c r="AB401"/>
      <c r="AC401"/>
      <c r="AD401"/>
      <c r="AE401"/>
      <c r="AF401"/>
      <c r="AG401" s="126">
        <f t="shared" si="19"/>
        <v>4</v>
      </c>
      <c r="AH401">
        <v>4</v>
      </c>
      <c r="AI401">
        <v>2</v>
      </c>
      <c r="AJ401"/>
      <c r="AK401">
        <v>3</v>
      </c>
      <c r="AL401"/>
      <c r="AM401"/>
      <c r="AN401">
        <v>1</v>
      </c>
      <c r="AO401"/>
      <c r="AP401"/>
      <c r="AQ401"/>
      <c r="AR401"/>
      <c r="AS401"/>
      <c r="AT401"/>
      <c r="AU401" t="s">
        <v>1586</v>
      </c>
      <c r="AV401" t="s">
        <v>1585</v>
      </c>
      <c r="AW401"/>
      <c r="AX401"/>
      <c r="AY401"/>
      <c r="AZ401">
        <v>4</v>
      </c>
      <c r="BA401">
        <v>4</v>
      </c>
      <c r="BB401">
        <v>4</v>
      </c>
      <c r="BC401">
        <v>4</v>
      </c>
      <c r="BD401">
        <v>5</v>
      </c>
      <c r="BE401">
        <v>5</v>
      </c>
      <c r="BF401">
        <v>2</v>
      </c>
      <c r="BG401">
        <v>4</v>
      </c>
      <c r="BH401">
        <v>3</v>
      </c>
      <c r="BI401">
        <v>2</v>
      </c>
      <c r="BJ401">
        <v>4</v>
      </c>
      <c r="BK401">
        <v>4</v>
      </c>
      <c r="BL401">
        <v>5</v>
      </c>
      <c r="BM401">
        <v>5</v>
      </c>
      <c r="BN401">
        <v>5</v>
      </c>
      <c r="BO401">
        <v>4</v>
      </c>
      <c r="BP401">
        <v>5</v>
      </c>
      <c r="BQ401">
        <v>5</v>
      </c>
      <c r="BR401">
        <v>4</v>
      </c>
      <c r="BS401">
        <v>5</v>
      </c>
      <c r="BT401">
        <v>4</v>
      </c>
      <c r="BU401">
        <v>5</v>
      </c>
      <c r="BV401">
        <v>4</v>
      </c>
      <c r="BW401">
        <v>5</v>
      </c>
      <c r="BX401">
        <v>5</v>
      </c>
      <c r="BY401">
        <v>5</v>
      </c>
      <c r="BZ401">
        <v>4</v>
      </c>
      <c r="CA401">
        <v>5</v>
      </c>
      <c r="CB401">
        <v>5</v>
      </c>
      <c r="CC401">
        <v>4</v>
      </c>
      <c r="CD401">
        <v>5</v>
      </c>
      <c r="CE401">
        <v>6</v>
      </c>
      <c r="CF401">
        <v>4</v>
      </c>
      <c r="CG401">
        <v>4</v>
      </c>
      <c r="CH401">
        <v>5</v>
      </c>
      <c r="CI401">
        <v>5</v>
      </c>
      <c r="CJ401">
        <v>5</v>
      </c>
      <c r="CK401">
        <v>5</v>
      </c>
      <c r="CL401">
        <v>4</v>
      </c>
      <c r="CM401">
        <v>3</v>
      </c>
      <c r="CN401">
        <v>3</v>
      </c>
    </row>
    <row r="402" spans="1:92" ht="15.5">
      <c r="A402" s="126" t="s">
        <v>1584</v>
      </c>
      <c r="B402" s="132">
        <v>22.428960021127835</v>
      </c>
      <c r="C402">
        <v>1</v>
      </c>
      <c r="D402">
        <v>6</v>
      </c>
      <c r="E402">
        <v>6</v>
      </c>
      <c r="F402">
        <v>1</v>
      </c>
      <c r="G402"/>
      <c r="H402"/>
      <c r="I402"/>
      <c r="J402"/>
      <c r="K402"/>
      <c r="L402"/>
      <c r="M402"/>
      <c r="N402"/>
      <c r="O402"/>
      <c r="P402"/>
      <c r="Q402" s="126">
        <f t="shared" si="18"/>
        <v>1</v>
      </c>
      <c r="R402">
        <f t="shared" si="20"/>
        <v>1</v>
      </c>
      <c r="S402"/>
      <c r="T402">
        <v>2</v>
      </c>
      <c r="U402"/>
      <c r="V402">
        <v>4</v>
      </c>
      <c r="W402"/>
      <c r="X402"/>
      <c r="Y402">
        <v>7</v>
      </c>
      <c r="Z402"/>
      <c r="AA402">
        <v>9</v>
      </c>
      <c r="AB402"/>
      <c r="AC402"/>
      <c r="AD402"/>
      <c r="AE402"/>
      <c r="AF402"/>
      <c r="AG402" s="126">
        <f t="shared" si="19"/>
        <v>4</v>
      </c>
      <c r="AH402"/>
      <c r="AI402">
        <v>3</v>
      </c>
      <c r="AJ402"/>
      <c r="AK402">
        <v>4</v>
      </c>
      <c r="AL402"/>
      <c r="AM402"/>
      <c r="AN402">
        <v>2</v>
      </c>
      <c r="AO402"/>
      <c r="AP402">
        <v>1</v>
      </c>
      <c r="AQ402"/>
      <c r="AR402"/>
      <c r="AS402"/>
      <c r="AT402"/>
      <c r="AU402"/>
      <c r="AV402"/>
      <c r="AW402"/>
      <c r="AX402"/>
      <c r="AY402"/>
      <c r="AZ402">
        <v>6</v>
      </c>
      <c r="BA402">
        <v>4</v>
      </c>
      <c r="BB402">
        <v>4</v>
      </c>
      <c r="BC402">
        <v>4</v>
      </c>
      <c r="BD402">
        <v>4</v>
      </c>
      <c r="BE402">
        <v>5</v>
      </c>
      <c r="BF402">
        <v>4</v>
      </c>
      <c r="BG402">
        <v>3</v>
      </c>
      <c r="BH402">
        <v>3</v>
      </c>
      <c r="BI402">
        <v>4</v>
      </c>
      <c r="BJ402">
        <v>5</v>
      </c>
      <c r="BK402">
        <v>5</v>
      </c>
      <c r="BL402">
        <v>5</v>
      </c>
      <c r="BM402">
        <v>5</v>
      </c>
      <c r="BN402">
        <v>5</v>
      </c>
      <c r="BO402">
        <v>3</v>
      </c>
      <c r="BP402">
        <v>4</v>
      </c>
      <c r="BQ402">
        <v>3</v>
      </c>
      <c r="BR402">
        <v>3</v>
      </c>
      <c r="BS402">
        <v>3</v>
      </c>
      <c r="BT402">
        <v>4</v>
      </c>
      <c r="BU402">
        <v>3</v>
      </c>
      <c r="BV402">
        <v>4</v>
      </c>
      <c r="BW402">
        <v>5</v>
      </c>
      <c r="BX402">
        <v>5</v>
      </c>
      <c r="BY402">
        <v>4</v>
      </c>
      <c r="BZ402">
        <v>5</v>
      </c>
      <c r="CA402">
        <v>4</v>
      </c>
      <c r="CB402">
        <v>5</v>
      </c>
      <c r="CC402">
        <v>4</v>
      </c>
      <c r="CD402">
        <v>4</v>
      </c>
      <c r="CE402">
        <v>2</v>
      </c>
      <c r="CF402">
        <v>3</v>
      </c>
      <c r="CG402">
        <v>3</v>
      </c>
      <c r="CH402">
        <v>3</v>
      </c>
      <c r="CI402">
        <v>2</v>
      </c>
      <c r="CJ402">
        <v>3</v>
      </c>
      <c r="CK402">
        <v>3</v>
      </c>
      <c r="CL402">
        <v>2</v>
      </c>
      <c r="CM402">
        <v>2</v>
      </c>
      <c r="CN402">
        <v>2</v>
      </c>
    </row>
    <row r="403" spans="1:92" ht="15.5">
      <c r="A403" s="126" t="s">
        <v>1583</v>
      </c>
      <c r="B403" s="132">
        <v>23.746794196737138</v>
      </c>
      <c r="C403">
        <v>1</v>
      </c>
      <c r="D403">
        <v>2</v>
      </c>
      <c r="E403">
        <v>12</v>
      </c>
      <c r="F403">
        <v>1</v>
      </c>
      <c r="G403"/>
      <c r="H403"/>
      <c r="I403"/>
      <c r="J403"/>
      <c r="K403"/>
      <c r="L403"/>
      <c r="M403"/>
      <c r="N403"/>
      <c r="O403"/>
      <c r="P403"/>
      <c r="Q403" s="126">
        <f t="shared" si="18"/>
        <v>1</v>
      </c>
      <c r="R403">
        <f t="shared" si="20"/>
        <v>1</v>
      </c>
      <c r="S403"/>
      <c r="T403">
        <v>2</v>
      </c>
      <c r="U403">
        <v>3</v>
      </c>
      <c r="V403">
        <v>4</v>
      </c>
      <c r="W403">
        <v>5</v>
      </c>
      <c r="X403">
        <v>6</v>
      </c>
      <c r="Y403">
        <v>7</v>
      </c>
      <c r="Z403"/>
      <c r="AA403"/>
      <c r="AB403"/>
      <c r="AC403">
        <v>11</v>
      </c>
      <c r="AD403"/>
      <c r="AE403"/>
      <c r="AF403"/>
      <c r="AG403" s="126">
        <f t="shared" si="19"/>
        <v>7</v>
      </c>
      <c r="AH403"/>
      <c r="AI403">
        <v>1</v>
      </c>
      <c r="AJ403">
        <v>6</v>
      </c>
      <c r="AK403">
        <v>7</v>
      </c>
      <c r="AL403">
        <v>5</v>
      </c>
      <c r="AM403">
        <v>2</v>
      </c>
      <c r="AN403">
        <v>3</v>
      </c>
      <c r="AO403"/>
      <c r="AP403"/>
      <c r="AQ403"/>
      <c r="AR403">
        <v>4</v>
      </c>
      <c r="AS403"/>
      <c r="AT403"/>
      <c r="AU403"/>
      <c r="AV403"/>
      <c r="AW403"/>
      <c r="AX403"/>
      <c r="AY403"/>
      <c r="AZ403">
        <v>4</v>
      </c>
      <c r="BA403">
        <v>4</v>
      </c>
      <c r="BB403">
        <v>4</v>
      </c>
      <c r="BC403">
        <v>4</v>
      </c>
      <c r="BD403">
        <v>4</v>
      </c>
      <c r="BE403">
        <v>5</v>
      </c>
      <c r="BF403">
        <v>3</v>
      </c>
      <c r="BG403">
        <v>4</v>
      </c>
      <c r="BH403">
        <v>3</v>
      </c>
      <c r="BI403">
        <v>4</v>
      </c>
      <c r="BJ403">
        <v>4</v>
      </c>
      <c r="BK403">
        <v>5</v>
      </c>
      <c r="BL403">
        <v>5</v>
      </c>
      <c r="BM403">
        <v>5</v>
      </c>
      <c r="BN403">
        <v>5</v>
      </c>
      <c r="BO403">
        <v>5</v>
      </c>
      <c r="BP403">
        <v>5</v>
      </c>
      <c r="BQ403">
        <v>5</v>
      </c>
      <c r="BR403">
        <v>5</v>
      </c>
      <c r="BS403">
        <v>5</v>
      </c>
      <c r="BT403">
        <v>4</v>
      </c>
      <c r="BU403">
        <v>4</v>
      </c>
      <c r="BV403">
        <v>5</v>
      </c>
      <c r="BW403">
        <v>5</v>
      </c>
      <c r="BX403">
        <v>5</v>
      </c>
      <c r="BY403">
        <v>5</v>
      </c>
      <c r="BZ403">
        <v>5</v>
      </c>
      <c r="CA403">
        <v>5</v>
      </c>
      <c r="CB403">
        <v>5</v>
      </c>
      <c r="CC403">
        <v>5</v>
      </c>
      <c r="CD403">
        <v>5</v>
      </c>
      <c r="CE403">
        <v>4</v>
      </c>
      <c r="CF403">
        <v>5</v>
      </c>
      <c r="CG403">
        <v>5</v>
      </c>
      <c r="CH403">
        <v>5</v>
      </c>
      <c r="CI403">
        <v>5</v>
      </c>
      <c r="CJ403">
        <v>5</v>
      </c>
      <c r="CK403">
        <v>5</v>
      </c>
      <c r="CL403">
        <v>3</v>
      </c>
      <c r="CM403">
        <v>3</v>
      </c>
      <c r="CN403">
        <v>2</v>
      </c>
    </row>
    <row r="404" spans="1:92" ht="15.5">
      <c r="A404" s="126" t="s">
        <v>1582</v>
      </c>
      <c r="B404" s="132">
        <v>16.022021421626572</v>
      </c>
      <c r="C404">
        <v>1</v>
      </c>
      <c r="D404">
        <v>6</v>
      </c>
      <c r="E404">
        <v>1</v>
      </c>
      <c r="F404">
        <v>1</v>
      </c>
      <c r="G404"/>
      <c r="H404"/>
      <c r="I404"/>
      <c r="J404"/>
      <c r="K404"/>
      <c r="L404"/>
      <c r="M404"/>
      <c r="N404"/>
      <c r="O404"/>
      <c r="P404"/>
      <c r="Q404" s="126">
        <f t="shared" si="18"/>
        <v>1</v>
      </c>
      <c r="R404">
        <f t="shared" si="20"/>
        <v>1</v>
      </c>
      <c r="S404"/>
      <c r="T404"/>
      <c r="U404"/>
      <c r="V404">
        <v>4</v>
      </c>
      <c r="W404"/>
      <c r="X404">
        <v>6</v>
      </c>
      <c r="Y404"/>
      <c r="Z404"/>
      <c r="AA404"/>
      <c r="AB404"/>
      <c r="AC404"/>
      <c r="AD404">
        <v>12</v>
      </c>
      <c r="AE404"/>
      <c r="AF404"/>
      <c r="AG404" s="126">
        <f t="shared" si="19"/>
        <v>3</v>
      </c>
      <c r="AH404"/>
      <c r="AI404"/>
      <c r="AJ404"/>
      <c r="AK404">
        <v>1</v>
      </c>
      <c r="AL404"/>
      <c r="AM404">
        <v>2</v>
      </c>
      <c r="AN404"/>
      <c r="AO404"/>
      <c r="AP404"/>
      <c r="AQ404"/>
      <c r="AR404"/>
      <c r="AS404">
        <v>3</v>
      </c>
      <c r="AT404"/>
      <c r="AU404" t="s">
        <v>1581</v>
      </c>
      <c r="AV404" t="s">
        <v>1580</v>
      </c>
      <c r="AW404"/>
      <c r="AX404"/>
      <c r="AY404"/>
      <c r="AZ404">
        <v>6</v>
      </c>
      <c r="BA404">
        <v>3</v>
      </c>
      <c r="BB404">
        <v>3</v>
      </c>
      <c r="BC404">
        <v>3</v>
      </c>
      <c r="BD404">
        <v>4</v>
      </c>
      <c r="BE404">
        <v>5</v>
      </c>
      <c r="BF404">
        <v>3</v>
      </c>
      <c r="BG404">
        <v>3</v>
      </c>
      <c r="BH404">
        <v>3</v>
      </c>
      <c r="BI404">
        <v>3</v>
      </c>
      <c r="BJ404">
        <v>3</v>
      </c>
      <c r="BK404">
        <v>3</v>
      </c>
      <c r="BL404">
        <v>3</v>
      </c>
      <c r="BM404">
        <v>3</v>
      </c>
      <c r="BN404">
        <v>3</v>
      </c>
      <c r="BO404">
        <v>3</v>
      </c>
      <c r="BP404">
        <v>3</v>
      </c>
      <c r="BQ404">
        <v>3</v>
      </c>
      <c r="BR404">
        <v>3</v>
      </c>
      <c r="BS404">
        <v>3</v>
      </c>
      <c r="BT404">
        <v>3</v>
      </c>
      <c r="BU404">
        <v>3</v>
      </c>
      <c r="BV404">
        <v>3</v>
      </c>
      <c r="BW404">
        <v>3</v>
      </c>
      <c r="BX404">
        <v>3</v>
      </c>
      <c r="BY404">
        <v>3</v>
      </c>
      <c r="BZ404">
        <v>3</v>
      </c>
      <c r="CA404">
        <v>3</v>
      </c>
      <c r="CB404">
        <v>3</v>
      </c>
      <c r="CC404">
        <v>3</v>
      </c>
      <c r="CD404">
        <v>3</v>
      </c>
      <c r="CE404">
        <v>2</v>
      </c>
      <c r="CF404">
        <v>3</v>
      </c>
      <c r="CG404">
        <v>3</v>
      </c>
      <c r="CH404">
        <v>3</v>
      </c>
      <c r="CI404">
        <v>3</v>
      </c>
      <c r="CJ404">
        <v>3</v>
      </c>
      <c r="CK404">
        <v>3</v>
      </c>
      <c r="CL404">
        <v>1</v>
      </c>
      <c r="CM404">
        <v>1</v>
      </c>
      <c r="CN404">
        <v>1</v>
      </c>
    </row>
    <row r="405" spans="1:92" ht="15.5">
      <c r="A405" s="126" t="s">
        <v>1579</v>
      </c>
      <c r="B405" s="132">
        <v>11.724911625011249</v>
      </c>
      <c r="C405">
        <v>1</v>
      </c>
      <c r="D405">
        <v>6</v>
      </c>
      <c r="E405">
        <v>6</v>
      </c>
      <c r="F405">
        <v>1</v>
      </c>
      <c r="G405"/>
      <c r="H405"/>
      <c r="I405"/>
      <c r="J405"/>
      <c r="K405"/>
      <c r="L405"/>
      <c r="M405"/>
      <c r="N405"/>
      <c r="O405"/>
      <c r="P405"/>
      <c r="Q405" s="126">
        <f t="shared" si="18"/>
        <v>1</v>
      </c>
      <c r="R405">
        <f t="shared" si="20"/>
        <v>1</v>
      </c>
      <c r="S405"/>
      <c r="T405"/>
      <c r="U405"/>
      <c r="V405">
        <v>4</v>
      </c>
      <c r="W405"/>
      <c r="X405">
        <v>6</v>
      </c>
      <c r="Y405"/>
      <c r="Z405"/>
      <c r="AA405"/>
      <c r="AB405"/>
      <c r="AC405"/>
      <c r="AD405"/>
      <c r="AE405">
        <v>13</v>
      </c>
      <c r="AF405"/>
      <c r="AG405" s="126">
        <f t="shared" si="19"/>
        <v>3</v>
      </c>
      <c r="AH405"/>
      <c r="AI405"/>
      <c r="AJ405"/>
      <c r="AK405">
        <v>3</v>
      </c>
      <c r="AL405"/>
      <c r="AM405">
        <v>1</v>
      </c>
      <c r="AN405"/>
      <c r="AO405"/>
      <c r="AP405"/>
      <c r="AQ405"/>
      <c r="AR405"/>
      <c r="AS405"/>
      <c r="AT405">
        <v>2</v>
      </c>
      <c r="AU405" t="s">
        <v>1578</v>
      </c>
      <c r="AV405"/>
      <c r="AW405"/>
      <c r="AX405"/>
      <c r="AY405"/>
      <c r="AZ405">
        <v>4</v>
      </c>
      <c r="BA405">
        <v>4</v>
      </c>
      <c r="BB405">
        <v>4</v>
      </c>
      <c r="BC405">
        <v>4</v>
      </c>
      <c r="BD405">
        <v>3</v>
      </c>
      <c r="BE405">
        <v>3</v>
      </c>
      <c r="BF405">
        <v>3</v>
      </c>
      <c r="BG405">
        <v>3</v>
      </c>
      <c r="BH405">
        <v>3</v>
      </c>
      <c r="BI405">
        <v>4</v>
      </c>
      <c r="BJ405">
        <v>3</v>
      </c>
      <c r="BK405">
        <v>4</v>
      </c>
      <c r="BL405">
        <v>3</v>
      </c>
      <c r="BM405">
        <v>2</v>
      </c>
      <c r="BN405">
        <v>3</v>
      </c>
      <c r="BO405">
        <v>3</v>
      </c>
      <c r="BP405">
        <v>3</v>
      </c>
      <c r="BQ405">
        <v>3</v>
      </c>
      <c r="BR405">
        <v>3</v>
      </c>
      <c r="BS405">
        <v>2</v>
      </c>
      <c r="BT405">
        <v>4</v>
      </c>
      <c r="BU405">
        <v>3</v>
      </c>
      <c r="BV405">
        <v>3</v>
      </c>
      <c r="BW405">
        <v>2</v>
      </c>
      <c r="BX405">
        <v>2</v>
      </c>
      <c r="BY405">
        <v>3</v>
      </c>
      <c r="BZ405">
        <v>3</v>
      </c>
      <c r="CA405">
        <v>3</v>
      </c>
      <c r="CB405">
        <v>4</v>
      </c>
      <c r="CC405">
        <v>3</v>
      </c>
      <c r="CD405">
        <v>3</v>
      </c>
      <c r="CE405">
        <v>5</v>
      </c>
      <c r="CF405">
        <v>3</v>
      </c>
      <c r="CG405">
        <v>3</v>
      </c>
      <c r="CH405">
        <v>4</v>
      </c>
      <c r="CI405">
        <v>5</v>
      </c>
      <c r="CJ405">
        <v>4</v>
      </c>
      <c r="CK405">
        <v>3</v>
      </c>
      <c r="CL405">
        <v>3</v>
      </c>
      <c r="CM405">
        <v>2</v>
      </c>
      <c r="CN405">
        <v>1</v>
      </c>
    </row>
    <row r="406" spans="1:92" ht="15.5">
      <c r="A406" s="126" t="s">
        <v>1577</v>
      </c>
      <c r="B406" s="132">
        <v>24.99821391896511</v>
      </c>
      <c r="C406">
        <v>2</v>
      </c>
      <c r="D406">
        <v>6</v>
      </c>
      <c r="E406">
        <v>2</v>
      </c>
      <c r="F406">
        <v>1</v>
      </c>
      <c r="G406"/>
      <c r="H406"/>
      <c r="I406"/>
      <c r="J406"/>
      <c r="K406"/>
      <c r="L406"/>
      <c r="M406"/>
      <c r="N406"/>
      <c r="O406"/>
      <c r="P406"/>
      <c r="Q406" s="126">
        <f t="shared" si="18"/>
        <v>1</v>
      </c>
      <c r="R406">
        <f t="shared" si="20"/>
        <v>1</v>
      </c>
      <c r="S406"/>
      <c r="T406">
        <v>2</v>
      </c>
      <c r="U406"/>
      <c r="V406"/>
      <c r="W406"/>
      <c r="X406">
        <v>6</v>
      </c>
      <c r="Y406">
        <v>7</v>
      </c>
      <c r="Z406"/>
      <c r="AA406">
        <v>9</v>
      </c>
      <c r="AB406"/>
      <c r="AC406">
        <v>11</v>
      </c>
      <c r="AD406"/>
      <c r="AE406">
        <v>13</v>
      </c>
      <c r="AF406"/>
      <c r="AG406" s="126">
        <f t="shared" si="19"/>
        <v>6</v>
      </c>
      <c r="AH406"/>
      <c r="AI406">
        <v>5</v>
      </c>
      <c r="AJ406"/>
      <c r="AK406"/>
      <c r="AL406"/>
      <c r="AM406">
        <v>2</v>
      </c>
      <c r="AN406">
        <v>3</v>
      </c>
      <c r="AO406"/>
      <c r="AP406">
        <v>6</v>
      </c>
      <c r="AQ406"/>
      <c r="AR406">
        <v>4</v>
      </c>
      <c r="AS406"/>
      <c r="AT406">
        <v>1</v>
      </c>
      <c r="AU406" t="s">
        <v>1576</v>
      </c>
      <c r="AV406" t="s">
        <v>1200</v>
      </c>
      <c r="AW406"/>
      <c r="AX406"/>
      <c r="AY406"/>
      <c r="AZ406">
        <v>4</v>
      </c>
      <c r="BA406">
        <v>3</v>
      </c>
      <c r="BB406">
        <v>3</v>
      </c>
      <c r="BC406">
        <v>2</v>
      </c>
      <c r="BD406">
        <v>4</v>
      </c>
      <c r="BE406">
        <v>4</v>
      </c>
      <c r="BF406">
        <v>2</v>
      </c>
      <c r="BG406">
        <v>4</v>
      </c>
      <c r="BH406">
        <v>2</v>
      </c>
      <c r="BI406">
        <v>3</v>
      </c>
      <c r="BJ406">
        <v>5</v>
      </c>
      <c r="BK406">
        <v>5</v>
      </c>
      <c r="BL406">
        <v>4</v>
      </c>
      <c r="BM406">
        <v>5</v>
      </c>
      <c r="BN406">
        <v>5</v>
      </c>
      <c r="BO406">
        <v>5</v>
      </c>
      <c r="BP406">
        <v>5</v>
      </c>
      <c r="BQ406">
        <v>4</v>
      </c>
      <c r="BR406">
        <v>5</v>
      </c>
      <c r="BS406">
        <v>5</v>
      </c>
      <c r="BT406">
        <v>3</v>
      </c>
      <c r="BU406">
        <v>4</v>
      </c>
      <c r="BV406">
        <v>4</v>
      </c>
      <c r="BW406">
        <v>5</v>
      </c>
      <c r="BX406">
        <v>5</v>
      </c>
      <c r="BY406">
        <v>5</v>
      </c>
      <c r="BZ406">
        <v>5</v>
      </c>
      <c r="CA406">
        <v>4</v>
      </c>
      <c r="CB406">
        <v>4</v>
      </c>
      <c r="CC406">
        <v>5</v>
      </c>
      <c r="CD406">
        <v>5</v>
      </c>
      <c r="CE406">
        <v>3</v>
      </c>
      <c r="CF406">
        <v>3</v>
      </c>
      <c r="CG406">
        <v>4</v>
      </c>
      <c r="CH406">
        <v>4</v>
      </c>
      <c r="CI406">
        <v>4</v>
      </c>
      <c r="CJ406">
        <v>4</v>
      </c>
      <c r="CK406">
        <v>4</v>
      </c>
      <c r="CL406">
        <v>4</v>
      </c>
      <c r="CM406">
        <v>4</v>
      </c>
      <c r="CN406">
        <v>3</v>
      </c>
    </row>
    <row r="407" spans="1:92" ht="15.5">
      <c r="A407" s="126" t="s">
        <v>1575</v>
      </c>
      <c r="B407" s="132">
        <v>19.685177975730795</v>
      </c>
      <c r="C407">
        <v>2</v>
      </c>
      <c r="D407">
        <v>2</v>
      </c>
      <c r="E407">
        <v>3</v>
      </c>
      <c r="F407">
        <v>1</v>
      </c>
      <c r="G407"/>
      <c r="H407"/>
      <c r="I407"/>
      <c r="J407"/>
      <c r="K407"/>
      <c r="L407"/>
      <c r="M407"/>
      <c r="N407"/>
      <c r="O407"/>
      <c r="P407"/>
      <c r="Q407" s="126">
        <f t="shared" si="18"/>
        <v>1</v>
      </c>
      <c r="R407">
        <f t="shared" si="20"/>
        <v>1</v>
      </c>
      <c r="S407"/>
      <c r="T407"/>
      <c r="U407"/>
      <c r="V407"/>
      <c r="W407"/>
      <c r="X407"/>
      <c r="Y407"/>
      <c r="Z407"/>
      <c r="AA407"/>
      <c r="AB407"/>
      <c r="AC407"/>
      <c r="AD407"/>
      <c r="AE407"/>
      <c r="AF407">
        <v>14</v>
      </c>
      <c r="AG407" s="126">
        <f t="shared" si="19"/>
        <v>0</v>
      </c>
      <c r="AH407"/>
      <c r="AI407"/>
      <c r="AJ407"/>
      <c r="AK407"/>
      <c r="AL407"/>
      <c r="AM407"/>
      <c r="AN407"/>
      <c r="AO407"/>
      <c r="AP407"/>
      <c r="AQ407"/>
      <c r="AR407"/>
      <c r="AS407"/>
      <c r="AT407"/>
      <c r="AU407"/>
      <c r="AV407"/>
      <c r="AW407"/>
      <c r="AX407"/>
      <c r="AY407"/>
      <c r="AZ407">
        <v>2</v>
      </c>
      <c r="BA407">
        <v>4</v>
      </c>
      <c r="BB407">
        <v>3</v>
      </c>
      <c r="BC407">
        <v>2</v>
      </c>
      <c r="BD407">
        <v>4</v>
      </c>
      <c r="BE407">
        <v>3</v>
      </c>
      <c r="BF407">
        <v>2</v>
      </c>
      <c r="BG407">
        <v>2</v>
      </c>
      <c r="BH407">
        <v>2</v>
      </c>
      <c r="BI407">
        <v>4</v>
      </c>
      <c r="BJ407">
        <v>4</v>
      </c>
      <c r="BK407">
        <v>4</v>
      </c>
      <c r="BL407">
        <v>3</v>
      </c>
      <c r="BM407">
        <v>4</v>
      </c>
      <c r="BN407">
        <v>4</v>
      </c>
      <c r="BO407">
        <v>3</v>
      </c>
      <c r="BP407">
        <v>4</v>
      </c>
      <c r="BQ407">
        <v>4</v>
      </c>
      <c r="BR407">
        <v>4</v>
      </c>
      <c r="BS407">
        <v>4</v>
      </c>
      <c r="BT407">
        <v>2</v>
      </c>
      <c r="BU407">
        <v>1</v>
      </c>
      <c r="BV407">
        <v>2</v>
      </c>
      <c r="BW407">
        <v>2</v>
      </c>
      <c r="BX407">
        <v>4</v>
      </c>
      <c r="BY407">
        <v>3</v>
      </c>
      <c r="BZ407">
        <v>4</v>
      </c>
      <c r="CA407">
        <v>4</v>
      </c>
      <c r="CB407">
        <v>4</v>
      </c>
      <c r="CC407">
        <v>4</v>
      </c>
      <c r="CD407">
        <v>4</v>
      </c>
      <c r="CE407">
        <v>3</v>
      </c>
      <c r="CF407">
        <v>3</v>
      </c>
      <c r="CG407">
        <v>4</v>
      </c>
      <c r="CH407">
        <v>2</v>
      </c>
      <c r="CI407">
        <v>4</v>
      </c>
      <c r="CJ407">
        <v>4</v>
      </c>
      <c r="CK407">
        <v>4</v>
      </c>
      <c r="CL407">
        <v>2</v>
      </c>
      <c r="CM407">
        <v>2</v>
      </c>
      <c r="CN407">
        <v>3</v>
      </c>
    </row>
    <row r="408" spans="1:92" ht="15.5">
      <c r="A408" s="126" t="s">
        <v>1574</v>
      </c>
      <c r="B408" s="132">
        <v>10.843884700483322</v>
      </c>
      <c r="C408">
        <v>1</v>
      </c>
      <c r="D408">
        <v>3</v>
      </c>
      <c r="E408">
        <v>9</v>
      </c>
      <c r="F408">
        <v>1</v>
      </c>
      <c r="G408">
        <v>2</v>
      </c>
      <c r="H408"/>
      <c r="I408"/>
      <c r="J408"/>
      <c r="K408"/>
      <c r="L408"/>
      <c r="M408"/>
      <c r="N408"/>
      <c r="O408"/>
      <c r="P408"/>
      <c r="Q408" s="126">
        <f t="shared" si="18"/>
        <v>2</v>
      </c>
      <c r="R408">
        <f t="shared" si="20"/>
        <v>11</v>
      </c>
      <c r="S408">
        <v>1</v>
      </c>
      <c r="T408"/>
      <c r="U408">
        <v>3</v>
      </c>
      <c r="V408"/>
      <c r="W408"/>
      <c r="X408"/>
      <c r="Y408"/>
      <c r="Z408"/>
      <c r="AA408"/>
      <c r="AB408"/>
      <c r="AC408"/>
      <c r="AD408">
        <v>12</v>
      </c>
      <c r="AE408"/>
      <c r="AF408"/>
      <c r="AG408" s="126">
        <f t="shared" si="19"/>
        <v>3</v>
      </c>
      <c r="AH408">
        <v>3</v>
      </c>
      <c r="AI408"/>
      <c r="AJ408">
        <v>2</v>
      </c>
      <c r="AK408"/>
      <c r="AL408"/>
      <c r="AM408"/>
      <c r="AN408"/>
      <c r="AO408"/>
      <c r="AP408"/>
      <c r="AQ408"/>
      <c r="AR408"/>
      <c r="AS408">
        <v>1</v>
      </c>
      <c r="AT408"/>
      <c r="AU408" t="s">
        <v>640</v>
      </c>
      <c r="AV408"/>
      <c r="AW408"/>
      <c r="AX408"/>
      <c r="AY408"/>
      <c r="AZ408">
        <v>5</v>
      </c>
      <c r="BA408">
        <v>3</v>
      </c>
      <c r="BB408">
        <v>4</v>
      </c>
      <c r="BC408">
        <v>4</v>
      </c>
      <c r="BD408">
        <v>3</v>
      </c>
      <c r="BE408">
        <v>2</v>
      </c>
      <c r="BF408">
        <v>4</v>
      </c>
      <c r="BG408">
        <v>4</v>
      </c>
      <c r="BH408">
        <v>3</v>
      </c>
      <c r="BI408">
        <v>5</v>
      </c>
      <c r="BJ408">
        <v>3</v>
      </c>
      <c r="BK408">
        <v>4</v>
      </c>
      <c r="BL408">
        <v>3</v>
      </c>
      <c r="BM408">
        <v>4</v>
      </c>
      <c r="BN408">
        <v>4</v>
      </c>
      <c r="BO408">
        <v>3</v>
      </c>
      <c r="BP408">
        <v>4</v>
      </c>
      <c r="BQ408">
        <v>4</v>
      </c>
      <c r="BR408">
        <v>4</v>
      </c>
      <c r="BS408">
        <v>3</v>
      </c>
      <c r="BT408">
        <v>4</v>
      </c>
      <c r="BU408">
        <v>4</v>
      </c>
      <c r="BV408">
        <v>3</v>
      </c>
      <c r="BW408">
        <v>5</v>
      </c>
      <c r="BX408">
        <v>4</v>
      </c>
      <c r="BY408">
        <v>3</v>
      </c>
      <c r="BZ408">
        <v>5</v>
      </c>
      <c r="CA408">
        <v>4</v>
      </c>
      <c r="CB408">
        <v>3</v>
      </c>
      <c r="CC408">
        <v>3</v>
      </c>
      <c r="CD408">
        <v>4</v>
      </c>
      <c r="CE408">
        <v>6</v>
      </c>
      <c r="CF408">
        <v>4</v>
      </c>
      <c r="CG408">
        <v>3</v>
      </c>
      <c r="CH408">
        <v>4</v>
      </c>
      <c r="CI408">
        <v>2</v>
      </c>
      <c r="CJ408">
        <v>3</v>
      </c>
      <c r="CK408">
        <v>3</v>
      </c>
      <c r="CL408">
        <v>4</v>
      </c>
      <c r="CM408">
        <v>2</v>
      </c>
      <c r="CN408">
        <v>3</v>
      </c>
    </row>
    <row r="409" spans="1:92" ht="15.5">
      <c r="A409" s="126" t="s">
        <v>1573</v>
      </c>
      <c r="B409" s="132">
        <v>12.68781543118399</v>
      </c>
      <c r="C409">
        <v>2</v>
      </c>
      <c r="D409">
        <v>5</v>
      </c>
      <c r="E409">
        <v>3</v>
      </c>
      <c r="F409">
        <v>1</v>
      </c>
      <c r="G409"/>
      <c r="H409"/>
      <c r="I409"/>
      <c r="J409"/>
      <c r="K409"/>
      <c r="L409"/>
      <c r="M409"/>
      <c r="N409"/>
      <c r="O409"/>
      <c r="P409"/>
      <c r="Q409" s="126">
        <f t="shared" si="18"/>
        <v>1</v>
      </c>
      <c r="R409">
        <f t="shared" si="20"/>
        <v>1</v>
      </c>
      <c r="S409"/>
      <c r="T409">
        <v>2</v>
      </c>
      <c r="U409">
        <v>3</v>
      </c>
      <c r="V409">
        <v>4</v>
      </c>
      <c r="W409"/>
      <c r="X409">
        <v>6</v>
      </c>
      <c r="Y409">
        <v>7</v>
      </c>
      <c r="Z409">
        <v>8</v>
      </c>
      <c r="AA409"/>
      <c r="AB409">
        <v>10</v>
      </c>
      <c r="AC409">
        <v>11</v>
      </c>
      <c r="AD409">
        <v>12</v>
      </c>
      <c r="AE409">
        <v>13</v>
      </c>
      <c r="AF409"/>
      <c r="AG409" s="126">
        <f t="shared" si="19"/>
        <v>10</v>
      </c>
      <c r="AH409"/>
      <c r="AI409">
        <v>3</v>
      </c>
      <c r="AJ409">
        <v>4</v>
      </c>
      <c r="AK409">
        <v>10</v>
      </c>
      <c r="AL409"/>
      <c r="AM409">
        <v>8</v>
      </c>
      <c r="AN409">
        <v>5</v>
      </c>
      <c r="AO409">
        <v>9</v>
      </c>
      <c r="AP409"/>
      <c r="AQ409">
        <v>6</v>
      </c>
      <c r="AR409">
        <v>1</v>
      </c>
      <c r="AS409">
        <v>2</v>
      </c>
      <c r="AT409">
        <v>7</v>
      </c>
      <c r="AU409" t="s">
        <v>1572</v>
      </c>
      <c r="AV409"/>
      <c r="AW409"/>
      <c r="AX409"/>
      <c r="AY409"/>
      <c r="AZ409">
        <v>1</v>
      </c>
      <c r="BA409">
        <v>2</v>
      </c>
      <c r="BB409">
        <v>2</v>
      </c>
      <c r="BC409">
        <v>2</v>
      </c>
      <c r="BD409">
        <v>5</v>
      </c>
      <c r="BE409">
        <v>4</v>
      </c>
      <c r="BF409">
        <v>4</v>
      </c>
      <c r="BG409">
        <v>3</v>
      </c>
      <c r="BH409">
        <v>3</v>
      </c>
      <c r="BI409">
        <v>3</v>
      </c>
      <c r="BJ409">
        <v>4</v>
      </c>
      <c r="BK409">
        <v>4</v>
      </c>
      <c r="BL409">
        <v>4</v>
      </c>
      <c r="BM409">
        <v>4</v>
      </c>
      <c r="BN409">
        <v>3</v>
      </c>
      <c r="BO409">
        <v>3</v>
      </c>
      <c r="BP409">
        <v>3</v>
      </c>
      <c r="BQ409">
        <v>3</v>
      </c>
      <c r="BR409">
        <v>3</v>
      </c>
      <c r="BS409">
        <v>3</v>
      </c>
      <c r="BT409">
        <v>4</v>
      </c>
      <c r="BU409">
        <v>4</v>
      </c>
      <c r="BV409">
        <v>4</v>
      </c>
      <c r="BW409">
        <v>5</v>
      </c>
      <c r="BX409">
        <v>5</v>
      </c>
      <c r="BY409">
        <v>5</v>
      </c>
      <c r="BZ409">
        <v>5</v>
      </c>
      <c r="CA409">
        <v>5</v>
      </c>
      <c r="CB409">
        <v>5</v>
      </c>
      <c r="CC409">
        <v>4</v>
      </c>
      <c r="CD409">
        <v>4</v>
      </c>
      <c r="CE409">
        <v>1</v>
      </c>
      <c r="CF409">
        <v>3</v>
      </c>
      <c r="CG409">
        <v>1</v>
      </c>
      <c r="CH409">
        <v>2</v>
      </c>
      <c r="CI409">
        <v>3</v>
      </c>
      <c r="CJ409">
        <v>3</v>
      </c>
      <c r="CK409">
        <v>2</v>
      </c>
      <c r="CL409">
        <v>3</v>
      </c>
      <c r="CM409">
        <v>3</v>
      </c>
      <c r="CN409">
        <v>3</v>
      </c>
    </row>
    <row r="410" spans="1:92" ht="15.5">
      <c r="A410" s="126" t="s">
        <v>1571</v>
      </c>
      <c r="B410" s="132">
        <v>20.870621782464962</v>
      </c>
      <c r="C410">
        <v>1</v>
      </c>
      <c r="D410">
        <v>6</v>
      </c>
      <c r="E410">
        <v>1</v>
      </c>
      <c r="F410">
        <v>1</v>
      </c>
      <c r="G410"/>
      <c r="H410"/>
      <c r="I410"/>
      <c r="J410"/>
      <c r="K410"/>
      <c r="L410"/>
      <c r="M410"/>
      <c r="N410"/>
      <c r="O410"/>
      <c r="P410"/>
      <c r="Q410" s="126">
        <f t="shared" si="18"/>
        <v>1</v>
      </c>
      <c r="R410">
        <f t="shared" si="20"/>
        <v>1</v>
      </c>
      <c r="S410">
        <v>1</v>
      </c>
      <c r="T410">
        <v>2</v>
      </c>
      <c r="U410">
        <v>3</v>
      </c>
      <c r="V410">
        <v>4</v>
      </c>
      <c r="W410">
        <v>5</v>
      </c>
      <c r="X410">
        <v>6</v>
      </c>
      <c r="Y410">
        <v>7</v>
      </c>
      <c r="Z410">
        <v>8</v>
      </c>
      <c r="AA410">
        <v>9</v>
      </c>
      <c r="AB410">
        <v>10</v>
      </c>
      <c r="AC410">
        <v>11</v>
      </c>
      <c r="AD410">
        <v>12</v>
      </c>
      <c r="AE410"/>
      <c r="AF410"/>
      <c r="AG410" s="126">
        <f t="shared" si="19"/>
        <v>12</v>
      </c>
      <c r="AH410">
        <v>11</v>
      </c>
      <c r="AI410">
        <v>3</v>
      </c>
      <c r="AJ410">
        <v>2</v>
      </c>
      <c r="AK410">
        <v>6</v>
      </c>
      <c r="AL410">
        <v>10</v>
      </c>
      <c r="AM410">
        <v>4</v>
      </c>
      <c r="AN410">
        <v>9</v>
      </c>
      <c r="AO410">
        <v>5</v>
      </c>
      <c r="AP410">
        <v>8</v>
      </c>
      <c r="AQ410">
        <v>12</v>
      </c>
      <c r="AR410">
        <v>1</v>
      </c>
      <c r="AS410">
        <v>7</v>
      </c>
      <c r="AT410"/>
      <c r="AU410" t="s">
        <v>572</v>
      </c>
      <c r="AV410" t="s">
        <v>573</v>
      </c>
      <c r="AW410" t="s">
        <v>587</v>
      </c>
      <c r="AX410" t="s">
        <v>1570</v>
      </c>
      <c r="AY410"/>
      <c r="AZ410">
        <v>5</v>
      </c>
      <c r="BA410">
        <v>3</v>
      </c>
      <c r="BB410">
        <v>3</v>
      </c>
      <c r="BC410">
        <v>3</v>
      </c>
      <c r="BD410">
        <v>5</v>
      </c>
      <c r="BE410">
        <v>5</v>
      </c>
      <c r="BF410">
        <v>4</v>
      </c>
      <c r="BG410">
        <v>4</v>
      </c>
      <c r="BH410">
        <v>4</v>
      </c>
      <c r="BI410">
        <v>4</v>
      </c>
      <c r="BJ410">
        <v>5</v>
      </c>
      <c r="BK410">
        <v>5</v>
      </c>
      <c r="BL410">
        <v>5</v>
      </c>
      <c r="BM410">
        <v>5</v>
      </c>
      <c r="BN410">
        <v>5</v>
      </c>
      <c r="BO410">
        <v>5</v>
      </c>
      <c r="BP410">
        <v>5</v>
      </c>
      <c r="BQ410">
        <v>5</v>
      </c>
      <c r="BR410">
        <v>5</v>
      </c>
      <c r="BS410">
        <v>5</v>
      </c>
      <c r="BT410">
        <v>5</v>
      </c>
      <c r="BU410">
        <v>5</v>
      </c>
      <c r="BV410">
        <v>5</v>
      </c>
      <c r="BW410">
        <v>5</v>
      </c>
      <c r="BX410">
        <v>5</v>
      </c>
      <c r="BY410">
        <v>5</v>
      </c>
      <c r="BZ410">
        <v>5</v>
      </c>
      <c r="CA410">
        <v>5</v>
      </c>
      <c r="CB410">
        <v>5</v>
      </c>
      <c r="CC410">
        <v>5</v>
      </c>
      <c r="CD410">
        <v>5</v>
      </c>
      <c r="CE410">
        <v>2</v>
      </c>
      <c r="CF410">
        <v>5</v>
      </c>
      <c r="CG410">
        <v>5</v>
      </c>
      <c r="CH410">
        <v>5</v>
      </c>
      <c r="CI410">
        <v>5</v>
      </c>
      <c r="CJ410">
        <v>5</v>
      </c>
      <c r="CK410">
        <v>5</v>
      </c>
      <c r="CL410">
        <v>3</v>
      </c>
      <c r="CM410">
        <v>3</v>
      </c>
      <c r="CN410">
        <v>4</v>
      </c>
    </row>
    <row r="411" spans="1:92" ht="15.5">
      <c r="A411" s="126" t="s">
        <v>1569</v>
      </c>
      <c r="B411" s="132">
        <v>16.668294958617999</v>
      </c>
      <c r="C411">
        <v>1</v>
      </c>
      <c r="D411">
        <v>2</v>
      </c>
      <c r="E411">
        <v>2</v>
      </c>
      <c r="F411"/>
      <c r="G411"/>
      <c r="H411"/>
      <c r="I411"/>
      <c r="J411"/>
      <c r="K411"/>
      <c r="L411"/>
      <c r="M411">
        <v>8</v>
      </c>
      <c r="N411"/>
      <c r="O411"/>
      <c r="P411"/>
      <c r="Q411" s="126">
        <f t="shared" si="18"/>
        <v>1</v>
      </c>
      <c r="R411">
        <f t="shared" si="20"/>
        <v>8</v>
      </c>
      <c r="S411"/>
      <c r="T411">
        <v>2</v>
      </c>
      <c r="U411"/>
      <c r="V411"/>
      <c r="W411"/>
      <c r="X411"/>
      <c r="Y411"/>
      <c r="Z411"/>
      <c r="AA411">
        <v>9</v>
      </c>
      <c r="AB411"/>
      <c r="AC411"/>
      <c r="AD411"/>
      <c r="AE411"/>
      <c r="AF411"/>
      <c r="AG411" s="126">
        <f t="shared" si="19"/>
        <v>2</v>
      </c>
      <c r="AH411"/>
      <c r="AI411">
        <v>1</v>
      </c>
      <c r="AJ411"/>
      <c r="AK411"/>
      <c r="AL411"/>
      <c r="AM411"/>
      <c r="AN411"/>
      <c r="AO411"/>
      <c r="AP411">
        <v>2</v>
      </c>
      <c r="AQ411"/>
      <c r="AR411"/>
      <c r="AS411"/>
      <c r="AT411"/>
      <c r="AU411" t="s">
        <v>266</v>
      </c>
      <c r="AV411" t="s">
        <v>269</v>
      </c>
      <c r="AW411" t="s">
        <v>410</v>
      </c>
      <c r="AX411" t="s">
        <v>1568</v>
      </c>
      <c r="AY411" t="s">
        <v>1567</v>
      </c>
      <c r="AZ411">
        <v>5</v>
      </c>
      <c r="BA411">
        <v>4</v>
      </c>
      <c r="BB411">
        <v>4</v>
      </c>
      <c r="BC411">
        <v>5</v>
      </c>
      <c r="BD411">
        <v>4</v>
      </c>
      <c r="BE411">
        <v>4</v>
      </c>
      <c r="BF411">
        <v>4</v>
      </c>
      <c r="BG411">
        <v>5</v>
      </c>
      <c r="BH411">
        <v>3</v>
      </c>
      <c r="BI411">
        <v>3</v>
      </c>
      <c r="BJ411">
        <v>5</v>
      </c>
      <c r="BK411">
        <v>5</v>
      </c>
      <c r="BL411">
        <v>4</v>
      </c>
      <c r="BM411">
        <v>5</v>
      </c>
      <c r="BN411">
        <v>3</v>
      </c>
      <c r="BO411">
        <v>4</v>
      </c>
      <c r="BP411">
        <v>3</v>
      </c>
      <c r="BQ411">
        <v>4</v>
      </c>
      <c r="BR411">
        <v>5</v>
      </c>
      <c r="BS411">
        <v>3</v>
      </c>
      <c r="BT411">
        <v>4</v>
      </c>
      <c r="BU411">
        <v>4</v>
      </c>
      <c r="BV411">
        <v>4</v>
      </c>
      <c r="BW411">
        <v>4</v>
      </c>
      <c r="BX411">
        <v>4</v>
      </c>
      <c r="BY411">
        <v>4</v>
      </c>
      <c r="BZ411">
        <v>3</v>
      </c>
      <c r="CA411">
        <v>4</v>
      </c>
      <c r="CB411">
        <v>4</v>
      </c>
      <c r="CC411">
        <v>4</v>
      </c>
      <c r="CD411">
        <v>4</v>
      </c>
      <c r="CE411">
        <v>2</v>
      </c>
      <c r="CF411">
        <v>5</v>
      </c>
      <c r="CG411">
        <v>4</v>
      </c>
      <c r="CH411">
        <v>5</v>
      </c>
      <c r="CI411">
        <v>5</v>
      </c>
      <c r="CJ411">
        <v>4</v>
      </c>
      <c r="CK411">
        <v>4</v>
      </c>
      <c r="CL411">
        <v>3</v>
      </c>
      <c r="CM411">
        <v>5</v>
      </c>
      <c r="CN411">
        <v>4</v>
      </c>
    </row>
    <row r="412" spans="1:92" ht="15.5">
      <c r="A412" s="126" t="s">
        <v>1566</v>
      </c>
      <c r="B412" s="132">
        <v>4.560347052416506</v>
      </c>
      <c r="C412">
        <v>2</v>
      </c>
      <c r="D412">
        <v>3</v>
      </c>
      <c r="E412">
        <v>3</v>
      </c>
      <c r="F412">
        <v>1</v>
      </c>
      <c r="G412"/>
      <c r="H412"/>
      <c r="I412"/>
      <c r="J412"/>
      <c r="K412"/>
      <c r="L412"/>
      <c r="M412"/>
      <c r="N412"/>
      <c r="O412"/>
      <c r="P412"/>
      <c r="Q412" s="126">
        <f t="shared" si="18"/>
        <v>1</v>
      </c>
      <c r="R412">
        <f t="shared" si="20"/>
        <v>1</v>
      </c>
      <c r="S412"/>
      <c r="T412">
        <v>2</v>
      </c>
      <c r="U412">
        <v>3</v>
      </c>
      <c r="V412"/>
      <c r="W412"/>
      <c r="X412">
        <v>6</v>
      </c>
      <c r="Y412"/>
      <c r="Z412"/>
      <c r="AA412"/>
      <c r="AB412"/>
      <c r="AC412">
        <v>11</v>
      </c>
      <c r="AD412">
        <v>12</v>
      </c>
      <c r="AE412"/>
      <c r="AF412"/>
      <c r="AG412" s="126">
        <f t="shared" si="19"/>
        <v>5</v>
      </c>
      <c r="AH412"/>
      <c r="AI412">
        <v>1</v>
      </c>
      <c r="AJ412">
        <v>2</v>
      </c>
      <c r="AK412"/>
      <c r="AL412"/>
      <c r="AM412">
        <v>3</v>
      </c>
      <c r="AN412"/>
      <c r="AO412"/>
      <c r="AP412"/>
      <c r="AQ412"/>
      <c r="AR412">
        <v>5</v>
      </c>
      <c r="AS412">
        <v>4</v>
      </c>
      <c r="AT412"/>
      <c r="AU412"/>
      <c r="AV412"/>
      <c r="AW412"/>
      <c r="AX412"/>
      <c r="AY412"/>
      <c r="AZ412">
        <v>3</v>
      </c>
      <c r="BA412">
        <v>5</v>
      </c>
      <c r="BB412">
        <v>5</v>
      </c>
      <c r="BC412">
        <v>4</v>
      </c>
      <c r="BD412">
        <v>3</v>
      </c>
      <c r="BE412">
        <v>3</v>
      </c>
      <c r="BF412">
        <v>3</v>
      </c>
      <c r="BG412">
        <v>3</v>
      </c>
      <c r="BH412">
        <v>1</v>
      </c>
      <c r="BI412">
        <v>4</v>
      </c>
      <c r="BJ412">
        <v>4</v>
      </c>
      <c r="BK412">
        <v>5</v>
      </c>
      <c r="BL412">
        <v>5</v>
      </c>
      <c r="BM412">
        <v>5</v>
      </c>
      <c r="BN412">
        <v>5</v>
      </c>
      <c r="BO412">
        <v>4</v>
      </c>
      <c r="BP412">
        <v>3</v>
      </c>
      <c r="BQ412">
        <v>3</v>
      </c>
      <c r="BR412">
        <v>3</v>
      </c>
      <c r="BS412">
        <v>4</v>
      </c>
      <c r="BT412">
        <v>3</v>
      </c>
      <c r="BU412">
        <v>4</v>
      </c>
      <c r="BV412">
        <v>4</v>
      </c>
      <c r="BW412">
        <v>3</v>
      </c>
      <c r="BX412">
        <v>5</v>
      </c>
      <c r="BY412">
        <v>4</v>
      </c>
      <c r="BZ412">
        <v>4</v>
      </c>
      <c r="CA412">
        <v>4</v>
      </c>
      <c r="CB412">
        <v>4</v>
      </c>
      <c r="CC412">
        <v>4</v>
      </c>
      <c r="CD412">
        <v>5</v>
      </c>
      <c r="CE412">
        <v>5</v>
      </c>
      <c r="CF412">
        <v>4</v>
      </c>
      <c r="CG412">
        <v>5</v>
      </c>
      <c r="CH412">
        <v>3</v>
      </c>
      <c r="CI412">
        <v>4</v>
      </c>
      <c r="CJ412">
        <v>4</v>
      </c>
      <c r="CK412">
        <v>4</v>
      </c>
      <c r="CL412">
        <v>3</v>
      </c>
      <c r="CM412">
        <v>2</v>
      </c>
      <c r="CN412">
        <v>3</v>
      </c>
    </row>
    <row r="413" spans="1:92" ht="15.5">
      <c r="A413" s="126" t="s">
        <v>1565</v>
      </c>
      <c r="B413" s="132">
        <v>12.998079559640342</v>
      </c>
      <c r="C413">
        <v>1</v>
      </c>
      <c r="D413">
        <v>6</v>
      </c>
      <c r="E413">
        <v>12</v>
      </c>
      <c r="F413">
        <v>1</v>
      </c>
      <c r="G413"/>
      <c r="H413"/>
      <c r="I413"/>
      <c r="J413"/>
      <c r="K413"/>
      <c r="L413"/>
      <c r="M413"/>
      <c r="N413"/>
      <c r="O413"/>
      <c r="P413"/>
      <c r="Q413" s="126">
        <f t="shared" si="18"/>
        <v>1</v>
      </c>
      <c r="R413">
        <f t="shared" si="20"/>
        <v>1</v>
      </c>
      <c r="S413"/>
      <c r="T413">
        <v>2</v>
      </c>
      <c r="U413">
        <v>3</v>
      </c>
      <c r="V413"/>
      <c r="W413">
        <v>5</v>
      </c>
      <c r="X413">
        <v>6</v>
      </c>
      <c r="Y413">
        <v>7</v>
      </c>
      <c r="Z413"/>
      <c r="AA413"/>
      <c r="AB413"/>
      <c r="AC413">
        <v>11</v>
      </c>
      <c r="AD413">
        <v>12</v>
      </c>
      <c r="AE413">
        <v>13</v>
      </c>
      <c r="AF413"/>
      <c r="AG413" s="126">
        <f t="shared" si="19"/>
        <v>8</v>
      </c>
      <c r="AH413"/>
      <c r="AI413">
        <v>2</v>
      </c>
      <c r="AJ413">
        <v>8</v>
      </c>
      <c r="AK413"/>
      <c r="AL413">
        <v>6</v>
      </c>
      <c r="AM413">
        <v>3</v>
      </c>
      <c r="AN413">
        <v>7</v>
      </c>
      <c r="AO413"/>
      <c r="AP413"/>
      <c r="AQ413"/>
      <c r="AR413">
        <v>5</v>
      </c>
      <c r="AS413">
        <v>4</v>
      </c>
      <c r="AT413">
        <v>1</v>
      </c>
      <c r="AU413" t="s">
        <v>1564</v>
      </c>
      <c r="AV413" t="s">
        <v>752</v>
      </c>
      <c r="AW413" t="s">
        <v>269</v>
      </c>
      <c r="AX413"/>
      <c r="AY413"/>
      <c r="AZ413">
        <v>3</v>
      </c>
      <c r="BA413">
        <v>3</v>
      </c>
      <c r="BB413">
        <v>3</v>
      </c>
      <c r="BC413">
        <v>2</v>
      </c>
      <c r="BD413">
        <v>3</v>
      </c>
      <c r="BE413">
        <v>5</v>
      </c>
      <c r="BF413">
        <v>3</v>
      </c>
      <c r="BG413">
        <v>4</v>
      </c>
      <c r="BH413">
        <v>4</v>
      </c>
      <c r="BI413">
        <v>4</v>
      </c>
      <c r="BJ413">
        <v>5</v>
      </c>
      <c r="BK413">
        <v>4</v>
      </c>
      <c r="BL413">
        <v>5</v>
      </c>
      <c r="BM413">
        <v>5</v>
      </c>
      <c r="BN413">
        <v>5</v>
      </c>
      <c r="BO413">
        <v>5</v>
      </c>
      <c r="BP413">
        <v>4</v>
      </c>
      <c r="BQ413">
        <v>5</v>
      </c>
      <c r="BR413">
        <v>5</v>
      </c>
      <c r="BS413">
        <v>5</v>
      </c>
      <c r="BT413">
        <v>4</v>
      </c>
      <c r="BU413">
        <v>4</v>
      </c>
      <c r="BV413">
        <v>3</v>
      </c>
      <c r="BW413">
        <v>4</v>
      </c>
      <c r="BX413">
        <v>5</v>
      </c>
      <c r="BY413">
        <v>5</v>
      </c>
      <c r="BZ413">
        <v>5</v>
      </c>
      <c r="CA413">
        <v>5</v>
      </c>
      <c r="CB413">
        <v>5</v>
      </c>
      <c r="CC413">
        <v>4</v>
      </c>
      <c r="CD413">
        <v>4</v>
      </c>
      <c r="CE413">
        <v>5</v>
      </c>
      <c r="CF413">
        <v>3</v>
      </c>
      <c r="CG413">
        <v>4</v>
      </c>
      <c r="CH413">
        <v>4</v>
      </c>
      <c r="CI413">
        <v>4</v>
      </c>
      <c r="CJ413">
        <v>5</v>
      </c>
      <c r="CK413">
        <v>5</v>
      </c>
      <c r="CL413">
        <v>2</v>
      </c>
      <c r="CM413">
        <v>2</v>
      </c>
      <c r="CN413">
        <v>1</v>
      </c>
    </row>
    <row r="414" spans="1:92" ht="15.5">
      <c r="A414" s="126" t="s">
        <v>1563</v>
      </c>
      <c r="B414" s="132">
        <v>5.6665072725191283</v>
      </c>
      <c r="C414">
        <v>1</v>
      </c>
      <c r="D414">
        <v>2</v>
      </c>
      <c r="E414">
        <v>12</v>
      </c>
      <c r="F414">
        <v>1</v>
      </c>
      <c r="G414"/>
      <c r="H414"/>
      <c r="I414"/>
      <c r="J414"/>
      <c r="K414"/>
      <c r="L414"/>
      <c r="M414"/>
      <c r="N414"/>
      <c r="O414"/>
      <c r="P414"/>
      <c r="Q414" s="126">
        <f t="shared" si="18"/>
        <v>1</v>
      </c>
      <c r="R414">
        <f t="shared" si="20"/>
        <v>1</v>
      </c>
      <c r="S414"/>
      <c r="T414"/>
      <c r="U414"/>
      <c r="V414"/>
      <c r="W414"/>
      <c r="X414"/>
      <c r="Y414"/>
      <c r="Z414"/>
      <c r="AA414"/>
      <c r="AB414"/>
      <c r="AC414"/>
      <c r="AD414"/>
      <c r="AE414"/>
      <c r="AF414">
        <v>14</v>
      </c>
      <c r="AG414" s="126">
        <f t="shared" si="19"/>
        <v>0</v>
      </c>
      <c r="AH414"/>
      <c r="AI414"/>
      <c r="AJ414"/>
      <c r="AK414"/>
      <c r="AL414"/>
      <c r="AM414"/>
      <c r="AN414"/>
      <c r="AO414"/>
      <c r="AP414"/>
      <c r="AQ414"/>
      <c r="AR414"/>
      <c r="AS414"/>
      <c r="AT414"/>
      <c r="AU414" t="s">
        <v>513</v>
      </c>
      <c r="AV414"/>
      <c r="AW414"/>
      <c r="AX414"/>
      <c r="AY414"/>
      <c r="AZ414">
        <v>1</v>
      </c>
      <c r="BA414">
        <v>1</v>
      </c>
      <c r="BB414">
        <v>1</v>
      </c>
      <c r="BC414">
        <v>1</v>
      </c>
      <c r="BD414">
        <v>3</v>
      </c>
      <c r="BE414">
        <v>3</v>
      </c>
      <c r="BF414">
        <v>3</v>
      </c>
      <c r="BG414">
        <v>3</v>
      </c>
      <c r="BH414">
        <v>3</v>
      </c>
      <c r="BI414">
        <v>3</v>
      </c>
      <c r="BJ414">
        <v>3</v>
      </c>
      <c r="BK414">
        <v>3</v>
      </c>
      <c r="BL414">
        <v>3</v>
      </c>
      <c r="BM414">
        <v>3</v>
      </c>
      <c r="BN414">
        <v>3</v>
      </c>
      <c r="BO414">
        <v>3</v>
      </c>
      <c r="BP414">
        <v>3</v>
      </c>
      <c r="BQ414">
        <v>3</v>
      </c>
      <c r="BR414">
        <v>3</v>
      </c>
      <c r="BS414">
        <v>3</v>
      </c>
      <c r="BT414">
        <v>3</v>
      </c>
      <c r="BU414">
        <v>3</v>
      </c>
      <c r="BV414">
        <v>3</v>
      </c>
      <c r="BW414">
        <v>3</v>
      </c>
      <c r="BX414">
        <v>3</v>
      </c>
      <c r="BY414">
        <v>3</v>
      </c>
      <c r="BZ414">
        <v>3</v>
      </c>
      <c r="CA414">
        <v>3</v>
      </c>
      <c r="CB414">
        <v>3</v>
      </c>
      <c r="CC414">
        <v>3</v>
      </c>
      <c r="CD414">
        <v>4</v>
      </c>
      <c r="CE414">
        <v>4</v>
      </c>
      <c r="CF414">
        <v>3</v>
      </c>
      <c r="CG414">
        <v>3</v>
      </c>
      <c r="CH414">
        <v>3</v>
      </c>
      <c r="CI414">
        <v>3</v>
      </c>
      <c r="CJ414">
        <v>3</v>
      </c>
      <c r="CK414">
        <v>3</v>
      </c>
      <c r="CL414">
        <v>3</v>
      </c>
      <c r="CM414">
        <v>3</v>
      </c>
      <c r="CN414">
        <v>3</v>
      </c>
    </row>
    <row r="415" spans="1:92" ht="15.5">
      <c r="A415" s="126" t="s">
        <v>1562</v>
      </c>
      <c r="B415" s="132">
        <v>13.196082120326567</v>
      </c>
      <c r="C415">
        <v>1</v>
      </c>
      <c r="D415">
        <v>4</v>
      </c>
      <c r="E415">
        <v>2</v>
      </c>
      <c r="F415"/>
      <c r="G415"/>
      <c r="H415"/>
      <c r="I415"/>
      <c r="J415"/>
      <c r="K415"/>
      <c r="L415">
        <v>7</v>
      </c>
      <c r="M415"/>
      <c r="N415"/>
      <c r="O415"/>
      <c r="P415"/>
      <c r="Q415" s="126">
        <f t="shared" si="18"/>
        <v>1</v>
      </c>
      <c r="R415">
        <f t="shared" si="20"/>
        <v>7</v>
      </c>
      <c r="S415"/>
      <c r="T415"/>
      <c r="U415"/>
      <c r="V415">
        <v>4</v>
      </c>
      <c r="W415"/>
      <c r="X415"/>
      <c r="Y415"/>
      <c r="Z415"/>
      <c r="AA415"/>
      <c r="AB415"/>
      <c r="AC415">
        <v>11</v>
      </c>
      <c r="AD415"/>
      <c r="AE415"/>
      <c r="AF415"/>
      <c r="AG415" s="126">
        <f t="shared" si="19"/>
        <v>2</v>
      </c>
      <c r="AH415"/>
      <c r="AI415"/>
      <c r="AJ415"/>
      <c r="AK415">
        <v>1</v>
      </c>
      <c r="AL415"/>
      <c r="AM415"/>
      <c r="AN415"/>
      <c r="AO415"/>
      <c r="AP415"/>
      <c r="AQ415"/>
      <c r="AR415">
        <v>2</v>
      </c>
      <c r="AS415"/>
      <c r="AT415"/>
      <c r="AU415" t="s">
        <v>86</v>
      </c>
      <c r="AV415"/>
      <c r="AW415"/>
      <c r="AX415"/>
      <c r="AY415"/>
      <c r="AZ415">
        <v>3</v>
      </c>
      <c r="BA415">
        <v>4</v>
      </c>
      <c r="BB415">
        <v>3</v>
      </c>
      <c r="BC415">
        <v>4</v>
      </c>
      <c r="BD415">
        <v>3</v>
      </c>
      <c r="BE415">
        <v>4</v>
      </c>
      <c r="BF415">
        <v>3</v>
      </c>
      <c r="BG415">
        <v>4</v>
      </c>
      <c r="BH415">
        <v>3</v>
      </c>
      <c r="BI415">
        <v>4</v>
      </c>
      <c r="BJ415">
        <v>3</v>
      </c>
      <c r="BK415">
        <v>4</v>
      </c>
      <c r="BL415">
        <v>4</v>
      </c>
      <c r="BM415">
        <v>3</v>
      </c>
      <c r="BN415">
        <v>3</v>
      </c>
      <c r="BO415">
        <v>4</v>
      </c>
      <c r="BP415">
        <v>4</v>
      </c>
      <c r="BQ415">
        <v>3</v>
      </c>
      <c r="BR415">
        <v>3</v>
      </c>
      <c r="BS415">
        <v>4</v>
      </c>
      <c r="BT415">
        <v>3</v>
      </c>
      <c r="BU415">
        <v>4</v>
      </c>
      <c r="BV415">
        <v>3</v>
      </c>
      <c r="BW415">
        <v>4</v>
      </c>
      <c r="BX415">
        <v>3</v>
      </c>
      <c r="BY415">
        <v>4</v>
      </c>
      <c r="BZ415">
        <v>3</v>
      </c>
      <c r="CA415">
        <v>4</v>
      </c>
      <c r="CB415">
        <v>3</v>
      </c>
      <c r="CC415">
        <v>4</v>
      </c>
      <c r="CD415">
        <v>3</v>
      </c>
      <c r="CE415">
        <v>4</v>
      </c>
      <c r="CF415">
        <v>4</v>
      </c>
      <c r="CG415">
        <v>3</v>
      </c>
      <c r="CH415">
        <v>4</v>
      </c>
      <c r="CI415">
        <v>3</v>
      </c>
      <c r="CJ415">
        <v>4</v>
      </c>
      <c r="CK415">
        <v>3</v>
      </c>
      <c r="CL415">
        <v>3</v>
      </c>
      <c r="CM415">
        <v>4</v>
      </c>
      <c r="CN415">
        <v>4</v>
      </c>
    </row>
    <row r="416" spans="1:92" ht="15.5">
      <c r="A416" s="126" t="s">
        <v>1561</v>
      </c>
      <c r="B416" s="132">
        <v>11.530402264461632</v>
      </c>
      <c r="C416">
        <v>1</v>
      </c>
      <c r="D416">
        <v>6</v>
      </c>
      <c r="E416">
        <v>2</v>
      </c>
      <c r="F416">
        <v>1</v>
      </c>
      <c r="G416"/>
      <c r="H416"/>
      <c r="I416"/>
      <c r="J416"/>
      <c r="K416"/>
      <c r="L416"/>
      <c r="M416"/>
      <c r="N416"/>
      <c r="O416"/>
      <c r="P416"/>
      <c r="Q416" s="126">
        <f t="shared" si="18"/>
        <v>1</v>
      </c>
      <c r="R416">
        <f t="shared" si="20"/>
        <v>1</v>
      </c>
      <c r="S416"/>
      <c r="T416"/>
      <c r="U416"/>
      <c r="V416"/>
      <c r="W416"/>
      <c r="X416">
        <v>6</v>
      </c>
      <c r="Y416"/>
      <c r="Z416"/>
      <c r="AA416"/>
      <c r="AB416"/>
      <c r="AC416"/>
      <c r="AD416"/>
      <c r="AE416"/>
      <c r="AF416"/>
      <c r="AG416" s="126">
        <f t="shared" si="19"/>
        <v>1</v>
      </c>
      <c r="AH416"/>
      <c r="AI416"/>
      <c r="AJ416"/>
      <c r="AK416"/>
      <c r="AL416"/>
      <c r="AM416">
        <v>1</v>
      </c>
      <c r="AN416"/>
      <c r="AO416"/>
      <c r="AP416"/>
      <c r="AQ416"/>
      <c r="AR416"/>
      <c r="AS416"/>
      <c r="AT416"/>
      <c r="AU416"/>
      <c r="AV416"/>
      <c r="AW416"/>
      <c r="AX416"/>
      <c r="AY416"/>
      <c r="AZ416">
        <v>6</v>
      </c>
      <c r="BA416">
        <v>2</v>
      </c>
      <c r="BB416">
        <v>2</v>
      </c>
      <c r="BC416">
        <v>3</v>
      </c>
      <c r="BD416">
        <v>2</v>
      </c>
      <c r="BE416">
        <v>3</v>
      </c>
      <c r="BF416">
        <v>2</v>
      </c>
      <c r="BG416">
        <v>2</v>
      </c>
      <c r="BH416">
        <v>2</v>
      </c>
      <c r="BI416">
        <v>2</v>
      </c>
      <c r="BJ416">
        <v>3</v>
      </c>
      <c r="BK416">
        <v>3</v>
      </c>
      <c r="BL416">
        <v>3</v>
      </c>
      <c r="BM416">
        <v>4</v>
      </c>
      <c r="BN416">
        <v>3</v>
      </c>
      <c r="BO416">
        <v>3</v>
      </c>
      <c r="BP416">
        <v>3</v>
      </c>
      <c r="BQ416">
        <v>3</v>
      </c>
      <c r="BR416">
        <v>3</v>
      </c>
      <c r="BS416">
        <v>3</v>
      </c>
      <c r="BT416">
        <v>3</v>
      </c>
      <c r="BU416">
        <v>4</v>
      </c>
      <c r="BV416">
        <v>3</v>
      </c>
      <c r="BW416">
        <v>3</v>
      </c>
      <c r="BX416">
        <v>4</v>
      </c>
      <c r="BY416">
        <v>4</v>
      </c>
      <c r="BZ416">
        <v>5</v>
      </c>
      <c r="CA416">
        <v>3</v>
      </c>
      <c r="CB416">
        <v>3</v>
      </c>
      <c r="CC416">
        <v>3</v>
      </c>
      <c r="CD416">
        <v>3</v>
      </c>
      <c r="CE416">
        <v>7</v>
      </c>
      <c r="CF416">
        <v>2</v>
      </c>
      <c r="CG416">
        <v>4</v>
      </c>
      <c r="CH416">
        <v>3</v>
      </c>
      <c r="CI416">
        <v>3</v>
      </c>
      <c r="CJ416">
        <v>4</v>
      </c>
      <c r="CK416">
        <v>4</v>
      </c>
      <c r="CL416">
        <v>2</v>
      </c>
      <c r="CM416">
        <v>2</v>
      </c>
      <c r="CN416">
        <v>1</v>
      </c>
    </row>
    <row r="417" spans="1:92" ht="15.5">
      <c r="A417" s="126" t="s">
        <v>1560</v>
      </c>
      <c r="B417" s="132">
        <v>18.240484915683783</v>
      </c>
      <c r="C417">
        <v>1</v>
      </c>
      <c r="D417">
        <v>6</v>
      </c>
      <c r="E417">
        <v>3</v>
      </c>
      <c r="F417"/>
      <c r="G417"/>
      <c r="H417"/>
      <c r="I417"/>
      <c r="J417"/>
      <c r="K417"/>
      <c r="L417"/>
      <c r="M417"/>
      <c r="N417">
        <v>9</v>
      </c>
      <c r="O417"/>
      <c r="P417" t="s">
        <v>170</v>
      </c>
      <c r="Q417" s="126">
        <f t="shared" si="18"/>
        <v>1</v>
      </c>
      <c r="R417">
        <f t="shared" si="20"/>
        <v>9</v>
      </c>
      <c r="S417"/>
      <c r="T417">
        <v>2</v>
      </c>
      <c r="U417"/>
      <c r="V417"/>
      <c r="W417"/>
      <c r="X417"/>
      <c r="Y417"/>
      <c r="Z417"/>
      <c r="AA417"/>
      <c r="AB417"/>
      <c r="AC417"/>
      <c r="AD417"/>
      <c r="AE417"/>
      <c r="AF417"/>
      <c r="AG417" s="126">
        <f t="shared" si="19"/>
        <v>1</v>
      </c>
      <c r="AH417"/>
      <c r="AI417">
        <v>1</v>
      </c>
      <c r="AJ417"/>
      <c r="AK417"/>
      <c r="AL417"/>
      <c r="AM417"/>
      <c r="AN417"/>
      <c r="AO417"/>
      <c r="AP417"/>
      <c r="AQ417"/>
      <c r="AR417"/>
      <c r="AS417"/>
      <c r="AT417"/>
      <c r="AU417"/>
      <c r="AV417"/>
      <c r="AW417"/>
      <c r="AX417"/>
      <c r="AY417"/>
      <c r="AZ417">
        <v>6</v>
      </c>
      <c r="BA417">
        <v>1</v>
      </c>
      <c r="BB417">
        <v>1</v>
      </c>
      <c r="BC417">
        <v>1</v>
      </c>
      <c r="BD417">
        <v>3</v>
      </c>
      <c r="BE417">
        <v>4</v>
      </c>
      <c r="BF417">
        <v>3</v>
      </c>
      <c r="BG417">
        <v>3</v>
      </c>
      <c r="BH417">
        <v>3</v>
      </c>
      <c r="BI417">
        <v>3</v>
      </c>
      <c r="BJ417">
        <v>4</v>
      </c>
      <c r="BK417">
        <v>4</v>
      </c>
      <c r="BL417">
        <v>4</v>
      </c>
      <c r="BM417">
        <v>4</v>
      </c>
      <c r="BN417">
        <v>4</v>
      </c>
      <c r="BO417">
        <v>4</v>
      </c>
      <c r="BP417">
        <v>3</v>
      </c>
      <c r="BQ417">
        <v>4</v>
      </c>
      <c r="BR417">
        <v>4</v>
      </c>
      <c r="BS417">
        <v>4</v>
      </c>
      <c r="BT417">
        <v>4</v>
      </c>
      <c r="BU417">
        <v>4</v>
      </c>
      <c r="BV417">
        <v>2</v>
      </c>
      <c r="BW417">
        <v>4</v>
      </c>
      <c r="BX417">
        <v>5</v>
      </c>
      <c r="BY417">
        <v>5</v>
      </c>
      <c r="BZ417">
        <v>5</v>
      </c>
      <c r="CA417">
        <v>3</v>
      </c>
      <c r="CB417">
        <v>3</v>
      </c>
      <c r="CC417">
        <v>3</v>
      </c>
      <c r="CD417">
        <v>3</v>
      </c>
      <c r="CE417">
        <v>1</v>
      </c>
      <c r="CF417">
        <v>3</v>
      </c>
      <c r="CG417">
        <v>3</v>
      </c>
      <c r="CH417">
        <v>3</v>
      </c>
      <c r="CI417">
        <v>3</v>
      </c>
      <c r="CJ417">
        <v>3</v>
      </c>
      <c r="CK417">
        <v>3</v>
      </c>
      <c r="CL417">
        <v>2</v>
      </c>
      <c r="CM417">
        <v>2</v>
      </c>
      <c r="CN417">
        <v>2</v>
      </c>
    </row>
    <row r="418" spans="1:92" ht="15.5">
      <c r="A418" s="126" t="s">
        <v>1559</v>
      </c>
      <c r="B418" s="132">
        <v>10.819950814929552</v>
      </c>
      <c r="C418">
        <v>1</v>
      </c>
      <c r="D418">
        <v>5</v>
      </c>
      <c r="E418">
        <v>2</v>
      </c>
      <c r="F418"/>
      <c r="G418"/>
      <c r="H418"/>
      <c r="I418"/>
      <c r="J418"/>
      <c r="K418"/>
      <c r="L418">
        <v>7</v>
      </c>
      <c r="M418"/>
      <c r="N418"/>
      <c r="O418"/>
      <c r="P418"/>
      <c r="Q418" s="126">
        <f t="shared" si="18"/>
        <v>1</v>
      </c>
      <c r="R418">
        <f t="shared" si="20"/>
        <v>7</v>
      </c>
      <c r="S418"/>
      <c r="T418">
        <v>2</v>
      </c>
      <c r="U418">
        <v>3</v>
      </c>
      <c r="V418">
        <v>4</v>
      </c>
      <c r="W418">
        <v>5</v>
      </c>
      <c r="X418">
        <v>6</v>
      </c>
      <c r="Y418">
        <v>7</v>
      </c>
      <c r="Z418">
        <v>8</v>
      </c>
      <c r="AA418"/>
      <c r="AB418"/>
      <c r="AC418">
        <v>11</v>
      </c>
      <c r="AD418"/>
      <c r="AE418">
        <v>13</v>
      </c>
      <c r="AF418"/>
      <c r="AG418" s="126">
        <f t="shared" si="19"/>
        <v>9</v>
      </c>
      <c r="AH418"/>
      <c r="AI418">
        <v>1</v>
      </c>
      <c r="AJ418">
        <v>3</v>
      </c>
      <c r="AK418">
        <v>2</v>
      </c>
      <c r="AL418">
        <v>6</v>
      </c>
      <c r="AM418">
        <v>4</v>
      </c>
      <c r="AN418">
        <v>7</v>
      </c>
      <c r="AO418">
        <v>8</v>
      </c>
      <c r="AP418"/>
      <c r="AQ418"/>
      <c r="AR418">
        <v>5</v>
      </c>
      <c r="AS418"/>
      <c r="AT418">
        <v>9</v>
      </c>
      <c r="AU418" t="s">
        <v>447</v>
      </c>
      <c r="AV418" t="s">
        <v>265</v>
      </c>
      <c r="AW418" t="s">
        <v>491</v>
      </c>
      <c r="AX418"/>
      <c r="AY418"/>
      <c r="AZ418">
        <v>6</v>
      </c>
      <c r="BA418">
        <v>1</v>
      </c>
      <c r="BB418">
        <v>2</v>
      </c>
      <c r="BC418">
        <v>3</v>
      </c>
      <c r="BD418">
        <v>3</v>
      </c>
      <c r="BE418">
        <v>4</v>
      </c>
      <c r="BF418">
        <v>2</v>
      </c>
      <c r="BG418">
        <v>2</v>
      </c>
      <c r="BH418">
        <v>1</v>
      </c>
      <c r="BI418">
        <v>5</v>
      </c>
      <c r="BJ418">
        <v>5</v>
      </c>
      <c r="BK418">
        <v>5</v>
      </c>
      <c r="BL418">
        <v>4</v>
      </c>
      <c r="BM418">
        <v>5</v>
      </c>
      <c r="BN418">
        <v>5</v>
      </c>
      <c r="BO418">
        <v>5</v>
      </c>
      <c r="BP418">
        <v>5</v>
      </c>
      <c r="BQ418">
        <v>5</v>
      </c>
      <c r="BR418">
        <v>5</v>
      </c>
      <c r="BS418">
        <v>4</v>
      </c>
      <c r="BT418">
        <v>3</v>
      </c>
      <c r="BU418">
        <v>3</v>
      </c>
      <c r="BV418">
        <v>4</v>
      </c>
      <c r="BW418">
        <v>3</v>
      </c>
      <c r="BX418">
        <v>5</v>
      </c>
      <c r="BY418">
        <v>5</v>
      </c>
      <c r="BZ418">
        <v>5</v>
      </c>
      <c r="CA418">
        <v>4</v>
      </c>
      <c r="CB418">
        <v>2</v>
      </c>
      <c r="CC418">
        <v>3</v>
      </c>
      <c r="CD418">
        <v>3</v>
      </c>
      <c r="CE418">
        <v>5</v>
      </c>
      <c r="CF418">
        <v>3</v>
      </c>
      <c r="CG418">
        <v>3</v>
      </c>
      <c r="CH418">
        <v>3</v>
      </c>
      <c r="CI418">
        <v>2</v>
      </c>
      <c r="CJ418">
        <v>3</v>
      </c>
      <c r="CK418">
        <v>3</v>
      </c>
      <c r="CL418">
        <v>3</v>
      </c>
      <c r="CM418">
        <v>2</v>
      </c>
      <c r="CN418">
        <v>1</v>
      </c>
    </row>
    <row r="419" spans="1:92" ht="15.5">
      <c r="A419" s="126" t="s">
        <v>1558</v>
      </c>
      <c r="B419" s="132">
        <v>24.14706788685934</v>
      </c>
      <c r="C419">
        <v>1</v>
      </c>
      <c r="D419">
        <v>4</v>
      </c>
      <c r="E419">
        <v>8</v>
      </c>
      <c r="F419">
        <v>1</v>
      </c>
      <c r="G419"/>
      <c r="H419"/>
      <c r="I419"/>
      <c r="J419"/>
      <c r="K419"/>
      <c r="L419"/>
      <c r="M419"/>
      <c r="N419"/>
      <c r="O419"/>
      <c r="P419"/>
      <c r="Q419" s="126">
        <f t="shared" si="18"/>
        <v>1</v>
      </c>
      <c r="R419">
        <f t="shared" si="20"/>
        <v>1</v>
      </c>
      <c r="S419"/>
      <c r="T419">
        <v>2</v>
      </c>
      <c r="U419">
        <v>3</v>
      </c>
      <c r="V419"/>
      <c r="W419">
        <v>5</v>
      </c>
      <c r="X419"/>
      <c r="Y419"/>
      <c r="Z419">
        <v>8</v>
      </c>
      <c r="AA419"/>
      <c r="AB419">
        <v>10</v>
      </c>
      <c r="AC419">
        <v>11</v>
      </c>
      <c r="AD419">
        <v>12</v>
      </c>
      <c r="AE419"/>
      <c r="AF419"/>
      <c r="AG419" s="126">
        <f t="shared" si="19"/>
        <v>7</v>
      </c>
      <c r="AH419"/>
      <c r="AI419">
        <v>1</v>
      </c>
      <c r="AJ419">
        <v>5</v>
      </c>
      <c r="AK419"/>
      <c r="AL419">
        <v>6</v>
      </c>
      <c r="AM419"/>
      <c r="AN419"/>
      <c r="AO419">
        <v>4</v>
      </c>
      <c r="AP419"/>
      <c r="AQ419">
        <v>7</v>
      </c>
      <c r="AR419">
        <v>2</v>
      </c>
      <c r="AS419">
        <v>3</v>
      </c>
      <c r="AT419"/>
      <c r="AU419"/>
      <c r="AV419"/>
      <c r="AW419"/>
      <c r="AX419"/>
      <c r="AY419"/>
      <c r="AZ419">
        <v>4</v>
      </c>
      <c r="BA419">
        <v>4</v>
      </c>
      <c r="BB419">
        <v>4</v>
      </c>
      <c r="BC419">
        <v>4</v>
      </c>
      <c r="BD419">
        <v>5</v>
      </c>
      <c r="BE419">
        <v>5</v>
      </c>
      <c r="BF419">
        <v>3</v>
      </c>
      <c r="BG419">
        <v>3</v>
      </c>
      <c r="BH419">
        <v>3</v>
      </c>
      <c r="BI419">
        <v>3</v>
      </c>
      <c r="BJ419">
        <v>3</v>
      </c>
      <c r="BK419">
        <v>4</v>
      </c>
      <c r="BL419">
        <v>5</v>
      </c>
      <c r="BM419">
        <v>5</v>
      </c>
      <c r="BN419">
        <v>4</v>
      </c>
      <c r="BO419">
        <v>4</v>
      </c>
      <c r="BP419">
        <v>4</v>
      </c>
      <c r="BQ419">
        <v>4</v>
      </c>
      <c r="BR419">
        <v>4</v>
      </c>
      <c r="BS419">
        <v>5</v>
      </c>
      <c r="BT419">
        <v>4</v>
      </c>
      <c r="BU419">
        <v>4</v>
      </c>
      <c r="BV419">
        <v>4</v>
      </c>
      <c r="BW419">
        <v>4</v>
      </c>
      <c r="BX419">
        <v>5</v>
      </c>
      <c r="BY419">
        <v>4</v>
      </c>
      <c r="BZ419">
        <v>5</v>
      </c>
      <c r="CA419">
        <v>5</v>
      </c>
      <c r="CB419">
        <v>3</v>
      </c>
      <c r="CC419">
        <v>4</v>
      </c>
      <c r="CD419">
        <v>4</v>
      </c>
      <c r="CE419">
        <v>7</v>
      </c>
      <c r="CF419">
        <v>4</v>
      </c>
      <c r="CG419">
        <v>5</v>
      </c>
      <c r="CH419">
        <v>4</v>
      </c>
      <c r="CI419">
        <v>4</v>
      </c>
      <c r="CJ419">
        <v>5</v>
      </c>
      <c r="CK419">
        <v>5</v>
      </c>
      <c r="CL419">
        <v>3</v>
      </c>
      <c r="CM419">
        <v>3</v>
      </c>
      <c r="CN419">
        <v>3</v>
      </c>
    </row>
    <row r="420" spans="1:92" ht="15.5">
      <c r="A420" s="126" t="s">
        <v>1557</v>
      </c>
      <c r="B420" s="132">
        <v>4.3319870991419549</v>
      </c>
      <c r="C420">
        <v>2</v>
      </c>
      <c r="D420">
        <v>3</v>
      </c>
      <c r="E420">
        <v>7</v>
      </c>
      <c r="F420"/>
      <c r="G420">
        <v>2</v>
      </c>
      <c r="H420"/>
      <c r="I420"/>
      <c r="J420"/>
      <c r="K420"/>
      <c r="L420"/>
      <c r="M420"/>
      <c r="N420">
        <v>9</v>
      </c>
      <c r="O420"/>
      <c r="P420" t="s">
        <v>1556</v>
      </c>
      <c r="Q420" s="126">
        <f t="shared" si="18"/>
        <v>2</v>
      </c>
      <c r="R420">
        <f t="shared" si="20"/>
        <v>11</v>
      </c>
      <c r="S420"/>
      <c r="T420">
        <v>2</v>
      </c>
      <c r="U420"/>
      <c r="V420">
        <v>4</v>
      </c>
      <c r="W420">
        <v>5</v>
      </c>
      <c r="X420">
        <v>6</v>
      </c>
      <c r="Y420">
        <v>7</v>
      </c>
      <c r="Z420">
        <v>8</v>
      </c>
      <c r="AA420"/>
      <c r="AB420"/>
      <c r="AC420">
        <v>11</v>
      </c>
      <c r="AD420">
        <v>12</v>
      </c>
      <c r="AE420"/>
      <c r="AF420"/>
      <c r="AG420" s="126">
        <f t="shared" si="19"/>
        <v>8</v>
      </c>
      <c r="AH420"/>
      <c r="AI420">
        <v>6</v>
      </c>
      <c r="AJ420"/>
      <c r="AK420">
        <v>7</v>
      </c>
      <c r="AL420">
        <v>5</v>
      </c>
      <c r="AM420">
        <v>4</v>
      </c>
      <c r="AN420">
        <v>1</v>
      </c>
      <c r="AO420">
        <v>2</v>
      </c>
      <c r="AP420"/>
      <c r="AQ420"/>
      <c r="AR420">
        <v>8</v>
      </c>
      <c r="AS420">
        <v>3</v>
      </c>
      <c r="AT420"/>
      <c r="AU420" t="s">
        <v>297</v>
      </c>
      <c r="AV420" t="s">
        <v>714</v>
      </c>
      <c r="AW420" t="s">
        <v>747</v>
      </c>
      <c r="AX420" t="s">
        <v>1555</v>
      </c>
      <c r="AY420" t="s">
        <v>844</v>
      </c>
      <c r="AZ420">
        <v>4</v>
      </c>
      <c r="BA420">
        <v>4</v>
      </c>
      <c r="BB420">
        <v>4</v>
      </c>
      <c r="BC420">
        <v>4</v>
      </c>
      <c r="BD420">
        <v>2</v>
      </c>
      <c r="BE420">
        <v>4</v>
      </c>
      <c r="BF420">
        <v>4</v>
      </c>
      <c r="BG420">
        <v>3</v>
      </c>
      <c r="BH420">
        <v>4</v>
      </c>
      <c r="BI420">
        <v>4</v>
      </c>
      <c r="BJ420">
        <v>5</v>
      </c>
      <c r="BK420">
        <v>5</v>
      </c>
      <c r="BL420">
        <v>4</v>
      </c>
      <c r="BM420">
        <v>5</v>
      </c>
      <c r="BN420">
        <v>4</v>
      </c>
      <c r="BO420">
        <v>5</v>
      </c>
      <c r="BP420">
        <v>4</v>
      </c>
      <c r="BQ420">
        <v>4</v>
      </c>
      <c r="BR420">
        <v>5</v>
      </c>
      <c r="BS420">
        <v>5</v>
      </c>
      <c r="BT420">
        <v>3</v>
      </c>
      <c r="BU420">
        <v>3</v>
      </c>
      <c r="BV420">
        <v>5</v>
      </c>
      <c r="BW420">
        <v>5</v>
      </c>
      <c r="BX420">
        <v>5</v>
      </c>
      <c r="BY420">
        <v>5</v>
      </c>
      <c r="BZ420">
        <v>5</v>
      </c>
      <c r="CA420">
        <v>4</v>
      </c>
      <c r="CB420">
        <v>4</v>
      </c>
      <c r="CC420">
        <v>4</v>
      </c>
      <c r="CD420">
        <v>3</v>
      </c>
      <c r="CE420">
        <v>3</v>
      </c>
      <c r="CF420">
        <v>3</v>
      </c>
      <c r="CG420">
        <v>4</v>
      </c>
      <c r="CH420">
        <v>3</v>
      </c>
      <c r="CI420">
        <v>4</v>
      </c>
      <c r="CJ420">
        <v>5</v>
      </c>
      <c r="CK420">
        <v>4</v>
      </c>
      <c r="CL420">
        <v>4</v>
      </c>
      <c r="CM420">
        <v>2</v>
      </c>
      <c r="CN420">
        <v>4</v>
      </c>
    </row>
    <row r="421" spans="1:92" ht="15.5">
      <c r="A421" s="126" t="s">
        <v>1554</v>
      </c>
      <c r="B421" s="132">
        <v>4.6203284280828667</v>
      </c>
      <c r="C421">
        <v>2</v>
      </c>
      <c r="D421">
        <v>2</v>
      </c>
      <c r="E421">
        <v>12</v>
      </c>
      <c r="F421">
        <v>1</v>
      </c>
      <c r="G421">
        <v>2</v>
      </c>
      <c r="H421"/>
      <c r="I421"/>
      <c r="J421"/>
      <c r="K421"/>
      <c r="L421"/>
      <c r="M421"/>
      <c r="N421"/>
      <c r="O421"/>
      <c r="P421"/>
      <c r="Q421" s="126">
        <f t="shared" si="18"/>
        <v>2</v>
      </c>
      <c r="R421">
        <f t="shared" si="20"/>
        <v>11</v>
      </c>
      <c r="S421"/>
      <c r="T421">
        <v>2</v>
      </c>
      <c r="U421"/>
      <c r="V421">
        <v>4</v>
      </c>
      <c r="W421"/>
      <c r="X421">
        <v>6</v>
      </c>
      <c r="Y421"/>
      <c r="Z421"/>
      <c r="AA421"/>
      <c r="AB421">
        <v>10</v>
      </c>
      <c r="AC421"/>
      <c r="AD421"/>
      <c r="AE421"/>
      <c r="AF421"/>
      <c r="AG421" s="126">
        <f t="shared" si="19"/>
        <v>4</v>
      </c>
      <c r="AH421"/>
      <c r="AI421">
        <v>1</v>
      </c>
      <c r="AJ421"/>
      <c r="AK421">
        <v>4</v>
      </c>
      <c r="AL421"/>
      <c r="AM421">
        <v>2</v>
      </c>
      <c r="AN421"/>
      <c r="AO421"/>
      <c r="AP421"/>
      <c r="AQ421">
        <v>3</v>
      </c>
      <c r="AR421"/>
      <c r="AS421"/>
      <c r="AT421"/>
      <c r="AU421" t="s">
        <v>350</v>
      </c>
      <c r="AV421"/>
      <c r="AW421"/>
      <c r="AX421"/>
      <c r="AY421"/>
      <c r="AZ421">
        <v>6</v>
      </c>
      <c r="BA421">
        <v>5</v>
      </c>
      <c r="BB421">
        <v>4</v>
      </c>
      <c r="BC421">
        <v>5</v>
      </c>
      <c r="BD421">
        <v>3</v>
      </c>
      <c r="BE421">
        <v>3</v>
      </c>
      <c r="BF421">
        <v>4</v>
      </c>
      <c r="BG421">
        <v>4</v>
      </c>
      <c r="BH421">
        <v>4</v>
      </c>
      <c r="BI421">
        <v>5</v>
      </c>
      <c r="BJ421">
        <v>5</v>
      </c>
      <c r="BK421">
        <v>5</v>
      </c>
      <c r="BL421">
        <v>5</v>
      </c>
      <c r="BM421">
        <v>5</v>
      </c>
      <c r="BN421">
        <v>5</v>
      </c>
      <c r="BO421">
        <v>5</v>
      </c>
      <c r="BP421">
        <v>5</v>
      </c>
      <c r="BQ421">
        <v>5</v>
      </c>
      <c r="BR421">
        <v>5</v>
      </c>
      <c r="BS421">
        <v>5</v>
      </c>
      <c r="BT421">
        <v>5</v>
      </c>
      <c r="BU421">
        <v>4</v>
      </c>
      <c r="BV421">
        <v>5</v>
      </c>
      <c r="BW421">
        <v>4</v>
      </c>
      <c r="BX421">
        <v>5</v>
      </c>
      <c r="BY421">
        <v>5</v>
      </c>
      <c r="BZ421">
        <v>5</v>
      </c>
      <c r="CA421">
        <v>4</v>
      </c>
      <c r="CB421">
        <v>4</v>
      </c>
      <c r="CC421">
        <v>5</v>
      </c>
      <c r="CD421">
        <v>5</v>
      </c>
      <c r="CE421">
        <v>4</v>
      </c>
      <c r="CF421">
        <v>4</v>
      </c>
      <c r="CG421">
        <v>5</v>
      </c>
      <c r="CH421">
        <v>4</v>
      </c>
      <c r="CI421">
        <v>4</v>
      </c>
      <c r="CJ421">
        <v>5</v>
      </c>
      <c r="CK421">
        <v>4</v>
      </c>
      <c r="CL421">
        <v>2</v>
      </c>
      <c r="CM421">
        <v>2</v>
      </c>
      <c r="CN421">
        <v>1</v>
      </c>
    </row>
    <row r="422" spans="1:92" ht="15.5">
      <c r="A422" s="126" t="s">
        <v>1553</v>
      </c>
      <c r="B422" s="132">
        <v>10.252293747877467</v>
      </c>
      <c r="C422">
        <v>2</v>
      </c>
      <c r="D422">
        <v>3</v>
      </c>
      <c r="E422">
        <v>2</v>
      </c>
      <c r="F422"/>
      <c r="G422"/>
      <c r="H422"/>
      <c r="I422"/>
      <c r="J422"/>
      <c r="K422"/>
      <c r="L422"/>
      <c r="M422"/>
      <c r="N422">
        <v>9</v>
      </c>
      <c r="O422"/>
      <c r="P422" t="s">
        <v>165</v>
      </c>
      <c r="Q422" s="126">
        <f t="shared" si="18"/>
        <v>1</v>
      </c>
      <c r="R422">
        <f t="shared" si="20"/>
        <v>9</v>
      </c>
      <c r="S422"/>
      <c r="T422">
        <v>2</v>
      </c>
      <c r="U422">
        <v>3</v>
      </c>
      <c r="V422">
        <v>4</v>
      </c>
      <c r="W422">
        <v>5</v>
      </c>
      <c r="X422">
        <v>6</v>
      </c>
      <c r="Y422">
        <v>7</v>
      </c>
      <c r="Z422">
        <v>8</v>
      </c>
      <c r="AA422"/>
      <c r="AB422"/>
      <c r="AC422">
        <v>11</v>
      </c>
      <c r="AD422">
        <v>12</v>
      </c>
      <c r="AE422"/>
      <c r="AF422"/>
      <c r="AG422" s="126">
        <f t="shared" si="19"/>
        <v>9</v>
      </c>
      <c r="AH422"/>
      <c r="AI422">
        <v>1</v>
      </c>
      <c r="AJ422">
        <v>7</v>
      </c>
      <c r="AK422">
        <v>9</v>
      </c>
      <c r="AL422">
        <v>8</v>
      </c>
      <c r="AM422">
        <v>3</v>
      </c>
      <c r="AN422">
        <v>2</v>
      </c>
      <c r="AO422">
        <v>6</v>
      </c>
      <c r="AP422"/>
      <c r="AQ422"/>
      <c r="AR422">
        <v>4</v>
      </c>
      <c r="AS422">
        <v>5</v>
      </c>
      <c r="AT422"/>
      <c r="AU422" t="s">
        <v>1552</v>
      </c>
      <c r="AV422" t="s">
        <v>297</v>
      </c>
      <c r="AW422" t="s">
        <v>576</v>
      </c>
      <c r="AX422" t="s">
        <v>418</v>
      </c>
      <c r="AY422" t="s">
        <v>595</v>
      </c>
      <c r="AZ422">
        <v>4</v>
      </c>
      <c r="BA422">
        <v>3</v>
      </c>
      <c r="BB422">
        <v>3</v>
      </c>
      <c r="BC422">
        <v>4</v>
      </c>
      <c r="BD422">
        <v>5</v>
      </c>
      <c r="BE422">
        <v>5</v>
      </c>
      <c r="BF422">
        <v>4</v>
      </c>
      <c r="BG422">
        <v>4</v>
      </c>
      <c r="BH422">
        <v>4</v>
      </c>
      <c r="BI422">
        <v>4</v>
      </c>
      <c r="BJ422">
        <v>5</v>
      </c>
      <c r="BK422">
        <v>5</v>
      </c>
      <c r="BL422">
        <v>5</v>
      </c>
      <c r="BM422">
        <v>5</v>
      </c>
      <c r="BN422">
        <v>5</v>
      </c>
      <c r="BO422">
        <v>5</v>
      </c>
      <c r="BP422">
        <v>4</v>
      </c>
      <c r="BQ422">
        <v>5</v>
      </c>
      <c r="BR422">
        <v>5</v>
      </c>
      <c r="BS422">
        <v>5</v>
      </c>
      <c r="BT422">
        <v>5</v>
      </c>
      <c r="BU422">
        <v>4</v>
      </c>
      <c r="BV422">
        <v>5</v>
      </c>
      <c r="BW422">
        <v>5</v>
      </c>
      <c r="BX422">
        <v>5</v>
      </c>
      <c r="BY422">
        <v>5</v>
      </c>
      <c r="BZ422">
        <v>5</v>
      </c>
      <c r="CA422">
        <v>5</v>
      </c>
      <c r="CB422">
        <v>5</v>
      </c>
      <c r="CC422">
        <v>4</v>
      </c>
      <c r="CD422">
        <v>4</v>
      </c>
      <c r="CE422">
        <v>6</v>
      </c>
      <c r="CF422">
        <v>5</v>
      </c>
      <c r="CG422">
        <v>5</v>
      </c>
      <c r="CH422">
        <v>5</v>
      </c>
      <c r="CI422">
        <v>5</v>
      </c>
      <c r="CJ422">
        <v>5</v>
      </c>
      <c r="CK422">
        <v>5</v>
      </c>
      <c r="CL422">
        <v>3</v>
      </c>
      <c r="CM422">
        <v>2</v>
      </c>
      <c r="CN422">
        <v>2</v>
      </c>
    </row>
    <row r="423" spans="1:92" ht="15.5">
      <c r="A423" s="126" t="s">
        <v>1551</v>
      </c>
      <c r="B423" s="132">
        <v>20.769626754297953</v>
      </c>
      <c r="C423">
        <v>1</v>
      </c>
      <c r="D423">
        <v>5</v>
      </c>
      <c r="E423">
        <v>11</v>
      </c>
      <c r="F423">
        <v>1</v>
      </c>
      <c r="G423"/>
      <c r="H423"/>
      <c r="I423"/>
      <c r="J423"/>
      <c r="K423"/>
      <c r="L423"/>
      <c r="M423"/>
      <c r="N423"/>
      <c r="O423"/>
      <c r="P423"/>
      <c r="Q423" s="126">
        <f t="shared" si="18"/>
        <v>1</v>
      </c>
      <c r="R423">
        <f t="shared" si="20"/>
        <v>1</v>
      </c>
      <c r="S423"/>
      <c r="T423">
        <v>2</v>
      </c>
      <c r="U423">
        <v>3</v>
      </c>
      <c r="V423"/>
      <c r="W423"/>
      <c r="X423">
        <v>6</v>
      </c>
      <c r="Y423"/>
      <c r="Z423"/>
      <c r="AA423"/>
      <c r="AB423"/>
      <c r="AC423"/>
      <c r="AD423"/>
      <c r="AE423"/>
      <c r="AF423"/>
      <c r="AG423" s="126">
        <f t="shared" si="19"/>
        <v>3</v>
      </c>
      <c r="AH423"/>
      <c r="AI423">
        <v>1</v>
      </c>
      <c r="AJ423">
        <v>3</v>
      </c>
      <c r="AK423"/>
      <c r="AL423"/>
      <c r="AM423">
        <v>2</v>
      </c>
      <c r="AN423"/>
      <c r="AO423"/>
      <c r="AP423"/>
      <c r="AQ423"/>
      <c r="AR423"/>
      <c r="AS423"/>
      <c r="AT423"/>
      <c r="AU423" t="s">
        <v>1550</v>
      </c>
      <c r="AV423" t="s">
        <v>1549</v>
      </c>
      <c r="AW423"/>
      <c r="AX423"/>
      <c r="AY423"/>
      <c r="AZ423">
        <v>6</v>
      </c>
      <c r="BA423">
        <v>3</v>
      </c>
      <c r="BB423">
        <v>3</v>
      </c>
      <c r="BC423">
        <v>3</v>
      </c>
      <c r="BD423">
        <v>4</v>
      </c>
      <c r="BE423">
        <v>4</v>
      </c>
      <c r="BF423">
        <v>3</v>
      </c>
      <c r="BG423">
        <v>3</v>
      </c>
      <c r="BH423">
        <v>3</v>
      </c>
      <c r="BI423">
        <v>3</v>
      </c>
      <c r="BJ423">
        <v>4</v>
      </c>
      <c r="BK423">
        <v>4</v>
      </c>
      <c r="BL423">
        <v>4</v>
      </c>
      <c r="BM423">
        <v>4</v>
      </c>
      <c r="BN423">
        <v>4</v>
      </c>
      <c r="BO423">
        <v>3</v>
      </c>
      <c r="BP423">
        <v>4</v>
      </c>
      <c r="BQ423">
        <v>3</v>
      </c>
      <c r="BR423">
        <v>4</v>
      </c>
      <c r="BS423">
        <v>4</v>
      </c>
      <c r="BT423">
        <v>3</v>
      </c>
      <c r="BU423">
        <v>4</v>
      </c>
      <c r="BV423">
        <v>3</v>
      </c>
      <c r="BW423">
        <v>4</v>
      </c>
      <c r="BX423">
        <v>4</v>
      </c>
      <c r="BY423">
        <v>4</v>
      </c>
      <c r="BZ423">
        <v>4</v>
      </c>
      <c r="CA423">
        <v>4</v>
      </c>
      <c r="CB423">
        <v>4</v>
      </c>
      <c r="CC423">
        <v>4</v>
      </c>
      <c r="CD423">
        <v>3</v>
      </c>
      <c r="CE423">
        <v>4</v>
      </c>
      <c r="CF423">
        <v>3</v>
      </c>
      <c r="CG423">
        <v>4</v>
      </c>
      <c r="CH423">
        <v>3</v>
      </c>
      <c r="CI423">
        <v>3</v>
      </c>
      <c r="CJ423">
        <v>4</v>
      </c>
      <c r="CK423">
        <v>3</v>
      </c>
      <c r="CL423">
        <v>2</v>
      </c>
      <c r="CM423">
        <v>2</v>
      </c>
      <c r="CN423">
        <v>2</v>
      </c>
    </row>
    <row r="424" spans="1:92" ht="15.5">
      <c r="A424" s="126" t="s">
        <v>1548</v>
      </c>
      <c r="B424" s="132">
        <v>19.0516104679471</v>
      </c>
      <c r="C424">
        <v>1</v>
      </c>
      <c r="D424">
        <v>5</v>
      </c>
      <c r="E424">
        <v>4</v>
      </c>
      <c r="F424">
        <v>1</v>
      </c>
      <c r="G424"/>
      <c r="H424"/>
      <c r="I424"/>
      <c r="J424"/>
      <c r="K424"/>
      <c r="L424"/>
      <c r="M424"/>
      <c r="N424"/>
      <c r="O424"/>
      <c r="P424"/>
      <c r="Q424" s="126">
        <f t="shared" si="18"/>
        <v>1</v>
      </c>
      <c r="R424">
        <f t="shared" si="20"/>
        <v>1</v>
      </c>
      <c r="S424"/>
      <c r="T424">
        <v>2</v>
      </c>
      <c r="U424"/>
      <c r="V424">
        <v>4</v>
      </c>
      <c r="W424">
        <v>5</v>
      </c>
      <c r="X424"/>
      <c r="Y424"/>
      <c r="Z424"/>
      <c r="AA424"/>
      <c r="AB424"/>
      <c r="AC424">
        <v>11</v>
      </c>
      <c r="AD424">
        <v>12</v>
      </c>
      <c r="AE424">
        <v>13</v>
      </c>
      <c r="AF424"/>
      <c r="AG424" s="126">
        <f t="shared" si="19"/>
        <v>6</v>
      </c>
      <c r="AH424"/>
      <c r="AI424">
        <v>3</v>
      </c>
      <c r="AJ424"/>
      <c r="AK424">
        <v>6</v>
      </c>
      <c r="AL424">
        <v>5</v>
      </c>
      <c r="AM424"/>
      <c r="AN424"/>
      <c r="AO424"/>
      <c r="AP424"/>
      <c r="AQ424"/>
      <c r="AR424">
        <v>2</v>
      </c>
      <c r="AS424">
        <v>1</v>
      </c>
      <c r="AT424">
        <v>4</v>
      </c>
      <c r="AU424" t="s">
        <v>752</v>
      </c>
      <c r="AV424" t="s">
        <v>502</v>
      </c>
      <c r="AW424"/>
      <c r="AX424"/>
      <c r="AY424"/>
      <c r="AZ424">
        <v>3</v>
      </c>
      <c r="BA424">
        <v>2</v>
      </c>
      <c r="BB424">
        <v>3</v>
      </c>
      <c r="BC424">
        <v>2</v>
      </c>
      <c r="BD424">
        <v>3</v>
      </c>
      <c r="BE424">
        <v>5</v>
      </c>
      <c r="BF424">
        <v>3</v>
      </c>
      <c r="BG424">
        <v>3</v>
      </c>
      <c r="BH424">
        <v>3</v>
      </c>
      <c r="BI424">
        <v>3</v>
      </c>
      <c r="BJ424">
        <v>3</v>
      </c>
      <c r="BK424">
        <v>3</v>
      </c>
      <c r="BL424">
        <v>3</v>
      </c>
      <c r="BM424">
        <v>3</v>
      </c>
      <c r="BN424">
        <v>3</v>
      </c>
      <c r="BO424">
        <v>3</v>
      </c>
      <c r="BP424">
        <v>3</v>
      </c>
      <c r="BQ424">
        <v>3</v>
      </c>
      <c r="BR424">
        <v>3</v>
      </c>
      <c r="BS424">
        <v>3</v>
      </c>
      <c r="BT424">
        <v>4</v>
      </c>
      <c r="BU424">
        <v>4</v>
      </c>
      <c r="BV424">
        <v>4</v>
      </c>
      <c r="BW424">
        <v>4</v>
      </c>
      <c r="BX424">
        <v>5</v>
      </c>
      <c r="BY424">
        <v>5</v>
      </c>
      <c r="BZ424">
        <v>5</v>
      </c>
      <c r="CA424">
        <v>4</v>
      </c>
      <c r="CB424">
        <v>3</v>
      </c>
      <c r="CC424">
        <v>3</v>
      </c>
      <c r="CD424">
        <v>3</v>
      </c>
      <c r="CE424">
        <v>3</v>
      </c>
      <c r="CF424">
        <v>2</v>
      </c>
      <c r="CG424">
        <v>3</v>
      </c>
      <c r="CH424">
        <v>2</v>
      </c>
      <c r="CI424">
        <v>4</v>
      </c>
      <c r="CJ424">
        <v>3</v>
      </c>
      <c r="CK424">
        <v>4</v>
      </c>
      <c r="CL424">
        <v>1</v>
      </c>
      <c r="CM424">
        <v>1</v>
      </c>
      <c r="CN424">
        <v>1</v>
      </c>
    </row>
    <row r="425" spans="1:92" ht="15.5">
      <c r="A425" s="126" t="s">
        <v>1547</v>
      </c>
      <c r="B425" s="132">
        <v>10.743782247296872</v>
      </c>
      <c r="C425">
        <v>1</v>
      </c>
      <c r="D425">
        <v>6</v>
      </c>
      <c r="E425">
        <v>3</v>
      </c>
      <c r="F425">
        <v>1</v>
      </c>
      <c r="G425"/>
      <c r="H425"/>
      <c r="I425"/>
      <c r="J425"/>
      <c r="K425"/>
      <c r="L425"/>
      <c r="M425"/>
      <c r="N425"/>
      <c r="O425"/>
      <c r="P425"/>
      <c r="Q425" s="126">
        <f t="shared" si="18"/>
        <v>1</v>
      </c>
      <c r="R425">
        <f t="shared" si="20"/>
        <v>1</v>
      </c>
      <c r="S425"/>
      <c r="T425"/>
      <c r="U425"/>
      <c r="V425">
        <v>4</v>
      </c>
      <c r="W425"/>
      <c r="X425">
        <v>6</v>
      </c>
      <c r="Y425"/>
      <c r="Z425"/>
      <c r="AA425"/>
      <c r="AB425"/>
      <c r="AC425">
        <v>11</v>
      </c>
      <c r="AD425"/>
      <c r="AE425"/>
      <c r="AF425"/>
      <c r="AG425" s="126">
        <f t="shared" si="19"/>
        <v>3</v>
      </c>
      <c r="AH425"/>
      <c r="AI425"/>
      <c r="AJ425"/>
      <c r="AK425">
        <v>3</v>
      </c>
      <c r="AL425"/>
      <c r="AM425">
        <v>1</v>
      </c>
      <c r="AN425"/>
      <c r="AO425"/>
      <c r="AP425"/>
      <c r="AQ425"/>
      <c r="AR425">
        <v>2</v>
      </c>
      <c r="AS425"/>
      <c r="AT425"/>
      <c r="AU425" t="s">
        <v>893</v>
      </c>
      <c r="AV425" t="s">
        <v>1546</v>
      </c>
      <c r="AW425" t="s">
        <v>1545</v>
      </c>
      <c r="AX425" t="s">
        <v>1544</v>
      </c>
      <c r="AY425"/>
      <c r="AZ425">
        <v>6</v>
      </c>
      <c r="BA425">
        <v>4</v>
      </c>
      <c r="BB425">
        <v>3</v>
      </c>
      <c r="BC425">
        <v>3</v>
      </c>
      <c r="BD425">
        <v>4</v>
      </c>
      <c r="BE425">
        <v>4</v>
      </c>
      <c r="BF425">
        <v>3</v>
      </c>
      <c r="BG425">
        <v>4</v>
      </c>
      <c r="BH425">
        <v>3</v>
      </c>
      <c r="BI425">
        <v>3</v>
      </c>
      <c r="BJ425">
        <v>4</v>
      </c>
      <c r="BK425">
        <v>4</v>
      </c>
      <c r="BL425">
        <v>4</v>
      </c>
      <c r="BM425">
        <v>4</v>
      </c>
      <c r="BN425">
        <v>3</v>
      </c>
      <c r="BO425">
        <v>3</v>
      </c>
      <c r="BP425">
        <v>3</v>
      </c>
      <c r="BQ425">
        <v>4</v>
      </c>
      <c r="BR425">
        <v>4</v>
      </c>
      <c r="BS425">
        <v>3</v>
      </c>
      <c r="BT425">
        <v>3</v>
      </c>
      <c r="BU425">
        <v>3</v>
      </c>
      <c r="BV425">
        <v>4</v>
      </c>
      <c r="BW425">
        <v>3</v>
      </c>
      <c r="BX425">
        <v>3</v>
      </c>
      <c r="BY425">
        <v>3</v>
      </c>
      <c r="BZ425">
        <v>4</v>
      </c>
      <c r="CA425">
        <v>4</v>
      </c>
      <c r="CB425">
        <v>3</v>
      </c>
      <c r="CC425">
        <v>3</v>
      </c>
      <c r="CD425">
        <v>3</v>
      </c>
      <c r="CE425">
        <v>7</v>
      </c>
      <c r="CF425">
        <v>3</v>
      </c>
      <c r="CG425">
        <v>4</v>
      </c>
      <c r="CH425">
        <v>3</v>
      </c>
      <c r="CI425">
        <v>4</v>
      </c>
      <c r="CJ425">
        <v>3</v>
      </c>
      <c r="CK425">
        <v>3</v>
      </c>
      <c r="CL425">
        <v>3</v>
      </c>
      <c r="CM425">
        <v>3</v>
      </c>
      <c r="CN425">
        <v>3</v>
      </c>
    </row>
    <row r="426" spans="1:92" ht="15.5">
      <c r="A426" s="126" t="s">
        <v>1543</v>
      </c>
      <c r="B426" s="132">
        <v>14.0222676065376</v>
      </c>
      <c r="C426">
        <v>1</v>
      </c>
      <c r="D426">
        <v>3</v>
      </c>
      <c r="E426">
        <v>8</v>
      </c>
      <c r="F426">
        <v>1</v>
      </c>
      <c r="G426"/>
      <c r="H426"/>
      <c r="I426"/>
      <c r="J426"/>
      <c r="K426"/>
      <c r="L426"/>
      <c r="M426"/>
      <c r="N426"/>
      <c r="O426"/>
      <c r="P426"/>
      <c r="Q426" s="126">
        <f t="shared" si="18"/>
        <v>1</v>
      </c>
      <c r="R426">
        <f t="shared" si="20"/>
        <v>1</v>
      </c>
      <c r="S426"/>
      <c r="T426">
        <v>2</v>
      </c>
      <c r="U426"/>
      <c r="V426">
        <v>4</v>
      </c>
      <c r="W426">
        <v>5</v>
      </c>
      <c r="X426">
        <v>6</v>
      </c>
      <c r="Y426"/>
      <c r="Z426"/>
      <c r="AA426"/>
      <c r="AB426"/>
      <c r="AC426">
        <v>11</v>
      </c>
      <c r="AD426"/>
      <c r="AE426"/>
      <c r="AF426"/>
      <c r="AG426" s="126">
        <f t="shared" si="19"/>
        <v>5</v>
      </c>
      <c r="AH426"/>
      <c r="AI426">
        <v>3</v>
      </c>
      <c r="AJ426"/>
      <c r="AK426">
        <v>5</v>
      </c>
      <c r="AL426">
        <v>2</v>
      </c>
      <c r="AM426">
        <v>1</v>
      </c>
      <c r="AN426"/>
      <c r="AO426"/>
      <c r="AP426"/>
      <c r="AQ426"/>
      <c r="AR426">
        <v>4</v>
      </c>
      <c r="AS426"/>
      <c r="AT426"/>
      <c r="AU426"/>
      <c r="AV426"/>
      <c r="AW426"/>
      <c r="AX426"/>
      <c r="AY426"/>
      <c r="AZ426">
        <v>3</v>
      </c>
      <c r="BA426">
        <v>3</v>
      </c>
      <c r="BB426">
        <v>4</v>
      </c>
      <c r="BC426">
        <v>4</v>
      </c>
      <c r="BD426">
        <v>4</v>
      </c>
      <c r="BE426">
        <v>4</v>
      </c>
      <c r="BF426">
        <v>3</v>
      </c>
      <c r="BG426">
        <v>4</v>
      </c>
      <c r="BH426">
        <v>4</v>
      </c>
      <c r="BI426">
        <v>3</v>
      </c>
      <c r="BJ426">
        <v>4</v>
      </c>
      <c r="BK426">
        <v>5</v>
      </c>
      <c r="BL426">
        <v>4</v>
      </c>
      <c r="BM426">
        <v>4</v>
      </c>
      <c r="BN426">
        <v>3</v>
      </c>
      <c r="BO426">
        <v>4</v>
      </c>
      <c r="BP426">
        <v>3</v>
      </c>
      <c r="BQ426">
        <v>4</v>
      </c>
      <c r="BR426">
        <v>4</v>
      </c>
      <c r="BS426">
        <v>3</v>
      </c>
      <c r="BT426">
        <v>4</v>
      </c>
      <c r="BU426">
        <v>4</v>
      </c>
      <c r="BV426">
        <v>3</v>
      </c>
      <c r="BW426">
        <v>3</v>
      </c>
      <c r="BX426">
        <v>4</v>
      </c>
      <c r="BY426">
        <v>3</v>
      </c>
      <c r="BZ426">
        <v>4</v>
      </c>
      <c r="CA426">
        <v>4</v>
      </c>
      <c r="CB426">
        <v>4</v>
      </c>
      <c r="CC426">
        <v>3</v>
      </c>
      <c r="CD426">
        <v>4</v>
      </c>
      <c r="CE426">
        <v>5</v>
      </c>
      <c r="CF426">
        <v>3</v>
      </c>
      <c r="CG426">
        <v>4</v>
      </c>
      <c r="CH426">
        <v>4</v>
      </c>
      <c r="CI426">
        <v>3</v>
      </c>
      <c r="CJ426">
        <v>3</v>
      </c>
      <c r="CK426">
        <v>4</v>
      </c>
      <c r="CL426">
        <v>4</v>
      </c>
      <c r="CM426">
        <v>4</v>
      </c>
      <c r="CN426">
        <v>4</v>
      </c>
    </row>
    <row r="427" spans="1:92" ht="15.5">
      <c r="A427" s="126" t="s">
        <v>1542</v>
      </c>
      <c r="B427" s="132">
        <v>7.6202891123763088</v>
      </c>
      <c r="C427">
        <v>2</v>
      </c>
      <c r="D427">
        <v>3</v>
      </c>
      <c r="E427">
        <v>6</v>
      </c>
      <c r="F427">
        <v>1</v>
      </c>
      <c r="G427"/>
      <c r="H427"/>
      <c r="I427"/>
      <c r="J427"/>
      <c r="K427"/>
      <c r="L427"/>
      <c r="M427"/>
      <c r="N427"/>
      <c r="O427"/>
      <c r="P427"/>
      <c r="Q427" s="126">
        <f t="shared" si="18"/>
        <v>1</v>
      </c>
      <c r="R427">
        <f t="shared" si="20"/>
        <v>1</v>
      </c>
      <c r="S427"/>
      <c r="T427">
        <v>2</v>
      </c>
      <c r="U427">
        <v>3</v>
      </c>
      <c r="V427"/>
      <c r="W427"/>
      <c r="X427">
        <v>6</v>
      </c>
      <c r="Y427">
        <v>7</v>
      </c>
      <c r="Z427">
        <v>8</v>
      </c>
      <c r="AA427"/>
      <c r="AB427">
        <v>10</v>
      </c>
      <c r="AC427">
        <v>11</v>
      </c>
      <c r="AD427">
        <v>12</v>
      </c>
      <c r="AE427"/>
      <c r="AF427"/>
      <c r="AG427" s="126">
        <f t="shared" si="19"/>
        <v>8</v>
      </c>
      <c r="AH427"/>
      <c r="AI427">
        <v>1</v>
      </c>
      <c r="AJ427">
        <v>3</v>
      </c>
      <c r="AK427"/>
      <c r="AL427"/>
      <c r="AM427">
        <v>4</v>
      </c>
      <c r="AN427">
        <v>6</v>
      </c>
      <c r="AO427">
        <v>2</v>
      </c>
      <c r="AP427"/>
      <c r="AQ427">
        <v>7</v>
      </c>
      <c r="AR427">
        <v>8</v>
      </c>
      <c r="AS427">
        <v>5</v>
      </c>
      <c r="AT427"/>
      <c r="AU427" t="s">
        <v>297</v>
      </c>
      <c r="AV427"/>
      <c r="AW427"/>
      <c r="AX427"/>
      <c r="AY427"/>
      <c r="AZ427">
        <v>3</v>
      </c>
      <c r="BA427">
        <v>3</v>
      </c>
      <c r="BB427">
        <v>3</v>
      </c>
      <c r="BC427">
        <v>3</v>
      </c>
      <c r="BD427">
        <v>4</v>
      </c>
      <c r="BE427">
        <v>5</v>
      </c>
      <c r="BF427">
        <v>3</v>
      </c>
      <c r="BG427">
        <v>3</v>
      </c>
      <c r="BH427">
        <v>3</v>
      </c>
      <c r="BI427">
        <v>3</v>
      </c>
      <c r="BJ427">
        <v>4</v>
      </c>
      <c r="BK427">
        <v>4</v>
      </c>
      <c r="BL427">
        <v>4</v>
      </c>
      <c r="BM427">
        <v>4</v>
      </c>
      <c r="BN427">
        <v>4</v>
      </c>
      <c r="BO427">
        <v>4</v>
      </c>
      <c r="BP427">
        <v>4</v>
      </c>
      <c r="BQ427">
        <v>4</v>
      </c>
      <c r="BR427">
        <v>5</v>
      </c>
      <c r="BS427">
        <v>3</v>
      </c>
      <c r="BT427">
        <v>3</v>
      </c>
      <c r="BU427">
        <v>2</v>
      </c>
      <c r="BV427">
        <v>3</v>
      </c>
      <c r="BW427">
        <v>5</v>
      </c>
      <c r="BX427">
        <v>5</v>
      </c>
      <c r="BY427">
        <v>5</v>
      </c>
      <c r="BZ427">
        <v>5</v>
      </c>
      <c r="CA427">
        <v>4</v>
      </c>
      <c r="CB427">
        <v>3</v>
      </c>
      <c r="CC427">
        <v>3</v>
      </c>
      <c r="CD427">
        <v>3</v>
      </c>
      <c r="CE427">
        <v>3</v>
      </c>
      <c r="CF427">
        <v>1</v>
      </c>
      <c r="CG427">
        <v>2</v>
      </c>
      <c r="CH427">
        <v>2</v>
      </c>
      <c r="CI427">
        <v>4</v>
      </c>
      <c r="CJ427">
        <v>3</v>
      </c>
      <c r="CK427">
        <v>3</v>
      </c>
      <c r="CL427">
        <v>2</v>
      </c>
      <c r="CM427">
        <v>2</v>
      </c>
      <c r="CN427">
        <v>2</v>
      </c>
    </row>
    <row r="428" spans="1:92" ht="15.5">
      <c r="A428" s="126" t="s">
        <v>1541</v>
      </c>
      <c r="B428" s="132">
        <v>23.763399195492216</v>
      </c>
      <c r="C428">
        <v>1</v>
      </c>
      <c r="D428">
        <v>5</v>
      </c>
      <c r="E428">
        <v>13</v>
      </c>
      <c r="F428">
        <v>1</v>
      </c>
      <c r="G428"/>
      <c r="H428"/>
      <c r="I428"/>
      <c r="J428"/>
      <c r="K428"/>
      <c r="L428"/>
      <c r="M428"/>
      <c r="N428"/>
      <c r="O428"/>
      <c r="P428"/>
      <c r="Q428" s="126">
        <f t="shared" si="18"/>
        <v>1</v>
      </c>
      <c r="R428">
        <f t="shared" si="20"/>
        <v>1</v>
      </c>
      <c r="S428"/>
      <c r="T428">
        <v>2</v>
      </c>
      <c r="U428"/>
      <c r="V428">
        <v>4</v>
      </c>
      <c r="W428"/>
      <c r="X428">
        <v>6</v>
      </c>
      <c r="Y428">
        <v>7</v>
      </c>
      <c r="Z428"/>
      <c r="AA428"/>
      <c r="AB428">
        <v>10</v>
      </c>
      <c r="AC428"/>
      <c r="AD428">
        <v>12</v>
      </c>
      <c r="AE428"/>
      <c r="AF428"/>
      <c r="AG428" s="126">
        <f t="shared" si="19"/>
        <v>6</v>
      </c>
      <c r="AH428"/>
      <c r="AI428">
        <v>2</v>
      </c>
      <c r="AJ428"/>
      <c r="AK428">
        <v>1</v>
      </c>
      <c r="AL428"/>
      <c r="AM428">
        <v>3</v>
      </c>
      <c r="AN428">
        <v>4</v>
      </c>
      <c r="AO428"/>
      <c r="AP428"/>
      <c r="AQ428">
        <v>6</v>
      </c>
      <c r="AR428"/>
      <c r="AS428">
        <v>5</v>
      </c>
      <c r="AT428"/>
      <c r="AU428" t="s">
        <v>1013</v>
      </c>
      <c r="AV428" t="s">
        <v>269</v>
      </c>
      <c r="AW428" t="s">
        <v>1540</v>
      </c>
      <c r="AX428" t="s">
        <v>1539</v>
      </c>
      <c r="AY428" t="s">
        <v>1538</v>
      </c>
      <c r="AZ428">
        <v>5</v>
      </c>
      <c r="BA428">
        <v>5</v>
      </c>
      <c r="BB428">
        <v>5</v>
      </c>
      <c r="BC428">
        <v>5</v>
      </c>
      <c r="BD428">
        <v>5</v>
      </c>
      <c r="BE428">
        <v>5</v>
      </c>
      <c r="BF428">
        <v>5</v>
      </c>
      <c r="BG428">
        <v>5</v>
      </c>
      <c r="BH428">
        <v>5</v>
      </c>
      <c r="BI428">
        <v>5</v>
      </c>
      <c r="BJ428">
        <v>5</v>
      </c>
      <c r="BK428">
        <v>5</v>
      </c>
      <c r="BL428">
        <v>5</v>
      </c>
      <c r="BM428">
        <v>5</v>
      </c>
      <c r="BN428">
        <v>5</v>
      </c>
      <c r="BO428">
        <v>5</v>
      </c>
      <c r="BP428">
        <v>5</v>
      </c>
      <c r="BQ428">
        <v>4</v>
      </c>
      <c r="BR428">
        <v>5</v>
      </c>
      <c r="BS428">
        <v>5</v>
      </c>
      <c r="BT428">
        <v>5</v>
      </c>
      <c r="BU428">
        <v>5</v>
      </c>
      <c r="BV428">
        <v>5</v>
      </c>
      <c r="BW428">
        <v>5</v>
      </c>
      <c r="BX428">
        <v>5</v>
      </c>
      <c r="BY428">
        <v>5</v>
      </c>
      <c r="BZ428">
        <v>5</v>
      </c>
      <c r="CA428">
        <v>5</v>
      </c>
      <c r="CB428">
        <v>5</v>
      </c>
      <c r="CC428">
        <v>5</v>
      </c>
      <c r="CD428">
        <v>5</v>
      </c>
      <c r="CE428">
        <v>2</v>
      </c>
      <c r="CF428">
        <v>5</v>
      </c>
      <c r="CG428">
        <v>5</v>
      </c>
      <c r="CH428">
        <v>5</v>
      </c>
      <c r="CI428">
        <v>5</v>
      </c>
      <c r="CJ428">
        <v>5</v>
      </c>
      <c r="CK428">
        <v>5</v>
      </c>
      <c r="CL428">
        <v>5</v>
      </c>
      <c r="CM428">
        <v>5</v>
      </c>
      <c r="CN428">
        <v>5</v>
      </c>
    </row>
    <row r="429" spans="1:92" ht="15.5">
      <c r="A429" s="126" t="s">
        <v>1537</v>
      </c>
      <c r="B429" s="132">
        <v>7.1499341729393002</v>
      </c>
      <c r="C429">
        <v>1</v>
      </c>
      <c r="D429">
        <v>5</v>
      </c>
      <c r="E429">
        <v>3</v>
      </c>
      <c r="F429">
        <v>1</v>
      </c>
      <c r="G429"/>
      <c r="H429"/>
      <c r="I429"/>
      <c r="J429"/>
      <c r="K429"/>
      <c r="L429"/>
      <c r="M429"/>
      <c r="N429"/>
      <c r="O429"/>
      <c r="P429"/>
      <c r="Q429" s="126">
        <f t="shared" si="18"/>
        <v>1</v>
      </c>
      <c r="R429">
        <f t="shared" si="20"/>
        <v>1</v>
      </c>
      <c r="S429"/>
      <c r="T429"/>
      <c r="U429"/>
      <c r="V429"/>
      <c r="W429"/>
      <c r="X429"/>
      <c r="Y429"/>
      <c r="Z429"/>
      <c r="AA429"/>
      <c r="AB429"/>
      <c r="AC429"/>
      <c r="AD429"/>
      <c r="AE429"/>
      <c r="AF429"/>
      <c r="AG429" s="126">
        <f t="shared" si="19"/>
        <v>0</v>
      </c>
      <c r="AH429"/>
      <c r="AI429"/>
      <c r="AJ429"/>
      <c r="AK429"/>
      <c r="AL429"/>
      <c r="AM429"/>
      <c r="AN429"/>
      <c r="AO429"/>
      <c r="AP429"/>
      <c r="AQ429"/>
      <c r="AR429"/>
      <c r="AS429"/>
      <c r="AT429"/>
      <c r="AU429" t="s">
        <v>1536</v>
      </c>
      <c r="AV429" t="s">
        <v>1535</v>
      </c>
      <c r="AW429" t="s">
        <v>1534</v>
      </c>
      <c r="AX429" t="s">
        <v>1533</v>
      </c>
      <c r="AY429" t="s">
        <v>889</v>
      </c>
      <c r="AZ429">
        <v>5</v>
      </c>
      <c r="BA429">
        <v>4</v>
      </c>
      <c r="BB429">
        <v>4</v>
      </c>
      <c r="BC429">
        <v>4</v>
      </c>
      <c r="BD429">
        <v>3</v>
      </c>
      <c r="BE429">
        <v>4</v>
      </c>
      <c r="BF429">
        <v>1</v>
      </c>
      <c r="BG429">
        <v>1</v>
      </c>
      <c r="BH429">
        <v>1</v>
      </c>
      <c r="BI429">
        <v>4</v>
      </c>
      <c r="BJ429">
        <v>3</v>
      </c>
      <c r="BK429">
        <v>4</v>
      </c>
      <c r="BL429">
        <v>4</v>
      </c>
      <c r="BM429">
        <v>4</v>
      </c>
      <c r="BN429">
        <v>4</v>
      </c>
      <c r="BO429">
        <v>4</v>
      </c>
      <c r="BP429">
        <v>3</v>
      </c>
      <c r="BQ429">
        <v>4</v>
      </c>
      <c r="BR429">
        <v>4</v>
      </c>
      <c r="BS429">
        <v>4</v>
      </c>
      <c r="BT429">
        <v>1</v>
      </c>
      <c r="BU429">
        <v>3</v>
      </c>
      <c r="BV429">
        <v>4</v>
      </c>
      <c r="BW429">
        <v>4</v>
      </c>
      <c r="BX429">
        <v>4</v>
      </c>
      <c r="BY429">
        <v>4</v>
      </c>
      <c r="BZ429">
        <v>4</v>
      </c>
      <c r="CA429">
        <v>3</v>
      </c>
      <c r="CB429">
        <v>3</v>
      </c>
      <c r="CC429">
        <v>2</v>
      </c>
      <c r="CD429">
        <v>4</v>
      </c>
      <c r="CE429">
        <v>6</v>
      </c>
      <c r="CF429">
        <v>3</v>
      </c>
      <c r="CG429">
        <v>4</v>
      </c>
      <c r="CH429">
        <v>3</v>
      </c>
      <c r="CI429">
        <v>3</v>
      </c>
      <c r="CJ429">
        <v>4</v>
      </c>
      <c r="CK429">
        <v>3</v>
      </c>
      <c r="CL429">
        <v>4</v>
      </c>
      <c r="CM429">
        <v>3</v>
      </c>
      <c r="CN429">
        <v>3</v>
      </c>
    </row>
    <row r="430" spans="1:92" ht="15.5">
      <c r="A430" s="126" t="s">
        <v>1532</v>
      </c>
      <c r="B430" s="132">
        <v>11.657016780712485</v>
      </c>
      <c r="C430">
        <v>1</v>
      </c>
      <c r="D430">
        <v>3</v>
      </c>
      <c r="E430">
        <v>8</v>
      </c>
      <c r="F430">
        <v>1</v>
      </c>
      <c r="G430"/>
      <c r="H430"/>
      <c r="I430"/>
      <c r="J430"/>
      <c r="K430"/>
      <c r="L430"/>
      <c r="M430"/>
      <c r="N430"/>
      <c r="O430"/>
      <c r="P430"/>
      <c r="Q430" s="126">
        <f t="shared" si="18"/>
        <v>1</v>
      </c>
      <c r="R430">
        <f t="shared" si="20"/>
        <v>1</v>
      </c>
      <c r="S430"/>
      <c r="T430">
        <v>2</v>
      </c>
      <c r="U430"/>
      <c r="V430"/>
      <c r="W430">
        <v>5</v>
      </c>
      <c r="X430">
        <v>6</v>
      </c>
      <c r="Y430"/>
      <c r="Z430"/>
      <c r="AA430"/>
      <c r="AB430"/>
      <c r="AC430"/>
      <c r="AD430"/>
      <c r="AE430">
        <v>13</v>
      </c>
      <c r="AF430"/>
      <c r="AG430" s="126">
        <f t="shared" si="19"/>
        <v>4</v>
      </c>
      <c r="AH430"/>
      <c r="AI430">
        <v>2</v>
      </c>
      <c r="AJ430"/>
      <c r="AK430"/>
      <c r="AL430">
        <v>3</v>
      </c>
      <c r="AM430">
        <v>1</v>
      </c>
      <c r="AN430"/>
      <c r="AO430"/>
      <c r="AP430"/>
      <c r="AQ430"/>
      <c r="AR430"/>
      <c r="AS430"/>
      <c r="AT430">
        <v>4</v>
      </c>
      <c r="AU430"/>
      <c r="AV430"/>
      <c r="AW430"/>
      <c r="AX430"/>
      <c r="AY430"/>
      <c r="AZ430">
        <v>4</v>
      </c>
      <c r="BA430">
        <v>4</v>
      </c>
      <c r="BB430">
        <v>4</v>
      </c>
      <c r="BC430">
        <v>3</v>
      </c>
      <c r="BD430">
        <v>4</v>
      </c>
      <c r="BE430">
        <v>4</v>
      </c>
      <c r="BF430">
        <v>4</v>
      </c>
      <c r="BG430">
        <v>4</v>
      </c>
      <c r="BH430">
        <v>4</v>
      </c>
      <c r="BI430">
        <v>3</v>
      </c>
      <c r="BJ430">
        <v>5</v>
      </c>
      <c r="BK430">
        <v>4</v>
      </c>
      <c r="BL430">
        <v>4</v>
      </c>
      <c r="BM430">
        <v>4</v>
      </c>
      <c r="BN430">
        <v>4</v>
      </c>
      <c r="BO430">
        <v>4</v>
      </c>
      <c r="BP430">
        <v>3</v>
      </c>
      <c r="BQ430">
        <v>5</v>
      </c>
      <c r="BR430">
        <v>4</v>
      </c>
      <c r="BS430">
        <v>5</v>
      </c>
      <c r="BT430">
        <v>4</v>
      </c>
      <c r="BU430">
        <v>4</v>
      </c>
      <c r="BV430">
        <v>4</v>
      </c>
      <c r="BW430">
        <v>5</v>
      </c>
      <c r="BX430">
        <v>5</v>
      </c>
      <c r="BY430">
        <v>4</v>
      </c>
      <c r="BZ430">
        <v>4</v>
      </c>
      <c r="CA430">
        <v>4</v>
      </c>
      <c r="CB430">
        <v>3</v>
      </c>
      <c r="CC430">
        <v>4</v>
      </c>
      <c r="CD430">
        <v>4</v>
      </c>
      <c r="CE430">
        <v>5</v>
      </c>
      <c r="CF430">
        <v>4</v>
      </c>
      <c r="CG430">
        <v>4</v>
      </c>
      <c r="CH430">
        <v>4</v>
      </c>
      <c r="CI430">
        <v>4</v>
      </c>
      <c r="CJ430">
        <v>3</v>
      </c>
      <c r="CK430">
        <v>3</v>
      </c>
      <c r="CL430">
        <v>4</v>
      </c>
      <c r="CM430">
        <v>4</v>
      </c>
      <c r="CN430">
        <v>3</v>
      </c>
    </row>
    <row r="431" spans="1:92" ht="15.5">
      <c r="A431" s="126" t="s">
        <v>1531</v>
      </c>
      <c r="B431" s="132">
        <v>23.437249780498856</v>
      </c>
      <c r="C431">
        <v>2</v>
      </c>
      <c r="D431">
        <v>6</v>
      </c>
      <c r="E431">
        <v>12</v>
      </c>
      <c r="F431">
        <v>1</v>
      </c>
      <c r="G431"/>
      <c r="H431"/>
      <c r="I431"/>
      <c r="J431"/>
      <c r="K431"/>
      <c r="L431"/>
      <c r="M431"/>
      <c r="N431"/>
      <c r="O431"/>
      <c r="P431"/>
      <c r="Q431" s="126">
        <f t="shared" si="18"/>
        <v>1</v>
      </c>
      <c r="R431">
        <f t="shared" si="20"/>
        <v>1</v>
      </c>
      <c r="S431"/>
      <c r="T431">
        <v>2</v>
      </c>
      <c r="U431"/>
      <c r="V431">
        <v>4</v>
      </c>
      <c r="W431"/>
      <c r="X431"/>
      <c r="Y431">
        <v>7</v>
      </c>
      <c r="Z431"/>
      <c r="AA431"/>
      <c r="AB431"/>
      <c r="AC431">
        <v>11</v>
      </c>
      <c r="AD431"/>
      <c r="AE431"/>
      <c r="AF431"/>
      <c r="AG431" s="126">
        <f t="shared" si="19"/>
        <v>4</v>
      </c>
      <c r="AH431"/>
      <c r="AI431">
        <v>1</v>
      </c>
      <c r="AJ431"/>
      <c r="AK431">
        <v>2</v>
      </c>
      <c r="AL431"/>
      <c r="AM431"/>
      <c r="AN431">
        <v>4</v>
      </c>
      <c r="AO431"/>
      <c r="AP431"/>
      <c r="AQ431"/>
      <c r="AR431">
        <v>3</v>
      </c>
      <c r="AS431"/>
      <c r="AT431"/>
      <c r="AU431"/>
      <c r="AV431"/>
      <c r="AW431"/>
      <c r="AX431"/>
      <c r="AY431"/>
      <c r="AZ431">
        <v>4</v>
      </c>
      <c r="BA431">
        <v>5</v>
      </c>
      <c r="BB431">
        <v>5</v>
      </c>
      <c r="BC431">
        <v>5</v>
      </c>
      <c r="BD431">
        <v>4</v>
      </c>
      <c r="BE431">
        <v>5</v>
      </c>
      <c r="BF431">
        <v>3</v>
      </c>
      <c r="BG431">
        <v>3</v>
      </c>
      <c r="BH431">
        <v>3</v>
      </c>
      <c r="BI431">
        <v>3</v>
      </c>
      <c r="BJ431">
        <v>4</v>
      </c>
      <c r="BK431">
        <v>5</v>
      </c>
      <c r="BL431">
        <v>5</v>
      </c>
      <c r="BM431">
        <v>5</v>
      </c>
      <c r="BN431">
        <v>5</v>
      </c>
      <c r="BO431">
        <v>5</v>
      </c>
      <c r="BP431">
        <v>5</v>
      </c>
      <c r="BQ431">
        <v>4</v>
      </c>
      <c r="BR431">
        <v>5</v>
      </c>
      <c r="BS431">
        <v>3</v>
      </c>
      <c r="BT431">
        <v>3</v>
      </c>
      <c r="BU431">
        <v>4</v>
      </c>
      <c r="BV431">
        <v>3</v>
      </c>
      <c r="BW431">
        <v>4</v>
      </c>
      <c r="BX431">
        <v>4</v>
      </c>
      <c r="BY431">
        <v>5</v>
      </c>
      <c r="BZ431">
        <v>5</v>
      </c>
      <c r="CA431">
        <v>3</v>
      </c>
      <c r="CB431">
        <v>3</v>
      </c>
      <c r="CC431">
        <v>3</v>
      </c>
      <c r="CD431">
        <v>5</v>
      </c>
      <c r="CE431">
        <v>5</v>
      </c>
      <c r="CF431">
        <v>3</v>
      </c>
      <c r="CG431">
        <v>5</v>
      </c>
      <c r="CH431">
        <v>3</v>
      </c>
      <c r="CI431">
        <v>3</v>
      </c>
      <c r="CJ431">
        <v>5</v>
      </c>
      <c r="CK431">
        <v>5</v>
      </c>
      <c r="CL431">
        <v>3</v>
      </c>
      <c r="CM431">
        <v>3</v>
      </c>
      <c r="CN431">
        <v>3</v>
      </c>
    </row>
    <row r="432" spans="1:92" ht="15.5">
      <c r="A432" s="126" t="s">
        <v>1530</v>
      </c>
      <c r="B432" s="132">
        <v>16.208464235739722</v>
      </c>
      <c r="C432">
        <v>1</v>
      </c>
      <c r="D432">
        <v>2</v>
      </c>
      <c r="E432">
        <v>3</v>
      </c>
      <c r="F432">
        <v>1</v>
      </c>
      <c r="G432"/>
      <c r="H432"/>
      <c r="I432"/>
      <c r="J432"/>
      <c r="K432"/>
      <c r="L432"/>
      <c r="M432"/>
      <c r="N432"/>
      <c r="O432"/>
      <c r="P432"/>
      <c r="Q432" s="126">
        <f t="shared" si="18"/>
        <v>1</v>
      </c>
      <c r="R432">
        <f t="shared" si="20"/>
        <v>1</v>
      </c>
      <c r="S432"/>
      <c r="T432">
        <v>2</v>
      </c>
      <c r="U432">
        <v>3</v>
      </c>
      <c r="V432"/>
      <c r="W432">
        <v>5</v>
      </c>
      <c r="X432">
        <v>6</v>
      </c>
      <c r="Y432">
        <v>7</v>
      </c>
      <c r="Z432">
        <v>8</v>
      </c>
      <c r="AA432"/>
      <c r="AB432"/>
      <c r="AC432">
        <v>11</v>
      </c>
      <c r="AD432"/>
      <c r="AE432"/>
      <c r="AF432"/>
      <c r="AG432" s="126">
        <f t="shared" si="19"/>
        <v>7</v>
      </c>
      <c r="AH432"/>
      <c r="AI432">
        <v>1</v>
      </c>
      <c r="AJ432">
        <v>2</v>
      </c>
      <c r="AK432"/>
      <c r="AL432">
        <v>5</v>
      </c>
      <c r="AM432">
        <v>6</v>
      </c>
      <c r="AN432">
        <v>3</v>
      </c>
      <c r="AO432">
        <v>4</v>
      </c>
      <c r="AP432"/>
      <c r="AQ432"/>
      <c r="AR432">
        <v>7</v>
      </c>
      <c r="AS432"/>
      <c r="AT432"/>
      <c r="AU432"/>
      <c r="AV432"/>
      <c r="AW432"/>
      <c r="AX432"/>
      <c r="AY432"/>
      <c r="AZ432">
        <v>6</v>
      </c>
      <c r="BA432">
        <v>5</v>
      </c>
      <c r="BB432">
        <v>5</v>
      </c>
      <c r="BC432">
        <v>5</v>
      </c>
      <c r="BD432">
        <v>5</v>
      </c>
      <c r="BE432">
        <v>5</v>
      </c>
      <c r="BF432">
        <v>3</v>
      </c>
      <c r="BG432">
        <v>3</v>
      </c>
      <c r="BH432">
        <v>3</v>
      </c>
      <c r="BI432">
        <v>3</v>
      </c>
      <c r="BJ432">
        <v>5</v>
      </c>
      <c r="BK432">
        <v>5</v>
      </c>
      <c r="BL432">
        <v>4</v>
      </c>
      <c r="BM432">
        <v>5</v>
      </c>
      <c r="BN432">
        <v>3</v>
      </c>
      <c r="BO432">
        <v>3</v>
      </c>
      <c r="BP432">
        <v>4</v>
      </c>
      <c r="BQ432">
        <v>4</v>
      </c>
      <c r="BR432">
        <v>4</v>
      </c>
      <c r="BS432">
        <v>4</v>
      </c>
      <c r="BT432">
        <v>4</v>
      </c>
      <c r="BU432">
        <v>3</v>
      </c>
      <c r="BV432">
        <v>2</v>
      </c>
      <c r="BW432">
        <v>3</v>
      </c>
      <c r="BX432">
        <v>3</v>
      </c>
      <c r="BY432">
        <v>4</v>
      </c>
      <c r="BZ432">
        <v>4</v>
      </c>
      <c r="CA432">
        <v>5</v>
      </c>
      <c r="CB432">
        <v>4</v>
      </c>
      <c r="CC432">
        <v>5</v>
      </c>
      <c r="CD432">
        <v>4</v>
      </c>
      <c r="CE432">
        <v>5</v>
      </c>
      <c r="CF432">
        <v>4</v>
      </c>
      <c r="CG432">
        <v>3</v>
      </c>
      <c r="CH432">
        <v>3</v>
      </c>
      <c r="CI432">
        <v>4</v>
      </c>
      <c r="CJ432">
        <v>5</v>
      </c>
      <c r="CK432">
        <v>4</v>
      </c>
      <c r="CL432">
        <v>3</v>
      </c>
      <c r="CM432">
        <v>3</v>
      </c>
      <c r="CN432">
        <v>1</v>
      </c>
    </row>
    <row r="433" spans="1:92" ht="15.5">
      <c r="A433" s="126" t="s">
        <v>1529</v>
      </c>
      <c r="B433" s="132">
        <v>4.6861540777999373</v>
      </c>
      <c r="C433">
        <v>1</v>
      </c>
      <c r="D433">
        <v>6</v>
      </c>
      <c r="E433">
        <v>4</v>
      </c>
      <c r="F433">
        <v>1</v>
      </c>
      <c r="G433"/>
      <c r="H433"/>
      <c r="I433"/>
      <c r="J433"/>
      <c r="K433"/>
      <c r="L433"/>
      <c r="M433"/>
      <c r="N433"/>
      <c r="O433"/>
      <c r="P433"/>
      <c r="Q433" s="126">
        <f t="shared" si="18"/>
        <v>1</v>
      </c>
      <c r="R433">
        <f t="shared" si="20"/>
        <v>1</v>
      </c>
      <c r="S433"/>
      <c r="T433"/>
      <c r="U433">
        <v>3</v>
      </c>
      <c r="V433">
        <v>4</v>
      </c>
      <c r="W433"/>
      <c r="X433">
        <v>6</v>
      </c>
      <c r="Y433">
        <v>7</v>
      </c>
      <c r="Z433"/>
      <c r="AA433"/>
      <c r="AB433"/>
      <c r="AC433">
        <v>11</v>
      </c>
      <c r="AD433">
        <v>12</v>
      </c>
      <c r="AE433"/>
      <c r="AF433"/>
      <c r="AG433" s="126">
        <f t="shared" si="19"/>
        <v>6</v>
      </c>
      <c r="AH433"/>
      <c r="AI433"/>
      <c r="AJ433">
        <v>2</v>
      </c>
      <c r="AK433">
        <v>4</v>
      </c>
      <c r="AL433"/>
      <c r="AM433">
        <v>3</v>
      </c>
      <c r="AN433">
        <v>5</v>
      </c>
      <c r="AO433"/>
      <c r="AP433"/>
      <c r="AQ433"/>
      <c r="AR433">
        <v>7</v>
      </c>
      <c r="AS433">
        <v>6</v>
      </c>
      <c r="AT433"/>
      <c r="AU433" t="s">
        <v>289</v>
      </c>
      <c r="AV433" t="s">
        <v>690</v>
      </c>
      <c r="AW433" t="s">
        <v>377</v>
      </c>
      <c r="AX433" t="s">
        <v>1528</v>
      </c>
      <c r="AY433" t="s">
        <v>502</v>
      </c>
      <c r="AZ433">
        <v>6</v>
      </c>
      <c r="BA433">
        <v>4</v>
      </c>
      <c r="BB433">
        <v>4</v>
      </c>
      <c r="BC433">
        <v>4</v>
      </c>
      <c r="BD433">
        <v>5</v>
      </c>
      <c r="BE433">
        <v>4</v>
      </c>
      <c r="BF433">
        <v>2</v>
      </c>
      <c r="BG433">
        <v>2</v>
      </c>
      <c r="BH433">
        <v>2</v>
      </c>
      <c r="BI433">
        <v>2</v>
      </c>
      <c r="BJ433">
        <v>4</v>
      </c>
      <c r="BK433">
        <v>5</v>
      </c>
      <c r="BL433">
        <v>4</v>
      </c>
      <c r="BM433">
        <v>5</v>
      </c>
      <c r="BN433">
        <v>5</v>
      </c>
      <c r="BO433">
        <v>5</v>
      </c>
      <c r="BP433">
        <v>5</v>
      </c>
      <c r="BQ433">
        <v>4</v>
      </c>
      <c r="BR433">
        <v>5</v>
      </c>
      <c r="BS433">
        <v>5</v>
      </c>
      <c r="BT433">
        <v>4</v>
      </c>
      <c r="BU433">
        <v>4</v>
      </c>
      <c r="BV433">
        <v>4</v>
      </c>
      <c r="BW433">
        <v>5</v>
      </c>
      <c r="BX433">
        <v>5</v>
      </c>
      <c r="BY433">
        <v>5</v>
      </c>
      <c r="BZ433">
        <v>5</v>
      </c>
      <c r="CA433">
        <v>4</v>
      </c>
      <c r="CB433">
        <v>4</v>
      </c>
      <c r="CC433">
        <v>4</v>
      </c>
      <c r="CD433">
        <v>5</v>
      </c>
      <c r="CE433">
        <v>2</v>
      </c>
      <c r="CF433">
        <v>3</v>
      </c>
      <c r="CG433">
        <v>4</v>
      </c>
      <c r="CH433">
        <v>4</v>
      </c>
      <c r="CI433">
        <v>4</v>
      </c>
      <c r="CJ433">
        <v>4</v>
      </c>
      <c r="CK433">
        <v>4</v>
      </c>
      <c r="CL433">
        <v>4</v>
      </c>
      <c r="CM433">
        <v>4</v>
      </c>
      <c r="CN433">
        <v>2</v>
      </c>
    </row>
    <row r="434" spans="1:92" ht="15.5">
      <c r="A434" s="126" t="s">
        <v>1527</v>
      </c>
      <c r="B434" s="132">
        <v>8.5265084421374375</v>
      </c>
      <c r="C434">
        <v>2</v>
      </c>
      <c r="D434">
        <v>6</v>
      </c>
      <c r="E434">
        <v>12</v>
      </c>
      <c r="F434">
        <v>1</v>
      </c>
      <c r="G434"/>
      <c r="H434"/>
      <c r="I434"/>
      <c r="J434"/>
      <c r="K434"/>
      <c r="L434"/>
      <c r="M434"/>
      <c r="N434"/>
      <c r="O434"/>
      <c r="P434"/>
      <c r="Q434" s="126">
        <f t="shared" si="18"/>
        <v>1</v>
      </c>
      <c r="R434">
        <f t="shared" si="20"/>
        <v>1</v>
      </c>
      <c r="S434"/>
      <c r="T434">
        <v>2</v>
      </c>
      <c r="U434"/>
      <c r="V434">
        <v>4</v>
      </c>
      <c r="W434"/>
      <c r="X434"/>
      <c r="Y434"/>
      <c r="Z434"/>
      <c r="AA434"/>
      <c r="AB434"/>
      <c r="AC434">
        <v>11</v>
      </c>
      <c r="AD434">
        <v>12</v>
      </c>
      <c r="AE434"/>
      <c r="AF434"/>
      <c r="AG434" s="126">
        <f t="shared" si="19"/>
        <v>4</v>
      </c>
      <c r="AH434"/>
      <c r="AI434">
        <v>2</v>
      </c>
      <c r="AJ434"/>
      <c r="AK434">
        <v>1</v>
      </c>
      <c r="AL434"/>
      <c r="AM434"/>
      <c r="AN434"/>
      <c r="AO434"/>
      <c r="AP434"/>
      <c r="AQ434"/>
      <c r="AR434">
        <v>4</v>
      </c>
      <c r="AS434">
        <v>3</v>
      </c>
      <c r="AT434"/>
      <c r="AU434" t="s">
        <v>573</v>
      </c>
      <c r="AV434" t="s">
        <v>1526</v>
      </c>
      <c r="AW434"/>
      <c r="AX434"/>
      <c r="AY434"/>
      <c r="AZ434">
        <v>5</v>
      </c>
      <c r="BA434">
        <v>3</v>
      </c>
      <c r="BB434">
        <v>3</v>
      </c>
      <c r="BC434">
        <v>3</v>
      </c>
      <c r="BD434">
        <v>3</v>
      </c>
      <c r="BE434">
        <v>4</v>
      </c>
      <c r="BF434">
        <v>3</v>
      </c>
      <c r="BG434">
        <v>3</v>
      </c>
      <c r="BH434">
        <v>3</v>
      </c>
      <c r="BI434">
        <v>3</v>
      </c>
      <c r="BJ434">
        <v>3</v>
      </c>
      <c r="BK434">
        <v>3</v>
      </c>
      <c r="BL434">
        <v>3</v>
      </c>
      <c r="BM434">
        <v>3</v>
      </c>
      <c r="BN434">
        <v>3</v>
      </c>
      <c r="BO434">
        <v>3</v>
      </c>
      <c r="BP434">
        <v>3</v>
      </c>
      <c r="BQ434">
        <v>3</v>
      </c>
      <c r="BR434">
        <v>3</v>
      </c>
      <c r="BS434">
        <v>3</v>
      </c>
      <c r="BT434">
        <v>3</v>
      </c>
      <c r="BU434">
        <v>3</v>
      </c>
      <c r="BV434">
        <v>3</v>
      </c>
      <c r="BW434">
        <v>3</v>
      </c>
      <c r="BX434">
        <v>3</v>
      </c>
      <c r="BY434">
        <v>3</v>
      </c>
      <c r="BZ434">
        <v>3</v>
      </c>
      <c r="CA434">
        <v>3</v>
      </c>
      <c r="CB434">
        <v>3</v>
      </c>
      <c r="CC434">
        <v>3</v>
      </c>
      <c r="CD434">
        <v>3</v>
      </c>
      <c r="CE434">
        <v>2</v>
      </c>
      <c r="CF434">
        <v>4</v>
      </c>
      <c r="CG434">
        <v>4</v>
      </c>
      <c r="CH434">
        <v>4</v>
      </c>
      <c r="CI434">
        <v>4</v>
      </c>
      <c r="CJ434">
        <v>4</v>
      </c>
      <c r="CK434">
        <v>4</v>
      </c>
      <c r="CL434">
        <v>3</v>
      </c>
      <c r="CM434">
        <v>2</v>
      </c>
      <c r="CN434">
        <v>2</v>
      </c>
    </row>
    <row r="435" spans="1:92" ht="15.5">
      <c r="A435" s="126" t="s">
        <v>1525</v>
      </c>
      <c r="B435" s="132">
        <v>19.308135589835135</v>
      </c>
      <c r="C435">
        <v>2</v>
      </c>
      <c r="D435">
        <v>6</v>
      </c>
      <c r="E435">
        <v>7</v>
      </c>
      <c r="F435">
        <v>1</v>
      </c>
      <c r="G435"/>
      <c r="H435"/>
      <c r="I435"/>
      <c r="J435"/>
      <c r="K435"/>
      <c r="L435"/>
      <c r="M435"/>
      <c r="N435"/>
      <c r="O435"/>
      <c r="P435"/>
      <c r="Q435" s="126">
        <f t="shared" si="18"/>
        <v>1</v>
      </c>
      <c r="R435">
        <f t="shared" si="20"/>
        <v>1</v>
      </c>
      <c r="S435"/>
      <c r="T435"/>
      <c r="U435"/>
      <c r="V435"/>
      <c r="W435"/>
      <c r="X435"/>
      <c r="Y435"/>
      <c r="Z435"/>
      <c r="AA435"/>
      <c r="AB435"/>
      <c r="AC435"/>
      <c r="AD435"/>
      <c r="AE435"/>
      <c r="AF435">
        <v>14</v>
      </c>
      <c r="AG435" s="126">
        <f t="shared" si="19"/>
        <v>0</v>
      </c>
      <c r="AH435"/>
      <c r="AI435"/>
      <c r="AJ435"/>
      <c r="AK435"/>
      <c r="AL435"/>
      <c r="AM435"/>
      <c r="AN435"/>
      <c r="AO435"/>
      <c r="AP435"/>
      <c r="AQ435"/>
      <c r="AR435"/>
      <c r="AS435"/>
      <c r="AT435"/>
      <c r="AU435"/>
      <c r="AV435"/>
      <c r="AW435"/>
      <c r="AX435"/>
      <c r="AY435"/>
      <c r="AZ435">
        <v>6</v>
      </c>
      <c r="BA435">
        <v>3</v>
      </c>
      <c r="BB435">
        <v>3</v>
      </c>
      <c r="BC435">
        <v>3</v>
      </c>
      <c r="BD435">
        <v>4</v>
      </c>
      <c r="BE435">
        <v>4</v>
      </c>
      <c r="BF435">
        <v>3</v>
      </c>
      <c r="BG435">
        <v>3</v>
      </c>
      <c r="BH435">
        <v>3</v>
      </c>
      <c r="BI435">
        <v>3</v>
      </c>
      <c r="BJ435">
        <v>4</v>
      </c>
      <c r="BK435">
        <v>4</v>
      </c>
      <c r="BL435">
        <v>4</v>
      </c>
      <c r="BM435">
        <v>4</v>
      </c>
      <c r="BN435">
        <v>3</v>
      </c>
      <c r="BO435">
        <v>3</v>
      </c>
      <c r="BP435">
        <v>3</v>
      </c>
      <c r="BQ435">
        <v>3</v>
      </c>
      <c r="BR435">
        <v>3</v>
      </c>
      <c r="BS435">
        <v>3</v>
      </c>
      <c r="BT435">
        <v>3</v>
      </c>
      <c r="BU435">
        <v>3</v>
      </c>
      <c r="BV435">
        <v>3</v>
      </c>
      <c r="BW435">
        <v>3</v>
      </c>
      <c r="BX435">
        <v>3</v>
      </c>
      <c r="BY435">
        <v>3</v>
      </c>
      <c r="BZ435">
        <v>3</v>
      </c>
      <c r="CA435">
        <v>3</v>
      </c>
      <c r="CB435">
        <v>3</v>
      </c>
      <c r="CC435">
        <v>3</v>
      </c>
      <c r="CD435">
        <v>3</v>
      </c>
      <c r="CE435">
        <v>7</v>
      </c>
      <c r="CF435">
        <v>3</v>
      </c>
      <c r="CG435">
        <v>3</v>
      </c>
      <c r="CH435">
        <v>3</v>
      </c>
      <c r="CI435">
        <v>3</v>
      </c>
      <c r="CJ435">
        <v>3</v>
      </c>
      <c r="CK435">
        <v>3</v>
      </c>
      <c r="CL435">
        <v>3</v>
      </c>
      <c r="CM435">
        <v>3</v>
      </c>
      <c r="CN435">
        <v>3</v>
      </c>
    </row>
    <row r="436" spans="1:92" ht="15.5">
      <c r="A436" s="126" t="s">
        <v>1524</v>
      </c>
      <c r="B436" s="132">
        <v>15.607972565775274</v>
      </c>
      <c r="C436">
        <v>2</v>
      </c>
      <c r="D436">
        <v>6</v>
      </c>
      <c r="E436">
        <v>12</v>
      </c>
      <c r="F436">
        <v>1</v>
      </c>
      <c r="G436"/>
      <c r="H436"/>
      <c r="I436"/>
      <c r="J436"/>
      <c r="K436"/>
      <c r="L436"/>
      <c r="M436"/>
      <c r="N436"/>
      <c r="O436"/>
      <c r="P436"/>
      <c r="Q436" s="126">
        <f t="shared" si="18"/>
        <v>1</v>
      </c>
      <c r="R436">
        <f t="shared" si="20"/>
        <v>1</v>
      </c>
      <c r="S436">
        <v>1</v>
      </c>
      <c r="T436">
        <v>2</v>
      </c>
      <c r="U436">
        <v>3</v>
      </c>
      <c r="V436">
        <v>4</v>
      </c>
      <c r="W436">
        <v>5</v>
      </c>
      <c r="X436">
        <v>6</v>
      </c>
      <c r="Y436">
        <v>7</v>
      </c>
      <c r="Z436">
        <v>8</v>
      </c>
      <c r="AA436">
        <v>9</v>
      </c>
      <c r="AB436">
        <v>10</v>
      </c>
      <c r="AC436">
        <v>11</v>
      </c>
      <c r="AD436">
        <v>12</v>
      </c>
      <c r="AE436">
        <v>13</v>
      </c>
      <c r="AF436"/>
      <c r="AG436" s="126">
        <f t="shared" si="19"/>
        <v>13</v>
      </c>
      <c r="AH436">
        <v>10</v>
      </c>
      <c r="AI436">
        <v>1</v>
      </c>
      <c r="AJ436">
        <v>4</v>
      </c>
      <c r="AK436">
        <v>11</v>
      </c>
      <c r="AL436">
        <v>13</v>
      </c>
      <c r="AM436">
        <v>2</v>
      </c>
      <c r="AN436">
        <v>3</v>
      </c>
      <c r="AO436">
        <v>9</v>
      </c>
      <c r="AP436">
        <v>7</v>
      </c>
      <c r="AQ436">
        <v>12</v>
      </c>
      <c r="AR436">
        <v>6</v>
      </c>
      <c r="AS436">
        <v>5</v>
      </c>
      <c r="AT436">
        <v>8</v>
      </c>
      <c r="AU436" t="s">
        <v>581</v>
      </c>
      <c r="AV436" t="s">
        <v>752</v>
      </c>
      <c r="AW436" t="s">
        <v>1272</v>
      </c>
      <c r="AX436"/>
      <c r="AY436"/>
      <c r="AZ436">
        <v>4</v>
      </c>
      <c r="BA436">
        <v>4</v>
      </c>
      <c r="BB436">
        <v>4</v>
      </c>
      <c r="BC436">
        <v>4</v>
      </c>
      <c r="BD436">
        <v>5</v>
      </c>
      <c r="BE436">
        <v>3</v>
      </c>
      <c r="BF436">
        <v>5</v>
      </c>
      <c r="BG436">
        <v>4</v>
      </c>
      <c r="BH436">
        <v>4</v>
      </c>
      <c r="BI436">
        <v>5</v>
      </c>
      <c r="BJ436">
        <v>5</v>
      </c>
      <c r="BK436">
        <v>5</v>
      </c>
      <c r="BL436">
        <v>5</v>
      </c>
      <c r="BM436">
        <v>5</v>
      </c>
      <c r="BN436">
        <v>5</v>
      </c>
      <c r="BO436">
        <v>5</v>
      </c>
      <c r="BP436">
        <v>5</v>
      </c>
      <c r="BQ436">
        <v>5</v>
      </c>
      <c r="BR436">
        <v>5</v>
      </c>
      <c r="BS436">
        <v>5</v>
      </c>
      <c r="BT436">
        <v>5</v>
      </c>
      <c r="BU436">
        <v>5</v>
      </c>
      <c r="BV436">
        <v>5</v>
      </c>
      <c r="BW436">
        <v>5</v>
      </c>
      <c r="BX436">
        <v>5</v>
      </c>
      <c r="BY436">
        <v>5</v>
      </c>
      <c r="BZ436">
        <v>5</v>
      </c>
      <c r="CA436">
        <v>5</v>
      </c>
      <c r="CB436">
        <v>5</v>
      </c>
      <c r="CC436">
        <v>5</v>
      </c>
      <c r="CD436">
        <v>5</v>
      </c>
      <c r="CE436">
        <v>1</v>
      </c>
      <c r="CF436">
        <v>4</v>
      </c>
      <c r="CG436">
        <v>4</v>
      </c>
      <c r="CH436">
        <v>4</v>
      </c>
      <c r="CI436">
        <v>5</v>
      </c>
      <c r="CJ436">
        <v>4</v>
      </c>
      <c r="CK436">
        <v>4</v>
      </c>
      <c r="CL436">
        <v>2</v>
      </c>
      <c r="CM436">
        <v>2</v>
      </c>
      <c r="CN436">
        <v>2</v>
      </c>
    </row>
    <row r="437" spans="1:92" ht="15.5">
      <c r="A437" s="126" t="s">
        <v>1523</v>
      </c>
      <c r="B437" s="132">
        <v>22.19385812388126</v>
      </c>
      <c r="C437">
        <v>1</v>
      </c>
      <c r="D437">
        <v>6</v>
      </c>
      <c r="E437">
        <v>6</v>
      </c>
      <c r="F437"/>
      <c r="G437"/>
      <c r="H437"/>
      <c r="I437"/>
      <c r="J437"/>
      <c r="K437"/>
      <c r="L437"/>
      <c r="M437"/>
      <c r="N437">
        <v>9</v>
      </c>
      <c r="O437"/>
      <c r="P437" t="s">
        <v>1522</v>
      </c>
      <c r="Q437" s="126">
        <f t="shared" si="18"/>
        <v>1</v>
      </c>
      <c r="R437">
        <f t="shared" si="20"/>
        <v>9</v>
      </c>
      <c r="S437"/>
      <c r="T437">
        <v>2</v>
      </c>
      <c r="U437"/>
      <c r="V437">
        <v>4</v>
      </c>
      <c r="W437"/>
      <c r="X437"/>
      <c r="Y437"/>
      <c r="Z437"/>
      <c r="AA437"/>
      <c r="AB437"/>
      <c r="AC437"/>
      <c r="AD437">
        <v>12</v>
      </c>
      <c r="AE437"/>
      <c r="AF437"/>
      <c r="AG437" s="126">
        <f t="shared" si="19"/>
        <v>3</v>
      </c>
      <c r="AH437"/>
      <c r="AI437">
        <v>2</v>
      </c>
      <c r="AJ437"/>
      <c r="AK437">
        <v>1</v>
      </c>
      <c r="AL437"/>
      <c r="AM437"/>
      <c r="AN437"/>
      <c r="AO437"/>
      <c r="AP437"/>
      <c r="AQ437"/>
      <c r="AR437"/>
      <c r="AS437">
        <v>3</v>
      </c>
      <c r="AT437"/>
      <c r="AU437" t="s">
        <v>425</v>
      </c>
      <c r="AV437"/>
      <c r="AW437"/>
      <c r="AX437"/>
      <c r="AY437"/>
      <c r="AZ437">
        <v>4</v>
      </c>
      <c r="BA437">
        <v>3</v>
      </c>
      <c r="BB437">
        <v>4</v>
      </c>
      <c r="BC437">
        <v>4</v>
      </c>
      <c r="BD437">
        <v>5</v>
      </c>
      <c r="BE437">
        <v>5</v>
      </c>
      <c r="BF437">
        <v>4</v>
      </c>
      <c r="BG437">
        <v>4</v>
      </c>
      <c r="BH437">
        <v>5</v>
      </c>
      <c r="BI437">
        <v>4</v>
      </c>
      <c r="BJ437">
        <v>4</v>
      </c>
      <c r="BK437">
        <v>4</v>
      </c>
      <c r="BL437">
        <v>5</v>
      </c>
      <c r="BM437">
        <v>4</v>
      </c>
      <c r="BN437">
        <v>4</v>
      </c>
      <c r="BO437">
        <v>4</v>
      </c>
      <c r="BP437">
        <v>4</v>
      </c>
      <c r="BQ437">
        <v>4</v>
      </c>
      <c r="BR437">
        <v>4</v>
      </c>
      <c r="BS437">
        <v>4</v>
      </c>
      <c r="BT437">
        <v>5</v>
      </c>
      <c r="BU437">
        <v>4</v>
      </c>
      <c r="BV437">
        <v>4</v>
      </c>
      <c r="BW437">
        <v>4</v>
      </c>
      <c r="BX437">
        <v>4</v>
      </c>
      <c r="BY437">
        <v>4</v>
      </c>
      <c r="BZ437">
        <v>5</v>
      </c>
      <c r="CA437">
        <v>5</v>
      </c>
      <c r="CB437">
        <v>4</v>
      </c>
      <c r="CC437">
        <v>4</v>
      </c>
      <c r="CD437">
        <v>4</v>
      </c>
      <c r="CE437">
        <v>4</v>
      </c>
      <c r="CF437">
        <v>4</v>
      </c>
      <c r="CG437">
        <v>4</v>
      </c>
      <c r="CH437">
        <v>4</v>
      </c>
      <c r="CI437">
        <v>4</v>
      </c>
      <c r="CJ437">
        <v>4</v>
      </c>
      <c r="CK437">
        <v>4</v>
      </c>
      <c r="CL437">
        <v>4</v>
      </c>
      <c r="CM437">
        <v>3</v>
      </c>
      <c r="CN437">
        <v>3</v>
      </c>
    </row>
    <row r="438" spans="1:92" ht="15.5">
      <c r="A438" s="126" t="s">
        <v>1521</v>
      </c>
      <c r="B438" s="132">
        <v>7.5374783527046922</v>
      </c>
      <c r="C438">
        <v>1</v>
      </c>
      <c r="D438">
        <v>2</v>
      </c>
      <c r="E438">
        <v>2</v>
      </c>
      <c r="F438"/>
      <c r="G438"/>
      <c r="H438"/>
      <c r="I438"/>
      <c r="J438"/>
      <c r="K438"/>
      <c r="L438"/>
      <c r="M438"/>
      <c r="N438">
        <v>9</v>
      </c>
      <c r="O438"/>
      <c r="P438" t="s">
        <v>1520</v>
      </c>
      <c r="Q438" s="126">
        <f t="shared" si="18"/>
        <v>1</v>
      </c>
      <c r="R438">
        <f t="shared" si="20"/>
        <v>9</v>
      </c>
      <c r="S438"/>
      <c r="T438">
        <v>2</v>
      </c>
      <c r="U438"/>
      <c r="V438"/>
      <c r="W438"/>
      <c r="X438">
        <v>6</v>
      </c>
      <c r="Y438"/>
      <c r="Z438"/>
      <c r="AA438"/>
      <c r="AB438"/>
      <c r="AC438">
        <v>11</v>
      </c>
      <c r="AD438"/>
      <c r="AE438"/>
      <c r="AF438"/>
      <c r="AG438" s="126">
        <f t="shared" si="19"/>
        <v>3</v>
      </c>
      <c r="AH438"/>
      <c r="AI438">
        <v>1</v>
      </c>
      <c r="AJ438"/>
      <c r="AK438"/>
      <c r="AL438"/>
      <c r="AM438">
        <v>3</v>
      </c>
      <c r="AN438"/>
      <c r="AO438"/>
      <c r="AP438"/>
      <c r="AQ438"/>
      <c r="AR438">
        <v>2</v>
      </c>
      <c r="AS438"/>
      <c r="AT438"/>
      <c r="AU438" t="s">
        <v>1519</v>
      </c>
      <c r="AV438" t="s">
        <v>1117</v>
      </c>
      <c r="AW438"/>
      <c r="AX438"/>
      <c r="AY438"/>
      <c r="AZ438">
        <v>3</v>
      </c>
      <c r="BA438">
        <v>3</v>
      </c>
      <c r="BB438">
        <v>3</v>
      </c>
      <c r="BC438">
        <v>3</v>
      </c>
      <c r="BD438">
        <v>3</v>
      </c>
      <c r="BE438">
        <v>3</v>
      </c>
      <c r="BF438">
        <v>4</v>
      </c>
      <c r="BG438">
        <v>4</v>
      </c>
      <c r="BH438">
        <v>4</v>
      </c>
      <c r="BI438">
        <v>4</v>
      </c>
      <c r="BJ438">
        <v>4</v>
      </c>
      <c r="BK438">
        <v>4</v>
      </c>
      <c r="BL438">
        <v>4</v>
      </c>
      <c r="BM438">
        <v>4</v>
      </c>
      <c r="BN438">
        <v>4</v>
      </c>
      <c r="BO438">
        <v>4</v>
      </c>
      <c r="BP438">
        <v>3</v>
      </c>
      <c r="BQ438">
        <v>4</v>
      </c>
      <c r="BR438">
        <v>4</v>
      </c>
      <c r="BS438">
        <v>4</v>
      </c>
      <c r="BT438">
        <v>4</v>
      </c>
      <c r="BU438">
        <v>4</v>
      </c>
      <c r="BV438">
        <v>4</v>
      </c>
      <c r="BW438">
        <v>3</v>
      </c>
      <c r="BX438">
        <v>4</v>
      </c>
      <c r="BY438">
        <v>4</v>
      </c>
      <c r="BZ438">
        <v>4</v>
      </c>
      <c r="CA438">
        <v>4</v>
      </c>
      <c r="CB438">
        <v>4</v>
      </c>
      <c r="CC438">
        <v>3</v>
      </c>
      <c r="CD438">
        <v>3</v>
      </c>
      <c r="CE438">
        <v>4</v>
      </c>
      <c r="CF438">
        <v>3</v>
      </c>
      <c r="CG438">
        <v>3</v>
      </c>
      <c r="CH438">
        <v>4</v>
      </c>
      <c r="CI438">
        <v>4</v>
      </c>
      <c r="CJ438">
        <v>3</v>
      </c>
      <c r="CK438">
        <v>4</v>
      </c>
      <c r="CL438">
        <v>4</v>
      </c>
      <c r="CM438">
        <v>4</v>
      </c>
      <c r="CN438">
        <v>3</v>
      </c>
    </row>
    <row r="439" spans="1:92" ht="15.5">
      <c r="A439" s="126" t="s">
        <v>1518</v>
      </c>
      <c r="B439" s="132">
        <v>21.006465419526215</v>
      </c>
      <c r="C439">
        <v>2</v>
      </c>
      <c r="D439">
        <v>2</v>
      </c>
      <c r="E439">
        <v>3</v>
      </c>
      <c r="F439">
        <v>1</v>
      </c>
      <c r="G439"/>
      <c r="H439"/>
      <c r="I439"/>
      <c r="J439"/>
      <c r="K439"/>
      <c r="L439"/>
      <c r="M439"/>
      <c r="N439"/>
      <c r="O439"/>
      <c r="P439"/>
      <c r="Q439" s="126">
        <f t="shared" si="18"/>
        <v>1</v>
      </c>
      <c r="R439">
        <f t="shared" si="20"/>
        <v>1</v>
      </c>
      <c r="S439"/>
      <c r="T439">
        <v>2</v>
      </c>
      <c r="U439"/>
      <c r="V439"/>
      <c r="W439"/>
      <c r="X439"/>
      <c r="Y439"/>
      <c r="Z439"/>
      <c r="AA439"/>
      <c r="AB439"/>
      <c r="AC439">
        <v>11</v>
      </c>
      <c r="AD439">
        <v>12</v>
      </c>
      <c r="AE439"/>
      <c r="AF439"/>
      <c r="AG439" s="126">
        <f t="shared" si="19"/>
        <v>3</v>
      </c>
      <c r="AH439"/>
      <c r="AI439">
        <v>2</v>
      </c>
      <c r="AJ439"/>
      <c r="AK439"/>
      <c r="AL439"/>
      <c r="AM439"/>
      <c r="AN439"/>
      <c r="AO439"/>
      <c r="AP439"/>
      <c r="AQ439"/>
      <c r="AR439">
        <v>1</v>
      </c>
      <c r="AS439">
        <v>3</v>
      </c>
      <c r="AT439"/>
      <c r="AU439" t="s">
        <v>472</v>
      </c>
      <c r="AV439"/>
      <c r="AW439"/>
      <c r="AX439"/>
      <c r="AY439"/>
      <c r="AZ439">
        <v>3</v>
      </c>
      <c r="BA439">
        <v>2</v>
      </c>
      <c r="BB439">
        <v>2</v>
      </c>
      <c r="BC439">
        <v>2</v>
      </c>
      <c r="BD439">
        <v>4</v>
      </c>
      <c r="BE439">
        <v>4</v>
      </c>
      <c r="BF439">
        <v>3</v>
      </c>
      <c r="BG439">
        <v>3</v>
      </c>
      <c r="BH439">
        <v>3</v>
      </c>
      <c r="BI439">
        <v>3</v>
      </c>
      <c r="BJ439">
        <v>3</v>
      </c>
      <c r="BK439">
        <v>4</v>
      </c>
      <c r="BL439">
        <v>4</v>
      </c>
      <c r="BM439">
        <v>4</v>
      </c>
      <c r="BN439">
        <v>4</v>
      </c>
      <c r="BO439">
        <v>4</v>
      </c>
      <c r="BP439">
        <v>3</v>
      </c>
      <c r="BQ439">
        <v>3</v>
      </c>
      <c r="BR439">
        <v>3</v>
      </c>
      <c r="BS439">
        <v>4</v>
      </c>
      <c r="BT439">
        <v>4</v>
      </c>
      <c r="BU439">
        <v>4</v>
      </c>
      <c r="BV439">
        <v>4</v>
      </c>
      <c r="BW439">
        <v>4</v>
      </c>
      <c r="BX439">
        <v>4</v>
      </c>
      <c r="BY439">
        <v>4</v>
      </c>
      <c r="BZ439">
        <v>4</v>
      </c>
      <c r="CA439">
        <v>4</v>
      </c>
      <c r="CB439">
        <v>4</v>
      </c>
      <c r="CC439">
        <v>4</v>
      </c>
      <c r="CD439">
        <v>4</v>
      </c>
      <c r="CE439">
        <v>1</v>
      </c>
      <c r="CF439">
        <v>3</v>
      </c>
      <c r="CG439">
        <v>3</v>
      </c>
      <c r="CH439">
        <v>3</v>
      </c>
      <c r="CI439">
        <v>3</v>
      </c>
      <c r="CJ439">
        <v>3</v>
      </c>
      <c r="CK439">
        <v>3</v>
      </c>
      <c r="CL439">
        <v>3</v>
      </c>
      <c r="CM439">
        <v>3</v>
      </c>
      <c r="CN439">
        <v>3</v>
      </c>
    </row>
    <row r="440" spans="1:92" ht="15.5">
      <c r="A440" s="126" t="s">
        <v>1517</v>
      </c>
      <c r="B440" s="132">
        <v>14.535101354060775</v>
      </c>
      <c r="C440">
        <v>1</v>
      </c>
      <c r="D440">
        <v>6</v>
      </c>
      <c r="E440">
        <v>3</v>
      </c>
      <c r="F440">
        <v>1</v>
      </c>
      <c r="G440"/>
      <c r="H440"/>
      <c r="I440"/>
      <c r="J440"/>
      <c r="K440"/>
      <c r="L440"/>
      <c r="M440"/>
      <c r="N440"/>
      <c r="O440"/>
      <c r="P440"/>
      <c r="Q440" s="126">
        <f t="shared" si="18"/>
        <v>1</v>
      </c>
      <c r="R440">
        <f t="shared" si="20"/>
        <v>1</v>
      </c>
      <c r="S440"/>
      <c r="T440"/>
      <c r="U440"/>
      <c r="V440"/>
      <c r="W440"/>
      <c r="X440">
        <v>6</v>
      </c>
      <c r="Y440"/>
      <c r="Z440"/>
      <c r="AA440">
        <v>9</v>
      </c>
      <c r="AB440"/>
      <c r="AC440"/>
      <c r="AD440"/>
      <c r="AE440"/>
      <c r="AF440"/>
      <c r="AG440" s="126">
        <f t="shared" si="19"/>
        <v>2</v>
      </c>
      <c r="AH440"/>
      <c r="AI440"/>
      <c r="AJ440"/>
      <c r="AK440"/>
      <c r="AL440"/>
      <c r="AM440">
        <v>1</v>
      </c>
      <c r="AN440"/>
      <c r="AO440"/>
      <c r="AP440">
        <v>2</v>
      </c>
      <c r="AQ440"/>
      <c r="AR440"/>
      <c r="AS440"/>
      <c r="AT440"/>
      <c r="AU440" t="s">
        <v>1516</v>
      </c>
      <c r="AV440" t="s">
        <v>819</v>
      </c>
      <c r="AW440"/>
      <c r="AX440"/>
      <c r="AY440"/>
      <c r="AZ440">
        <v>5</v>
      </c>
      <c r="BA440">
        <v>4</v>
      </c>
      <c r="BB440">
        <v>4</v>
      </c>
      <c r="BC440">
        <v>4</v>
      </c>
      <c r="BD440">
        <v>4</v>
      </c>
      <c r="BE440">
        <v>4</v>
      </c>
      <c r="BF440">
        <v>4</v>
      </c>
      <c r="BG440">
        <v>3</v>
      </c>
      <c r="BH440">
        <v>3</v>
      </c>
      <c r="BI440">
        <v>4</v>
      </c>
      <c r="BJ440">
        <v>4</v>
      </c>
      <c r="BK440">
        <v>4</v>
      </c>
      <c r="BL440">
        <v>4</v>
      </c>
      <c r="BM440">
        <v>4</v>
      </c>
      <c r="BN440">
        <v>5</v>
      </c>
      <c r="BO440">
        <v>4</v>
      </c>
      <c r="BP440">
        <v>5</v>
      </c>
      <c r="BQ440">
        <v>4</v>
      </c>
      <c r="BR440">
        <v>5</v>
      </c>
      <c r="BS440">
        <v>4</v>
      </c>
      <c r="BT440">
        <v>4</v>
      </c>
      <c r="BU440">
        <v>4</v>
      </c>
      <c r="BV440">
        <v>4</v>
      </c>
      <c r="BW440">
        <v>5</v>
      </c>
      <c r="BX440">
        <v>4</v>
      </c>
      <c r="BY440">
        <v>5</v>
      </c>
      <c r="BZ440">
        <v>5</v>
      </c>
      <c r="CA440">
        <v>4</v>
      </c>
      <c r="CB440">
        <v>4</v>
      </c>
      <c r="CC440">
        <v>4</v>
      </c>
      <c r="CD440">
        <v>4</v>
      </c>
      <c r="CE440">
        <v>2</v>
      </c>
      <c r="CF440">
        <v>2</v>
      </c>
      <c r="CG440">
        <v>5</v>
      </c>
      <c r="CH440">
        <v>3</v>
      </c>
      <c r="CI440">
        <v>4</v>
      </c>
      <c r="CJ440">
        <v>4</v>
      </c>
      <c r="CK440">
        <v>4</v>
      </c>
      <c r="CL440">
        <v>4</v>
      </c>
      <c r="CM440">
        <v>5</v>
      </c>
      <c r="CN440">
        <v>4</v>
      </c>
    </row>
    <row r="441" spans="1:92" ht="15.5">
      <c r="A441" s="126" t="s">
        <v>1515</v>
      </c>
      <c r="B441" s="132">
        <v>12.149118183672078</v>
      </c>
      <c r="C441">
        <v>1</v>
      </c>
      <c r="D441">
        <v>3</v>
      </c>
      <c r="E441">
        <v>2</v>
      </c>
      <c r="F441">
        <v>1</v>
      </c>
      <c r="G441"/>
      <c r="H441"/>
      <c r="I441"/>
      <c r="J441"/>
      <c r="K441"/>
      <c r="L441"/>
      <c r="M441"/>
      <c r="N441"/>
      <c r="O441"/>
      <c r="P441"/>
      <c r="Q441" s="126">
        <f t="shared" si="18"/>
        <v>1</v>
      </c>
      <c r="R441">
        <f t="shared" si="20"/>
        <v>1</v>
      </c>
      <c r="S441">
        <v>1</v>
      </c>
      <c r="T441">
        <v>2</v>
      </c>
      <c r="U441">
        <v>3</v>
      </c>
      <c r="V441">
        <v>4</v>
      </c>
      <c r="W441">
        <v>5</v>
      </c>
      <c r="X441">
        <v>6</v>
      </c>
      <c r="Y441">
        <v>7</v>
      </c>
      <c r="Z441">
        <v>8</v>
      </c>
      <c r="AA441">
        <v>9</v>
      </c>
      <c r="AB441">
        <v>10</v>
      </c>
      <c r="AC441">
        <v>11</v>
      </c>
      <c r="AD441">
        <v>12</v>
      </c>
      <c r="AE441">
        <v>13</v>
      </c>
      <c r="AF441"/>
      <c r="AG441" s="126">
        <f t="shared" si="19"/>
        <v>13</v>
      </c>
      <c r="AH441">
        <v>13</v>
      </c>
      <c r="AI441">
        <v>12</v>
      </c>
      <c r="AJ441">
        <v>9</v>
      </c>
      <c r="AK441">
        <v>11</v>
      </c>
      <c r="AL441">
        <v>4</v>
      </c>
      <c r="AM441">
        <v>8</v>
      </c>
      <c r="AN441">
        <v>2</v>
      </c>
      <c r="AO441">
        <v>1</v>
      </c>
      <c r="AP441">
        <v>7</v>
      </c>
      <c r="AQ441">
        <v>10</v>
      </c>
      <c r="AR441">
        <v>3</v>
      </c>
      <c r="AS441">
        <v>6</v>
      </c>
      <c r="AT441">
        <v>5</v>
      </c>
      <c r="AU441" t="s">
        <v>619</v>
      </c>
      <c r="AV441" t="s">
        <v>1514</v>
      </c>
      <c r="AW441"/>
      <c r="AX441"/>
      <c r="AY441"/>
      <c r="AZ441">
        <v>5</v>
      </c>
      <c r="BA441">
        <v>4</v>
      </c>
      <c r="BB441">
        <v>4</v>
      </c>
      <c r="BC441">
        <v>4</v>
      </c>
      <c r="BD441">
        <v>5</v>
      </c>
      <c r="BE441">
        <v>5</v>
      </c>
      <c r="BF441">
        <v>4</v>
      </c>
      <c r="BG441">
        <v>3</v>
      </c>
      <c r="BH441">
        <v>4</v>
      </c>
      <c r="BI441">
        <v>4</v>
      </c>
      <c r="BJ441">
        <v>4</v>
      </c>
      <c r="BK441">
        <v>3</v>
      </c>
      <c r="BL441">
        <v>4</v>
      </c>
      <c r="BM441">
        <v>4</v>
      </c>
      <c r="BN441">
        <v>4</v>
      </c>
      <c r="BO441">
        <v>4</v>
      </c>
      <c r="BP441">
        <v>5</v>
      </c>
      <c r="BQ441">
        <v>3</v>
      </c>
      <c r="BR441">
        <v>4</v>
      </c>
      <c r="BS441">
        <v>4</v>
      </c>
      <c r="BT441">
        <v>4</v>
      </c>
      <c r="BU441">
        <v>5</v>
      </c>
      <c r="BV441">
        <v>4</v>
      </c>
      <c r="BW441">
        <v>4</v>
      </c>
      <c r="BX441">
        <v>4</v>
      </c>
      <c r="BY441">
        <v>3</v>
      </c>
      <c r="BZ441">
        <v>4</v>
      </c>
      <c r="CA441">
        <v>4</v>
      </c>
      <c r="CB441">
        <v>3</v>
      </c>
      <c r="CC441">
        <v>3</v>
      </c>
      <c r="CD441">
        <v>4</v>
      </c>
      <c r="CE441">
        <v>6</v>
      </c>
      <c r="CF441">
        <v>5</v>
      </c>
      <c r="CG441">
        <v>4</v>
      </c>
      <c r="CH441">
        <v>4</v>
      </c>
      <c r="CI441">
        <v>5</v>
      </c>
      <c r="CJ441">
        <v>4</v>
      </c>
      <c r="CK441">
        <v>4</v>
      </c>
      <c r="CL441">
        <v>5</v>
      </c>
      <c r="CM441">
        <v>4</v>
      </c>
      <c r="CN441">
        <v>4</v>
      </c>
    </row>
    <row r="442" spans="1:92" ht="15.5">
      <c r="A442" s="126" t="s">
        <v>1513</v>
      </c>
      <c r="B442" s="132">
        <v>9.1550645643334612</v>
      </c>
      <c r="C442">
        <v>1</v>
      </c>
      <c r="D442">
        <v>2</v>
      </c>
      <c r="E442">
        <v>2</v>
      </c>
      <c r="F442">
        <v>1</v>
      </c>
      <c r="G442"/>
      <c r="H442"/>
      <c r="I442"/>
      <c r="J442"/>
      <c r="K442"/>
      <c r="L442"/>
      <c r="M442"/>
      <c r="N442"/>
      <c r="O442"/>
      <c r="P442"/>
      <c r="Q442" s="126">
        <f t="shared" si="18"/>
        <v>1</v>
      </c>
      <c r="R442">
        <f t="shared" si="20"/>
        <v>1</v>
      </c>
      <c r="S442"/>
      <c r="T442">
        <v>2</v>
      </c>
      <c r="U442">
        <v>3</v>
      </c>
      <c r="V442"/>
      <c r="W442"/>
      <c r="X442"/>
      <c r="Y442"/>
      <c r="Z442"/>
      <c r="AA442"/>
      <c r="AB442"/>
      <c r="AC442"/>
      <c r="AD442"/>
      <c r="AE442"/>
      <c r="AF442"/>
      <c r="AG442" s="126">
        <f t="shared" si="19"/>
        <v>2</v>
      </c>
      <c r="AH442"/>
      <c r="AI442">
        <v>1</v>
      </c>
      <c r="AJ442">
        <v>2</v>
      </c>
      <c r="AK442"/>
      <c r="AL442"/>
      <c r="AM442"/>
      <c r="AN442"/>
      <c r="AO442"/>
      <c r="AP442"/>
      <c r="AQ442"/>
      <c r="AR442"/>
      <c r="AS442"/>
      <c r="AT442"/>
      <c r="AU442"/>
      <c r="AV442"/>
      <c r="AW442"/>
      <c r="AX442"/>
      <c r="AY442"/>
      <c r="AZ442">
        <v>4</v>
      </c>
      <c r="BA442">
        <v>3</v>
      </c>
      <c r="BB442">
        <v>4</v>
      </c>
      <c r="BC442">
        <v>3</v>
      </c>
      <c r="BD442">
        <v>3</v>
      </c>
      <c r="BE442">
        <v>4</v>
      </c>
      <c r="BF442">
        <v>3</v>
      </c>
      <c r="BG442">
        <v>2</v>
      </c>
      <c r="BH442">
        <v>4</v>
      </c>
      <c r="BI442">
        <v>4</v>
      </c>
      <c r="BJ442">
        <v>4</v>
      </c>
      <c r="BK442">
        <v>4</v>
      </c>
      <c r="BL442">
        <v>3</v>
      </c>
      <c r="BM442">
        <v>5</v>
      </c>
      <c r="BN442">
        <v>3</v>
      </c>
      <c r="BO442">
        <v>3</v>
      </c>
      <c r="BP442">
        <v>3</v>
      </c>
      <c r="BQ442">
        <v>3</v>
      </c>
      <c r="BR442">
        <v>5</v>
      </c>
      <c r="BS442">
        <v>4</v>
      </c>
      <c r="BT442">
        <v>3</v>
      </c>
      <c r="BU442">
        <v>3</v>
      </c>
      <c r="BV442">
        <v>4</v>
      </c>
      <c r="BW442">
        <v>2</v>
      </c>
      <c r="BX442">
        <v>4</v>
      </c>
      <c r="BY442">
        <v>3</v>
      </c>
      <c r="BZ442">
        <v>3</v>
      </c>
      <c r="CA442">
        <v>3</v>
      </c>
      <c r="CB442">
        <v>3</v>
      </c>
      <c r="CC442">
        <v>4</v>
      </c>
      <c r="CD442">
        <v>4</v>
      </c>
      <c r="CE442">
        <v>4</v>
      </c>
      <c r="CF442">
        <v>4</v>
      </c>
      <c r="CG442">
        <v>3</v>
      </c>
      <c r="CH442">
        <v>5</v>
      </c>
      <c r="CI442">
        <v>3</v>
      </c>
      <c r="CJ442">
        <v>3</v>
      </c>
      <c r="CK442">
        <v>3</v>
      </c>
      <c r="CL442">
        <v>3</v>
      </c>
      <c r="CM442">
        <v>3</v>
      </c>
      <c r="CN442">
        <v>4</v>
      </c>
    </row>
    <row r="443" spans="1:92" ht="15.5">
      <c r="A443" s="126" t="s">
        <v>1512</v>
      </c>
      <c r="B443" s="132">
        <v>11.046398342442618</v>
      </c>
      <c r="C443">
        <v>1</v>
      </c>
      <c r="D443">
        <v>3</v>
      </c>
      <c r="E443">
        <v>13</v>
      </c>
      <c r="F443">
        <v>1</v>
      </c>
      <c r="G443"/>
      <c r="H443"/>
      <c r="I443"/>
      <c r="J443"/>
      <c r="K443"/>
      <c r="L443"/>
      <c r="M443"/>
      <c r="N443"/>
      <c r="O443"/>
      <c r="P443"/>
      <c r="Q443" s="126">
        <f t="shared" si="18"/>
        <v>1</v>
      </c>
      <c r="R443">
        <f t="shared" si="20"/>
        <v>1</v>
      </c>
      <c r="S443"/>
      <c r="T443">
        <v>2</v>
      </c>
      <c r="U443"/>
      <c r="V443"/>
      <c r="W443">
        <v>5</v>
      </c>
      <c r="X443"/>
      <c r="Y443"/>
      <c r="Z443"/>
      <c r="AA443"/>
      <c r="AB443"/>
      <c r="AC443"/>
      <c r="AD443"/>
      <c r="AE443"/>
      <c r="AF443"/>
      <c r="AG443" s="126">
        <f t="shared" si="19"/>
        <v>2</v>
      </c>
      <c r="AH443"/>
      <c r="AI443">
        <v>1</v>
      </c>
      <c r="AJ443"/>
      <c r="AK443"/>
      <c r="AL443">
        <v>2</v>
      </c>
      <c r="AM443"/>
      <c r="AN443"/>
      <c r="AO443"/>
      <c r="AP443"/>
      <c r="AQ443"/>
      <c r="AR443"/>
      <c r="AS443"/>
      <c r="AT443"/>
      <c r="AU443"/>
      <c r="AV443"/>
      <c r="AW443"/>
      <c r="AX443"/>
      <c r="AY443"/>
      <c r="AZ443">
        <v>2</v>
      </c>
      <c r="BA443">
        <v>2</v>
      </c>
      <c r="BB443">
        <v>2</v>
      </c>
      <c r="BC443">
        <v>3</v>
      </c>
      <c r="BD443">
        <v>4</v>
      </c>
      <c r="BE443">
        <v>4</v>
      </c>
      <c r="BF443">
        <v>4</v>
      </c>
      <c r="BG443">
        <v>4</v>
      </c>
      <c r="BH443">
        <v>4</v>
      </c>
      <c r="BI443">
        <v>4</v>
      </c>
      <c r="BJ443">
        <v>4</v>
      </c>
      <c r="BK443">
        <v>4</v>
      </c>
      <c r="BL443">
        <v>4</v>
      </c>
      <c r="BM443">
        <v>4</v>
      </c>
      <c r="BN443">
        <v>4</v>
      </c>
      <c r="BO443">
        <v>4</v>
      </c>
      <c r="BP443">
        <v>4</v>
      </c>
      <c r="BQ443">
        <v>4</v>
      </c>
      <c r="BR443">
        <v>4</v>
      </c>
      <c r="BS443">
        <v>4</v>
      </c>
      <c r="BT443">
        <v>4</v>
      </c>
      <c r="BU443">
        <v>4</v>
      </c>
      <c r="BV443">
        <v>4</v>
      </c>
      <c r="BW443">
        <v>4</v>
      </c>
      <c r="BX443">
        <v>4</v>
      </c>
      <c r="BY443">
        <v>4</v>
      </c>
      <c r="BZ443">
        <v>4</v>
      </c>
      <c r="CA443">
        <v>4</v>
      </c>
      <c r="CB443">
        <v>4</v>
      </c>
      <c r="CC443">
        <v>4</v>
      </c>
      <c r="CD443">
        <v>5</v>
      </c>
      <c r="CE443">
        <v>3</v>
      </c>
      <c r="CF443">
        <v>4</v>
      </c>
      <c r="CG443">
        <v>4</v>
      </c>
      <c r="CH443">
        <v>4</v>
      </c>
      <c r="CI443">
        <v>4</v>
      </c>
      <c r="CJ443">
        <v>4</v>
      </c>
      <c r="CK443">
        <v>4</v>
      </c>
      <c r="CL443">
        <v>2</v>
      </c>
      <c r="CM443">
        <v>2</v>
      </c>
      <c r="CN443">
        <v>2</v>
      </c>
    </row>
    <row r="444" spans="1:92" ht="15.5">
      <c r="A444" s="126" t="s">
        <v>1511</v>
      </c>
      <c r="B444" s="132">
        <v>16.66263344058229</v>
      </c>
      <c r="C444">
        <v>2</v>
      </c>
      <c r="D444">
        <v>1</v>
      </c>
      <c r="E444">
        <v>3</v>
      </c>
      <c r="F444">
        <v>1</v>
      </c>
      <c r="G444"/>
      <c r="H444"/>
      <c r="I444"/>
      <c r="J444"/>
      <c r="K444"/>
      <c r="L444"/>
      <c r="M444"/>
      <c r="N444"/>
      <c r="O444"/>
      <c r="P444"/>
      <c r="Q444" s="126">
        <f t="shared" si="18"/>
        <v>1</v>
      </c>
      <c r="R444">
        <f t="shared" si="20"/>
        <v>1</v>
      </c>
      <c r="S444"/>
      <c r="T444">
        <v>2</v>
      </c>
      <c r="U444">
        <v>3</v>
      </c>
      <c r="V444">
        <v>4</v>
      </c>
      <c r="W444">
        <v>5</v>
      </c>
      <c r="X444">
        <v>6</v>
      </c>
      <c r="Y444">
        <v>7</v>
      </c>
      <c r="Z444">
        <v>8</v>
      </c>
      <c r="AA444"/>
      <c r="AB444"/>
      <c r="AC444">
        <v>11</v>
      </c>
      <c r="AD444">
        <v>12</v>
      </c>
      <c r="AE444"/>
      <c r="AF444"/>
      <c r="AG444" s="126">
        <f t="shared" si="19"/>
        <v>9</v>
      </c>
      <c r="AH444"/>
      <c r="AI444">
        <v>2</v>
      </c>
      <c r="AJ444">
        <v>8</v>
      </c>
      <c r="AK444">
        <v>3</v>
      </c>
      <c r="AL444">
        <v>7</v>
      </c>
      <c r="AM444">
        <v>1</v>
      </c>
      <c r="AN444">
        <v>4</v>
      </c>
      <c r="AO444">
        <v>5</v>
      </c>
      <c r="AP444"/>
      <c r="AQ444"/>
      <c r="AR444">
        <v>9</v>
      </c>
      <c r="AS444">
        <v>6</v>
      </c>
      <c r="AT444"/>
      <c r="AU444" t="s">
        <v>619</v>
      </c>
      <c r="AV444"/>
      <c r="AW444"/>
      <c r="AX444"/>
      <c r="AY444"/>
      <c r="AZ444">
        <v>2</v>
      </c>
      <c r="BA444">
        <v>3</v>
      </c>
      <c r="BB444">
        <v>3</v>
      </c>
      <c r="BC444">
        <v>4</v>
      </c>
      <c r="BD444">
        <v>2</v>
      </c>
      <c r="BE444">
        <v>4</v>
      </c>
      <c r="BF444">
        <v>4</v>
      </c>
      <c r="BG444">
        <v>3</v>
      </c>
      <c r="BH444">
        <v>3</v>
      </c>
      <c r="BI444">
        <v>4</v>
      </c>
      <c r="BJ444">
        <v>5</v>
      </c>
      <c r="BK444">
        <v>5</v>
      </c>
      <c r="BL444">
        <v>5</v>
      </c>
      <c r="BM444">
        <v>5</v>
      </c>
      <c r="BN444">
        <v>3</v>
      </c>
      <c r="BO444">
        <v>5</v>
      </c>
      <c r="BP444">
        <v>5</v>
      </c>
      <c r="BQ444">
        <v>5</v>
      </c>
      <c r="BR444">
        <v>5</v>
      </c>
      <c r="BS444">
        <v>5</v>
      </c>
      <c r="BT444">
        <v>4</v>
      </c>
      <c r="BU444">
        <v>4</v>
      </c>
      <c r="BV444">
        <v>5</v>
      </c>
      <c r="BW444">
        <v>5</v>
      </c>
      <c r="BX444">
        <v>5</v>
      </c>
      <c r="BY444">
        <v>5</v>
      </c>
      <c r="BZ444">
        <v>5</v>
      </c>
      <c r="CA444">
        <v>5</v>
      </c>
      <c r="CB444">
        <v>5</v>
      </c>
      <c r="CC444">
        <v>5</v>
      </c>
      <c r="CD444">
        <v>5</v>
      </c>
      <c r="CE444">
        <v>4</v>
      </c>
      <c r="CF444">
        <v>2</v>
      </c>
      <c r="CG444">
        <v>4</v>
      </c>
      <c r="CH444">
        <v>2</v>
      </c>
      <c r="CI444">
        <v>3</v>
      </c>
      <c r="CJ444">
        <v>3</v>
      </c>
      <c r="CK444">
        <v>4</v>
      </c>
      <c r="CL444">
        <v>2</v>
      </c>
      <c r="CM444">
        <v>2</v>
      </c>
      <c r="CN444">
        <v>1</v>
      </c>
    </row>
    <row r="445" spans="1:92" ht="15.5">
      <c r="A445" s="126" t="s">
        <v>1510</v>
      </c>
      <c r="B445" s="132">
        <v>17.721507919386454</v>
      </c>
      <c r="C445">
        <v>1</v>
      </c>
      <c r="D445">
        <v>5</v>
      </c>
      <c r="E445">
        <v>12</v>
      </c>
      <c r="F445">
        <v>1</v>
      </c>
      <c r="G445"/>
      <c r="H445"/>
      <c r="I445"/>
      <c r="J445"/>
      <c r="K445"/>
      <c r="L445"/>
      <c r="M445"/>
      <c r="N445"/>
      <c r="O445"/>
      <c r="P445"/>
      <c r="Q445" s="126">
        <f t="shared" si="18"/>
        <v>1</v>
      </c>
      <c r="R445">
        <f t="shared" si="20"/>
        <v>1</v>
      </c>
      <c r="S445">
        <v>1</v>
      </c>
      <c r="T445">
        <v>2</v>
      </c>
      <c r="U445">
        <v>3</v>
      </c>
      <c r="V445"/>
      <c r="W445">
        <v>5</v>
      </c>
      <c r="X445">
        <v>6</v>
      </c>
      <c r="Y445">
        <v>7</v>
      </c>
      <c r="Z445">
        <v>8</v>
      </c>
      <c r="AA445"/>
      <c r="AB445">
        <v>10</v>
      </c>
      <c r="AC445">
        <v>11</v>
      </c>
      <c r="AD445">
        <v>12</v>
      </c>
      <c r="AE445"/>
      <c r="AF445"/>
      <c r="AG445" s="126">
        <f t="shared" si="19"/>
        <v>10</v>
      </c>
      <c r="AH445">
        <v>3</v>
      </c>
      <c r="AI445">
        <v>1</v>
      </c>
      <c r="AJ445">
        <v>7</v>
      </c>
      <c r="AK445"/>
      <c r="AL445">
        <v>6</v>
      </c>
      <c r="AM445">
        <v>5</v>
      </c>
      <c r="AN445">
        <v>2</v>
      </c>
      <c r="AO445">
        <v>4</v>
      </c>
      <c r="AP445"/>
      <c r="AQ445">
        <v>10</v>
      </c>
      <c r="AR445">
        <v>8</v>
      </c>
      <c r="AS445">
        <v>9</v>
      </c>
      <c r="AT445"/>
      <c r="AU445" t="s">
        <v>544</v>
      </c>
      <c r="AV445" t="s">
        <v>572</v>
      </c>
      <c r="AW445" t="s">
        <v>1509</v>
      </c>
      <c r="AX445"/>
      <c r="AY445"/>
      <c r="AZ445">
        <v>5</v>
      </c>
      <c r="BA445">
        <v>3</v>
      </c>
      <c r="BB445">
        <v>3</v>
      </c>
      <c r="BC445">
        <v>4</v>
      </c>
      <c r="BD445">
        <v>4</v>
      </c>
      <c r="BE445">
        <v>5</v>
      </c>
      <c r="BF445">
        <v>2</v>
      </c>
      <c r="BG445">
        <v>4</v>
      </c>
      <c r="BH445">
        <v>3</v>
      </c>
      <c r="BI445">
        <v>4</v>
      </c>
      <c r="BJ445">
        <v>4</v>
      </c>
      <c r="BK445">
        <v>4</v>
      </c>
      <c r="BL445">
        <v>5</v>
      </c>
      <c r="BM445">
        <v>5</v>
      </c>
      <c r="BN445">
        <v>5</v>
      </c>
      <c r="BO445">
        <v>5</v>
      </c>
      <c r="BP445">
        <v>5</v>
      </c>
      <c r="BQ445">
        <v>4</v>
      </c>
      <c r="BR445">
        <v>4</v>
      </c>
      <c r="BS445">
        <v>4</v>
      </c>
      <c r="BT445">
        <v>3</v>
      </c>
      <c r="BU445">
        <v>3</v>
      </c>
      <c r="BV445">
        <v>3</v>
      </c>
      <c r="BW445">
        <v>4</v>
      </c>
      <c r="BX445">
        <v>5</v>
      </c>
      <c r="BY445">
        <v>5</v>
      </c>
      <c r="BZ445">
        <v>5</v>
      </c>
      <c r="CA445">
        <v>5</v>
      </c>
      <c r="CB445">
        <v>4</v>
      </c>
      <c r="CC445">
        <v>4</v>
      </c>
      <c r="CD445">
        <v>4</v>
      </c>
      <c r="CE445">
        <v>1</v>
      </c>
      <c r="CF445">
        <v>3</v>
      </c>
      <c r="CG445">
        <v>4</v>
      </c>
      <c r="CH445">
        <v>4</v>
      </c>
      <c r="CI445">
        <v>4</v>
      </c>
      <c r="CJ445">
        <v>4</v>
      </c>
      <c r="CK445">
        <v>4</v>
      </c>
      <c r="CL445">
        <v>3</v>
      </c>
      <c r="CM445">
        <v>3</v>
      </c>
      <c r="CN445">
        <v>3</v>
      </c>
    </row>
    <row r="446" spans="1:92" ht="15.5">
      <c r="A446" s="126" t="s">
        <v>1508</v>
      </c>
      <c r="B446" s="132">
        <v>4.3542265054406357</v>
      </c>
      <c r="C446">
        <v>2</v>
      </c>
      <c r="D446">
        <v>6</v>
      </c>
      <c r="E446">
        <v>12</v>
      </c>
      <c r="F446">
        <v>1</v>
      </c>
      <c r="G446"/>
      <c r="H446"/>
      <c r="I446"/>
      <c r="J446"/>
      <c r="K446"/>
      <c r="L446"/>
      <c r="M446"/>
      <c r="N446"/>
      <c r="O446"/>
      <c r="P446"/>
      <c r="Q446" s="126">
        <f t="shared" si="18"/>
        <v>1</v>
      </c>
      <c r="R446">
        <f t="shared" si="20"/>
        <v>1</v>
      </c>
      <c r="S446"/>
      <c r="T446"/>
      <c r="U446"/>
      <c r="V446"/>
      <c r="W446"/>
      <c r="X446"/>
      <c r="Y446"/>
      <c r="Z446"/>
      <c r="AA446"/>
      <c r="AB446"/>
      <c r="AC446"/>
      <c r="AD446"/>
      <c r="AE446"/>
      <c r="AF446">
        <v>14</v>
      </c>
      <c r="AG446" s="126">
        <f t="shared" si="19"/>
        <v>0</v>
      </c>
      <c r="AH446"/>
      <c r="AI446"/>
      <c r="AJ446"/>
      <c r="AK446"/>
      <c r="AL446"/>
      <c r="AM446"/>
      <c r="AN446"/>
      <c r="AO446"/>
      <c r="AP446"/>
      <c r="AQ446"/>
      <c r="AR446"/>
      <c r="AS446"/>
      <c r="AT446"/>
      <c r="AU446"/>
      <c r="AV446"/>
      <c r="AW446"/>
      <c r="AX446"/>
      <c r="AY446"/>
      <c r="AZ446">
        <v>6</v>
      </c>
      <c r="BA446">
        <v>3</v>
      </c>
      <c r="BB446">
        <v>2</v>
      </c>
      <c r="BC446">
        <v>2</v>
      </c>
      <c r="BD446">
        <v>2</v>
      </c>
      <c r="BE446">
        <v>3</v>
      </c>
      <c r="BF446">
        <v>2</v>
      </c>
      <c r="BG446">
        <v>2</v>
      </c>
      <c r="BH446">
        <v>2</v>
      </c>
      <c r="BI446">
        <v>2</v>
      </c>
      <c r="BJ446">
        <v>2</v>
      </c>
      <c r="BK446">
        <v>3</v>
      </c>
      <c r="BL446">
        <v>3</v>
      </c>
      <c r="BM446">
        <v>3</v>
      </c>
      <c r="BN446">
        <v>2</v>
      </c>
      <c r="BO446">
        <v>2</v>
      </c>
      <c r="BP446">
        <v>2</v>
      </c>
      <c r="BQ446">
        <v>2</v>
      </c>
      <c r="BR446">
        <v>3</v>
      </c>
      <c r="BS446">
        <v>2</v>
      </c>
      <c r="BT446">
        <v>2</v>
      </c>
      <c r="BU446">
        <v>2</v>
      </c>
      <c r="BV446">
        <v>2</v>
      </c>
      <c r="BW446">
        <v>3</v>
      </c>
      <c r="BX446">
        <v>3</v>
      </c>
      <c r="BY446">
        <v>3</v>
      </c>
      <c r="BZ446">
        <v>4</v>
      </c>
      <c r="CA446">
        <v>2</v>
      </c>
      <c r="CB446">
        <v>2</v>
      </c>
      <c r="CC446">
        <v>3</v>
      </c>
      <c r="CD446">
        <v>3</v>
      </c>
      <c r="CE446">
        <v>7</v>
      </c>
      <c r="CF446">
        <v>2</v>
      </c>
      <c r="CG446">
        <v>2</v>
      </c>
      <c r="CH446">
        <v>2</v>
      </c>
      <c r="CI446">
        <v>3</v>
      </c>
      <c r="CJ446">
        <v>2</v>
      </c>
      <c r="CK446">
        <v>2</v>
      </c>
      <c r="CL446">
        <v>2</v>
      </c>
      <c r="CM446">
        <v>1</v>
      </c>
      <c r="CN446">
        <v>2</v>
      </c>
    </row>
    <row r="447" spans="1:92" ht="15.5">
      <c r="A447" s="126" t="s">
        <v>1507</v>
      </c>
      <c r="B447" s="132">
        <v>8.4561828567124397</v>
      </c>
      <c r="C447">
        <v>2</v>
      </c>
      <c r="D447">
        <v>2</v>
      </c>
      <c r="E447">
        <v>14</v>
      </c>
      <c r="F447">
        <v>1</v>
      </c>
      <c r="G447"/>
      <c r="H447"/>
      <c r="I447"/>
      <c r="J447"/>
      <c r="K447"/>
      <c r="L447"/>
      <c r="M447"/>
      <c r="N447"/>
      <c r="O447"/>
      <c r="P447"/>
      <c r="Q447" s="126">
        <f t="shared" si="18"/>
        <v>1</v>
      </c>
      <c r="R447">
        <f t="shared" si="20"/>
        <v>1</v>
      </c>
      <c r="S447"/>
      <c r="T447"/>
      <c r="U447">
        <v>3</v>
      </c>
      <c r="V447"/>
      <c r="W447">
        <v>5</v>
      </c>
      <c r="X447">
        <v>6</v>
      </c>
      <c r="Y447"/>
      <c r="Z447"/>
      <c r="AA447"/>
      <c r="AB447"/>
      <c r="AC447"/>
      <c r="AD447"/>
      <c r="AE447"/>
      <c r="AF447"/>
      <c r="AG447" s="126">
        <f t="shared" si="19"/>
        <v>3</v>
      </c>
      <c r="AH447"/>
      <c r="AI447"/>
      <c r="AJ447">
        <v>1</v>
      </c>
      <c r="AK447"/>
      <c r="AL447">
        <v>2</v>
      </c>
      <c r="AM447">
        <v>3</v>
      </c>
      <c r="AN447"/>
      <c r="AO447"/>
      <c r="AP447"/>
      <c r="AQ447"/>
      <c r="AR447"/>
      <c r="AS447"/>
      <c r="AT447"/>
      <c r="AU447" t="s">
        <v>1506</v>
      </c>
      <c r="AV447"/>
      <c r="AW447"/>
      <c r="AX447"/>
      <c r="AY447"/>
      <c r="AZ447">
        <v>6</v>
      </c>
      <c r="BA447">
        <v>2</v>
      </c>
      <c r="BB447">
        <v>2</v>
      </c>
      <c r="BC447">
        <v>2</v>
      </c>
      <c r="BD447">
        <v>3</v>
      </c>
      <c r="BE447">
        <v>5</v>
      </c>
      <c r="BF447">
        <v>4</v>
      </c>
      <c r="BG447">
        <v>4</v>
      </c>
      <c r="BH447">
        <v>3</v>
      </c>
      <c r="BI447">
        <v>3</v>
      </c>
      <c r="BJ447">
        <v>4</v>
      </c>
      <c r="BK447">
        <v>4</v>
      </c>
      <c r="BL447">
        <v>4</v>
      </c>
      <c r="BM447">
        <v>4</v>
      </c>
      <c r="BN447">
        <v>4</v>
      </c>
      <c r="BO447">
        <v>4</v>
      </c>
      <c r="BP447">
        <v>3</v>
      </c>
      <c r="BQ447">
        <v>4</v>
      </c>
      <c r="BR447">
        <v>4</v>
      </c>
      <c r="BS447">
        <v>4</v>
      </c>
      <c r="BT447">
        <v>4</v>
      </c>
      <c r="BU447">
        <v>3</v>
      </c>
      <c r="BV447">
        <v>3</v>
      </c>
      <c r="BW447">
        <v>3</v>
      </c>
      <c r="BX447">
        <v>4</v>
      </c>
      <c r="BY447">
        <v>4</v>
      </c>
      <c r="BZ447">
        <v>4</v>
      </c>
      <c r="CA447">
        <v>5</v>
      </c>
      <c r="CB447">
        <v>4</v>
      </c>
      <c r="CC447">
        <v>4</v>
      </c>
      <c r="CD447">
        <v>4</v>
      </c>
      <c r="CE447">
        <v>5</v>
      </c>
      <c r="CF447">
        <v>3</v>
      </c>
      <c r="CG447">
        <v>4</v>
      </c>
      <c r="CH447">
        <v>3</v>
      </c>
      <c r="CI447">
        <v>4</v>
      </c>
      <c r="CJ447">
        <v>4</v>
      </c>
      <c r="CK447">
        <v>4</v>
      </c>
      <c r="CL447">
        <v>1</v>
      </c>
      <c r="CM447">
        <v>1</v>
      </c>
      <c r="CN447">
        <v>1</v>
      </c>
    </row>
    <row r="448" spans="1:92" ht="15.5">
      <c r="A448" s="126" t="s">
        <v>1505</v>
      </c>
      <c r="B448" s="132">
        <v>14.279060076748863</v>
      </c>
      <c r="C448">
        <v>2</v>
      </c>
      <c r="D448">
        <v>3</v>
      </c>
      <c r="E448">
        <v>13</v>
      </c>
      <c r="F448">
        <v>1</v>
      </c>
      <c r="G448"/>
      <c r="H448"/>
      <c r="I448"/>
      <c r="J448"/>
      <c r="K448"/>
      <c r="L448"/>
      <c r="M448"/>
      <c r="N448"/>
      <c r="O448"/>
      <c r="P448"/>
      <c r="Q448" s="126">
        <f t="shared" si="18"/>
        <v>1</v>
      </c>
      <c r="R448">
        <f t="shared" si="20"/>
        <v>1</v>
      </c>
      <c r="S448"/>
      <c r="T448">
        <v>2</v>
      </c>
      <c r="U448">
        <v>3</v>
      </c>
      <c r="V448"/>
      <c r="W448">
        <v>5</v>
      </c>
      <c r="X448">
        <v>6</v>
      </c>
      <c r="Y448">
        <v>7</v>
      </c>
      <c r="Z448">
        <v>8</v>
      </c>
      <c r="AA448"/>
      <c r="AB448">
        <v>10</v>
      </c>
      <c r="AC448">
        <v>11</v>
      </c>
      <c r="AD448">
        <v>12</v>
      </c>
      <c r="AE448">
        <v>13</v>
      </c>
      <c r="AF448"/>
      <c r="AG448" s="126">
        <f t="shared" si="19"/>
        <v>10</v>
      </c>
      <c r="AH448"/>
      <c r="AI448">
        <v>1</v>
      </c>
      <c r="AJ448">
        <v>2</v>
      </c>
      <c r="AK448"/>
      <c r="AL448">
        <v>7</v>
      </c>
      <c r="AM448">
        <v>3</v>
      </c>
      <c r="AN448">
        <v>4</v>
      </c>
      <c r="AO448">
        <v>9</v>
      </c>
      <c r="AP448"/>
      <c r="AQ448">
        <v>6</v>
      </c>
      <c r="AR448">
        <v>8</v>
      </c>
      <c r="AS448">
        <v>5</v>
      </c>
      <c r="AT448">
        <v>10</v>
      </c>
      <c r="AU448" t="s">
        <v>1504</v>
      </c>
      <c r="AV448"/>
      <c r="AW448"/>
      <c r="AX448"/>
      <c r="AY448"/>
      <c r="AZ448">
        <v>6</v>
      </c>
      <c r="BA448">
        <v>3</v>
      </c>
      <c r="BB448">
        <v>3</v>
      </c>
      <c r="BC448">
        <v>2</v>
      </c>
      <c r="BD448">
        <v>3</v>
      </c>
      <c r="BE448">
        <v>4</v>
      </c>
      <c r="BF448">
        <v>3</v>
      </c>
      <c r="BG448">
        <v>3</v>
      </c>
      <c r="BH448">
        <v>3</v>
      </c>
      <c r="BI448">
        <v>3</v>
      </c>
      <c r="BJ448">
        <v>4</v>
      </c>
      <c r="BK448">
        <v>4</v>
      </c>
      <c r="BL448">
        <v>5</v>
      </c>
      <c r="BM448">
        <v>5</v>
      </c>
      <c r="BN448">
        <v>4</v>
      </c>
      <c r="BO448">
        <v>4</v>
      </c>
      <c r="BP448">
        <v>3</v>
      </c>
      <c r="BQ448">
        <v>3</v>
      </c>
      <c r="BR448">
        <v>3</v>
      </c>
      <c r="BS448">
        <v>3</v>
      </c>
      <c r="BT448">
        <v>3</v>
      </c>
      <c r="BU448">
        <v>4</v>
      </c>
      <c r="BV448">
        <v>4</v>
      </c>
      <c r="BW448">
        <v>4</v>
      </c>
      <c r="BX448">
        <v>4</v>
      </c>
      <c r="BY448">
        <v>4</v>
      </c>
      <c r="BZ448">
        <v>4</v>
      </c>
      <c r="CA448">
        <v>4</v>
      </c>
      <c r="CB448">
        <v>3</v>
      </c>
      <c r="CC448">
        <v>3</v>
      </c>
      <c r="CD448">
        <v>3</v>
      </c>
      <c r="CE448">
        <v>7</v>
      </c>
      <c r="CF448">
        <v>3</v>
      </c>
      <c r="CG448">
        <v>4</v>
      </c>
      <c r="CH448">
        <v>4</v>
      </c>
      <c r="CI448">
        <v>4</v>
      </c>
      <c r="CJ448">
        <v>4</v>
      </c>
      <c r="CK448">
        <v>4</v>
      </c>
      <c r="CL448">
        <v>2</v>
      </c>
      <c r="CM448">
        <v>2</v>
      </c>
      <c r="CN448">
        <v>3</v>
      </c>
    </row>
    <row r="449" spans="1:92" ht="15.5">
      <c r="A449" s="126" t="s">
        <v>1503</v>
      </c>
      <c r="B449" s="132">
        <v>13.210674301071913</v>
      </c>
      <c r="C449">
        <v>2</v>
      </c>
      <c r="D449">
        <v>2</v>
      </c>
      <c r="E449">
        <v>12</v>
      </c>
      <c r="F449">
        <v>1</v>
      </c>
      <c r="G449"/>
      <c r="H449"/>
      <c r="I449"/>
      <c r="J449"/>
      <c r="K449"/>
      <c r="L449"/>
      <c r="M449"/>
      <c r="N449"/>
      <c r="O449"/>
      <c r="P449"/>
      <c r="Q449" s="126">
        <f t="shared" si="18"/>
        <v>1</v>
      </c>
      <c r="R449">
        <f t="shared" si="20"/>
        <v>1</v>
      </c>
      <c r="S449"/>
      <c r="T449">
        <v>2</v>
      </c>
      <c r="U449">
        <v>3</v>
      </c>
      <c r="V449"/>
      <c r="W449"/>
      <c r="X449">
        <v>6</v>
      </c>
      <c r="Y449">
        <v>7</v>
      </c>
      <c r="Z449"/>
      <c r="AA449">
        <v>9</v>
      </c>
      <c r="AB449">
        <v>10</v>
      </c>
      <c r="AC449"/>
      <c r="AD449"/>
      <c r="AE449"/>
      <c r="AF449"/>
      <c r="AG449" s="126">
        <f t="shared" si="19"/>
        <v>6</v>
      </c>
      <c r="AH449"/>
      <c r="AI449">
        <v>4</v>
      </c>
      <c r="AJ449">
        <v>6</v>
      </c>
      <c r="AK449"/>
      <c r="AL449"/>
      <c r="AM449">
        <v>1</v>
      </c>
      <c r="AN449">
        <v>3</v>
      </c>
      <c r="AO449"/>
      <c r="AP449">
        <v>2</v>
      </c>
      <c r="AQ449">
        <v>5</v>
      </c>
      <c r="AR449"/>
      <c r="AS449"/>
      <c r="AT449"/>
      <c r="AU449" t="s">
        <v>1502</v>
      </c>
      <c r="AV449" t="s">
        <v>1501</v>
      </c>
      <c r="AW449" t="s">
        <v>269</v>
      </c>
      <c r="AX449" t="s">
        <v>1342</v>
      </c>
      <c r="AY449"/>
      <c r="AZ449">
        <v>4</v>
      </c>
      <c r="BA449">
        <v>3</v>
      </c>
      <c r="BB449">
        <v>3</v>
      </c>
      <c r="BC449">
        <v>2</v>
      </c>
      <c r="BD449">
        <v>4</v>
      </c>
      <c r="BE449">
        <v>4</v>
      </c>
      <c r="BF449">
        <v>4</v>
      </c>
      <c r="BG449">
        <v>4</v>
      </c>
      <c r="BH449">
        <v>3</v>
      </c>
      <c r="BI449">
        <v>2</v>
      </c>
      <c r="BJ449">
        <v>2</v>
      </c>
      <c r="BK449">
        <v>4</v>
      </c>
      <c r="BL449">
        <v>4</v>
      </c>
      <c r="BM449">
        <v>4</v>
      </c>
      <c r="BN449">
        <v>4</v>
      </c>
      <c r="BO449">
        <v>4</v>
      </c>
      <c r="BP449">
        <v>5</v>
      </c>
      <c r="BQ449">
        <v>4</v>
      </c>
      <c r="BR449">
        <v>4</v>
      </c>
      <c r="BS449">
        <v>4</v>
      </c>
      <c r="BT449">
        <v>4</v>
      </c>
      <c r="BU449">
        <v>4</v>
      </c>
      <c r="BV449">
        <v>4</v>
      </c>
      <c r="BW449">
        <v>5</v>
      </c>
      <c r="BX449">
        <v>5</v>
      </c>
      <c r="BY449">
        <v>5</v>
      </c>
      <c r="BZ449">
        <v>5</v>
      </c>
      <c r="CA449">
        <v>5</v>
      </c>
      <c r="CB449">
        <v>5</v>
      </c>
      <c r="CC449">
        <v>5</v>
      </c>
      <c r="CD449">
        <v>4</v>
      </c>
      <c r="CE449">
        <v>7</v>
      </c>
      <c r="CF449">
        <v>4</v>
      </c>
      <c r="CG449">
        <v>4</v>
      </c>
      <c r="CH449">
        <v>4</v>
      </c>
      <c r="CI449">
        <v>4</v>
      </c>
      <c r="CJ449">
        <v>4</v>
      </c>
      <c r="CK449">
        <v>3</v>
      </c>
      <c r="CL449">
        <v>3</v>
      </c>
      <c r="CM449">
        <v>3</v>
      </c>
      <c r="CN449">
        <v>4</v>
      </c>
    </row>
    <row r="450" spans="1:92" ht="15.5">
      <c r="A450" s="126" t="s">
        <v>1500</v>
      </c>
      <c r="B450" s="132">
        <v>4.9017103191803644</v>
      </c>
      <c r="C450">
        <v>2</v>
      </c>
      <c r="D450">
        <v>6</v>
      </c>
      <c r="E450">
        <v>9</v>
      </c>
      <c r="F450">
        <v>1</v>
      </c>
      <c r="G450"/>
      <c r="H450"/>
      <c r="I450"/>
      <c r="J450"/>
      <c r="K450"/>
      <c r="L450"/>
      <c r="M450"/>
      <c r="N450"/>
      <c r="O450"/>
      <c r="P450"/>
      <c r="Q450" s="126">
        <f t="shared" si="18"/>
        <v>1</v>
      </c>
      <c r="R450">
        <f t="shared" si="20"/>
        <v>1</v>
      </c>
      <c r="S450"/>
      <c r="T450">
        <v>2</v>
      </c>
      <c r="U450"/>
      <c r="V450"/>
      <c r="W450"/>
      <c r="X450">
        <v>6</v>
      </c>
      <c r="Y450">
        <v>7</v>
      </c>
      <c r="Z450"/>
      <c r="AA450"/>
      <c r="AB450">
        <v>10</v>
      </c>
      <c r="AC450"/>
      <c r="AD450"/>
      <c r="AE450"/>
      <c r="AF450"/>
      <c r="AG450" s="126">
        <f t="shared" si="19"/>
        <v>4</v>
      </c>
      <c r="AH450"/>
      <c r="AI450">
        <v>4</v>
      </c>
      <c r="AJ450"/>
      <c r="AK450"/>
      <c r="AL450"/>
      <c r="AM450">
        <v>2</v>
      </c>
      <c r="AN450">
        <v>3</v>
      </c>
      <c r="AO450"/>
      <c r="AP450"/>
      <c r="AQ450">
        <v>1</v>
      </c>
      <c r="AR450"/>
      <c r="AS450"/>
      <c r="AT450"/>
      <c r="AU450"/>
      <c r="AV450"/>
      <c r="AW450"/>
      <c r="AX450"/>
      <c r="AY450"/>
      <c r="AZ450">
        <v>6</v>
      </c>
      <c r="BA450">
        <v>4</v>
      </c>
      <c r="BB450">
        <v>4</v>
      </c>
      <c r="BC450">
        <v>3</v>
      </c>
      <c r="BD450">
        <v>4</v>
      </c>
      <c r="BE450">
        <v>3</v>
      </c>
      <c r="BF450">
        <v>3</v>
      </c>
      <c r="BG450">
        <v>3</v>
      </c>
      <c r="BH450">
        <v>3</v>
      </c>
      <c r="BI450">
        <v>3</v>
      </c>
      <c r="BJ450">
        <v>3</v>
      </c>
      <c r="BK450">
        <v>4</v>
      </c>
      <c r="BL450">
        <v>4</v>
      </c>
      <c r="BM450">
        <v>4</v>
      </c>
      <c r="BN450">
        <v>3</v>
      </c>
      <c r="BO450">
        <v>3</v>
      </c>
      <c r="BP450">
        <v>3</v>
      </c>
      <c r="BQ450">
        <v>3</v>
      </c>
      <c r="BR450">
        <v>3</v>
      </c>
      <c r="BS450">
        <v>3</v>
      </c>
      <c r="BT450">
        <v>4</v>
      </c>
      <c r="BU450">
        <v>4</v>
      </c>
      <c r="BV450">
        <v>4</v>
      </c>
      <c r="BW450">
        <v>4</v>
      </c>
      <c r="BX450">
        <v>4</v>
      </c>
      <c r="BY450">
        <v>4</v>
      </c>
      <c r="BZ450">
        <v>4</v>
      </c>
      <c r="CA450">
        <v>4</v>
      </c>
      <c r="CB450">
        <v>3</v>
      </c>
      <c r="CC450">
        <v>3</v>
      </c>
      <c r="CD450">
        <v>4</v>
      </c>
      <c r="CE450">
        <v>7</v>
      </c>
      <c r="CF450">
        <v>3</v>
      </c>
      <c r="CG450">
        <v>4</v>
      </c>
      <c r="CH450">
        <v>3</v>
      </c>
      <c r="CI450">
        <v>4</v>
      </c>
      <c r="CJ450">
        <v>4</v>
      </c>
      <c r="CK450">
        <v>4</v>
      </c>
      <c r="CL450">
        <v>3</v>
      </c>
      <c r="CM450">
        <v>3</v>
      </c>
      <c r="CN450">
        <v>3</v>
      </c>
    </row>
    <row r="451" spans="1:92" ht="15.5">
      <c r="A451" s="126" t="s">
        <v>1499</v>
      </c>
      <c r="B451" s="132">
        <v>12.768288465789206</v>
      </c>
      <c r="C451">
        <v>1</v>
      </c>
      <c r="D451">
        <v>3</v>
      </c>
      <c r="E451">
        <v>9</v>
      </c>
      <c r="F451">
        <v>1</v>
      </c>
      <c r="G451"/>
      <c r="H451"/>
      <c r="I451"/>
      <c r="J451"/>
      <c r="K451"/>
      <c r="L451"/>
      <c r="M451"/>
      <c r="N451"/>
      <c r="O451"/>
      <c r="P451"/>
      <c r="Q451" s="126">
        <f t="shared" si="18"/>
        <v>1</v>
      </c>
      <c r="R451">
        <f t="shared" si="20"/>
        <v>1</v>
      </c>
      <c r="S451"/>
      <c r="T451">
        <v>2</v>
      </c>
      <c r="U451">
        <v>3</v>
      </c>
      <c r="V451"/>
      <c r="W451">
        <v>5</v>
      </c>
      <c r="X451">
        <v>6</v>
      </c>
      <c r="Y451"/>
      <c r="Z451"/>
      <c r="AA451">
        <v>9</v>
      </c>
      <c r="AB451"/>
      <c r="AC451">
        <v>11</v>
      </c>
      <c r="AD451"/>
      <c r="AE451"/>
      <c r="AF451"/>
      <c r="AG451" s="126">
        <f t="shared" si="19"/>
        <v>6</v>
      </c>
      <c r="AH451"/>
      <c r="AI451">
        <v>1</v>
      </c>
      <c r="AJ451">
        <v>2</v>
      </c>
      <c r="AK451"/>
      <c r="AL451">
        <v>3</v>
      </c>
      <c r="AM451">
        <v>5</v>
      </c>
      <c r="AN451"/>
      <c r="AO451"/>
      <c r="AP451">
        <v>6</v>
      </c>
      <c r="AQ451"/>
      <c r="AR451">
        <v>4</v>
      </c>
      <c r="AS451"/>
      <c r="AT451"/>
      <c r="AU451" t="s">
        <v>536</v>
      </c>
      <c r="AV451"/>
      <c r="AW451"/>
      <c r="AX451"/>
      <c r="AY451"/>
      <c r="AZ451">
        <v>6</v>
      </c>
      <c r="BA451">
        <v>4</v>
      </c>
      <c r="BB451">
        <v>4</v>
      </c>
      <c r="BC451">
        <v>4</v>
      </c>
      <c r="BD451">
        <v>4</v>
      </c>
      <c r="BE451">
        <v>3</v>
      </c>
      <c r="BF451">
        <v>4</v>
      </c>
      <c r="BG451">
        <v>5</v>
      </c>
      <c r="BH451">
        <v>5</v>
      </c>
      <c r="BI451">
        <v>4</v>
      </c>
      <c r="BJ451">
        <v>5</v>
      </c>
      <c r="BK451">
        <v>4</v>
      </c>
      <c r="BL451">
        <v>4</v>
      </c>
      <c r="BM451">
        <v>5</v>
      </c>
      <c r="BN451">
        <v>5</v>
      </c>
      <c r="BO451">
        <v>3</v>
      </c>
      <c r="BP451">
        <v>4</v>
      </c>
      <c r="BQ451">
        <v>4</v>
      </c>
      <c r="BR451">
        <v>3</v>
      </c>
      <c r="BS451">
        <v>4</v>
      </c>
      <c r="BT451">
        <v>4</v>
      </c>
      <c r="BU451">
        <v>5</v>
      </c>
      <c r="BV451">
        <v>5</v>
      </c>
      <c r="BW451">
        <v>4</v>
      </c>
      <c r="BX451">
        <v>4</v>
      </c>
      <c r="BY451">
        <v>4</v>
      </c>
      <c r="BZ451">
        <v>5</v>
      </c>
      <c r="CA451">
        <v>3</v>
      </c>
      <c r="CB451">
        <v>3</v>
      </c>
      <c r="CC451">
        <v>4</v>
      </c>
      <c r="CD451">
        <v>5</v>
      </c>
      <c r="CE451">
        <v>6</v>
      </c>
      <c r="CF451">
        <v>4</v>
      </c>
      <c r="CG451">
        <v>5</v>
      </c>
      <c r="CH451">
        <v>4</v>
      </c>
      <c r="CI451">
        <v>4</v>
      </c>
      <c r="CJ451">
        <v>5</v>
      </c>
      <c r="CK451">
        <v>5</v>
      </c>
      <c r="CL451">
        <v>3</v>
      </c>
      <c r="CM451">
        <v>4</v>
      </c>
      <c r="CN451">
        <v>2</v>
      </c>
    </row>
    <row r="452" spans="1:92" ht="15.5">
      <c r="A452" s="126" t="s">
        <v>1498</v>
      </c>
      <c r="B452" s="132">
        <v>16.64104247625616</v>
      </c>
      <c r="C452">
        <v>1</v>
      </c>
      <c r="D452">
        <v>3</v>
      </c>
      <c r="E452">
        <v>4</v>
      </c>
      <c r="F452">
        <v>1</v>
      </c>
      <c r="G452"/>
      <c r="H452"/>
      <c r="I452"/>
      <c r="J452"/>
      <c r="K452"/>
      <c r="L452"/>
      <c r="M452"/>
      <c r="N452"/>
      <c r="O452"/>
      <c r="P452"/>
      <c r="Q452" s="126">
        <f t="shared" si="18"/>
        <v>1</v>
      </c>
      <c r="R452">
        <f t="shared" si="20"/>
        <v>1</v>
      </c>
      <c r="S452"/>
      <c r="T452">
        <v>2</v>
      </c>
      <c r="U452"/>
      <c r="V452"/>
      <c r="W452"/>
      <c r="X452"/>
      <c r="Y452"/>
      <c r="Z452"/>
      <c r="AA452"/>
      <c r="AB452"/>
      <c r="AC452"/>
      <c r="AD452"/>
      <c r="AE452"/>
      <c r="AF452"/>
      <c r="AG452" s="126">
        <f t="shared" si="19"/>
        <v>1</v>
      </c>
      <c r="AH452"/>
      <c r="AI452">
        <v>1</v>
      </c>
      <c r="AJ452"/>
      <c r="AK452"/>
      <c r="AL452"/>
      <c r="AM452"/>
      <c r="AN452"/>
      <c r="AO452"/>
      <c r="AP452"/>
      <c r="AQ452"/>
      <c r="AR452"/>
      <c r="AS452"/>
      <c r="AT452"/>
      <c r="AU452"/>
      <c r="AV452"/>
      <c r="AW452"/>
      <c r="AX452"/>
      <c r="AY452"/>
      <c r="AZ452">
        <v>1</v>
      </c>
      <c r="BA452">
        <v>1</v>
      </c>
      <c r="BB452">
        <v>1</v>
      </c>
      <c r="BC452">
        <v>1</v>
      </c>
      <c r="BD452">
        <v>3</v>
      </c>
      <c r="BE452">
        <v>4</v>
      </c>
      <c r="BF452">
        <v>3</v>
      </c>
      <c r="BG452">
        <v>1</v>
      </c>
      <c r="BH452">
        <v>2</v>
      </c>
      <c r="BI452">
        <v>3</v>
      </c>
      <c r="BJ452">
        <v>4</v>
      </c>
      <c r="BK452">
        <v>5</v>
      </c>
      <c r="BL452">
        <v>1</v>
      </c>
      <c r="BM452">
        <v>4</v>
      </c>
      <c r="BN452">
        <v>3</v>
      </c>
      <c r="BO452">
        <v>5</v>
      </c>
      <c r="BP452">
        <v>5</v>
      </c>
      <c r="BQ452">
        <v>5</v>
      </c>
      <c r="BR452">
        <v>5</v>
      </c>
      <c r="BS452">
        <v>4</v>
      </c>
      <c r="BT452">
        <v>3</v>
      </c>
      <c r="BU452">
        <v>4</v>
      </c>
      <c r="BV452">
        <v>2</v>
      </c>
      <c r="BW452">
        <v>4</v>
      </c>
      <c r="BX452">
        <v>5</v>
      </c>
      <c r="BY452">
        <v>4</v>
      </c>
      <c r="BZ452">
        <v>4</v>
      </c>
      <c r="CA452">
        <v>2</v>
      </c>
      <c r="CB452">
        <v>5</v>
      </c>
      <c r="CC452">
        <v>3</v>
      </c>
      <c r="CD452">
        <v>3</v>
      </c>
      <c r="CE452">
        <v>4</v>
      </c>
      <c r="CF452">
        <v>1</v>
      </c>
      <c r="CG452">
        <v>2</v>
      </c>
      <c r="CH452">
        <v>1</v>
      </c>
      <c r="CI452">
        <v>1</v>
      </c>
      <c r="CJ452">
        <v>2</v>
      </c>
      <c r="CK452">
        <v>3</v>
      </c>
      <c r="CL452">
        <v>1</v>
      </c>
      <c r="CM452">
        <v>1</v>
      </c>
      <c r="CN452">
        <v>1</v>
      </c>
    </row>
    <row r="453" spans="1:92" ht="15.5">
      <c r="A453" s="126" t="s">
        <v>1497</v>
      </c>
      <c r="B453" s="132">
        <v>10.802222917570074</v>
      </c>
      <c r="C453">
        <v>2</v>
      </c>
      <c r="D453">
        <v>6</v>
      </c>
      <c r="E453">
        <v>6</v>
      </c>
      <c r="F453">
        <v>1</v>
      </c>
      <c r="G453"/>
      <c r="H453"/>
      <c r="I453"/>
      <c r="J453"/>
      <c r="K453"/>
      <c r="L453"/>
      <c r="M453"/>
      <c r="N453"/>
      <c r="O453"/>
      <c r="P453"/>
      <c r="Q453" s="126">
        <f t="shared" ref="Q453:Q516" si="21">COUNT(F453:P453)</f>
        <v>1</v>
      </c>
      <c r="R453">
        <f t="shared" si="20"/>
        <v>1</v>
      </c>
      <c r="S453"/>
      <c r="T453">
        <v>2</v>
      </c>
      <c r="U453">
        <v>3</v>
      </c>
      <c r="V453"/>
      <c r="W453">
        <v>5</v>
      </c>
      <c r="X453">
        <v>6</v>
      </c>
      <c r="Y453">
        <v>7</v>
      </c>
      <c r="Z453">
        <v>8</v>
      </c>
      <c r="AA453"/>
      <c r="AB453"/>
      <c r="AC453">
        <v>11</v>
      </c>
      <c r="AD453">
        <v>12</v>
      </c>
      <c r="AE453"/>
      <c r="AF453"/>
      <c r="AG453" s="126">
        <f t="shared" ref="AG453:AG516" si="22">COUNT(S453:AE453)</f>
        <v>8</v>
      </c>
      <c r="AH453"/>
      <c r="AI453">
        <v>6</v>
      </c>
      <c r="AJ453">
        <v>5</v>
      </c>
      <c r="AK453"/>
      <c r="AL453">
        <v>7</v>
      </c>
      <c r="AM453">
        <v>3</v>
      </c>
      <c r="AN453">
        <v>2</v>
      </c>
      <c r="AO453">
        <v>8</v>
      </c>
      <c r="AP453"/>
      <c r="AQ453"/>
      <c r="AR453">
        <v>4</v>
      </c>
      <c r="AS453">
        <v>1</v>
      </c>
      <c r="AT453"/>
      <c r="AU453" t="s">
        <v>1496</v>
      </c>
      <c r="AV453" t="s">
        <v>1495</v>
      </c>
      <c r="AW453" t="s">
        <v>1494</v>
      </c>
      <c r="AX453" t="s">
        <v>1206</v>
      </c>
      <c r="AY453"/>
      <c r="AZ453">
        <v>5</v>
      </c>
      <c r="BA453">
        <v>5</v>
      </c>
      <c r="BB453">
        <v>5</v>
      </c>
      <c r="BC453">
        <v>5</v>
      </c>
      <c r="BD453">
        <v>5</v>
      </c>
      <c r="BE453">
        <v>5</v>
      </c>
      <c r="BF453">
        <v>5</v>
      </c>
      <c r="BG453">
        <v>4</v>
      </c>
      <c r="BH453">
        <v>3</v>
      </c>
      <c r="BI453">
        <v>5</v>
      </c>
      <c r="BJ453">
        <v>5</v>
      </c>
      <c r="BK453">
        <v>5</v>
      </c>
      <c r="BL453">
        <v>5</v>
      </c>
      <c r="BM453">
        <v>5</v>
      </c>
      <c r="BN453">
        <v>5</v>
      </c>
      <c r="BO453">
        <v>5</v>
      </c>
      <c r="BP453">
        <v>5</v>
      </c>
      <c r="BQ453">
        <v>5</v>
      </c>
      <c r="BR453">
        <v>5</v>
      </c>
      <c r="BS453">
        <v>5</v>
      </c>
      <c r="BT453">
        <v>5</v>
      </c>
      <c r="BU453">
        <v>5</v>
      </c>
      <c r="BV453">
        <v>5</v>
      </c>
      <c r="BW453">
        <v>5</v>
      </c>
      <c r="BX453">
        <v>5</v>
      </c>
      <c r="BY453">
        <v>5</v>
      </c>
      <c r="BZ453">
        <v>5</v>
      </c>
      <c r="CA453">
        <v>5</v>
      </c>
      <c r="CB453">
        <v>5</v>
      </c>
      <c r="CC453">
        <v>5</v>
      </c>
      <c r="CD453">
        <v>5</v>
      </c>
      <c r="CE453">
        <v>2</v>
      </c>
      <c r="CF453">
        <v>3</v>
      </c>
      <c r="CG453">
        <v>5</v>
      </c>
      <c r="CH453">
        <v>5</v>
      </c>
      <c r="CI453">
        <v>5</v>
      </c>
      <c r="CJ453">
        <v>5</v>
      </c>
      <c r="CK453">
        <v>5</v>
      </c>
      <c r="CL453">
        <v>4</v>
      </c>
      <c r="CM453">
        <v>4</v>
      </c>
      <c r="CN453">
        <v>4</v>
      </c>
    </row>
    <row r="454" spans="1:92" ht="15.5">
      <c r="A454" s="126" t="s">
        <v>1493</v>
      </c>
      <c r="B454" s="132">
        <v>15.766068215380971</v>
      </c>
      <c r="C454">
        <v>1</v>
      </c>
      <c r="D454">
        <v>1</v>
      </c>
      <c r="E454">
        <v>9</v>
      </c>
      <c r="F454">
        <v>1</v>
      </c>
      <c r="G454"/>
      <c r="H454"/>
      <c r="I454"/>
      <c r="J454"/>
      <c r="K454"/>
      <c r="L454"/>
      <c r="M454">
        <v>8</v>
      </c>
      <c r="N454"/>
      <c r="O454"/>
      <c r="P454"/>
      <c r="Q454" s="126">
        <f t="shared" si="21"/>
        <v>2</v>
      </c>
      <c r="R454">
        <f t="shared" ref="R454:R517" si="23">IF(Q454=1,MAX(F454:O454),11)</f>
        <v>11</v>
      </c>
      <c r="S454">
        <v>1</v>
      </c>
      <c r="T454">
        <v>2</v>
      </c>
      <c r="U454"/>
      <c r="V454"/>
      <c r="W454">
        <v>5</v>
      </c>
      <c r="X454">
        <v>6</v>
      </c>
      <c r="Y454">
        <v>7</v>
      </c>
      <c r="Z454"/>
      <c r="AA454"/>
      <c r="AB454"/>
      <c r="AC454">
        <v>11</v>
      </c>
      <c r="AD454">
        <v>12</v>
      </c>
      <c r="AE454"/>
      <c r="AF454"/>
      <c r="AG454" s="126">
        <f t="shared" si="22"/>
        <v>7</v>
      </c>
      <c r="AH454">
        <v>3</v>
      </c>
      <c r="AI454">
        <v>2</v>
      </c>
      <c r="AJ454"/>
      <c r="AK454"/>
      <c r="AL454">
        <v>7</v>
      </c>
      <c r="AM454">
        <v>1</v>
      </c>
      <c r="AN454">
        <v>6</v>
      </c>
      <c r="AO454"/>
      <c r="AP454"/>
      <c r="AQ454"/>
      <c r="AR454">
        <v>5</v>
      </c>
      <c r="AS454">
        <v>4</v>
      </c>
      <c r="AT454"/>
      <c r="AU454" t="s">
        <v>1492</v>
      </c>
      <c r="AV454"/>
      <c r="AW454"/>
      <c r="AX454"/>
      <c r="AY454"/>
      <c r="AZ454">
        <v>3</v>
      </c>
      <c r="BA454">
        <v>2</v>
      </c>
      <c r="BB454">
        <v>2</v>
      </c>
      <c r="BC454">
        <v>4</v>
      </c>
      <c r="BD454">
        <v>3</v>
      </c>
      <c r="BE454">
        <v>4</v>
      </c>
      <c r="BF454">
        <v>4</v>
      </c>
      <c r="BG454">
        <v>3</v>
      </c>
      <c r="BH454">
        <v>2</v>
      </c>
      <c r="BI454">
        <v>1</v>
      </c>
      <c r="BJ454">
        <v>3</v>
      </c>
      <c r="BK454">
        <v>5</v>
      </c>
      <c r="BL454">
        <v>4</v>
      </c>
      <c r="BM454">
        <v>3</v>
      </c>
      <c r="BN454">
        <v>4</v>
      </c>
      <c r="BO454">
        <v>4</v>
      </c>
      <c r="BP454">
        <v>4</v>
      </c>
      <c r="BQ454">
        <v>4</v>
      </c>
      <c r="BR454">
        <v>3</v>
      </c>
      <c r="BS454">
        <v>5</v>
      </c>
      <c r="BT454">
        <v>2</v>
      </c>
      <c r="BU454">
        <v>4</v>
      </c>
      <c r="BV454">
        <v>4</v>
      </c>
      <c r="BW454">
        <v>3</v>
      </c>
      <c r="BX454">
        <v>4</v>
      </c>
      <c r="BY454">
        <v>4</v>
      </c>
      <c r="BZ454">
        <v>4</v>
      </c>
      <c r="CA454">
        <v>5</v>
      </c>
      <c r="CB454">
        <v>3</v>
      </c>
      <c r="CC454">
        <v>3</v>
      </c>
      <c r="CD454">
        <v>2</v>
      </c>
      <c r="CE454">
        <v>5</v>
      </c>
      <c r="CF454">
        <v>3</v>
      </c>
      <c r="CG454">
        <v>2</v>
      </c>
      <c r="CH454">
        <v>3</v>
      </c>
      <c r="CI454">
        <v>3</v>
      </c>
      <c r="CJ454">
        <v>4</v>
      </c>
      <c r="CK454">
        <v>4</v>
      </c>
      <c r="CL454">
        <v>4</v>
      </c>
      <c r="CM454">
        <v>3</v>
      </c>
      <c r="CN454">
        <v>3</v>
      </c>
    </row>
    <row r="455" spans="1:92" ht="15.5">
      <c r="A455" s="126" t="s">
        <v>1491</v>
      </c>
      <c r="B455" s="132">
        <v>15.086872883987111</v>
      </c>
      <c r="C455">
        <v>1</v>
      </c>
      <c r="D455">
        <v>3</v>
      </c>
      <c r="E455">
        <v>6</v>
      </c>
      <c r="F455"/>
      <c r="G455"/>
      <c r="H455"/>
      <c r="I455"/>
      <c r="J455"/>
      <c r="K455"/>
      <c r="L455"/>
      <c r="M455"/>
      <c r="N455">
        <v>9</v>
      </c>
      <c r="O455"/>
      <c r="P455" t="s">
        <v>1490</v>
      </c>
      <c r="Q455" s="126">
        <f t="shared" si="21"/>
        <v>1</v>
      </c>
      <c r="R455">
        <f t="shared" si="23"/>
        <v>9</v>
      </c>
      <c r="S455"/>
      <c r="T455">
        <v>2</v>
      </c>
      <c r="U455"/>
      <c r="V455"/>
      <c r="W455"/>
      <c r="X455"/>
      <c r="Y455"/>
      <c r="Z455"/>
      <c r="AA455"/>
      <c r="AB455"/>
      <c r="AC455"/>
      <c r="AD455"/>
      <c r="AE455"/>
      <c r="AF455"/>
      <c r="AG455" s="126">
        <f t="shared" si="22"/>
        <v>1</v>
      </c>
      <c r="AH455"/>
      <c r="AI455">
        <v>1</v>
      </c>
      <c r="AJ455"/>
      <c r="AK455"/>
      <c r="AL455"/>
      <c r="AM455"/>
      <c r="AN455"/>
      <c r="AO455"/>
      <c r="AP455"/>
      <c r="AQ455"/>
      <c r="AR455"/>
      <c r="AS455"/>
      <c r="AT455"/>
      <c r="AU455" t="s">
        <v>333</v>
      </c>
      <c r="AV455"/>
      <c r="AW455"/>
      <c r="AX455"/>
      <c r="AY455"/>
      <c r="AZ455">
        <v>4</v>
      </c>
      <c r="BA455">
        <v>5</v>
      </c>
      <c r="BB455">
        <v>5</v>
      </c>
      <c r="BC455">
        <v>5</v>
      </c>
      <c r="BD455">
        <v>4</v>
      </c>
      <c r="BE455">
        <v>4</v>
      </c>
      <c r="BF455">
        <v>4</v>
      </c>
      <c r="BG455">
        <v>3</v>
      </c>
      <c r="BH455">
        <v>3</v>
      </c>
      <c r="BI455">
        <v>3</v>
      </c>
      <c r="BJ455">
        <v>4</v>
      </c>
      <c r="BK455">
        <v>3</v>
      </c>
      <c r="BL455">
        <v>3</v>
      </c>
      <c r="BM455">
        <v>4</v>
      </c>
      <c r="BN455">
        <v>4</v>
      </c>
      <c r="BO455">
        <v>3</v>
      </c>
      <c r="BP455">
        <v>4</v>
      </c>
      <c r="BQ455">
        <v>5</v>
      </c>
      <c r="BR455">
        <v>4</v>
      </c>
      <c r="BS455">
        <v>4</v>
      </c>
      <c r="BT455">
        <v>4</v>
      </c>
      <c r="BU455">
        <v>4</v>
      </c>
      <c r="BV455">
        <v>4</v>
      </c>
      <c r="BW455">
        <v>3</v>
      </c>
      <c r="BX455">
        <v>4</v>
      </c>
      <c r="BY455">
        <v>4</v>
      </c>
      <c r="BZ455">
        <v>4</v>
      </c>
      <c r="CA455">
        <v>4</v>
      </c>
      <c r="CB455">
        <v>4</v>
      </c>
      <c r="CC455">
        <v>4</v>
      </c>
      <c r="CD455">
        <v>4</v>
      </c>
      <c r="CE455">
        <v>3</v>
      </c>
      <c r="CF455">
        <v>4</v>
      </c>
      <c r="CG455">
        <v>4</v>
      </c>
      <c r="CH455">
        <v>4</v>
      </c>
      <c r="CI455">
        <v>4</v>
      </c>
      <c r="CJ455">
        <v>4</v>
      </c>
      <c r="CK455">
        <v>4</v>
      </c>
      <c r="CL455">
        <v>4</v>
      </c>
      <c r="CM455">
        <v>4</v>
      </c>
      <c r="CN455">
        <v>4</v>
      </c>
    </row>
    <row r="456" spans="1:92" ht="15.5">
      <c r="A456" s="126" t="s">
        <v>1489</v>
      </c>
      <c r="B456" s="132">
        <v>13.959494093869951</v>
      </c>
      <c r="C456">
        <v>1</v>
      </c>
      <c r="D456">
        <v>6</v>
      </c>
      <c r="E456">
        <v>8</v>
      </c>
      <c r="F456">
        <v>1</v>
      </c>
      <c r="G456"/>
      <c r="H456"/>
      <c r="I456"/>
      <c r="J456"/>
      <c r="K456"/>
      <c r="L456"/>
      <c r="M456"/>
      <c r="N456"/>
      <c r="O456"/>
      <c r="P456"/>
      <c r="Q456" s="126">
        <f t="shared" si="21"/>
        <v>1</v>
      </c>
      <c r="R456">
        <f t="shared" si="23"/>
        <v>1</v>
      </c>
      <c r="S456">
        <v>1</v>
      </c>
      <c r="T456">
        <v>2</v>
      </c>
      <c r="U456">
        <v>3</v>
      </c>
      <c r="V456">
        <v>4</v>
      </c>
      <c r="W456"/>
      <c r="X456">
        <v>6</v>
      </c>
      <c r="Y456">
        <v>7</v>
      </c>
      <c r="Z456">
        <v>8</v>
      </c>
      <c r="AA456">
        <v>9</v>
      </c>
      <c r="AB456">
        <v>10</v>
      </c>
      <c r="AC456">
        <v>11</v>
      </c>
      <c r="AD456">
        <v>12</v>
      </c>
      <c r="AE456">
        <v>13</v>
      </c>
      <c r="AF456"/>
      <c r="AG456" s="126">
        <f t="shared" si="22"/>
        <v>12</v>
      </c>
      <c r="AH456">
        <v>1</v>
      </c>
      <c r="AI456">
        <v>3</v>
      </c>
      <c r="AJ456">
        <v>8</v>
      </c>
      <c r="AK456">
        <v>5</v>
      </c>
      <c r="AL456"/>
      <c r="AM456">
        <v>10</v>
      </c>
      <c r="AN456">
        <v>6</v>
      </c>
      <c r="AO456">
        <v>11</v>
      </c>
      <c r="AP456">
        <v>12</v>
      </c>
      <c r="AQ456">
        <v>7</v>
      </c>
      <c r="AR456">
        <v>2</v>
      </c>
      <c r="AS456">
        <v>4</v>
      </c>
      <c r="AT456">
        <v>9</v>
      </c>
      <c r="AU456" t="s">
        <v>1488</v>
      </c>
      <c r="AV456" t="s">
        <v>1487</v>
      </c>
      <c r="AW456" t="s">
        <v>544</v>
      </c>
      <c r="AX456" t="s">
        <v>1486</v>
      </c>
      <c r="AY456" t="s">
        <v>1177</v>
      </c>
      <c r="AZ456">
        <v>6</v>
      </c>
      <c r="BA456">
        <v>1</v>
      </c>
      <c r="BB456">
        <v>2</v>
      </c>
      <c r="BC456">
        <v>3</v>
      </c>
      <c r="BD456">
        <v>4</v>
      </c>
      <c r="BE456">
        <v>5</v>
      </c>
      <c r="BF456">
        <v>5</v>
      </c>
      <c r="BG456">
        <v>5</v>
      </c>
      <c r="BH456">
        <v>5</v>
      </c>
      <c r="BI456">
        <v>5</v>
      </c>
      <c r="BJ456">
        <v>5</v>
      </c>
      <c r="BK456">
        <v>5</v>
      </c>
      <c r="BL456">
        <v>5</v>
      </c>
      <c r="BM456">
        <v>5</v>
      </c>
      <c r="BN456">
        <v>5</v>
      </c>
      <c r="BO456">
        <v>5</v>
      </c>
      <c r="BP456">
        <v>5</v>
      </c>
      <c r="BQ456">
        <v>5</v>
      </c>
      <c r="BR456">
        <v>5</v>
      </c>
      <c r="BS456">
        <v>5</v>
      </c>
      <c r="BT456">
        <v>5</v>
      </c>
      <c r="BU456">
        <v>5</v>
      </c>
      <c r="BV456">
        <v>5</v>
      </c>
      <c r="BW456">
        <v>5</v>
      </c>
      <c r="BX456">
        <v>5</v>
      </c>
      <c r="BY456">
        <v>5</v>
      </c>
      <c r="BZ456">
        <v>5</v>
      </c>
      <c r="CA456">
        <v>5</v>
      </c>
      <c r="CB456">
        <v>5</v>
      </c>
      <c r="CC456">
        <v>5</v>
      </c>
      <c r="CD456">
        <v>5</v>
      </c>
      <c r="CE456">
        <v>1</v>
      </c>
      <c r="CF456">
        <v>5</v>
      </c>
      <c r="CG456">
        <v>5</v>
      </c>
      <c r="CH456">
        <v>4</v>
      </c>
      <c r="CI456">
        <v>5</v>
      </c>
      <c r="CJ456">
        <v>5</v>
      </c>
      <c r="CK456">
        <v>5</v>
      </c>
      <c r="CL456">
        <v>2</v>
      </c>
      <c r="CM456">
        <v>2</v>
      </c>
      <c r="CN456">
        <v>2</v>
      </c>
    </row>
    <row r="457" spans="1:92" ht="15.5">
      <c r="A457" s="126" t="s">
        <v>1485</v>
      </c>
      <c r="B457" s="132">
        <v>24.103029584512814</v>
      </c>
      <c r="C457">
        <v>1</v>
      </c>
      <c r="D457">
        <v>3</v>
      </c>
      <c r="E457">
        <v>6</v>
      </c>
      <c r="F457">
        <v>1</v>
      </c>
      <c r="G457"/>
      <c r="H457"/>
      <c r="I457"/>
      <c r="J457"/>
      <c r="K457"/>
      <c r="L457"/>
      <c r="M457"/>
      <c r="N457"/>
      <c r="O457"/>
      <c r="P457"/>
      <c r="Q457" s="126">
        <f t="shared" si="21"/>
        <v>1</v>
      </c>
      <c r="R457">
        <f t="shared" si="23"/>
        <v>1</v>
      </c>
      <c r="S457"/>
      <c r="T457">
        <v>2</v>
      </c>
      <c r="U457"/>
      <c r="V457"/>
      <c r="W457">
        <v>5</v>
      </c>
      <c r="X457"/>
      <c r="Y457"/>
      <c r="Z457"/>
      <c r="AA457"/>
      <c r="AB457"/>
      <c r="AC457"/>
      <c r="AD457"/>
      <c r="AE457"/>
      <c r="AF457"/>
      <c r="AG457" s="126">
        <f t="shared" si="22"/>
        <v>2</v>
      </c>
      <c r="AH457"/>
      <c r="AI457">
        <v>1</v>
      </c>
      <c r="AJ457"/>
      <c r="AK457"/>
      <c r="AL457">
        <v>2</v>
      </c>
      <c r="AM457"/>
      <c r="AN457"/>
      <c r="AO457"/>
      <c r="AP457"/>
      <c r="AQ457"/>
      <c r="AR457"/>
      <c r="AS457"/>
      <c r="AT457"/>
      <c r="AU457" t="s">
        <v>603</v>
      </c>
      <c r="AV457" t="s">
        <v>760</v>
      </c>
      <c r="AW457"/>
      <c r="AX457"/>
      <c r="AY457"/>
      <c r="AZ457">
        <v>3</v>
      </c>
      <c r="BA457">
        <v>3</v>
      </c>
      <c r="BB457">
        <v>2</v>
      </c>
      <c r="BC457">
        <v>3</v>
      </c>
      <c r="BD457">
        <v>3</v>
      </c>
      <c r="BE457">
        <v>4</v>
      </c>
      <c r="BF457">
        <v>2</v>
      </c>
      <c r="BG457">
        <v>3</v>
      </c>
      <c r="BH457">
        <v>3</v>
      </c>
      <c r="BI457">
        <v>3</v>
      </c>
      <c r="BJ457">
        <v>3</v>
      </c>
      <c r="BK457">
        <v>3</v>
      </c>
      <c r="BL457">
        <v>2</v>
      </c>
      <c r="BM457">
        <v>4</v>
      </c>
      <c r="BN457">
        <v>3</v>
      </c>
      <c r="BO457">
        <v>3</v>
      </c>
      <c r="BP457">
        <v>3</v>
      </c>
      <c r="BQ457">
        <v>3</v>
      </c>
      <c r="BR457">
        <v>2</v>
      </c>
      <c r="BS457">
        <v>4</v>
      </c>
      <c r="BT457">
        <v>3</v>
      </c>
      <c r="BU457">
        <v>3</v>
      </c>
      <c r="BV457">
        <v>3</v>
      </c>
      <c r="BW457">
        <v>3</v>
      </c>
      <c r="BX457">
        <v>3</v>
      </c>
      <c r="BY457">
        <v>3</v>
      </c>
      <c r="BZ457">
        <v>3</v>
      </c>
      <c r="CA457">
        <v>3</v>
      </c>
      <c r="CB457">
        <v>3</v>
      </c>
      <c r="CC457">
        <v>3</v>
      </c>
      <c r="CD457">
        <v>3</v>
      </c>
      <c r="CE457">
        <v>7</v>
      </c>
      <c r="CF457">
        <v>3</v>
      </c>
      <c r="CG457">
        <v>3</v>
      </c>
      <c r="CH457">
        <v>3</v>
      </c>
      <c r="CI457">
        <v>4</v>
      </c>
      <c r="CJ457">
        <v>3</v>
      </c>
      <c r="CK457">
        <v>4</v>
      </c>
      <c r="CL457">
        <v>3</v>
      </c>
      <c r="CM457">
        <v>3</v>
      </c>
      <c r="CN457">
        <v>2</v>
      </c>
    </row>
    <row r="458" spans="1:92" ht="15.5">
      <c r="A458" s="126" t="s">
        <v>1484</v>
      </c>
      <c r="B458" s="132">
        <v>22.10439649605836</v>
      </c>
      <c r="C458">
        <v>2</v>
      </c>
      <c r="D458">
        <v>4</v>
      </c>
      <c r="E458">
        <v>12</v>
      </c>
      <c r="F458">
        <v>1</v>
      </c>
      <c r="G458"/>
      <c r="H458"/>
      <c r="I458"/>
      <c r="J458"/>
      <c r="K458"/>
      <c r="L458"/>
      <c r="M458"/>
      <c r="N458"/>
      <c r="O458"/>
      <c r="P458"/>
      <c r="Q458" s="126">
        <f t="shared" si="21"/>
        <v>1</v>
      </c>
      <c r="R458">
        <f t="shared" si="23"/>
        <v>1</v>
      </c>
      <c r="S458"/>
      <c r="T458">
        <v>2</v>
      </c>
      <c r="U458">
        <v>3</v>
      </c>
      <c r="V458">
        <v>4</v>
      </c>
      <c r="W458">
        <v>5</v>
      </c>
      <c r="X458">
        <v>6</v>
      </c>
      <c r="Y458">
        <v>7</v>
      </c>
      <c r="Z458"/>
      <c r="AA458"/>
      <c r="AB458"/>
      <c r="AC458"/>
      <c r="AD458">
        <v>12</v>
      </c>
      <c r="AE458"/>
      <c r="AF458"/>
      <c r="AG458" s="126">
        <f t="shared" si="22"/>
        <v>7</v>
      </c>
      <c r="AH458"/>
      <c r="AI458">
        <v>1</v>
      </c>
      <c r="AJ458">
        <v>7</v>
      </c>
      <c r="AK458">
        <v>2</v>
      </c>
      <c r="AL458">
        <v>3</v>
      </c>
      <c r="AM458">
        <v>4</v>
      </c>
      <c r="AN458">
        <v>5</v>
      </c>
      <c r="AO458"/>
      <c r="AP458"/>
      <c r="AQ458"/>
      <c r="AR458"/>
      <c r="AS458">
        <v>6</v>
      </c>
      <c r="AT458"/>
      <c r="AU458" t="s">
        <v>497</v>
      </c>
      <c r="AV458" t="s">
        <v>1483</v>
      </c>
      <c r="AW458"/>
      <c r="AX458"/>
      <c r="AY458"/>
      <c r="AZ458">
        <v>6</v>
      </c>
      <c r="BA458">
        <v>3</v>
      </c>
      <c r="BB458">
        <v>3</v>
      </c>
      <c r="BC458">
        <v>3</v>
      </c>
      <c r="BD458">
        <v>4</v>
      </c>
      <c r="BE458">
        <v>5</v>
      </c>
      <c r="BF458">
        <v>3</v>
      </c>
      <c r="BG458">
        <v>3</v>
      </c>
      <c r="BH458">
        <v>2</v>
      </c>
      <c r="BI458">
        <v>4</v>
      </c>
      <c r="BJ458">
        <v>4</v>
      </c>
      <c r="BK458">
        <v>4</v>
      </c>
      <c r="BL458">
        <v>4</v>
      </c>
      <c r="BM458">
        <v>4</v>
      </c>
      <c r="BN458">
        <v>4</v>
      </c>
      <c r="BO458">
        <v>4</v>
      </c>
      <c r="BP458">
        <v>4</v>
      </c>
      <c r="BQ458">
        <v>4</v>
      </c>
      <c r="BR458">
        <v>4</v>
      </c>
      <c r="BS458">
        <v>4</v>
      </c>
      <c r="BT458">
        <v>4</v>
      </c>
      <c r="BU458">
        <v>4</v>
      </c>
      <c r="BV458">
        <v>5</v>
      </c>
      <c r="BW458">
        <v>5</v>
      </c>
      <c r="BX458">
        <v>5</v>
      </c>
      <c r="BY458">
        <v>5</v>
      </c>
      <c r="BZ458">
        <v>5</v>
      </c>
      <c r="CA458">
        <v>4</v>
      </c>
      <c r="CB458">
        <v>4</v>
      </c>
      <c r="CC458">
        <v>4</v>
      </c>
      <c r="CD458">
        <v>5</v>
      </c>
      <c r="CE458">
        <v>2</v>
      </c>
      <c r="CF458">
        <v>3</v>
      </c>
      <c r="CG458">
        <v>3</v>
      </c>
      <c r="CH458">
        <v>3</v>
      </c>
      <c r="CI458">
        <v>3</v>
      </c>
      <c r="CJ458">
        <v>3</v>
      </c>
      <c r="CK458">
        <v>3</v>
      </c>
      <c r="CL458">
        <v>2</v>
      </c>
      <c r="CM458">
        <v>2</v>
      </c>
      <c r="CN458">
        <v>2</v>
      </c>
    </row>
    <row r="459" spans="1:92" ht="15.5">
      <c r="A459" s="126" t="s">
        <v>1482</v>
      </c>
      <c r="B459" s="132">
        <v>11.771315563644713</v>
      </c>
      <c r="C459">
        <v>1</v>
      </c>
      <c r="D459">
        <v>6</v>
      </c>
      <c r="E459">
        <v>13</v>
      </c>
      <c r="F459">
        <v>1</v>
      </c>
      <c r="G459"/>
      <c r="H459"/>
      <c r="I459"/>
      <c r="J459"/>
      <c r="K459"/>
      <c r="L459"/>
      <c r="M459"/>
      <c r="N459"/>
      <c r="O459"/>
      <c r="P459"/>
      <c r="Q459" s="126">
        <f t="shared" si="21"/>
        <v>1</v>
      </c>
      <c r="R459">
        <f t="shared" si="23"/>
        <v>1</v>
      </c>
      <c r="S459">
        <v>1</v>
      </c>
      <c r="T459">
        <v>2</v>
      </c>
      <c r="U459">
        <v>3</v>
      </c>
      <c r="V459">
        <v>4</v>
      </c>
      <c r="W459">
        <v>5</v>
      </c>
      <c r="X459">
        <v>6</v>
      </c>
      <c r="Y459">
        <v>7</v>
      </c>
      <c r="Z459">
        <v>8</v>
      </c>
      <c r="AA459">
        <v>9</v>
      </c>
      <c r="AB459"/>
      <c r="AC459">
        <v>11</v>
      </c>
      <c r="AD459">
        <v>12</v>
      </c>
      <c r="AE459"/>
      <c r="AF459"/>
      <c r="AG459" s="126">
        <f t="shared" si="22"/>
        <v>11</v>
      </c>
      <c r="AH459">
        <v>10</v>
      </c>
      <c r="AI459">
        <v>1</v>
      </c>
      <c r="AJ459">
        <v>7</v>
      </c>
      <c r="AK459">
        <v>4</v>
      </c>
      <c r="AL459">
        <v>6</v>
      </c>
      <c r="AM459">
        <v>5</v>
      </c>
      <c r="AN459">
        <v>2</v>
      </c>
      <c r="AO459">
        <v>8</v>
      </c>
      <c r="AP459">
        <v>11</v>
      </c>
      <c r="AQ459"/>
      <c r="AR459">
        <v>9</v>
      </c>
      <c r="AS459">
        <v>3</v>
      </c>
      <c r="AT459"/>
      <c r="AU459"/>
      <c r="AV459"/>
      <c r="AW459"/>
      <c r="AX459"/>
      <c r="AY459"/>
      <c r="AZ459">
        <v>6</v>
      </c>
      <c r="BA459">
        <v>4</v>
      </c>
      <c r="BB459">
        <v>4</v>
      </c>
      <c r="BC459">
        <v>4</v>
      </c>
      <c r="BD459">
        <v>5</v>
      </c>
      <c r="BE459">
        <v>5</v>
      </c>
      <c r="BF459">
        <v>3</v>
      </c>
      <c r="BG459">
        <v>4</v>
      </c>
      <c r="BH459">
        <v>4</v>
      </c>
      <c r="BI459">
        <v>5</v>
      </c>
      <c r="BJ459">
        <v>4</v>
      </c>
      <c r="BK459">
        <v>4</v>
      </c>
      <c r="BL459">
        <v>4</v>
      </c>
      <c r="BM459">
        <v>5</v>
      </c>
      <c r="BN459">
        <v>4</v>
      </c>
      <c r="BO459">
        <v>5</v>
      </c>
      <c r="BP459">
        <v>5</v>
      </c>
      <c r="BQ459">
        <v>4</v>
      </c>
      <c r="BR459">
        <v>5</v>
      </c>
      <c r="BS459">
        <v>4</v>
      </c>
      <c r="BT459">
        <v>3</v>
      </c>
      <c r="BU459">
        <v>4</v>
      </c>
      <c r="BV459">
        <v>5</v>
      </c>
      <c r="BW459">
        <v>5</v>
      </c>
      <c r="BX459">
        <v>5</v>
      </c>
      <c r="BY459">
        <v>5</v>
      </c>
      <c r="BZ459">
        <v>5</v>
      </c>
      <c r="CA459">
        <v>4</v>
      </c>
      <c r="CB459">
        <v>4</v>
      </c>
      <c r="CC459">
        <v>4</v>
      </c>
      <c r="CD459">
        <v>5</v>
      </c>
      <c r="CE459">
        <v>6</v>
      </c>
      <c r="CF459">
        <v>3</v>
      </c>
      <c r="CG459">
        <v>4</v>
      </c>
      <c r="CH459">
        <v>4</v>
      </c>
      <c r="CI459">
        <v>4</v>
      </c>
      <c r="CJ459">
        <v>4</v>
      </c>
      <c r="CK459">
        <v>3</v>
      </c>
      <c r="CL459">
        <v>4</v>
      </c>
      <c r="CM459">
        <v>3</v>
      </c>
      <c r="CN459">
        <v>2</v>
      </c>
    </row>
    <row r="460" spans="1:92" ht="15.5">
      <c r="A460" s="126" t="s">
        <v>1481</v>
      </c>
      <c r="B460" s="132">
        <v>14.203057898977113</v>
      </c>
      <c r="C460">
        <v>2</v>
      </c>
      <c r="D460">
        <v>3</v>
      </c>
      <c r="E460">
        <v>12</v>
      </c>
      <c r="F460">
        <v>1</v>
      </c>
      <c r="G460"/>
      <c r="H460"/>
      <c r="I460"/>
      <c r="J460"/>
      <c r="K460"/>
      <c r="L460"/>
      <c r="M460"/>
      <c r="N460"/>
      <c r="O460"/>
      <c r="P460"/>
      <c r="Q460" s="126">
        <f t="shared" si="21"/>
        <v>1</v>
      </c>
      <c r="R460">
        <f t="shared" si="23"/>
        <v>1</v>
      </c>
      <c r="S460"/>
      <c r="T460">
        <v>2</v>
      </c>
      <c r="U460">
        <v>3</v>
      </c>
      <c r="V460">
        <v>4</v>
      </c>
      <c r="W460"/>
      <c r="X460"/>
      <c r="Y460"/>
      <c r="Z460"/>
      <c r="AA460"/>
      <c r="AB460"/>
      <c r="AC460"/>
      <c r="AD460"/>
      <c r="AE460"/>
      <c r="AF460"/>
      <c r="AG460" s="126">
        <f t="shared" si="22"/>
        <v>3</v>
      </c>
      <c r="AH460"/>
      <c r="AI460">
        <v>1</v>
      </c>
      <c r="AJ460">
        <v>2</v>
      </c>
      <c r="AK460">
        <v>3</v>
      </c>
      <c r="AL460"/>
      <c r="AM460"/>
      <c r="AN460"/>
      <c r="AO460"/>
      <c r="AP460"/>
      <c r="AQ460"/>
      <c r="AR460"/>
      <c r="AS460"/>
      <c r="AT460"/>
      <c r="AU460" t="s">
        <v>536</v>
      </c>
      <c r="AV460" t="s">
        <v>297</v>
      </c>
      <c r="AW460"/>
      <c r="AX460"/>
      <c r="AY460"/>
      <c r="AZ460">
        <v>4</v>
      </c>
      <c r="BA460">
        <v>4</v>
      </c>
      <c r="BB460">
        <v>4</v>
      </c>
      <c r="BC460">
        <v>4</v>
      </c>
      <c r="BD460">
        <v>4</v>
      </c>
      <c r="BE460">
        <v>5</v>
      </c>
      <c r="BF460">
        <v>3</v>
      </c>
      <c r="BG460">
        <v>4</v>
      </c>
      <c r="BH460">
        <v>4</v>
      </c>
      <c r="BI460">
        <v>3</v>
      </c>
      <c r="BJ460">
        <v>4</v>
      </c>
      <c r="BK460">
        <v>4</v>
      </c>
      <c r="BL460">
        <v>4</v>
      </c>
      <c r="BM460">
        <v>4</v>
      </c>
      <c r="BN460">
        <v>4</v>
      </c>
      <c r="BO460">
        <v>4</v>
      </c>
      <c r="BP460">
        <v>4</v>
      </c>
      <c r="BQ460">
        <v>4</v>
      </c>
      <c r="BR460">
        <v>4</v>
      </c>
      <c r="BS460">
        <v>4</v>
      </c>
      <c r="BT460">
        <v>4</v>
      </c>
      <c r="BU460">
        <v>4</v>
      </c>
      <c r="BV460">
        <v>4</v>
      </c>
      <c r="BW460">
        <v>4</v>
      </c>
      <c r="BX460">
        <v>4</v>
      </c>
      <c r="BY460">
        <v>4</v>
      </c>
      <c r="BZ460">
        <v>4</v>
      </c>
      <c r="CA460">
        <v>4</v>
      </c>
      <c r="CB460">
        <v>4</v>
      </c>
      <c r="CC460">
        <v>4</v>
      </c>
      <c r="CD460">
        <v>4</v>
      </c>
      <c r="CE460">
        <v>3</v>
      </c>
      <c r="CF460">
        <v>4</v>
      </c>
      <c r="CG460">
        <v>4</v>
      </c>
      <c r="CH460">
        <v>4</v>
      </c>
      <c r="CI460">
        <v>3</v>
      </c>
      <c r="CJ460">
        <v>3</v>
      </c>
      <c r="CK460">
        <v>3</v>
      </c>
      <c r="CL460">
        <v>4</v>
      </c>
      <c r="CM460">
        <v>3</v>
      </c>
      <c r="CN460">
        <v>4</v>
      </c>
    </row>
    <row r="461" spans="1:92" ht="15.5">
      <c r="A461" s="126" t="s">
        <v>1480</v>
      </c>
      <c r="B461" s="132">
        <v>6.9660639011561143</v>
      </c>
      <c r="C461">
        <v>2</v>
      </c>
      <c r="D461">
        <v>2</v>
      </c>
      <c r="E461">
        <v>9</v>
      </c>
      <c r="F461">
        <v>1</v>
      </c>
      <c r="G461"/>
      <c r="H461"/>
      <c r="I461"/>
      <c r="J461"/>
      <c r="K461"/>
      <c r="L461"/>
      <c r="M461"/>
      <c r="N461"/>
      <c r="O461"/>
      <c r="P461"/>
      <c r="Q461" s="126">
        <f t="shared" si="21"/>
        <v>1</v>
      </c>
      <c r="R461">
        <f t="shared" si="23"/>
        <v>1</v>
      </c>
      <c r="S461"/>
      <c r="T461">
        <v>2</v>
      </c>
      <c r="U461">
        <v>3</v>
      </c>
      <c r="V461"/>
      <c r="W461">
        <v>5</v>
      </c>
      <c r="X461">
        <v>6</v>
      </c>
      <c r="Y461">
        <v>7</v>
      </c>
      <c r="Z461">
        <v>8</v>
      </c>
      <c r="AA461"/>
      <c r="AB461">
        <v>10</v>
      </c>
      <c r="AC461">
        <v>11</v>
      </c>
      <c r="AD461">
        <v>12</v>
      </c>
      <c r="AE461"/>
      <c r="AF461"/>
      <c r="AG461" s="126">
        <f t="shared" si="22"/>
        <v>9</v>
      </c>
      <c r="AH461"/>
      <c r="AI461">
        <v>1</v>
      </c>
      <c r="AJ461">
        <v>6</v>
      </c>
      <c r="AK461"/>
      <c r="AL461">
        <v>5</v>
      </c>
      <c r="AM461">
        <v>2</v>
      </c>
      <c r="AN461">
        <v>8</v>
      </c>
      <c r="AO461">
        <v>7</v>
      </c>
      <c r="AP461"/>
      <c r="AQ461">
        <v>9</v>
      </c>
      <c r="AR461">
        <v>4</v>
      </c>
      <c r="AS461">
        <v>3</v>
      </c>
      <c r="AT461"/>
      <c r="AU461"/>
      <c r="AV461"/>
      <c r="AW461"/>
      <c r="AX461"/>
      <c r="AY461"/>
      <c r="AZ461">
        <v>6</v>
      </c>
      <c r="BA461">
        <v>3</v>
      </c>
      <c r="BB461">
        <v>3</v>
      </c>
      <c r="BC461">
        <v>3</v>
      </c>
      <c r="BD461">
        <v>4</v>
      </c>
      <c r="BE461">
        <v>3</v>
      </c>
      <c r="BF461">
        <v>3</v>
      </c>
      <c r="BG461">
        <v>3</v>
      </c>
      <c r="BH461">
        <v>3</v>
      </c>
      <c r="BI461">
        <v>4</v>
      </c>
      <c r="BJ461">
        <v>4</v>
      </c>
      <c r="BK461">
        <v>4</v>
      </c>
      <c r="BL461">
        <v>4</v>
      </c>
      <c r="BM461">
        <v>4</v>
      </c>
      <c r="BN461">
        <v>4</v>
      </c>
      <c r="BO461">
        <v>4</v>
      </c>
      <c r="BP461">
        <v>4</v>
      </c>
      <c r="BQ461">
        <v>4</v>
      </c>
      <c r="BR461">
        <v>4</v>
      </c>
      <c r="BS461">
        <v>4</v>
      </c>
      <c r="BT461">
        <v>3</v>
      </c>
      <c r="BU461">
        <v>3</v>
      </c>
      <c r="BV461">
        <v>4</v>
      </c>
      <c r="BW461">
        <v>4</v>
      </c>
      <c r="BX461">
        <v>4</v>
      </c>
      <c r="BY461">
        <v>4</v>
      </c>
      <c r="BZ461">
        <v>4</v>
      </c>
      <c r="CA461">
        <v>4</v>
      </c>
      <c r="CB461">
        <v>4</v>
      </c>
      <c r="CC461">
        <v>3</v>
      </c>
      <c r="CD461">
        <v>4</v>
      </c>
      <c r="CE461">
        <v>3</v>
      </c>
      <c r="CF461">
        <v>3</v>
      </c>
      <c r="CG461">
        <v>4</v>
      </c>
      <c r="CH461">
        <v>2</v>
      </c>
      <c r="CI461">
        <v>4</v>
      </c>
      <c r="CJ461">
        <v>4</v>
      </c>
      <c r="CK461">
        <v>4</v>
      </c>
      <c r="CL461">
        <v>3</v>
      </c>
      <c r="CM461">
        <v>3</v>
      </c>
      <c r="CN461">
        <v>1</v>
      </c>
    </row>
    <row r="462" spans="1:92" ht="15.5">
      <c r="A462" s="126" t="s">
        <v>1479</v>
      </c>
      <c r="B462" s="132">
        <v>5.9231509971270917</v>
      </c>
      <c r="C462">
        <v>1</v>
      </c>
      <c r="D462">
        <v>2</v>
      </c>
      <c r="E462">
        <v>12</v>
      </c>
      <c r="F462">
        <v>1</v>
      </c>
      <c r="G462"/>
      <c r="H462"/>
      <c r="I462"/>
      <c r="J462"/>
      <c r="K462"/>
      <c r="L462"/>
      <c r="M462"/>
      <c r="N462"/>
      <c r="O462"/>
      <c r="P462"/>
      <c r="Q462" s="126">
        <f t="shared" si="21"/>
        <v>1</v>
      </c>
      <c r="R462">
        <f t="shared" si="23"/>
        <v>1</v>
      </c>
      <c r="S462"/>
      <c r="T462">
        <v>2</v>
      </c>
      <c r="U462">
        <v>3</v>
      </c>
      <c r="V462"/>
      <c r="W462">
        <v>5</v>
      </c>
      <c r="X462">
        <v>6</v>
      </c>
      <c r="Y462">
        <v>7</v>
      </c>
      <c r="Z462">
        <v>8</v>
      </c>
      <c r="AA462"/>
      <c r="AB462">
        <v>10</v>
      </c>
      <c r="AC462">
        <v>11</v>
      </c>
      <c r="AD462">
        <v>12</v>
      </c>
      <c r="AE462"/>
      <c r="AF462"/>
      <c r="AG462" s="126">
        <f t="shared" si="22"/>
        <v>9</v>
      </c>
      <c r="AH462"/>
      <c r="AI462">
        <v>1</v>
      </c>
      <c r="AJ462">
        <v>2</v>
      </c>
      <c r="AK462"/>
      <c r="AL462">
        <v>8</v>
      </c>
      <c r="AM462">
        <v>4</v>
      </c>
      <c r="AN462">
        <v>3</v>
      </c>
      <c r="AO462">
        <v>9</v>
      </c>
      <c r="AP462"/>
      <c r="AQ462">
        <v>5</v>
      </c>
      <c r="AR462">
        <v>6</v>
      </c>
      <c r="AS462">
        <v>7</v>
      </c>
      <c r="AT462"/>
      <c r="AU462"/>
      <c r="AV462"/>
      <c r="AW462"/>
      <c r="AX462"/>
      <c r="AY462"/>
      <c r="AZ462">
        <v>2</v>
      </c>
      <c r="BA462">
        <v>4</v>
      </c>
      <c r="BB462">
        <v>4</v>
      </c>
      <c r="BC462">
        <v>4</v>
      </c>
      <c r="BD462">
        <v>4</v>
      </c>
      <c r="BE462">
        <v>5</v>
      </c>
      <c r="BF462">
        <v>4</v>
      </c>
      <c r="BG462">
        <v>2</v>
      </c>
      <c r="BH462">
        <v>4</v>
      </c>
      <c r="BI462">
        <v>4</v>
      </c>
      <c r="BJ462">
        <v>4</v>
      </c>
      <c r="BK462">
        <v>5</v>
      </c>
      <c r="BL462">
        <v>4</v>
      </c>
      <c r="BM462">
        <v>4</v>
      </c>
      <c r="BN462">
        <v>4</v>
      </c>
      <c r="BO462">
        <v>5</v>
      </c>
      <c r="BP462">
        <v>5</v>
      </c>
      <c r="BQ462">
        <v>4</v>
      </c>
      <c r="BR462">
        <v>4</v>
      </c>
      <c r="BS462">
        <v>4</v>
      </c>
      <c r="BT462">
        <v>4</v>
      </c>
      <c r="BU462">
        <v>4</v>
      </c>
      <c r="BV462">
        <v>2</v>
      </c>
      <c r="BW462">
        <v>4</v>
      </c>
      <c r="BX462">
        <v>4</v>
      </c>
      <c r="BY462">
        <v>4</v>
      </c>
      <c r="BZ462">
        <v>4</v>
      </c>
      <c r="CA462">
        <v>5</v>
      </c>
      <c r="CB462">
        <v>3</v>
      </c>
      <c r="CC462">
        <v>4</v>
      </c>
      <c r="CD462">
        <v>4</v>
      </c>
      <c r="CE462">
        <v>3</v>
      </c>
      <c r="CF462">
        <v>4</v>
      </c>
      <c r="CG462">
        <v>4</v>
      </c>
      <c r="CH462">
        <v>4</v>
      </c>
      <c r="CI462">
        <v>4</v>
      </c>
      <c r="CJ462">
        <v>4</v>
      </c>
      <c r="CK462">
        <v>4</v>
      </c>
      <c r="CL462">
        <v>1</v>
      </c>
      <c r="CM462">
        <v>1</v>
      </c>
      <c r="CN462">
        <v>1</v>
      </c>
    </row>
    <row r="463" spans="1:92" ht="15.5">
      <c r="A463" s="126" t="s">
        <v>1478</v>
      </c>
      <c r="B463" s="132">
        <v>21.420030790136714</v>
      </c>
      <c r="C463">
        <v>1</v>
      </c>
      <c r="D463">
        <v>3</v>
      </c>
      <c r="E463">
        <v>2</v>
      </c>
      <c r="F463">
        <v>1</v>
      </c>
      <c r="G463"/>
      <c r="H463"/>
      <c r="I463"/>
      <c r="J463"/>
      <c r="K463"/>
      <c r="L463"/>
      <c r="M463">
        <v>8</v>
      </c>
      <c r="N463">
        <v>9</v>
      </c>
      <c r="O463"/>
      <c r="P463" t="s">
        <v>767</v>
      </c>
      <c r="Q463" s="126">
        <f t="shared" si="21"/>
        <v>3</v>
      </c>
      <c r="R463">
        <f t="shared" si="23"/>
        <v>11</v>
      </c>
      <c r="S463"/>
      <c r="T463">
        <v>2</v>
      </c>
      <c r="U463">
        <v>3</v>
      </c>
      <c r="V463">
        <v>4</v>
      </c>
      <c r="W463">
        <v>5</v>
      </c>
      <c r="X463">
        <v>6</v>
      </c>
      <c r="Y463">
        <v>7</v>
      </c>
      <c r="Z463">
        <v>8</v>
      </c>
      <c r="AA463"/>
      <c r="AB463">
        <v>10</v>
      </c>
      <c r="AC463">
        <v>11</v>
      </c>
      <c r="AD463">
        <v>12</v>
      </c>
      <c r="AE463"/>
      <c r="AF463"/>
      <c r="AG463" s="126">
        <f t="shared" si="22"/>
        <v>10</v>
      </c>
      <c r="AH463"/>
      <c r="AI463">
        <v>3</v>
      </c>
      <c r="AJ463">
        <v>4</v>
      </c>
      <c r="AK463">
        <v>7</v>
      </c>
      <c r="AL463">
        <v>5</v>
      </c>
      <c r="AM463">
        <v>6</v>
      </c>
      <c r="AN463">
        <v>2</v>
      </c>
      <c r="AO463">
        <v>1</v>
      </c>
      <c r="AP463"/>
      <c r="AQ463">
        <v>8</v>
      </c>
      <c r="AR463">
        <v>9</v>
      </c>
      <c r="AS463">
        <v>10</v>
      </c>
      <c r="AT463"/>
      <c r="AU463" t="s">
        <v>798</v>
      </c>
      <c r="AV463"/>
      <c r="AW463"/>
      <c r="AX463"/>
      <c r="AY463"/>
      <c r="AZ463">
        <v>4</v>
      </c>
      <c r="BA463">
        <v>2</v>
      </c>
      <c r="BB463">
        <v>2</v>
      </c>
      <c r="BC463">
        <v>3</v>
      </c>
      <c r="BD463">
        <v>4</v>
      </c>
      <c r="BE463">
        <v>5</v>
      </c>
      <c r="BF463">
        <v>4</v>
      </c>
      <c r="BG463">
        <v>4</v>
      </c>
      <c r="BH463">
        <v>4</v>
      </c>
      <c r="BI463">
        <v>4</v>
      </c>
      <c r="BJ463">
        <v>4</v>
      </c>
      <c r="BK463">
        <v>4</v>
      </c>
      <c r="BL463">
        <v>5</v>
      </c>
      <c r="BM463">
        <v>4</v>
      </c>
      <c r="BN463">
        <v>4</v>
      </c>
      <c r="BO463">
        <v>4</v>
      </c>
      <c r="BP463">
        <v>4</v>
      </c>
      <c r="BQ463">
        <v>4</v>
      </c>
      <c r="BR463">
        <v>4</v>
      </c>
      <c r="BS463">
        <v>4</v>
      </c>
      <c r="BT463">
        <v>4</v>
      </c>
      <c r="BU463">
        <v>4</v>
      </c>
      <c r="BV463">
        <v>4</v>
      </c>
      <c r="BW463">
        <v>4</v>
      </c>
      <c r="BX463">
        <v>4</v>
      </c>
      <c r="BY463">
        <v>3</v>
      </c>
      <c r="BZ463">
        <v>4</v>
      </c>
      <c r="CA463">
        <v>4</v>
      </c>
      <c r="CB463">
        <v>4</v>
      </c>
      <c r="CC463">
        <v>4</v>
      </c>
      <c r="CD463">
        <v>4</v>
      </c>
      <c r="CE463">
        <v>4</v>
      </c>
      <c r="CF463">
        <v>5</v>
      </c>
      <c r="CG463">
        <v>5</v>
      </c>
      <c r="CH463">
        <v>4</v>
      </c>
      <c r="CI463">
        <v>5</v>
      </c>
      <c r="CJ463">
        <v>5</v>
      </c>
      <c r="CK463">
        <v>5</v>
      </c>
      <c r="CL463">
        <v>4</v>
      </c>
      <c r="CM463">
        <v>4</v>
      </c>
      <c r="CN463">
        <v>3</v>
      </c>
    </row>
    <row r="464" spans="1:92" ht="15.5">
      <c r="A464" s="126" t="s">
        <v>1477</v>
      </c>
      <c r="B464" s="132">
        <v>11.757173478929158</v>
      </c>
      <c r="C464">
        <v>2</v>
      </c>
      <c r="D464">
        <v>3</v>
      </c>
      <c r="E464">
        <v>4</v>
      </c>
      <c r="F464">
        <v>1</v>
      </c>
      <c r="G464"/>
      <c r="H464"/>
      <c r="I464"/>
      <c r="J464"/>
      <c r="K464"/>
      <c r="L464"/>
      <c r="M464"/>
      <c r="N464"/>
      <c r="O464"/>
      <c r="P464"/>
      <c r="Q464" s="126">
        <f t="shared" si="21"/>
        <v>1</v>
      </c>
      <c r="R464">
        <f t="shared" si="23"/>
        <v>1</v>
      </c>
      <c r="S464"/>
      <c r="T464">
        <v>2</v>
      </c>
      <c r="U464">
        <v>3</v>
      </c>
      <c r="V464">
        <v>4</v>
      </c>
      <c r="W464">
        <v>5</v>
      </c>
      <c r="X464">
        <v>6</v>
      </c>
      <c r="Y464">
        <v>7</v>
      </c>
      <c r="Z464">
        <v>8</v>
      </c>
      <c r="AA464"/>
      <c r="AB464"/>
      <c r="AC464">
        <v>11</v>
      </c>
      <c r="AD464">
        <v>12</v>
      </c>
      <c r="AE464"/>
      <c r="AF464"/>
      <c r="AG464" s="126">
        <f t="shared" si="22"/>
        <v>9</v>
      </c>
      <c r="AH464"/>
      <c r="AI464">
        <v>4</v>
      </c>
      <c r="AJ464">
        <v>3</v>
      </c>
      <c r="AK464">
        <v>9</v>
      </c>
      <c r="AL464">
        <v>2</v>
      </c>
      <c r="AM464">
        <v>1</v>
      </c>
      <c r="AN464">
        <v>8</v>
      </c>
      <c r="AO464">
        <v>5</v>
      </c>
      <c r="AP464"/>
      <c r="AQ464"/>
      <c r="AR464">
        <v>6</v>
      </c>
      <c r="AS464">
        <v>7</v>
      </c>
      <c r="AT464"/>
      <c r="AU464"/>
      <c r="AV464"/>
      <c r="AW464"/>
      <c r="AX464"/>
      <c r="AY464"/>
      <c r="AZ464">
        <v>4</v>
      </c>
      <c r="BA464">
        <v>4</v>
      </c>
      <c r="BB464">
        <v>4</v>
      </c>
      <c r="BC464">
        <v>4</v>
      </c>
      <c r="BD464">
        <v>5</v>
      </c>
      <c r="BE464">
        <v>5</v>
      </c>
      <c r="BF464">
        <v>4</v>
      </c>
      <c r="BG464">
        <v>5</v>
      </c>
      <c r="BH464">
        <v>3</v>
      </c>
      <c r="BI464">
        <v>5</v>
      </c>
      <c r="BJ464">
        <v>5</v>
      </c>
      <c r="BK464">
        <v>5</v>
      </c>
      <c r="BL464">
        <v>5</v>
      </c>
      <c r="BM464">
        <v>5</v>
      </c>
      <c r="BN464">
        <v>5</v>
      </c>
      <c r="BO464">
        <v>5</v>
      </c>
      <c r="BP464">
        <v>5</v>
      </c>
      <c r="BQ464">
        <v>5</v>
      </c>
      <c r="BR464">
        <v>5</v>
      </c>
      <c r="BS464">
        <v>5</v>
      </c>
      <c r="BT464">
        <v>5</v>
      </c>
      <c r="BU464">
        <v>4</v>
      </c>
      <c r="BV464">
        <v>5</v>
      </c>
      <c r="BW464">
        <v>5</v>
      </c>
      <c r="BX464">
        <v>5</v>
      </c>
      <c r="BY464">
        <v>5</v>
      </c>
      <c r="BZ464">
        <v>5</v>
      </c>
      <c r="CA464">
        <v>5</v>
      </c>
      <c r="CB464">
        <v>4</v>
      </c>
      <c r="CC464">
        <v>4</v>
      </c>
      <c r="CD464">
        <v>5</v>
      </c>
      <c r="CE464">
        <v>5</v>
      </c>
      <c r="CF464">
        <v>5</v>
      </c>
      <c r="CG464">
        <v>5</v>
      </c>
      <c r="CH464">
        <v>5</v>
      </c>
      <c r="CI464">
        <v>5</v>
      </c>
      <c r="CJ464">
        <v>5</v>
      </c>
      <c r="CK464">
        <v>5</v>
      </c>
      <c r="CL464">
        <v>4</v>
      </c>
      <c r="CM464">
        <v>4</v>
      </c>
      <c r="CN464">
        <v>3</v>
      </c>
    </row>
    <row r="465" spans="1:92" ht="15.5">
      <c r="A465" s="126" t="s">
        <v>1476</v>
      </c>
      <c r="B465" s="132">
        <v>7.7145382257106361</v>
      </c>
      <c r="C465">
        <v>1</v>
      </c>
      <c r="D465">
        <v>6</v>
      </c>
      <c r="E465">
        <v>2</v>
      </c>
      <c r="F465">
        <v>1</v>
      </c>
      <c r="G465"/>
      <c r="H465"/>
      <c r="I465"/>
      <c r="J465"/>
      <c r="K465"/>
      <c r="L465"/>
      <c r="M465"/>
      <c r="N465"/>
      <c r="O465"/>
      <c r="P465"/>
      <c r="Q465" s="126">
        <f t="shared" si="21"/>
        <v>1</v>
      </c>
      <c r="R465">
        <f t="shared" si="23"/>
        <v>1</v>
      </c>
      <c r="S465"/>
      <c r="T465">
        <v>2</v>
      </c>
      <c r="U465"/>
      <c r="V465"/>
      <c r="W465"/>
      <c r="X465"/>
      <c r="Y465">
        <v>7</v>
      </c>
      <c r="Z465"/>
      <c r="AA465"/>
      <c r="AB465"/>
      <c r="AC465"/>
      <c r="AD465"/>
      <c r="AE465"/>
      <c r="AF465"/>
      <c r="AG465" s="126">
        <f t="shared" si="22"/>
        <v>2</v>
      </c>
      <c r="AH465"/>
      <c r="AI465">
        <v>1</v>
      </c>
      <c r="AJ465"/>
      <c r="AK465"/>
      <c r="AL465"/>
      <c r="AM465"/>
      <c r="AN465">
        <v>2</v>
      </c>
      <c r="AO465"/>
      <c r="AP465"/>
      <c r="AQ465"/>
      <c r="AR465"/>
      <c r="AS465"/>
      <c r="AT465"/>
      <c r="AU465" t="s">
        <v>572</v>
      </c>
      <c r="AV465" t="s">
        <v>1475</v>
      </c>
      <c r="AW465"/>
      <c r="AX465"/>
      <c r="AY465"/>
      <c r="AZ465">
        <v>6</v>
      </c>
      <c r="BA465">
        <v>1</v>
      </c>
      <c r="BB465">
        <v>1</v>
      </c>
      <c r="BC465">
        <v>1</v>
      </c>
      <c r="BD465">
        <v>3</v>
      </c>
      <c r="BE465">
        <v>5</v>
      </c>
      <c r="BF465">
        <v>4</v>
      </c>
      <c r="BG465">
        <v>3</v>
      </c>
      <c r="BH465">
        <v>1</v>
      </c>
      <c r="BI465">
        <v>1</v>
      </c>
      <c r="BJ465">
        <v>1</v>
      </c>
      <c r="BK465">
        <v>4</v>
      </c>
      <c r="BL465">
        <v>3</v>
      </c>
      <c r="BM465">
        <v>5</v>
      </c>
      <c r="BN465">
        <v>5</v>
      </c>
      <c r="BO465">
        <v>5</v>
      </c>
      <c r="BP465">
        <v>4</v>
      </c>
      <c r="BQ465">
        <v>5</v>
      </c>
      <c r="BR465">
        <v>5</v>
      </c>
      <c r="BS465">
        <v>5</v>
      </c>
      <c r="BT465">
        <v>2</v>
      </c>
      <c r="BU465">
        <v>1</v>
      </c>
      <c r="BV465">
        <v>4</v>
      </c>
      <c r="BW465">
        <v>5</v>
      </c>
      <c r="BX465">
        <v>5</v>
      </c>
      <c r="BY465">
        <v>4</v>
      </c>
      <c r="BZ465">
        <v>4</v>
      </c>
      <c r="CA465">
        <v>1</v>
      </c>
      <c r="CB465">
        <v>3</v>
      </c>
      <c r="CC465">
        <v>4</v>
      </c>
      <c r="CD465">
        <v>4</v>
      </c>
      <c r="CE465">
        <v>7</v>
      </c>
      <c r="CF465">
        <v>4</v>
      </c>
      <c r="CG465">
        <v>1</v>
      </c>
      <c r="CH465">
        <v>2</v>
      </c>
      <c r="CI465">
        <v>3</v>
      </c>
      <c r="CJ465">
        <v>4</v>
      </c>
      <c r="CK465">
        <v>1</v>
      </c>
      <c r="CL465">
        <v>4</v>
      </c>
      <c r="CM465">
        <v>3</v>
      </c>
      <c r="CN465">
        <v>1</v>
      </c>
    </row>
    <row r="466" spans="1:92" ht="15.5">
      <c r="A466" s="126" t="s">
        <v>1474</v>
      </c>
      <c r="B466" s="132">
        <v>12.705947085201032</v>
      </c>
      <c r="C466">
        <v>2</v>
      </c>
      <c r="D466">
        <v>2</v>
      </c>
      <c r="E466">
        <v>14</v>
      </c>
      <c r="F466">
        <v>1</v>
      </c>
      <c r="G466"/>
      <c r="H466"/>
      <c r="I466"/>
      <c r="J466"/>
      <c r="K466"/>
      <c r="L466"/>
      <c r="M466"/>
      <c r="N466"/>
      <c r="O466"/>
      <c r="P466"/>
      <c r="Q466" s="126">
        <f t="shared" si="21"/>
        <v>1</v>
      </c>
      <c r="R466">
        <f t="shared" si="23"/>
        <v>1</v>
      </c>
      <c r="S466"/>
      <c r="T466">
        <v>2</v>
      </c>
      <c r="U466">
        <v>3</v>
      </c>
      <c r="V466"/>
      <c r="W466">
        <v>5</v>
      </c>
      <c r="X466">
        <v>6</v>
      </c>
      <c r="Y466">
        <v>7</v>
      </c>
      <c r="Z466">
        <v>8</v>
      </c>
      <c r="AA466"/>
      <c r="AB466">
        <v>10</v>
      </c>
      <c r="AC466">
        <v>11</v>
      </c>
      <c r="AD466">
        <v>12</v>
      </c>
      <c r="AE466"/>
      <c r="AF466"/>
      <c r="AG466" s="126">
        <f t="shared" si="22"/>
        <v>9</v>
      </c>
      <c r="AH466"/>
      <c r="AI466">
        <v>1</v>
      </c>
      <c r="AJ466">
        <v>2</v>
      </c>
      <c r="AK466"/>
      <c r="AL466">
        <v>7</v>
      </c>
      <c r="AM466">
        <v>3</v>
      </c>
      <c r="AN466">
        <v>8</v>
      </c>
      <c r="AO466">
        <v>4</v>
      </c>
      <c r="AP466"/>
      <c r="AQ466">
        <v>5</v>
      </c>
      <c r="AR466">
        <v>9</v>
      </c>
      <c r="AS466">
        <v>6</v>
      </c>
      <c r="AT466"/>
      <c r="AU466" t="s">
        <v>297</v>
      </c>
      <c r="AV466" t="s">
        <v>1473</v>
      </c>
      <c r="AW466"/>
      <c r="AX466"/>
      <c r="AY466"/>
      <c r="AZ466">
        <v>3</v>
      </c>
      <c r="BA466">
        <v>4</v>
      </c>
      <c r="BB466">
        <v>4</v>
      </c>
      <c r="BC466">
        <v>4</v>
      </c>
      <c r="BD466">
        <v>4</v>
      </c>
      <c r="BE466">
        <v>4</v>
      </c>
      <c r="BF466">
        <v>3</v>
      </c>
      <c r="BG466">
        <v>3</v>
      </c>
      <c r="BH466">
        <v>3</v>
      </c>
      <c r="BI466">
        <v>4</v>
      </c>
      <c r="BJ466">
        <v>4</v>
      </c>
      <c r="BK466">
        <v>3</v>
      </c>
      <c r="BL466">
        <v>4</v>
      </c>
      <c r="BM466">
        <v>3</v>
      </c>
      <c r="BN466">
        <v>4</v>
      </c>
      <c r="BO466">
        <v>4</v>
      </c>
      <c r="BP466">
        <v>4</v>
      </c>
      <c r="BQ466">
        <v>4</v>
      </c>
      <c r="BR466">
        <v>4</v>
      </c>
      <c r="BS466">
        <v>4</v>
      </c>
      <c r="BT466">
        <v>4</v>
      </c>
      <c r="BU466">
        <v>2</v>
      </c>
      <c r="BV466">
        <v>4</v>
      </c>
      <c r="BW466">
        <v>4</v>
      </c>
      <c r="BX466">
        <v>4</v>
      </c>
      <c r="BY466">
        <v>4</v>
      </c>
      <c r="BZ466">
        <v>5</v>
      </c>
      <c r="CA466">
        <v>4</v>
      </c>
      <c r="CB466">
        <v>4</v>
      </c>
      <c r="CC466">
        <v>4</v>
      </c>
      <c r="CD466">
        <v>3</v>
      </c>
      <c r="CE466">
        <v>5</v>
      </c>
      <c r="CF466">
        <v>3</v>
      </c>
      <c r="CG466">
        <v>4</v>
      </c>
      <c r="CH466">
        <v>3</v>
      </c>
      <c r="CI466">
        <v>4</v>
      </c>
      <c r="CJ466">
        <v>4</v>
      </c>
      <c r="CK466">
        <v>4</v>
      </c>
      <c r="CL466">
        <v>3</v>
      </c>
      <c r="CM466">
        <v>2</v>
      </c>
      <c r="CN466">
        <v>3</v>
      </c>
    </row>
    <row r="467" spans="1:92" ht="15.5">
      <c r="A467" s="126" t="s">
        <v>1472</v>
      </c>
      <c r="B467" s="132">
        <v>5.6546256168346307</v>
      </c>
      <c r="C467">
        <v>2</v>
      </c>
      <c r="D467">
        <v>5</v>
      </c>
      <c r="E467">
        <v>2</v>
      </c>
      <c r="F467"/>
      <c r="G467"/>
      <c r="H467"/>
      <c r="I467"/>
      <c r="J467"/>
      <c r="K467"/>
      <c r="L467"/>
      <c r="M467">
        <v>8</v>
      </c>
      <c r="N467"/>
      <c r="O467"/>
      <c r="P467"/>
      <c r="Q467" s="126">
        <f t="shared" si="21"/>
        <v>1</v>
      </c>
      <c r="R467">
        <f t="shared" si="23"/>
        <v>8</v>
      </c>
      <c r="S467"/>
      <c r="T467">
        <v>2</v>
      </c>
      <c r="U467">
        <v>3</v>
      </c>
      <c r="V467">
        <v>4</v>
      </c>
      <c r="W467">
        <v>5</v>
      </c>
      <c r="X467">
        <v>6</v>
      </c>
      <c r="Y467">
        <v>7</v>
      </c>
      <c r="Z467">
        <v>8</v>
      </c>
      <c r="AA467"/>
      <c r="AB467">
        <v>10</v>
      </c>
      <c r="AC467">
        <v>11</v>
      </c>
      <c r="AD467">
        <v>12</v>
      </c>
      <c r="AE467">
        <v>13</v>
      </c>
      <c r="AF467"/>
      <c r="AG467" s="126">
        <f t="shared" si="22"/>
        <v>11</v>
      </c>
      <c r="AH467"/>
      <c r="AI467">
        <v>2</v>
      </c>
      <c r="AJ467">
        <v>3</v>
      </c>
      <c r="AK467">
        <v>6</v>
      </c>
      <c r="AL467">
        <v>10</v>
      </c>
      <c r="AM467">
        <v>8</v>
      </c>
      <c r="AN467">
        <v>4</v>
      </c>
      <c r="AO467">
        <v>7</v>
      </c>
      <c r="AP467"/>
      <c r="AQ467">
        <v>1</v>
      </c>
      <c r="AR467">
        <v>9</v>
      </c>
      <c r="AS467">
        <v>11</v>
      </c>
      <c r="AT467">
        <v>5</v>
      </c>
      <c r="AU467" t="s">
        <v>1471</v>
      </c>
      <c r="AV467"/>
      <c r="AW467"/>
      <c r="AX467"/>
      <c r="AY467"/>
      <c r="AZ467">
        <v>5</v>
      </c>
      <c r="BA467">
        <v>4</v>
      </c>
      <c r="BB467">
        <v>4</v>
      </c>
      <c r="BC467">
        <v>4</v>
      </c>
      <c r="BD467">
        <v>3</v>
      </c>
      <c r="BE467">
        <v>3</v>
      </c>
      <c r="BF467">
        <v>4</v>
      </c>
      <c r="BG467">
        <v>4</v>
      </c>
      <c r="BH467">
        <v>3</v>
      </c>
      <c r="BI467">
        <v>4</v>
      </c>
      <c r="BJ467">
        <v>5</v>
      </c>
      <c r="BK467">
        <v>5</v>
      </c>
      <c r="BL467">
        <v>5</v>
      </c>
      <c r="BM467">
        <v>5</v>
      </c>
      <c r="BN467">
        <v>4</v>
      </c>
      <c r="BO467">
        <v>4</v>
      </c>
      <c r="BP467">
        <v>5</v>
      </c>
      <c r="BQ467">
        <v>4</v>
      </c>
      <c r="BR467">
        <v>4</v>
      </c>
      <c r="BS467">
        <v>4</v>
      </c>
      <c r="BT467">
        <v>3</v>
      </c>
      <c r="BU467">
        <v>3</v>
      </c>
      <c r="BV467">
        <v>3</v>
      </c>
      <c r="BW467">
        <v>3</v>
      </c>
      <c r="BX467">
        <v>4</v>
      </c>
      <c r="BY467">
        <v>4</v>
      </c>
      <c r="BZ467">
        <v>4</v>
      </c>
      <c r="CA467">
        <v>4</v>
      </c>
      <c r="CB467">
        <v>4</v>
      </c>
      <c r="CC467">
        <v>4</v>
      </c>
      <c r="CD467">
        <v>4</v>
      </c>
      <c r="CE467">
        <v>6</v>
      </c>
      <c r="CF467">
        <v>4</v>
      </c>
      <c r="CG467">
        <v>4</v>
      </c>
      <c r="CH467">
        <v>4</v>
      </c>
      <c r="CI467">
        <v>4</v>
      </c>
      <c r="CJ467">
        <v>4</v>
      </c>
      <c r="CK467">
        <v>4</v>
      </c>
      <c r="CL467">
        <v>4</v>
      </c>
      <c r="CM467">
        <v>4</v>
      </c>
      <c r="CN467">
        <v>4</v>
      </c>
    </row>
    <row r="468" spans="1:92" ht="15.5">
      <c r="A468" s="126" t="s">
        <v>1470</v>
      </c>
      <c r="B468" s="132">
        <v>15.989092632882571</v>
      </c>
      <c r="C468">
        <v>2</v>
      </c>
      <c r="D468">
        <v>2</v>
      </c>
      <c r="E468">
        <v>15</v>
      </c>
      <c r="F468">
        <v>1</v>
      </c>
      <c r="G468"/>
      <c r="H468"/>
      <c r="I468"/>
      <c r="J468"/>
      <c r="K468"/>
      <c r="L468"/>
      <c r="M468"/>
      <c r="N468"/>
      <c r="O468"/>
      <c r="P468"/>
      <c r="Q468" s="126">
        <f t="shared" si="21"/>
        <v>1</v>
      </c>
      <c r="R468">
        <f t="shared" si="23"/>
        <v>1</v>
      </c>
      <c r="S468"/>
      <c r="T468">
        <v>2</v>
      </c>
      <c r="U468">
        <v>3</v>
      </c>
      <c r="V468"/>
      <c r="W468"/>
      <c r="X468">
        <v>6</v>
      </c>
      <c r="Y468">
        <v>7</v>
      </c>
      <c r="Z468"/>
      <c r="AA468"/>
      <c r="AB468"/>
      <c r="AC468"/>
      <c r="AD468"/>
      <c r="AE468"/>
      <c r="AF468"/>
      <c r="AG468" s="126">
        <f t="shared" si="22"/>
        <v>4</v>
      </c>
      <c r="AH468"/>
      <c r="AI468">
        <v>3</v>
      </c>
      <c r="AJ468">
        <v>4</v>
      </c>
      <c r="AK468"/>
      <c r="AL468"/>
      <c r="AM468">
        <v>2</v>
      </c>
      <c r="AN468">
        <v>1</v>
      </c>
      <c r="AO468"/>
      <c r="AP468"/>
      <c r="AQ468"/>
      <c r="AR468"/>
      <c r="AS468"/>
      <c r="AT468"/>
      <c r="AU468" t="s">
        <v>920</v>
      </c>
      <c r="AV468" t="s">
        <v>1100</v>
      </c>
      <c r="AW468" t="s">
        <v>1469</v>
      </c>
      <c r="AX468" t="s">
        <v>1468</v>
      </c>
      <c r="AY468" t="s">
        <v>1467</v>
      </c>
      <c r="AZ468">
        <v>4</v>
      </c>
      <c r="BA468">
        <v>3</v>
      </c>
      <c r="BB468">
        <v>3</v>
      </c>
      <c r="BC468">
        <v>3</v>
      </c>
      <c r="BD468">
        <v>4</v>
      </c>
      <c r="BE468">
        <v>5</v>
      </c>
      <c r="BF468">
        <v>3</v>
      </c>
      <c r="BG468">
        <v>3</v>
      </c>
      <c r="BH468">
        <v>4</v>
      </c>
      <c r="BI468">
        <v>3</v>
      </c>
      <c r="BJ468">
        <v>4</v>
      </c>
      <c r="BK468">
        <v>4</v>
      </c>
      <c r="BL468">
        <v>4</v>
      </c>
      <c r="BM468">
        <v>4</v>
      </c>
      <c r="BN468">
        <v>4</v>
      </c>
      <c r="BO468">
        <v>3</v>
      </c>
      <c r="BP468">
        <v>4</v>
      </c>
      <c r="BQ468">
        <v>4</v>
      </c>
      <c r="BR468">
        <v>4</v>
      </c>
      <c r="BS468">
        <v>5</v>
      </c>
      <c r="BT468">
        <v>3</v>
      </c>
      <c r="BU468">
        <v>4</v>
      </c>
      <c r="BV468">
        <v>4</v>
      </c>
      <c r="BW468">
        <v>3</v>
      </c>
      <c r="BX468">
        <v>3</v>
      </c>
      <c r="BY468">
        <v>3</v>
      </c>
      <c r="BZ468">
        <v>4</v>
      </c>
      <c r="CA468">
        <v>4</v>
      </c>
      <c r="CB468">
        <v>4</v>
      </c>
      <c r="CC468">
        <v>4</v>
      </c>
      <c r="CD468">
        <v>3</v>
      </c>
      <c r="CE468">
        <v>3</v>
      </c>
      <c r="CF468">
        <v>4</v>
      </c>
      <c r="CG468">
        <v>4</v>
      </c>
      <c r="CH468">
        <v>4</v>
      </c>
      <c r="CI468">
        <v>4</v>
      </c>
      <c r="CJ468">
        <v>5</v>
      </c>
      <c r="CK468">
        <v>5</v>
      </c>
      <c r="CL468">
        <v>4</v>
      </c>
      <c r="CM468">
        <v>5</v>
      </c>
      <c r="CN468">
        <v>4</v>
      </c>
    </row>
    <row r="469" spans="1:92" ht="15.5">
      <c r="A469" s="126" t="s">
        <v>1466</v>
      </c>
      <c r="B469" s="132">
        <v>4.5478484228011871</v>
      </c>
      <c r="C469">
        <v>1</v>
      </c>
      <c r="D469">
        <v>6</v>
      </c>
      <c r="E469">
        <v>7</v>
      </c>
      <c r="F469">
        <v>1</v>
      </c>
      <c r="G469"/>
      <c r="H469"/>
      <c r="I469"/>
      <c r="J469"/>
      <c r="K469"/>
      <c r="L469"/>
      <c r="M469"/>
      <c r="N469"/>
      <c r="O469"/>
      <c r="P469"/>
      <c r="Q469" s="126">
        <f t="shared" si="21"/>
        <v>1</v>
      </c>
      <c r="R469">
        <f t="shared" si="23"/>
        <v>1</v>
      </c>
      <c r="S469"/>
      <c r="T469">
        <v>2</v>
      </c>
      <c r="U469"/>
      <c r="V469"/>
      <c r="W469"/>
      <c r="X469"/>
      <c r="Y469"/>
      <c r="Z469"/>
      <c r="AA469"/>
      <c r="AB469"/>
      <c r="AC469"/>
      <c r="AD469"/>
      <c r="AE469"/>
      <c r="AF469"/>
      <c r="AG469" s="126">
        <f t="shared" si="22"/>
        <v>1</v>
      </c>
      <c r="AH469"/>
      <c r="AI469">
        <v>1</v>
      </c>
      <c r="AJ469"/>
      <c r="AK469"/>
      <c r="AL469"/>
      <c r="AM469"/>
      <c r="AN469"/>
      <c r="AO469"/>
      <c r="AP469"/>
      <c r="AQ469"/>
      <c r="AR469"/>
      <c r="AS469"/>
      <c r="AT469"/>
      <c r="AU469" t="s">
        <v>406</v>
      </c>
      <c r="AV469" t="s">
        <v>1465</v>
      </c>
      <c r="AW469" t="s">
        <v>909</v>
      </c>
      <c r="AX469"/>
      <c r="AY469"/>
      <c r="AZ469">
        <v>3</v>
      </c>
      <c r="BA469">
        <v>4</v>
      </c>
      <c r="BB469">
        <v>3</v>
      </c>
      <c r="BC469">
        <v>4</v>
      </c>
      <c r="BD469">
        <v>4</v>
      </c>
      <c r="BE469">
        <v>5</v>
      </c>
      <c r="BF469">
        <v>4</v>
      </c>
      <c r="BG469">
        <v>3</v>
      </c>
      <c r="BH469">
        <v>3</v>
      </c>
      <c r="BI469">
        <v>4</v>
      </c>
      <c r="BJ469">
        <v>4</v>
      </c>
      <c r="BK469">
        <v>4</v>
      </c>
      <c r="BL469">
        <v>4</v>
      </c>
      <c r="BM469">
        <v>4</v>
      </c>
      <c r="BN469">
        <v>4</v>
      </c>
      <c r="BO469">
        <v>4</v>
      </c>
      <c r="BP469">
        <v>4</v>
      </c>
      <c r="BQ469">
        <v>4</v>
      </c>
      <c r="BR469">
        <v>5</v>
      </c>
      <c r="BS469">
        <v>5</v>
      </c>
      <c r="BT469">
        <v>4</v>
      </c>
      <c r="BU469">
        <v>4</v>
      </c>
      <c r="BV469">
        <v>4</v>
      </c>
      <c r="BW469">
        <v>4</v>
      </c>
      <c r="BX469">
        <v>4</v>
      </c>
      <c r="BY469">
        <v>4</v>
      </c>
      <c r="BZ469">
        <v>5</v>
      </c>
      <c r="CA469">
        <v>4</v>
      </c>
      <c r="CB469">
        <v>4</v>
      </c>
      <c r="CC469">
        <v>4</v>
      </c>
      <c r="CD469">
        <v>4</v>
      </c>
      <c r="CE469">
        <v>5</v>
      </c>
      <c r="CF469">
        <v>3</v>
      </c>
      <c r="CG469">
        <v>4</v>
      </c>
      <c r="CH469">
        <v>4</v>
      </c>
      <c r="CI469">
        <v>4</v>
      </c>
      <c r="CJ469">
        <v>4</v>
      </c>
      <c r="CK469">
        <v>4</v>
      </c>
      <c r="CL469">
        <v>3</v>
      </c>
      <c r="CM469">
        <v>3</v>
      </c>
      <c r="CN469">
        <v>3</v>
      </c>
    </row>
    <row r="470" spans="1:92" ht="15.5">
      <c r="A470" s="126" t="s">
        <v>1464</v>
      </c>
      <c r="B470" s="132">
        <v>18.864447704906642</v>
      </c>
      <c r="C470">
        <v>1</v>
      </c>
      <c r="D470">
        <v>6</v>
      </c>
      <c r="E470">
        <v>9</v>
      </c>
      <c r="F470">
        <v>1</v>
      </c>
      <c r="G470"/>
      <c r="H470"/>
      <c r="I470"/>
      <c r="J470"/>
      <c r="K470"/>
      <c r="L470"/>
      <c r="M470"/>
      <c r="N470"/>
      <c r="O470"/>
      <c r="P470"/>
      <c r="Q470" s="126">
        <f t="shared" si="21"/>
        <v>1</v>
      </c>
      <c r="R470">
        <f t="shared" si="23"/>
        <v>1</v>
      </c>
      <c r="S470">
        <v>1</v>
      </c>
      <c r="T470">
        <v>2</v>
      </c>
      <c r="U470">
        <v>3</v>
      </c>
      <c r="V470">
        <v>4</v>
      </c>
      <c r="W470">
        <v>5</v>
      </c>
      <c r="X470">
        <v>6</v>
      </c>
      <c r="Y470">
        <v>7</v>
      </c>
      <c r="Z470">
        <v>8</v>
      </c>
      <c r="AA470">
        <v>9</v>
      </c>
      <c r="AB470">
        <v>10</v>
      </c>
      <c r="AC470">
        <v>11</v>
      </c>
      <c r="AD470">
        <v>12</v>
      </c>
      <c r="AE470">
        <v>13</v>
      </c>
      <c r="AF470"/>
      <c r="AG470" s="126">
        <f t="shared" si="22"/>
        <v>13</v>
      </c>
      <c r="AH470">
        <v>5</v>
      </c>
      <c r="AI470">
        <v>4</v>
      </c>
      <c r="AJ470">
        <v>6</v>
      </c>
      <c r="AK470">
        <v>8</v>
      </c>
      <c r="AL470">
        <v>7</v>
      </c>
      <c r="AM470">
        <v>1</v>
      </c>
      <c r="AN470">
        <v>2</v>
      </c>
      <c r="AO470">
        <v>10</v>
      </c>
      <c r="AP470">
        <v>9</v>
      </c>
      <c r="AQ470">
        <v>11</v>
      </c>
      <c r="AR470">
        <v>12</v>
      </c>
      <c r="AS470">
        <v>3</v>
      </c>
      <c r="AT470">
        <v>13</v>
      </c>
      <c r="AU470" t="s">
        <v>603</v>
      </c>
      <c r="AV470" t="s">
        <v>690</v>
      </c>
      <c r="AW470" t="s">
        <v>1463</v>
      </c>
      <c r="AX470" t="s">
        <v>1462</v>
      </c>
      <c r="AY470" t="s">
        <v>1461</v>
      </c>
      <c r="AZ470">
        <v>5</v>
      </c>
      <c r="BA470">
        <v>4</v>
      </c>
      <c r="BB470">
        <v>5</v>
      </c>
      <c r="BC470">
        <v>5</v>
      </c>
      <c r="BD470">
        <v>5</v>
      </c>
      <c r="BE470">
        <v>5</v>
      </c>
      <c r="BF470">
        <v>4</v>
      </c>
      <c r="BG470">
        <v>5</v>
      </c>
      <c r="BH470">
        <v>4</v>
      </c>
      <c r="BI470">
        <v>5</v>
      </c>
      <c r="BJ470">
        <v>4</v>
      </c>
      <c r="BK470">
        <v>5</v>
      </c>
      <c r="BL470">
        <v>5</v>
      </c>
      <c r="BM470">
        <v>5</v>
      </c>
      <c r="BN470">
        <v>5</v>
      </c>
      <c r="BO470">
        <v>5</v>
      </c>
      <c r="BP470">
        <v>5</v>
      </c>
      <c r="BQ470">
        <v>4</v>
      </c>
      <c r="BR470">
        <v>5</v>
      </c>
      <c r="BS470">
        <v>5</v>
      </c>
      <c r="BT470">
        <v>4</v>
      </c>
      <c r="BU470">
        <v>4</v>
      </c>
      <c r="BV470">
        <v>5</v>
      </c>
      <c r="BW470">
        <v>5</v>
      </c>
      <c r="BX470">
        <v>5</v>
      </c>
      <c r="BY470">
        <v>5</v>
      </c>
      <c r="BZ470">
        <v>5</v>
      </c>
      <c r="CA470">
        <v>5</v>
      </c>
      <c r="CB470">
        <v>5</v>
      </c>
      <c r="CC470">
        <v>5</v>
      </c>
      <c r="CD470">
        <v>4</v>
      </c>
      <c r="CE470">
        <v>5</v>
      </c>
      <c r="CF470">
        <v>4</v>
      </c>
      <c r="CG470">
        <v>5</v>
      </c>
      <c r="CH470">
        <v>4</v>
      </c>
      <c r="CI470">
        <v>5</v>
      </c>
      <c r="CJ470">
        <v>5</v>
      </c>
      <c r="CK470">
        <v>5</v>
      </c>
      <c r="CL470">
        <v>4</v>
      </c>
      <c r="CM470">
        <v>4</v>
      </c>
      <c r="CN470">
        <v>3</v>
      </c>
    </row>
    <row r="471" spans="1:92" ht="15.5">
      <c r="A471" s="126" t="s">
        <v>1460</v>
      </c>
      <c r="B471" s="132">
        <v>20.094254917124033</v>
      </c>
      <c r="C471">
        <v>2</v>
      </c>
      <c r="D471">
        <v>6</v>
      </c>
      <c r="E471">
        <v>3</v>
      </c>
      <c r="F471">
        <v>1</v>
      </c>
      <c r="G471"/>
      <c r="H471"/>
      <c r="I471"/>
      <c r="J471"/>
      <c r="K471"/>
      <c r="L471"/>
      <c r="M471"/>
      <c r="N471"/>
      <c r="O471"/>
      <c r="P471"/>
      <c r="Q471" s="126">
        <f t="shared" si="21"/>
        <v>1</v>
      </c>
      <c r="R471">
        <f t="shared" si="23"/>
        <v>1</v>
      </c>
      <c r="S471"/>
      <c r="T471"/>
      <c r="U471"/>
      <c r="V471">
        <v>4</v>
      </c>
      <c r="W471"/>
      <c r="X471"/>
      <c r="Y471"/>
      <c r="Z471"/>
      <c r="AA471"/>
      <c r="AB471"/>
      <c r="AC471"/>
      <c r="AD471"/>
      <c r="AE471"/>
      <c r="AF471"/>
      <c r="AG471" s="126">
        <f t="shared" si="22"/>
        <v>1</v>
      </c>
      <c r="AH471"/>
      <c r="AI471"/>
      <c r="AJ471"/>
      <c r="AK471">
        <v>1</v>
      </c>
      <c r="AL471"/>
      <c r="AM471"/>
      <c r="AN471"/>
      <c r="AO471"/>
      <c r="AP471"/>
      <c r="AQ471"/>
      <c r="AR471"/>
      <c r="AS471"/>
      <c r="AT471"/>
      <c r="AU471" t="s">
        <v>1459</v>
      </c>
      <c r="AV471"/>
      <c r="AW471"/>
      <c r="AX471"/>
      <c r="AY471"/>
      <c r="AZ471">
        <v>3</v>
      </c>
      <c r="BA471">
        <v>4</v>
      </c>
      <c r="BB471">
        <v>3</v>
      </c>
      <c r="BC471">
        <v>3</v>
      </c>
      <c r="BD471">
        <v>2</v>
      </c>
      <c r="BE471">
        <v>4</v>
      </c>
      <c r="BF471">
        <v>3</v>
      </c>
      <c r="BG471">
        <v>3</v>
      </c>
      <c r="BH471">
        <v>4</v>
      </c>
      <c r="BI471">
        <v>3</v>
      </c>
      <c r="BJ471">
        <v>4</v>
      </c>
      <c r="BK471">
        <v>4</v>
      </c>
      <c r="BL471">
        <v>4</v>
      </c>
      <c r="BM471">
        <v>4</v>
      </c>
      <c r="BN471">
        <v>4</v>
      </c>
      <c r="BO471">
        <v>4</v>
      </c>
      <c r="BP471">
        <v>4</v>
      </c>
      <c r="BQ471">
        <v>4</v>
      </c>
      <c r="BR471">
        <v>4</v>
      </c>
      <c r="BS471">
        <v>4</v>
      </c>
      <c r="BT471">
        <v>4</v>
      </c>
      <c r="BU471">
        <v>4</v>
      </c>
      <c r="BV471">
        <v>3</v>
      </c>
      <c r="BW471">
        <v>4</v>
      </c>
      <c r="BX471">
        <v>4</v>
      </c>
      <c r="BY471">
        <v>4</v>
      </c>
      <c r="BZ471">
        <v>4</v>
      </c>
      <c r="CA471">
        <v>4</v>
      </c>
      <c r="CB471">
        <v>4</v>
      </c>
      <c r="CC471">
        <v>4</v>
      </c>
      <c r="CD471">
        <v>4</v>
      </c>
      <c r="CE471">
        <v>1</v>
      </c>
      <c r="CF471">
        <v>2</v>
      </c>
      <c r="CG471">
        <v>3</v>
      </c>
      <c r="CH471">
        <v>2</v>
      </c>
      <c r="CI471">
        <v>3</v>
      </c>
      <c r="CJ471">
        <v>3</v>
      </c>
      <c r="CK471">
        <v>3</v>
      </c>
      <c r="CL471">
        <v>2</v>
      </c>
      <c r="CM471">
        <v>2</v>
      </c>
      <c r="CN471">
        <v>2</v>
      </c>
    </row>
    <row r="472" spans="1:92" ht="15.5">
      <c r="A472" s="126" t="s">
        <v>1458</v>
      </c>
      <c r="B472" s="132">
        <v>16.982591793757003</v>
      </c>
      <c r="C472">
        <v>1</v>
      </c>
      <c r="D472">
        <v>4</v>
      </c>
      <c r="E472">
        <v>9</v>
      </c>
      <c r="F472">
        <v>1</v>
      </c>
      <c r="G472"/>
      <c r="H472"/>
      <c r="I472"/>
      <c r="J472"/>
      <c r="K472"/>
      <c r="L472"/>
      <c r="M472"/>
      <c r="N472"/>
      <c r="O472"/>
      <c r="P472"/>
      <c r="Q472" s="126">
        <f t="shared" si="21"/>
        <v>1</v>
      </c>
      <c r="R472">
        <f t="shared" si="23"/>
        <v>1</v>
      </c>
      <c r="S472"/>
      <c r="T472"/>
      <c r="U472"/>
      <c r="V472"/>
      <c r="W472"/>
      <c r="X472">
        <v>6</v>
      </c>
      <c r="Y472"/>
      <c r="Z472"/>
      <c r="AA472"/>
      <c r="AB472"/>
      <c r="AC472"/>
      <c r="AD472"/>
      <c r="AE472"/>
      <c r="AF472"/>
      <c r="AG472" s="126">
        <f t="shared" si="22"/>
        <v>1</v>
      </c>
      <c r="AH472"/>
      <c r="AI472"/>
      <c r="AJ472"/>
      <c r="AK472"/>
      <c r="AL472"/>
      <c r="AM472">
        <v>1</v>
      </c>
      <c r="AN472"/>
      <c r="AO472"/>
      <c r="AP472"/>
      <c r="AQ472"/>
      <c r="AR472"/>
      <c r="AS472"/>
      <c r="AT472"/>
      <c r="AU472"/>
      <c r="AV472"/>
      <c r="AW472"/>
      <c r="AX472"/>
      <c r="AY472"/>
      <c r="AZ472">
        <v>6</v>
      </c>
      <c r="BA472">
        <v>1</v>
      </c>
      <c r="BB472">
        <v>1</v>
      </c>
      <c r="BC472">
        <v>1</v>
      </c>
      <c r="BD472">
        <v>1</v>
      </c>
      <c r="BE472">
        <v>5</v>
      </c>
      <c r="BF472">
        <v>1</v>
      </c>
      <c r="BG472">
        <v>1</v>
      </c>
      <c r="BH472">
        <v>1</v>
      </c>
      <c r="BI472">
        <v>1</v>
      </c>
      <c r="BJ472">
        <v>4</v>
      </c>
      <c r="BK472">
        <v>4</v>
      </c>
      <c r="BL472">
        <v>1</v>
      </c>
      <c r="BM472">
        <v>1</v>
      </c>
      <c r="BN472">
        <v>4</v>
      </c>
      <c r="BO472">
        <v>3</v>
      </c>
      <c r="BP472">
        <v>1</v>
      </c>
      <c r="BQ472">
        <v>3</v>
      </c>
      <c r="BR472">
        <v>3</v>
      </c>
      <c r="BS472">
        <v>3</v>
      </c>
      <c r="BT472">
        <v>1</v>
      </c>
      <c r="BU472">
        <v>1</v>
      </c>
      <c r="BV472">
        <v>1</v>
      </c>
      <c r="BW472">
        <v>1</v>
      </c>
      <c r="BX472">
        <v>3</v>
      </c>
      <c r="BY472">
        <v>3</v>
      </c>
      <c r="BZ472">
        <v>4</v>
      </c>
      <c r="CA472">
        <v>1</v>
      </c>
      <c r="CB472">
        <v>1</v>
      </c>
      <c r="CC472">
        <v>1</v>
      </c>
      <c r="CD472">
        <v>1</v>
      </c>
      <c r="CE472">
        <v>3</v>
      </c>
      <c r="CF472">
        <v>1</v>
      </c>
      <c r="CG472">
        <v>1</v>
      </c>
      <c r="CH472">
        <v>1</v>
      </c>
      <c r="CI472">
        <v>1</v>
      </c>
      <c r="CJ472">
        <v>1</v>
      </c>
      <c r="CK472">
        <v>1</v>
      </c>
      <c r="CL472">
        <v>1</v>
      </c>
      <c r="CM472">
        <v>1</v>
      </c>
      <c r="CN472">
        <v>1</v>
      </c>
    </row>
    <row r="473" spans="1:92" ht="15.5">
      <c r="A473" s="126" t="s">
        <v>1457</v>
      </c>
      <c r="B473" s="132">
        <v>7.8564271902754577</v>
      </c>
      <c r="C473">
        <v>2</v>
      </c>
      <c r="D473">
        <v>3</v>
      </c>
      <c r="E473">
        <v>1</v>
      </c>
      <c r="F473">
        <v>1</v>
      </c>
      <c r="G473"/>
      <c r="H473"/>
      <c r="I473"/>
      <c r="J473"/>
      <c r="K473"/>
      <c r="L473"/>
      <c r="M473"/>
      <c r="N473"/>
      <c r="O473"/>
      <c r="P473"/>
      <c r="Q473" s="126">
        <f t="shared" si="21"/>
        <v>1</v>
      </c>
      <c r="R473">
        <f t="shared" si="23"/>
        <v>1</v>
      </c>
      <c r="S473"/>
      <c r="T473">
        <v>2</v>
      </c>
      <c r="U473"/>
      <c r="V473">
        <v>4</v>
      </c>
      <c r="W473">
        <v>5</v>
      </c>
      <c r="X473">
        <v>6</v>
      </c>
      <c r="Y473">
        <v>7</v>
      </c>
      <c r="Z473">
        <v>8</v>
      </c>
      <c r="AA473">
        <v>9</v>
      </c>
      <c r="AB473"/>
      <c r="AC473">
        <v>11</v>
      </c>
      <c r="AD473">
        <v>12</v>
      </c>
      <c r="AE473">
        <v>13</v>
      </c>
      <c r="AF473"/>
      <c r="AG473" s="126">
        <f t="shared" si="22"/>
        <v>10</v>
      </c>
      <c r="AH473"/>
      <c r="AI473">
        <v>9</v>
      </c>
      <c r="AJ473"/>
      <c r="AK473">
        <v>8</v>
      </c>
      <c r="AL473">
        <v>7</v>
      </c>
      <c r="AM473">
        <v>6</v>
      </c>
      <c r="AN473">
        <v>5</v>
      </c>
      <c r="AO473">
        <v>1</v>
      </c>
      <c r="AP473">
        <v>4</v>
      </c>
      <c r="AQ473"/>
      <c r="AR473">
        <v>3</v>
      </c>
      <c r="AS473">
        <v>2</v>
      </c>
      <c r="AT473"/>
      <c r="AU473"/>
      <c r="AV473"/>
      <c r="AW473"/>
      <c r="AX473"/>
      <c r="AY473"/>
      <c r="AZ473">
        <v>6</v>
      </c>
      <c r="BA473">
        <v>3</v>
      </c>
      <c r="BB473">
        <v>3</v>
      </c>
      <c r="BC473">
        <v>3</v>
      </c>
      <c r="BD473">
        <v>3</v>
      </c>
      <c r="BE473">
        <v>3</v>
      </c>
      <c r="BF473">
        <v>2</v>
      </c>
      <c r="BG473">
        <v>1</v>
      </c>
      <c r="BH473">
        <v>2</v>
      </c>
      <c r="BI473">
        <v>2</v>
      </c>
      <c r="BJ473">
        <v>3</v>
      </c>
      <c r="BK473">
        <v>2</v>
      </c>
      <c r="BL473">
        <v>2</v>
      </c>
      <c r="BM473">
        <v>2</v>
      </c>
      <c r="BN473">
        <v>4</v>
      </c>
      <c r="BO473">
        <v>4</v>
      </c>
      <c r="BP473">
        <v>4</v>
      </c>
      <c r="BQ473">
        <v>5</v>
      </c>
      <c r="BR473">
        <v>5</v>
      </c>
      <c r="BS473">
        <v>5</v>
      </c>
      <c r="BT473">
        <v>5</v>
      </c>
      <c r="BU473">
        <v>3</v>
      </c>
      <c r="BV473">
        <v>5</v>
      </c>
      <c r="BW473">
        <v>5</v>
      </c>
      <c r="BX473">
        <v>5</v>
      </c>
      <c r="BY473">
        <v>5</v>
      </c>
      <c r="BZ473">
        <v>5</v>
      </c>
      <c r="CA473">
        <v>5</v>
      </c>
      <c r="CB473">
        <v>5</v>
      </c>
      <c r="CC473">
        <v>5</v>
      </c>
      <c r="CD473">
        <v>5</v>
      </c>
      <c r="CE473">
        <v>7</v>
      </c>
      <c r="CF473">
        <v>3</v>
      </c>
      <c r="CG473">
        <v>3</v>
      </c>
      <c r="CH473">
        <v>3</v>
      </c>
      <c r="CI473">
        <v>3</v>
      </c>
      <c r="CJ473">
        <v>3</v>
      </c>
      <c r="CK473">
        <v>3</v>
      </c>
      <c r="CL473">
        <v>3</v>
      </c>
      <c r="CM473">
        <v>3</v>
      </c>
      <c r="CN473">
        <v>3</v>
      </c>
    </row>
    <row r="474" spans="1:92" ht="15.5">
      <c r="A474" s="126" t="s">
        <v>1456</v>
      </c>
      <c r="B474" s="132">
        <v>20.32478092945059</v>
      </c>
      <c r="C474">
        <v>2</v>
      </c>
      <c r="D474">
        <v>3</v>
      </c>
      <c r="E474">
        <v>4</v>
      </c>
      <c r="F474">
        <v>1</v>
      </c>
      <c r="G474"/>
      <c r="H474"/>
      <c r="I474"/>
      <c r="J474"/>
      <c r="K474"/>
      <c r="L474"/>
      <c r="M474"/>
      <c r="N474"/>
      <c r="O474"/>
      <c r="P474"/>
      <c r="Q474" s="126">
        <f t="shared" si="21"/>
        <v>1</v>
      </c>
      <c r="R474">
        <f t="shared" si="23"/>
        <v>1</v>
      </c>
      <c r="S474">
        <v>1</v>
      </c>
      <c r="T474"/>
      <c r="U474"/>
      <c r="V474">
        <v>4</v>
      </c>
      <c r="W474"/>
      <c r="X474"/>
      <c r="Y474"/>
      <c r="Z474"/>
      <c r="AA474"/>
      <c r="AB474"/>
      <c r="AC474">
        <v>11</v>
      </c>
      <c r="AD474">
        <v>12</v>
      </c>
      <c r="AE474">
        <v>13</v>
      </c>
      <c r="AF474"/>
      <c r="AG474" s="126">
        <f t="shared" si="22"/>
        <v>5</v>
      </c>
      <c r="AH474">
        <v>5</v>
      </c>
      <c r="AI474"/>
      <c r="AJ474"/>
      <c r="AK474">
        <v>2</v>
      </c>
      <c r="AL474"/>
      <c r="AM474"/>
      <c r="AN474"/>
      <c r="AO474"/>
      <c r="AP474"/>
      <c r="AQ474"/>
      <c r="AR474">
        <v>1</v>
      </c>
      <c r="AS474">
        <v>3</v>
      </c>
      <c r="AT474">
        <v>4</v>
      </c>
      <c r="AU474"/>
      <c r="AV474"/>
      <c r="AW474"/>
      <c r="AX474"/>
      <c r="AY474"/>
      <c r="AZ474">
        <v>1</v>
      </c>
      <c r="BA474">
        <v>3</v>
      </c>
      <c r="BB474">
        <v>3</v>
      </c>
      <c r="BC474">
        <v>3</v>
      </c>
      <c r="BD474">
        <v>3</v>
      </c>
      <c r="BE474">
        <v>5</v>
      </c>
      <c r="BF474">
        <v>3</v>
      </c>
      <c r="BG474">
        <v>3</v>
      </c>
      <c r="BH474">
        <v>3</v>
      </c>
      <c r="BI474">
        <v>3</v>
      </c>
      <c r="BJ474">
        <v>5</v>
      </c>
      <c r="BK474">
        <v>5</v>
      </c>
      <c r="BL474">
        <v>5</v>
      </c>
      <c r="BM474">
        <v>5</v>
      </c>
      <c r="BN474">
        <v>5</v>
      </c>
      <c r="BO474">
        <v>5</v>
      </c>
      <c r="BP474">
        <v>5</v>
      </c>
      <c r="BQ474">
        <v>5</v>
      </c>
      <c r="BR474">
        <v>5</v>
      </c>
      <c r="BS474">
        <v>5</v>
      </c>
      <c r="BT474">
        <v>3</v>
      </c>
      <c r="BU474">
        <v>3</v>
      </c>
      <c r="BV474">
        <v>5</v>
      </c>
      <c r="BW474">
        <v>5</v>
      </c>
      <c r="BX474">
        <v>5</v>
      </c>
      <c r="BY474">
        <v>5</v>
      </c>
      <c r="BZ474">
        <v>5</v>
      </c>
      <c r="CA474">
        <v>3</v>
      </c>
      <c r="CB474">
        <v>5</v>
      </c>
      <c r="CC474">
        <v>3</v>
      </c>
      <c r="CD474">
        <v>5</v>
      </c>
      <c r="CE474">
        <v>1</v>
      </c>
      <c r="CF474">
        <v>3</v>
      </c>
      <c r="CG474">
        <v>3</v>
      </c>
      <c r="CH474">
        <v>3</v>
      </c>
      <c r="CI474">
        <v>3</v>
      </c>
      <c r="CJ474">
        <v>3</v>
      </c>
      <c r="CK474">
        <v>5</v>
      </c>
      <c r="CL474">
        <v>3</v>
      </c>
      <c r="CM474">
        <v>3</v>
      </c>
      <c r="CN474">
        <v>3</v>
      </c>
    </row>
    <row r="475" spans="1:92" ht="15.5">
      <c r="A475" s="126" t="s">
        <v>1455</v>
      </c>
      <c r="B475" s="132">
        <v>23.636867556151664</v>
      </c>
      <c r="C475">
        <v>1</v>
      </c>
      <c r="D475">
        <v>4</v>
      </c>
      <c r="E475">
        <v>9</v>
      </c>
      <c r="F475">
        <v>1</v>
      </c>
      <c r="G475">
        <v>2</v>
      </c>
      <c r="H475"/>
      <c r="I475"/>
      <c r="J475"/>
      <c r="K475"/>
      <c r="L475"/>
      <c r="M475"/>
      <c r="N475"/>
      <c r="O475"/>
      <c r="P475"/>
      <c r="Q475" s="126">
        <f t="shared" si="21"/>
        <v>2</v>
      </c>
      <c r="R475">
        <f t="shared" si="23"/>
        <v>11</v>
      </c>
      <c r="S475"/>
      <c r="T475">
        <v>2</v>
      </c>
      <c r="U475">
        <v>3</v>
      </c>
      <c r="V475">
        <v>4</v>
      </c>
      <c r="W475"/>
      <c r="X475">
        <v>6</v>
      </c>
      <c r="Y475">
        <v>7</v>
      </c>
      <c r="Z475">
        <v>8</v>
      </c>
      <c r="AA475"/>
      <c r="AB475">
        <v>10</v>
      </c>
      <c r="AC475">
        <v>11</v>
      </c>
      <c r="AD475">
        <v>12</v>
      </c>
      <c r="AE475"/>
      <c r="AF475"/>
      <c r="AG475" s="126">
        <f t="shared" si="22"/>
        <v>9</v>
      </c>
      <c r="AH475"/>
      <c r="AI475">
        <v>2</v>
      </c>
      <c r="AJ475">
        <v>9</v>
      </c>
      <c r="AK475">
        <v>1</v>
      </c>
      <c r="AL475"/>
      <c r="AM475">
        <v>7</v>
      </c>
      <c r="AN475">
        <v>3</v>
      </c>
      <c r="AO475">
        <v>8</v>
      </c>
      <c r="AP475"/>
      <c r="AQ475">
        <v>6</v>
      </c>
      <c r="AR475">
        <v>5</v>
      </c>
      <c r="AS475">
        <v>4</v>
      </c>
      <c r="AT475"/>
      <c r="AU475" t="s">
        <v>636</v>
      </c>
      <c r="AV475" t="s">
        <v>1454</v>
      </c>
      <c r="AW475"/>
      <c r="AX475"/>
      <c r="AY475"/>
      <c r="AZ475">
        <v>6</v>
      </c>
      <c r="BA475">
        <v>3</v>
      </c>
      <c r="BB475">
        <v>3</v>
      </c>
      <c r="BC475">
        <v>3</v>
      </c>
      <c r="BD475">
        <v>5</v>
      </c>
      <c r="BE475">
        <v>5</v>
      </c>
      <c r="BF475">
        <v>4</v>
      </c>
      <c r="BG475">
        <v>4</v>
      </c>
      <c r="BH475">
        <v>4</v>
      </c>
      <c r="BI475">
        <v>4</v>
      </c>
      <c r="BJ475">
        <v>4</v>
      </c>
      <c r="BK475">
        <v>4</v>
      </c>
      <c r="BL475">
        <v>4</v>
      </c>
      <c r="BM475">
        <v>4</v>
      </c>
      <c r="BN475">
        <v>5</v>
      </c>
      <c r="BO475">
        <v>5</v>
      </c>
      <c r="BP475">
        <v>5</v>
      </c>
      <c r="BQ475">
        <v>4</v>
      </c>
      <c r="BR475">
        <v>5</v>
      </c>
      <c r="BS475">
        <v>5</v>
      </c>
      <c r="BT475">
        <v>5</v>
      </c>
      <c r="BU475">
        <v>4</v>
      </c>
      <c r="BV475">
        <v>4</v>
      </c>
      <c r="BW475">
        <v>4</v>
      </c>
      <c r="BX475">
        <v>5</v>
      </c>
      <c r="BY475">
        <v>5</v>
      </c>
      <c r="BZ475">
        <v>5</v>
      </c>
      <c r="CA475">
        <v>4</v>
      </c>
      <c r="CB475">
        <v>4</v>
      </c>
      <c r="CC475">
        <v>4</v>
      </c>
      <c r="CD475">
        <v>4</v>
      </c>
      <c r="CE475">
        <v>1</v>
      </c>
      <c r="CF475">
        <v>4</v>
      </c>
      <c r="CG475">
        <v>4</v>
      </c>
      <c r="CH475">
        <v>3</v>
      </c>
      <c r="CI475">
        <v>4</v>
      </c>
      <c r="CJ475">
        <v>4</v>
      </c>
      <c r="CK475">
        <v>4</v>
      </c>
      <c r="CL475">
        <v>2</v>
      </c>
      <c r="CM475">
        <v>2</v>
      </c>
      <c r="CN475">
        <v>1</v>
      </c>
    </row>
    <row r="476" spans="1:92" ht="15.5">
      <c r="A476" s="126" t="s">
        <v>1453</v>
      </c>
      <c r="B476" s="132">
        <v>4.3035875259313894</v>
      </c>
      <c r="C476">
        <v>2</v>
      </c>
      <c r="D476">
        <v>5</v>
      </c>
      <c r="E476">
        <v>3</v>
      </c>
      <c r="F476">
        <v>1</v>
      </c>
      <c r="G476"/>
      <c r="H476"/>
      <c r="I476"/>
      <c r="J476"/>
      <c r="K476"/>
      <c r="L476"/>
      <c r="M476"/>
      <c r="N476"/>
      <c r="O476"/>
      <c r="P476"/>
      <c r="Q476" s="126">
        <f t="shared" si="21"/>
        <v>1</v>
      </c>
      <c r="R476">
        <f t="shared" si="23"/>
        <v>1</v>
      </c>
      <c r="S476"/>
      <c r="T476">
        <v>2</v>
      </c>
      <c r="U476"/>
      <c r="V476">
        <v>4</v>
      </c>
      <c r="W476"/>
      <c r="X476">
        <v>6</v>
      </c>
      <c r="Y476"/>
      <c r="Z476">
        <v>8</v>
      </c>
      <c r="AA476">
        <v>9</v>
      </c>
      <c r="AB476"/>
      <c r="AC476">
        <v>11</v>
      </c>
      <c r="AD476">
        <v>12</v>
      </c>
      <c r="AE476">
        <v>13</v>
      </c>
      <c r="AF476"/>
      <c r="AG476" s="126">
        <f t="shared" si="22"/>
        <v>8</v>
      </c>
      <c r="AH476"/>
      <c r="AI476">
        <v>1</v>
      </c>
      <c r="AJ476"/>
      <c r="AK476">
        <v>8</v>
      </c>
      <c r="AL476"/>
      <c r="AM476">
        <v>7</v>
      </c>
      <c r="AN476"/>
      <c r="AO476">
        <v>5</v>
      </c>
      <c r="AP476">
        <v>6</v>
      </c>
      <c r="AQ476"/>
      <c r="AR476">
        <v>2</v>
      </c>
      <c r="AS476">
        <v>3</v>
      </c>
      <c r="AT476">
        <v>4</v>
      </c>
      <c r="AU476" t="s">
        <v>302</v>
      </c>
      <c r="AV476" t="s">
        <v>831</v>
      </c>
      <c r="AW476"/>
      <c r="AX476"/>
      <c r="AY476"/>
      <c r="AZ476">
        <v>4</v>
      </c>
      <c r="BA476">
        <v>3</v>
      </c>
      <c r="BB476">
        <v>3</v>
      </c>
      <c r="BC476">
        <v>3</v>
      </c>
      <c r="BD476">
        <v>3</v>
      </c>
      <c r="BE476">
        <v>3</v>
      </c>
      <c r="BF476">
        <v>3</v>
      </c>
      <c r="BG476">
        <v>3</v>
      </c>
      <c r="BH476">
        <v>3</v>
      </c>
      <c r="BI476">
        <v>3</v>
      </c>
      <c r="BJ476">
        <v>3</v>
      </c>
      <c r="BK476">
        <v>3</v>
      </c>
      <c r="BL476">
        <v>3</v>
      </c>
      <c r="BM476">
        <v>3</v>
      </c>
      <c r="BN476">
        <v>3</v>
      </c>
      <c r="BO476">
        <v>3</v>
      </c>
      <c r="BP476">
        <v>3</v>
      </c>
      <c r="BQ476">
        <v>3</v>
      </c>
      <c r="BR476">
        <v>3</v>
      </c>
      <c r="BS476">
        <v>3</v>
      </c>
      <c r="BT476">
        <v>3</v>
      </c>
      <c r="BU476">
        <v>3</v>
      </c>
      <c r="BV476">
        <v>3</v>
      </c>
      <c r="BW476">
        <v>3</v>
      </c>
      <c r="BX476">
        <v>3</v>
      </c>
      <c r="BY476">
        <v>3</v>
      </c>
      <c r="BZ476">
        <v>3</v>
      </c>
      <c r="CA476">
        <v>3</v>
      </c>
      <c r="CB476">
        <v>3</v>
      </c>
      <c r="CC476">
        <v>3</v>
      </c>
      <c r="CD476">
        <v>3</v>
      </c>
      <c r="CE476">
        <v>1</v>
      </c>
      <c r="CF476">
        <v>3</v>
      </c>
      <c r="CG476">
        <v>3</v>
      </c>
      <c r="CH476">
        <v>3</v>
      </c>
      <c r="CI476">
        <v>3</v>
      </c>
      <c r="CJ476">
        <v>3</v>
      </c>
      <c r="CK476">
        <v>3</v>
      </c>
      <c r="CL476">
        <v>3</v>
      </c>
      <c r="CM476">
        <v>3</v>
      </c>
      <c r="CN476">
        <v>3</v>
      </c>
    </row>
    <row r="477" spans="1:92" ht="15.5">
      <c r="A477" s="126" t="s">
        <v>1452</v>
      </c>
      <c r="B477" s="132">
        <v>20.752859711683524</v>
      </c>
      <c r="C477">
        <v>1</v>
      </c>
      <c r="D477">
        <v>6</v>
      </c>
      <c r="E477">
        <v>15</v>
      </c>
      <c r="F477"/>
      <c r="G477"/>
      <c r="H477"/>
      <c r="I477"/>
      <c r="J477"/>
      <c r="K477"/>
      <c r="L477"/>
      <c r="M477"/>
      <c r="N477">
        <v>9</v>
      </c>
      <c r="O477"/>
      <c r="P477" t="s">
        <v>171</v>
      </c>
      <c r="Q477" s="126">
        <f t="shared" si="21"/>
        <v>1</v>
      </c>
      <c r="R477">
        <f t="shared" si="23"/>
        <v>9</v>
      </c>
      <c r="S477"/>
      <c r="T477">
        <v>2</v>
      </c>
      <c r="U477">
        <v>3</v>
      </c>
      <c r="V477">
        <v>4</v>
      </c>
      <c r="W477">
        <v>5</v>
      </c>
      <c r="X477">
        <v>6</v>
      </c>
      <c r="Y477">
        <v>7</v>
      </c>
      <c r="Z477">
        <v>8</v>
      </c>
      <c r="AA477"/>
      <c r="AB477">
        <v>10</v>
      </c>
      <c r="AC477">
        <v>11</v>
      </c>
      <c r="AD477">
        <v>12</v>
      </c>
      <c r="AE477"/>
      <c r="AF477"/>
      <c r="AG477" s="126">
        <f t="shared" si="22"/>
        <v>10</v>
      </c>
      <c r="AH477"/>
      <c r="AI477">
        <v>1</v>
      </c>
      <c r="AJ477">
        <v>5</v>
      </c>
      <c r="AK477">
        <v>2</v>
      </c>
      <c r="AL477">
        <v>7</v>
      </c>
      <c r="AM477">
        <v>4</v>
      </c>
      <c r="AN477">
        <v>3</v>
      </c>
      <c r="AO477">
        <v>10</v>
      </c>
      <c r="AP477"/>
      <c r="AQ477">
        <v>9</v>
      </c>
      <c r="AR477">
        <v>6</v>
      </c>
      <c r="AS477">
        <v>8</v>
      </c>
      <c r="AT477"/>
      <c r="AU477" t="s">
        <v>1451</v>
      </c>
      <c r="AV477" t="s">
        <v>1450</v>
      </c>
      <c r="AW477" t="s">
        <v>269</v>
      </c>
      <c r="AX477"/>
      <c r="AY477"/>
      <c r="AZ477">
        <v>5</v>
      </c>
      <c r="BA477">
        <v>4</v>
      </c>
      <c r="BB477">
        <v>4</v>
      </c>
      <c r="BC477">
        <v>5</v>
      </c>
      <c r="BD477">
        <v>5</v>
      </c>
      <c r="BE477">
        <v>5</v>
      </c>
      <c r="BF477">
        <v>4</v>
      </c>
      <c r="BG477">
        <v>3</v>
      </c>
      <c r="BH477">
        <v>4</v>
      </c>
      <c r="BI477">
        <v>4</v>
      </c>
      <c r="BJ477">
        <v>4</v>
      </c>
      <c r="BK477">
        <v>5</v>
      </c>
      <c r="BL477">
        <v>5</v>
      </c>
      <c r="BM477">
        <v>5</v>
      </c>
      <c r="BN477">
        <v>5</v>
      </c>
      <c r="BO477">
        <v>4</v>
      </c>
      <c r="BP477">
        <v>5</v>
      </c>
      <c r="BQ477">
        <v>5</v>
      </c>
      <c r="BR477">
        <v>5</v>
      </c>
      <c r="BS477">
        <v>5</v>
      </c>
      <c r="BT477">
        <v>4</v>
      </c>
      <c r="BU477">
        <v>5</v>
      </c>
      <c r="BV477">
        <v>5</v>
      </c>
      <c r="BW477">
        <v>5</v>
      </c>
      <c r="BX477">
        <v>5</v>
      </c>
      <c r="BY477">
        <v>5</v>
      </c>
      <c r="BZ477">
        <v>5</v>
      </c>
      <c r="CA477">
        <v>5</v>
      </c>
      <c r="CB477">
        <v>5</v>
      </c>
      <c r="CC477">
        <v>4</v>
      </c>
      <c r="CD477">
        <v>5</v>
      </c>
      <c r="CE477">
        <v>6</v>
      </c>
      <c r="CF477">
        <v>4</v>
      </c>
      <c r="CG477">
        <v>5</v>
      </c>
      <c r="CH477">
        <v>5</v>
      </c>
      <c r="CI477">
        <v>4</v>
      </c>
      <c r="CJ477">
        <v>5</v>
      </c>
      <c r="CK477">
        <v>5</v>
      </c>
      <c r="CL477">
        <v>3</v>
      </c>
      <c r="CM477">
        <v>3</v>
      </c>
      <c r="CN477">
        <v>3</v>
      </c>
    </row>
    <row r="478" spans="1:92" ht="15.5">
      <c r="A478" s="126" t="s">
        <v>1449</v>
      </c>
      <c r="B478" s="132">
        <v>24.248651325031595</v>
      </c>
      <c r="C478">
        <v>2</v>
      </c>
      <c r="D478">
        <v>1</v>
      </c>
      <c r="E478">
        <v>3</v>
      </c>
      <c r="F478">
        <v>1</v>
      </c>
      <c r="G478"/>
      <c r="H478"/>
      <c r="I478"/>
      <c r="J478"/>
      <c r="K478"/>
      <c r="L478"/>
      <c r="M478"/>
      <c r="N478"/>
      <c r="O478"/>
      <c r="P478"/>
      <c r="Q478" s="126">
        <f t="shared" si="21"/>
        <v>1</v>
      </c>
      <c r="R478">
        <f t="shared" si="23"/>
        <v>1</v>
      </c>
      <c r="S478"/>
      <c r="T478">
        <v>2</v>
      </c>
      <c r="U478">
        <v>3</v>
      </c>
      <c r="V478">
        <v>4</v>
      </c>
      <c r="W478"/>
      <c r="X478"/>
      <c r="Y478"/>
      <c r="Z478"/>
      <c r="AA478"/>
      <c r="AB478"/>
      <c r="AC478"/>
      <c r="AD478"/>
      <c r="AE478"/>
      <c r="AF478"/>
      <c r="AG478" s="126">
        <f t="shared" si="22"/>
        <v>3</v>
      </c>
      <c r="AH478"/>
      <c r="AI478">
        <v>3</v>
      </c>
      <c r="AJ478">
        <v>2</v>
      </c>
      <c r="AK478">
        <v>1</v>
      </c>
      <c r="AL478"/>
      <c r="AM478"/>
      <c r="AN478"/>
      <c r="AO478"/>
      <c r="AP478"/>
      <c r="AQ478"/>
      <c r="AR478"/>
      <c r="AS478"/>
      <c r="AT478"/>
      <c r="AU478"/>
      <c r="AV478"/>
      <c r="AW478"/>
      <c r="AX478"/>
      <c r="AY478"/>
      <c r="AZ478">
        <v>5</v>
      </c>
      <c r="BA478">
        <v>3</v>
      </c>
      <c r="BB478">
        <v>3</v>
      </c>
      <c r="BC478">
        <v>4</v>
      </c>
      <c r="BD478">
        <v>4</v>
      </c>
      <c r="BE478">
        <v>4</v>
      </c>
      <c r="BF478">
        <v>4</v>
      </c>
      <c r="BG478">
        <v>4</v>
      </c>
      <c r="BH478">
        <v>4</v>
      </c>
      <c r="BI478">
        <v>4</v>
      </c>
      <c r="BJ478">
        <v>4</v>
      </c>
      <c r="BK478">
        <v>4</v>
      </c>
      <c r="BL478">
        <v>4</v>
      </c>
      <c r="BM478">
        <v>4</v>
      </c>
      <c r="BN478">
        <v>4</v>
      </c>
      <c r="BO478">
        <v>4</v>
      </c>
      <c r="BP478">
        <v>4</v>
      </c>
      <c r="BQ478">
        <v>4</v>
      </c>
      <c r="BR478">
        <v>4</v>
      </c>
      <c r="BS478">
        <v>4</v>
      </c>
      <c r="BT478">
        <v>4</v>
      </c>
      <c r="BU478">
        <v>4</v>
      </c>
      <c r="BV478">
        <v>4</v>
      </c>
      <c r="BW478">
        <v>4</v>
      </c>
      <c r="BX478">
        <v>4</v>
      </c>
      <c r="BY478">
        <v>4</v>
      </c>
      <c r="BZ478">
        <v>4</v>
      </c>
      <c r="CA478">
        <v>4</v>
      </c>
      <c r="CB478">
        <v>4</v>
      </c>
      <c r="CC478">
        <v>4</v>
      </c>
      <c r="CD478">
        <v>4</v>
      </c>
      <c r="CE478">
        <v>4</v>
      </c>
      <c r="CF478">
        <v>3</v>
      </c>
      <c r="CG478">
        <v>3</v>
      </c>
      <c r="CH478">
        <v>3</v>
      </c>
      <c r="CI478">
        <v>3</v>
      </c>
      <c r="CJ478">
        <v>3</v>
      </c>
      <c r="CK478">
        <v>3</v>
      </c>
      <c r="CL478">
        <v>4</v>
      </c>
      <c r="CM478">
        <v>4</v>
      </c>
      <c r="CN478">
        <v>4</v>
      </c>
    </row>
    <row r="479" spans="1:92" ht="15.5">
      <c r="A479" s="126" t="s">
        <v>1448</v>
      </c>
      <c r="B479" s="132">
        <v>5.7592492309930279</v>
      </c>
      <c r="C479">
        <v>1</v>
      </c>
      <c r="D479">
        <v>5</v>
      </c>
      <c r="E479">
        <v>7</v>
      </c>
      <c r="F479">
        <v>1</v>
      </c>
      <c r="G479"/>
      <c r="H479"/>
      <c r="I479"/>
      <c r="J479"/>
      <c r="K479"/>
      <c r="L479"/>
      <c r="M479"/>
      <c r="N479"/>
      <c r="O479"/>
      <c r="P479"/>
      <c r="Q479" s="126">
        <f t="shared" si="21"/>
        <v>1</v>
      </c>
      <c r="R479">
        <f t="shared" si="23"/>
        <v>1</v>
      </c>
      <c r="S479"/>
      <c r="T479"/>
      <c r="U479"/>
      <c r="V479"/>
      <c r="W479"/>
      <c r="X479">
        <v>6</v>
      </c>
      <c r="Y479"/>
      <c r="Z479"/>
      <c r="AA479"/>
      <c r="AB479"/>
      <c r="AC479">
        <v>11</v>
      </c>
      <c r="AD479">
        <v>12</v>
      </c>
      <c r="AE479"/>
      <c r="AF479"/>
      <c r="AG479" s="126">
        <f t="shared" si="22"/>
        <v>3</v>
      </c>
      <c r="AH479"/>
      <c r="AI479"/>
      <c r="AJ479"/>
      <c r="AK479"/>
      <c r="AL479"/>
      <c r="AM479">
        <v>1</v>
      </c>
      <c r="AN479"/>
      <c r="AO479"/>
      <c r="AP479"/>
      <c r="AQ479"/>
      <c r="AR479">
        <v>3</v>
      </c>
      <c r="AS479">
        <v>2</v>
      </c>
      <c r="AT479"/>
      <c r="AU479"/>
      <c r="AV479"/>
      <c r="AW479"/>
      <c r="AX479"/>
      <c r="AY479"/>
      <c r="AZ479">
        <v>6</v>
      </c>
      <c r="BA479">
        <v>3</v>
      </c>
      <c r="BB479">
        <v>4</v>
      </c>
      <c r="BC479">
        <v>3</v>
      </c>
      <c r="BD479">
        <v>4</v>
      </c>
      <c r="BE479">
        <v>3</v>
      </c>
      <c r="BF479">
        <v>3</v>
      </c>
      <c r="BG479">
        <v>3</v>
      </c>
      <c r="BH479">
        <v>3</v>
      </c>
      <c r="BI479">
        <v>3</v>
      </c>
      <c r="BJ479">
        <v>3</v>
      </c>
      <c r="BK479">
        <v>3</v>
      </c>
      <c r="BL479">
        <v>3</v>
      </c>
      <c r="BM479">
        <v>3</v>
      </c>
      <c r="BN479">
        <v>3</v>
      </c>
      <c r="BO479">
        <v>3</v>
      </c>
      <c r="BP479">
        <v>3</v>
      </c>
      <c r="BQ479">
        <v>3</v>
      </c>
      <c r="BR479">
        <v>3</v>
      </c>
      <c r="BS479">
        <v>3</v>
      </c>
      <c r="BT479">
        <v>3</v>
      </c>
      <c r="BU479">
        <v>3</v>
      </c>
      <c r="BV479">
        <v>3</v>
      </c>
      <c r="BW479">
        <v>3</v>
      </c>
      <c r="BX479">
        <v>3</v>
      </c>
      <c r="BY479">
        <v>3</v>
      </c>
      <c r="BZ479">
        <v>3</v>
      </c>
      <c r="CA479">
        <v>3</v>
      </c>
      <c r="CB479">
        <v>3</v>
      </c>
      <c r="CC479">
        <v>3</v>
      </c>
      <c r="CD479">
        <v>3</v>
      </c>
      <c r="CE479">
        <v>3</v>
      </c>
      <c r="CF479">
        <v>4</v>
      </c>
      <c r="CG479">
        <v>4</v>
      </c>
      <c r="CH479">
        <v>4</v>
      </c>
      <c r="CI479">
        <v>4</v>
      </c>
      <c r="CJ479">
        <v>4</v>
      </c>
      <c r="CK479">
        <v>4</v>
      </c>
      <c r="CL479">
        <v>3</v>
      </c>
      <c r="CM479">
        <v>3</v>
      </c>
      <c r="CN479">
        <v>3</v>
      </c>
    </row>
    <row r="480" spans="1:92" ht="15.5">
      <c r="A480" s="126" t="s">
        <v>1447</v>
      </c>
      <c r="B480" s="132">
        <v>20.275881738081374</v>
      </c>
      <c r="C480">
        <v>1</v>
      </c>
      <c r="D480">
        <v>6</v>
      </c>
      <c r="E480">
        <v>14</v>
      </c>
      <c r="F480">
        <v>1</v>
      </c>
      <c r="G480"/>
      <c r="H480"/>
      <c r="I480"/>
      <c r="J480"/>
      <c r="K480"/>
      <c r="L480"/>
      <c r="M480"/>
      <c r="N480"/>
      <c r="O480"/>
      <c r="P480"/>
      <c r="Q480" s="126">
        <f t="shared" si="21"/>
        <v>1</v>
      </c>
      <c r="R480">
        <f t="shared" si="23"/>
        <v>1</v>
      </c>
      <c r="S480"/>
      <c r="T480">
        <v>2</v>
      </c>
      <c r="U480">
        <v>3</v>
      </c>
      <c r="V480">
        <v>4</v>
      </c>
      <c r="W480">
        <v>5</v>
      </c>
      <c r="X480">
        <v>6</v>
      </c>
      <c r="Y480">
        <v>7</v>
      </c>
      <c r="Z480">
        <v>8</v>
      </c>
      <c r="AA480">
        <v>9</v>
      </c>
      <c r="AB480">
        <v>10</v>
      </c>
      <c r="AC480">
        <v>11</v>
      </c>
      <c r="AD480">
        <v>12</v>
      </c>
      <c r="AE480"/>
      <c r="AF480"/>
      <c r="AG480" s="126">
        <f t="shared" si="22"/>
        <v>11</v>
      </c>
      <c r="AH480"/>
      <c r="AI480">
        <v>5</v>
      </c>
      <c r="AJ480">
        <v>6</v>
      </c>
      <c r="AK480">
        <v>2</v>
      </c>
      <c r="AL480">
        <v>10</v>
      </c>
      <c r="AM480">
        <v>7</v>
      </c>
      <c r="AN480">
        <v>8</v>
      </c>
      <c r="AO480">
        <v>9</v>
      </c>
      <c r="AP480">
        <v>1</v>
      </c>
      <c r="AQ480">
        <v>11</v>
      </c>
      <c r="AR480">
        <v>4</v>
      </c>
      <c r="AS480">
        <v>3</v>
      </c>
      <c r="AT480"/>
      <c r="AU480" t="s">
        <v>269</v>
      </c>
      <c r="AV480"/>
      <c r="AW480"/>
      <c r="AX480"/>
      <c r="AY480"/>
      <c r="AZ480">
        <v>5</v>
      </c>
      <c r="BA480">
        <v>1</v>
      </c>
      <c r="BB480">
        <v>1</v>
      </c>
      <c r="BC480">
        <v>1</v>
      </c>
      <c r="BD480">
        <v>4</v>
      </c>
      <c r="BE480">
        <v>5</v>
      </c>
      <c r="BF480">
        <v>5</v>
      </c>
      <c r="BG480">
        <v>5</v>
      </c>
      <c r="BH480">
        <v>5</v>
      </c>
      <c r="BI480">
        <v>5</v>
      </c>
      <c r="BJ480">
        <v>5</v>
      </c>
      <c r="BK480">
        <v>5</v>
      </c>
      <c r="BL480">
        <v>3</v>
      </c>
      <c r="BM480">
        <v>5</v>
      </c>
      <c r="BN480">
        <v>4</v>
      </c>
      <c r="BO480">
        <v>3</v>
      </c>
      <c r="BP480">
        <v>4</v>
      </c>
      <c r="BQ480">
        <v>3</v>
      </c>
      <c r="BR480">
        <v>3</v>
      </c>
      <c r="BS480">
        <v>3</v>
      </c>
      <c r="BT480">
        <v>5</v>
      </c>
      <c r="BU480">
        <v>5</v>
      </c>
      <c r="BV480">
        <v>5</v>
      </c>
      <c r="BW480">
        <v>5</v>
      </c>
      <c r="BX480">
        <v>5</v>
      </c>
      <c r="BY480">
        <v>5</v>
      </c>
      <c r="BZ480">
        <v>5</v>
      </c>
      <c r="CA480">
        <v>4</v>
      </c>
      <c r="CB480">
        <v>4</v>
      </c>
      <c r="CC480">
        <v>5</v>
      </c>
      <c r="CD480">
        <v>3</v>
      </c>
      <c r="CE480">
        <v>1</v>
      </c>
      <c r="CF480">
        <v>3</v>
      </c>
      <c r="CG480">
        <v>4</v>
      </c>
      <c r="CH480">
        <v>3</v>
      </c>
      <c r="CI480">
        <v>3</v>
      </c>
      <c r="CJ480">
        <v>5</v>
      </c>
      <c r="CK480">
        <v>3</v>
      </c>
      <c r="CL480">
        <v>2</v>
      </c>
      <c r="CM480">
        <v>1</v>
      </c>
      <c r="CN480">
        <v>1</v>
      </c>
    </row>
    <row r="481" spans="1:92" ht="15.5">
      <c r="A481" s="126" t="s">
        <v>1446</v>
      </c>
      <c r="B481" s="132">
        <v>22.891467236115947</v>
      </c>
      <c r="C481">
        <v>2</v>
      </c>
      <c r="D481">
        <v>4</v>
      </c>
      <c r="E481">
        <v>4</v>
      </c>
      <c r="F481">
        <v>1</v>
      </c>
      <c r="G481"/>
      <c r="H481"/>
      <c r="I481"/>
      <c r="J481"/>
      <c r="K481"/>
      <c r="L481"/>
      <c r="M481"/>
      <c r="N481"/>
      <c r="O481"/>
      <c r="P481"/>
      <c r="Q481" s="126">
        <f t="shared" si="21"/>
        <v>1</v>
      </c>
      <c r="R481">
        <f t="shared" si="23"/>
        <v>1</v>
      </c>
      <c r="S481">
        <v>1</v>
      </c>
      <c r="T481">
        <v>2</v>
      </c>
      <c r="U481">
        <v>3</v>
      </c>
      <c r="V481">
        <v>4</v>
      </c>
      <c r="W481">
        <v>5</v>
      </c>
      <c r="X481">
        <v>6</v>
      </c>
      <c r="Y481">
        <v>7</v>
      </c>
      <c r="Z481">
        <v>8</v>
      </c>
      <c r="AA481">
        <v>9</v>
      </c>
      <c r="AB481">
        <v>10</v>
      </c>
      <c r="AC481">
        <v>11</v>
      </c>
      <c r="AD481">
        <v>12</v>
      </c>
      <c r="AE481"/>
      <c r="AF481"/>
      <c r="AG481" s="126">
        <f t="shared" si="22"/>
        <v>12</v>
      </c>
      <c r="AH481">
        <v>10</v>
      </c>
      <c r="AI481">
        <v>1</v>
      </c>
      <c r="AJ481">
        <v>8</v>
      </c>
      <c r="AK481">
        <v>9</v>
      </c>
      <c r="AL481">
        <v>11</v>
      </c>
      <c r="AM481">
        <v>2</v>
      </c>
      <c r="AN481">
        <v>3</v>
      </c>
      <c r="AO481">
        <v>6</v>
      </c>
      <c r="AP481">
        <v>4</v>
      </c>
      <c r="AQ481">
        <v>12</v>
      </c>
      <c r="AR481">
        <v>7</v>
      </c>
      <c r="AS481">
        <v>5</v>
      </c>
      <c r="AT481"/>
      <c r="AU481"/>
      <c r="AV481"/>
      <c r="AW481"/>
      <c r="AX481"/>
      <c r="AY481"/>
      <c r="AZ481">
        <v>6</v>
      </c>
      <c r="BA481">
        <v>3</v>
      </c>
      <c r="BB481">
        <v>3</v>
      </c>
      <c r="BC481">
        <v>3</v>
      </c>
      <c r="BD481">
        <v>4</v>
      </c>
      <c r="BE481">
        <v>5</v>
      </c>
      <c r="BF481">
        <v>3</v>
      </c>
      <c r="BG481">
        <v>3</v>
      </c>
      <c r="BH481">
        <v>3</v>
      </c>
      <c r="BI481">
        <v>4</v>
      </c>
      <c r="BJ481">
        <v>5</v>
      </c>
      <c r="BK481">
        <v>5</v>
      </c>
      <c r="BL481">
        <v>5</v>
      </c>
      <c r="BM481">
        <v>5</v>
      </c>
      <c r="BN481">
        <v>5</v>
      </c>
      <c r="BO481">
        <v>5</v>
      </c>
      <c r="BP481">
        <v>5</v>
      </c>
      <c r="BQ481">
        <v>4</v>
      </c>
      <c r="BR481">
        <v>4</v>
      </c>
      <c r="BS481">
        <v>4</v>
      </c>
      <c r="BT481">
        <v>4</v>
      </c>
      <c r="BU481">
        <v>4</v>
      </c>
      <c r="BV481">
        <v>5</v>
      </c>
      <c r="BW481">
        <v>5</v>
      </c>
      <c r="BX481">
        <v>5</v>
      </c>
      <c r="BY481">
        <v>4</v>
      </c>
      <c r="BZ481">
        <v>5</v>
      </c>
      <c r="CA481">
        <v>5</v>
      </c>
      <c r="CB481">
        <v>4</v>
      </c>
      <c r="CC481">
        <v>5</v>
      </c>
      <c r="CD481">
        <v>4</v>
      </c>
      <c r="CE481">
        <v>1</v>
      </c>
      <c r="CF481">
        <v>2</v>
      </c>
      <c r="CG481">
        <v>5</v>
      </c>
      <c r="CH481">
        <v>3</v>
      </c>
      <c r="CI481">
        <v>5</v>
      </c>
      <c r="CJ481">
        <v>5</v>
      </c>
      <c r="CK481">
        <v>5</v>
      </c>
      <c r="CL481">
        <v>3</v>
      </c>
      <c r="CM481">
        <v>3</v>
      </c>
      <c r="CN481">
        <v>2</v>
      </c>
    </row>
    <row r="482" spans="1:92" ht="15.5">
      <c r="A482" s="126" t="s">
        <v>1445</v>
      </c>
      <c r="B482" s="132">
        <v>12.020151669963775</v>
      </c>
      <c r="C482">
        <v>1</v>
      </c>
      <c r="D482">
        <v>2</v>
      </c>
      <c r="E482">
        <v>8</v>
      </c>
      <c r="F482">
        <v>1</v>
      </c>
      <c r="G482"/>
      <c r="H482"/>
      <c r="I482"/>
      <c r="J482"/>
      <c r="K482"/>
      <c r="L482"/>
      <c r="M482"/>
      <c r="N482"/>
      <c r="O482"/>
      <c r="P482"/>
      <c r="Q482" s="126">
        <f t="shared" si="21"/>
        <v>1</v>
      </c>
      <c r="R482">
        <f t="shared" si="23"/>
        <v>1</v>
      </c>
      <c r="S482"/>
      <c r="T482">
        <v>2</v>
      </c>
      <c r="U482">
        <v>3</v>
      </c>
      <c r="V482"/>
      <c r="W482">
        <v>5</v>
      </c>
      <c r="X482">
        <v>6</v>
      </c>
      <c r="Y482">
        <v>7</v>
      </c>
      <c r="Z482">
        <v>8</v>
      </c>
      <c r="AA482"/>
      <c r="AB482"/>
      <c r="AC482">
        <v>11</v>
      </c>
      <c r="AD482">
        <v>12</v>
      </c>
      <c r="AE482"/>
      <c r="AF482"/>
      <c r="AG482" s="126">
        <f t="shared" si="22"/>
        <v>8</v>
      </c>
      <c r="AH482"/>
      <c r="AI482">
        <v>1</v>
      </c>
      <c r="AJ482">
        <v>4</v>
      </c>
      <c r="AK482"/>
      <c r="AL482">
        <v>2</v>
      </c>
      <c r="AM482">
        <v>3</v>
      </c>
      <c r="AN482">
        <v>8</v>
      </c>
      <c r="AO482">
        <v>5</v>
      </c>
      <c r="AP482"/>
      <c r="AQ482"/>
      <c r="AR482">
        <v>7</v>
      </c>
      <c r="AS482">
        <v>6</v>
      </c>
      <c r="AT482"/>
      <c r="AU482"/>
      <c r="AV482"/>
      <c r="AW482"/>
      <c r="AX482"/>
      <c r="AY482"/>
      <c r="AZ482">
        <v>2</v>
      </c>
      <c r="BA482">
        <v>4</v>
      </c>
      <c r="BB482">
        <v>4</v>
      </c>
      <c r="BC482">
        <v>5</v>
      </c>
      <c r="BD482">
        <v>5</v>
      </c>
      <c r="BE482">
        <v>5</v>
      </c>
      <c r="BF482">
        <v>3</v>
      </c>
      <c r="BG482">
        <v>3</v>
      </c>
      <c r="BH482">
        <v>3</v>
      </c>
      <c r="BI482">
        <v>3</v>
      </c>
      <c r="BJ482">
        <v>5</v>
      </c>
      <c r="BK482">
        <v>5</v>
      </c>
      <c r="BL482">
        <v>5</v>
      </c>
      <c r="BM482">
        <v>5</v>
      </c>
      <c r="BN482">
        <v>5</v>
      </c>
      <c r="BO482">
        <v>5</v>
      </c>
      <c r="BP482">
        <v>5</v>
      </c>
      <c r="BQ482">
        <v>5</v>
      </c>
      <c r="BR482">
        <v>5</v>
      </c>
      <c r="BS482">
        <v>5</v>
      </c>
      <c r="BT482">
        <v>5</v>
      </c>
      <c r="BU482">
        <v>5</v>
      </c>
      <c r="BV482">
        <v>5</v>
      </c>
      <c r="BW482">
        <v>5</v>
      </c>
      <c r="BX482">
        <v>5</v>
      </c>
      <c r="BY482">
        <v>5</v>
      </c>
      <c r="BZ482">
        <v>5</v>
      </c>
      <c r="CA482">
        <v>5</v>
      </c>
      <c r="CB482">
        <v>5</v>
      </c>
      <c r="CC482">
        <v>5</v>
      </c>
      <c r="CD482">
        <v>5</v>
      </c>
      <c r="CE482">
        <v>4</v>
      </c>
      <c r="CF482">
        <v>5</v>
      </c>
      <c r="CG482">
        <v>5</v>
      </c>
      <c r="CH482">
        <v>5</v>
      </c>
      <c r="CI482">
        <v>5</v>
      </c>
      <c r="CJ482">
        <v>5</v>
      </c>
      <c r="CK482">
        <v>5</v>
      </c>
      <c r="CL482">
        <v>4</v>
      </c>
      <c r="CM482">
        <v>4</v>
      </c>
      <c r="CN482">
        <v>4</v>
      </c>
    </row>
    <row r="483" spans="1:92" ht="15.5">
      <c r="A483" s="126" t="s">
        <v>1444</v>
      </c>
      <c r="B483" s="132">
        <v>12.079871794807682</v>
      </c>
      <c r="C483">
        <v>1</v>
      </c>
      <c r="D483">
        <v>2</v>
      </c>
      <c r="E483">
        <v>2</v>
      </c>
      <c r="F483"/>
      <c r="G483"/>
      <c r="H483"/>
      <c r="I483"/>
      <c r="J483"/>
      <c r="K483"/>
      <c r="L483"/>
      <c r="M483">
        <v>8</v>
      </c>
      <c r="N483"/>
      <c r="O483"/>
      <c r="P483"/>
      <c r="Q483" s="126">
        <f t="shared" si="21"/>
        <v>1</v>
      </c>
      <c r="R483">
        <f t="shared" si="23"/>
        <v>8</v>
      </c>
      <c r="S483"/>
      <c r="T483">
        <v>2</v>
      </c>
      <c r="U483"/>
      <c r="V483"/>
      <c r="W483">
        <v>5</v>
      </c>
      <c r="X483">
        <v>6</v>
      </c>
      <c r="Y483"/>
      <c r="Z483"/>
      <c r="AA483"/>
      <c r="AB483"/>
      <c r="AC483">
        <v>11</v>
      </c>
      <c r="AD483"/>
      <c r="AE483"/>
      <c r="AF483"/>
      <c r="AG483" s="126">
        <f t="shared" si="22"/>
        <v>4</v>
      </c>
      <c r="AH483"/>
      <c r="AI483">
        <v>2</v>
      </c>
      <c r="AJ483"/>
      <c r="AK483"/>
      <c r="AL483">
        <v>4</v>
      </c>
      <c r="AM483">
        <v>3</v>
      </c>
      <c r="AN483"/>
      <c r="AO483"/>
      <c r="AP483"/>
      <c r="AQ483"/>
      <c r="AR483">
        <v>1</v>
      </c>
      <c r="AS483"/>
      <c r="AT483"/>
      <c r="AU483" t="s">
        <v>1177</v>
      </c>
      <c r="AV483" t="s">
        <v>584</v>
      </c>
      <c r="AW483" t="s">
        <v>1443</v>
      </c>
      <c r="AX483" t="s">
        <v>1117</v>
      </c>
      <c r="AY483" t="s">
        <v>546</v>
      </c>
      <c r="AZ483">
        <v>4</v>
      </c>
      <c r="BA483">
        <v>3</v>
      </c>
      <c r="BB483">
        <v>4</v>
      </c>
      <c r="BC483">
        <v>4</v>
      </c>
      <c r="BD483">
        <v>4</v>
      </c>
      <c r="BE483">
        <v>5</v>
      </c>
      <c r="BF483">
        <v>3</v>
      </c>
      <c r="BG483">
        <v>4</v>
      </c>
      <c r="BH483">
        <v>3</v>
      </c>
      <c r="BI483">
        <v>4</v>
      </c>
      <c r="BJ483">
        <v>4</v>
      </c>
      <c r="BK483">
        <v>4</v>
      </c>
      <c r="BL483">
        <v>4</v>
      </c>
      <c r="BM483">
        <v>4</v>
      </c>
      <c r="BN483">
        <v>2</v>
      </c>
      <c r="BO483">
        <v>3</v>
      </c>
      <c r="BP483">
        <v>3</v>
      </c>
      <c r="BQ483">
        <v>2</v>
      </c>
      <c r="BR483">
        <v>4</v>
      </c>
      <c r="BS483">
        <v>4</v>
      </c>
      <c r="BT483">
        <v>4</v>
      </c>
      <c r="BU483">
        <v>3</v>
      </c>
      <c r="BV483">
        <v>3</v>
      </c>
      <c r="BW483">
        <v>4</v>
      </c>
      <c r="BX483">
        <v>3</v>
      </c>
      <c r="BY483">
        <v>3</v>
      </c>
      <c r="BZ483">
        <v>4</v>
      </c>
      <c r="CA483">
        <v>4</v>
      </c>
      <c r="CB483">
        <v>3</v>
      </c>
      <c r="CC483">
        <v>4</v>
      </c>
      <c r="CD483">
        <v>4</v>
      </c>
      <c r="CE483">
        <v>7</v>
      </c>
      <c r="CF483">
        <v>4</v>
      </c>
      <c r="CG483">
        <v>4</v>
      </c>
      <c r="CH483">
        <v>4</v>
      </c>
      <c r="CI483">
        <v>4</v>
      </c>
      <c r="CJ483">
        <v>4</v>
      </c>
      <c r="CK483">
        <v>4</v>
      </c>
      <c r="CL483">
        <v>4</v>
      </c>
      <c r="CM483">
        <v>4</v>
      </c>
      <c r="CN483">
        <v>3</v>
      </c>
    </row>
    <row r="484" spans="1:92" ht="15.5">
      <c r="A484" s="126" t="s">
        <v>1442</v>
      </c>
      <c r="B484" s="132">
        <v>5.8092394071131173</v>
      </c>
      <c r="C484">
        <v>2</v>
      </c>
      <c r="D484">
        <v>3</v>
      </c>
      <c r="E484">
        <v>3</v>
      </c>
      <c r="F484">
        <v>1</v>
      </c>
      <c r="G484"/>
      <c r="H484"/>
      <c r="I484"/>
      <c r="J484"/>
      <c r="K484"/>
      <c r="L484"/>
      <c r="M484"/>
      <c r="N484"/>
      <c r="O484"/>
      <c r="P484"/>
      <c r="Q484" s="126">
        <f t="shared" si="21"/>
        <v>1</v>
      </c>
      <c r="R484">
        <f t="shared" si="23"/>
        <v>1</v>
      </c>
      <c r="S484"/>
      <c r="T484">
        <v>2</v>
      </c>
      <c r="U484">
        <v>3</v>
      </c>
      <c r="V484"/>
      <c r="W484"/>
      <c r="X484">
        <v>6</v>
      </c>
      <c r="Y484">
        <v>7</v>
      </c>
      <c r="Z484"/>
      <c r="AA484"/>
      <c r="AB484"/>
      <c r="AC484">
        <v>11</v>
      </c>
      <c r="AD484"/>
      <c r="AE484"/>
      <c r="AF484"/>
      <c r="AG484" s="126">
        <f t="shared" si="22"/>
        <v>5</v>
      </c>
      <c r="AH484"/>
      <c r="AI484">
        <v>2</v>
      </c>
      <c r="AJ484">
        <v>4</v>
      </c>
      <c r="AK484"/>
      <c r="AL484"/>
      <c r="AM484">
        <v>1</v>
      </c>
      <c r="AN484">
        <v>3</v>
      </c>
      <c r="AO484"/>
      <c r="AP484"/>
      <c r="AQ484"/>
      <c r="AR484">
        <v>5</v>
      </c>
      <c r="AS484"/>
      <c r="AT484"/>
      <c r="AU484" t="s">
        <v>1441</v>
      </c>
      <c r="AV484" t="s">
        <v>1440</v>
      </c>
      <c r="AW484"/>
      <c r="AX484"/>
      <c r="AY484"/>
      <c r="AZ484">
        <v>4</v>
      </c>
      <c r="BA484">
        <v>3</v>
      </c>
      <c r="BB484">
        <v>3</v>
      </c>
      <c r="BC484">
        <v>3</v>
      </c>
      <c r="BD484">
        <v>4</v>
      </c>
      <c r="BE484">
        <v>5</v>
      </c>
      <c r="BF484">
        <v>3</v>
      </c>
      <c r="BG484">
        <v>4</v>
      </c>
      <c r="BH484">
        <v>4</v>
      </c>
      <c r="BI484">
        <v>5</v>
      </c>
      <c r="BJ484">
        <v>4</v>
      </c>
      <c r="BK484">
        <v>4</v>
      </c>
      <c r="BL484">
        <v>5</v>
      </c>
      <c r="BM484">
        <v>5</v>
      </c>
      <c r="BN484">
        <v>4</v>
      </c>
      <c r="BO484">
        <v>4</v>
      </c>
      <c r="BP484">
        <v>5</v>
      </c>
      <c r="BQ484">
        <v>4</v>
      </c>
      <c r="BR484">
        <v>5</v>
      </c>
      <c r="BS484">
        <v>4</v>
      </c>
      <c r="BT484">
        <v>3</v>
      </c>
      <c r="BU484">
        <v>3</v>
      </c>
      <c r="BV484">
        <v>4</v>
      </c>
      <c r="BW484">
        <v>4</v>
      </c>
      <c r="BX484">
        <v>5</v>
      </c>
      <c r="BY484">
        <v>3</v>
      </c>
      <c r="BZ484">
        <v>4</v>
      </c>
      <c r="CA484">
        <v>4</v>
      </c>
      <c r="CB484">
        <v>5</v>
      </c>
      <c r="CC484">
        <v>4</v>
      </c>
      <c r="CD484">
        <v>3</v>
      </c>
      <c r="CE484">
        <v>3</v>
      </c>
      <c r="CF484">
        <v>3</v>
      </c>
      <c r="CG484">
        <v>4</v>
      </c>
      <c r="CH484">
        <v>4</v>
      </c>
      <c r="CI484">
        <v>4</v>
      </c>
      <c r="CJ484">
        <v>4</v>
      </c>
      <c r="CK484">
        <v>3</v>
      </c>
      <c r="CL484">
        <v>3</v>
      </c>
      <c r="CM484">
        <v>3</v>
      </c>
      <c r="CN484">
        <v>3</v>
      </c>
    </row>
    <row r="485" spans="1:92" ht="15.5">
      <c r="A485" s="126" t="s">
        <v>1439</v>
      </c>
      <c r="B485" s="132">
        <v>24.148769523177101</v>
      </c>
      <c r="C485">
        <v>2</v>
      </c>
      <c r="D485">
        <v>6</v>
      </c>
      <c r="E485">
        <v>3</v>
      </c>
      <c r="F485">
        <v>1</v>
      </c>
      <c r="G485"/>
      <c r="H485"/>
      <c r="I485"/>
      <c r="J485"/>
      <c r="K485"/>
      <c r="L485"/>
      <c r="M485"/>
      <c r="N485"/>
      <c r="O485"/>
      <c r="P485"/>
      <c r="Q485" s="126">
        <f t="shared" si="21"/>
        <v>1</v>
      </c>
      <c r="R485">
        <f t="shared" si="23"/>
        <v>1</v>
      </c>
      <c r="S485">
        <v>1</v>
      </c>
      <c r="T485">
        <v>2</v>
      </c>
      <c r="U485">
        <v>3</v>
      </c>
      <c r="V485">
        <v>4</v>
      </c>
      <c r="W485">
        <v>5</v>
      </c>
      <c r="X485">
        <v>6</v>
      </c>
      <c r="Y485">
        <v>7</v>
      </c>
      <c r="Z485">
        <v>8</v>
      </c>
      <c r="AA485"/>
      <c r="AB485"/>
      <c r="AC485">
        <v>11</v>
      </c>
      <c r="AD485">
        <v>12</v>
      </c>
      <c r="AE485"/>
      <c r="AF485"/>
      <c r="AG485" s="126">
        <f t="shared" si="22"/>
        <v>10</v>
      </c>
      <c r="AH485">
        <v>8</v>
      </c>
      <c r="AI485">
        <v>6</v>
      </c>
      <c r="AJ485">
        <v>3</v>
      </c>
      <c r="AK485">
        <v>10</v>
      </c>
      <c r="AL485">
        <v>7</v>
      </c>
      <c r="AM485">
        <v>1</v>
      </c>
      <c r="AN485">
        <v>2</v>
      </c>
      <c r="AO485">
        <v>9</v>
      </c>
      <c r="AP485"/>
      <c r="AQ485"/>
      <c r="AR485">
        <v>4</v>
      </c>
      <c r="AS485">
        <v>5</v>
      </c>
      <c r="AT485"/>
      <c r="AU485" t="s">
        <v>752</v>
      </c>
      <c r="AV485" t="s">
        <v>269</v>
      </c>
      <c r="AW485" t="s">
        <v>311</v>
      </c>
      <c r="AX485" t="s">
        <v>502</v>
      </c>
      <c r="AY485" t="s">
        <v>1438</v>
      </c>
      <c r="AZ485">
        <v>6</v>
      </c>
      <c r="BA485">
        <v>4</v>
      </c>
      <c r="BB485">
        <v>4</v>
      </c>
      <c r="BC485">
        <v>3</v>
      </c>
      <c r="BD485">
        <v>3</v>
      </c>
      <c r="BE485">
        <v>4</v>
      </c>
      <c r="BF485">
        <v>4</v>
      </c>
      <c r="BG485">
        <v>4</v>
      </c>
      <c r="BH485">
        <v>4</v>
      </c>
      <c r="BI485">
        <v>4</v>
      </c>
      <c r="BJ485">
        <v>4</v>
      </c>
      <c r="BK485">
        <v>4</v>
      </c>
      <c r="BL485">
        <v>4</v>
      </c>
      <c r="BM485">
        <v>4</v>
      </c>
      <c r="BN485">
        <v>4</v>
      </c>
      <c r="BO485">
        <v>4</v>
      </c>
      <c r="BP485">
        <v>4</v>
      </c>
      <c r="BQ485">
        <v>4</v>
      </c>
      <c r="BR485">
        <v>4</v>
      </c>
      <c r="BS485">
        <v>4</v>
      </c>
      <c r="BT485">
        <v>4</v>
      </c>
      <c r="BU485">
        <v>4</v>
      </c>
      <c r="BV485">
        <v>4</v>
      </c>
      <c r="BW485">
        <v>4</v>
      </c>
      <c r="BX485">
        <v>4</v>
      </c>
      <c r="BY485">
        <v>4</v>
      </c>
      <c r="BZ485">
        <v>4</v>
      </c>
      <c r="CA485">
        <v>4</v>
      </c>
      <c r="CB485">
        <v>4</v>
      </c>
      <c r="CC485">
        <v>4</v>
      </c>
      <c r="CD485">
        <v>4</v>
      </c>
      <c r="CE485">
        <v>1</v>
      </c>
      <c r="CF485">
        <v>4</v>
      </c>
      <c r="CG485">
        <v>4</v>
      </c>
      <c r="CH485">
        <v>4</v>
      </c>
      <c r="CI485">
        <v>4</v>
      </c>
      <c r="CJ485">
        <v>4</v>
      </c>
      <c r="CK485">
        <v>4</v>
      </c>
      <c r="CL485">
        <v>4</v>
      </c>
      <c r="CM485">
        <v>3</v>
      </c>
      <c r="CN485">
        <v>2</v>
      </c>
    </row>
    <row r="486" spans="1:92" ht="15.5">
      <c r="A486" s="126" t="s">
        <v>1437</v>
      </c>
      <c r="B486" s="132">
        <v>24.735833172356397</v>
      </c>
      <c r="C486">
        <v>1</v>
      </c>
      <c r="D486">
        <v>5</v>
      </c>
      <c r="E486">
        <v>12</v>
      </c>
      <c r="F486">
        <v>1</v>
      </c>
      <c r="G486"/>
      <c r="H486"/>
      <c r="I486"/>
      <c r="J486"/>
      <c r="K486"/>
      <c r="L486"/>
      <c r="M486"/>
      <c r="N486"/>
      <c r="O486"/>
      <c r="P486"/>
      <c r="Q486" s="126">
        <f t="shared" si="21"/>
        <v>1</v>
      </c>
      <c r="R486">
        <f t="shared" si="23"/>
        <v>1</v>
      </c>
      <c r="S486">
        <v>1</v>
      </c>
      <c r="T486"/>
      <c r="U486"/>
      <c r="V486"/>
      <c r="W486"/>
      <c r="X486">
        <v>6</v>
      </c>
      <c r="Y486"/>
      <c r="Z486"/>
      <c r="AA486">
        <v>9</v>
      </c>
      <c r="AB486"/>
      <c r="AC486"/>
      <c r="AD486"/>
      <c r="AE486">
        <v>13</v>
      </c>
      <c r="AF486"/>
      <c r="AG486" s="126">
        <f t="shared" si="22"/>
        <v>4</v>
      </c>
      <c r="AH486">
        <v>3</v>
      </c>
      <c r="AI486"/>
      <c r="AJ486"/>
      <c r="AK486"/>
      <c r="AL486"/>
      <c r="AM486">
        <v>4</v>
      </c>
      <c r="AN486"/>
      <c r="AO486"/>
      <c r="AP486">
        <v>2</v>
      </c>
      <c r="AQ486"/>
      <c r="AR486"/>
      <c r="AS486"/>
      <c r="AT486">
        <v>1</v>
      </c>
      <c r="AU486" t="s">
        <v>1436</v>
      </c>
      <c r="AV486" t="s">
        <v>760</v>
      </c>
      <c r="AW486" t="s">
        <v>1435</v>
      </c>
      <c r="AX486" t="s">
        <v>1434</v>
      </c>
      <c r="AY486" t="s">
        <v>1433</v>
      </c>
      <c r="AZ486">
        <v>4</v>
      </c>
      <c r="BA486">
        <v>4</v>
      </c>
      <c r="BB486">
        <v>4</v>
      </c>
      <c r="BC486">
        <v>4</v>
      </c>
      <c r="BD486">
        <v>3</v>
      </c>
      <c r="BE486">
        <v>3</v>
      </c>
      <c r="BF486">
        <v>3</v>
      </c>
      <c r="BG486">
        <v>4</v>
      </c>
      <c r="BH486">
        <v>4</v>
      </c>
      <c r="BI486">
        <v>4</v>
      </c>
      <c r="BJ486">
        <v>4</v>
      </c>
      <c r="BK486">
        <v>4</v>
      </c>
      <c r="BL486">
        <v>4</v>
      </c>
      <c r="BM486">
        <v>5</v>
      </c>
      <c r="BN486">
        <v>4</v>
      </c>
      <c r="BO486">
        <v>4</v>
      </c>
      <c r="BP486">
        <v>4</v>
      </c>
      <c r="BQ486">
        <v>3</v>
      </c>
      <c r="BR486">
        <v>3</v>
      </c>
      <c r="BS486">
        <v>4</v>
      </c>
      <c r="BT486">
        <v>3</v>
      </c>
      <c r="BU486">
        <v>4</v>
      </c>
      <c r="BV486">
        <v>3</v>
      </c>
      <c r="BW486">
        <v>3</v>
      </c>
      <c r="BX486">
        <v>3</v>
      </c>
      <c r="BY486">
        <v>4</v>
      </c>
      <c r="BZ486">
        <v>4</v>
      </c>
      <c r="CA486">
        <v>3</v>
      </c>
      <c r="CB486">
        <v>3</v>
      </c>
      <c r="CC486">
        <v>3</v>
      </c>
      <c r="CD486">
        <v>4</v>
      </c>
      <c r="CE486">
        <v>4</v>
      </c>
      <c r="CF486">
        <v>3</v>
      </c>
      <c r="CG486">
        <v>4</v>
      </c>
      <c r="CH486">
        <v>4</v>
      </c>
      <c r="CI486">
        <v>4</v>
      </c>
      <c r="CJ486">
        <v>4</v>
      </c>
      <c r="CK486">
        <v>4</v>
      </c>
      <c r="CL486">
        <v>3</v>
      </c>
      <c r="CM486">
        <v>3</v>
      </c>
      <c r="CN486">
        <v>3</v>
      </c>
    </row>
    <row r="487" spans="1:92" ht="15.5">
      <c r="A487" s="126" t="s">
        <v>1432</v>
      </c>
      <c r="B487" s="132">
        <v>16.599403168687317</v>
      </c>
      <c r="C487">
        <v>2</v>
      </c>
      <c r="D487">
        <v>1</v>
      </c>
      <c r="E487">
        <v>6</v>
      </c>
      <c r="F487">
        <v>1</v>
      </c>
      <c r="G487"/>
      <c r="H487"/>
      <c r="I487"/>
      <c r="J487"/>
      <c r="K487"/>
      <c r="L487"/>
      <c r="M487"/>
      <c r="N487"/>
      <c r="O487"/>
      <c r="P487"/>
      <c r="Q487" s="126">
        <f t="shared" si="21"/>
        <v>1</v>
      </c>
      <c r="R487">
        <f t="shared" si="23"/>
        <v>1</v>
      </c>
      <c r="S487"/>
      <c r="T487">
        <v>2</v>
      </c>
      <c r="U487">
        <v>3</v>
      </c>
      <c r="V487"/>
      <c r="W487">
        <v>5</v>
      </c>
      <c r="X487">
        <v>6</v>
      </c>
      <c r="Y487">
        <v>7</v>
      </c>
      <c r="Z487">
        <v>8</v>
      </c>
      <c r="AA487"/>
      <c r="AB487">
        <v>10</v>
      </c>
      <c r="AC487">
        <v>11</v>
      </c>
      <c r="AD487">
        <v>12</v>
      </c>
      <c r="AE487"/>
      <c r="AF487"/>
      <c r="AG487" s="126">
        <f t="shared" si="22"/>
        <v>9</v>
      </c>
      <c r="AH487"/>
      <c r="AI487">
        <v>1</v>
      </c>
      <c r="AJ487">
        <v>4</v>
      </c>
      <c r="AK487"/>
      <c r="AL487">
        <v>7</v>
      </c>
      <c r="AM487">
        <v>6</v>
      </c>
      <c r="AN487">
        <v>5</v>
      </c>
      <c r="AO487">
        <v>2</v>
      </c>
      <c r="AP487"/>
      <c r="AQ487">
        <v>3</v>
      </c>
      <c r="AR487">
        <v>9</v>
      </c>
      <c r="AS487">
        <v>8</v>
      </c>
      <c r="AT487"/>
      <c r="AU487" t="s">
        <v>1431</v>
      </c>
      <c r="AV487" t="s">
        <v>460</v>
      </c>
      <c r="AW487"/>
      <c r="AX487"/>
      <c r="AY487"/>
      <c r="AZ487">
        <v>5</v>
      </c>
      <c r="BA487">
        <v>4</v>
      </c>
      <c r="BB487">
        <v>4</v>
      </c>
      <c r="BC487">
        <v>5</v>
      </c>
      <c r="BD487">
        <v>2</v>
      </c>
      <c r="BE487">
        <v>4</v>
      </c>
      <c r="BF487">
        <v>5</v>
      </c>
      <c r="BG487">
        <v>4</v>
      </c>
      <c r="BH487">
        <v>4</v>
      </c>
      <c r="BI487">
        <v>4</v>
      </c>
      <c r="BJ487">
        <v>4</v>
      </c>
      <c r="BK487">
        <v>4</v>
      </c>
      <c r="BL487">
        <v>4</v>
      </c>
      <c r="BM487">
        <v>4</v>
      </c>
      <c r="BN487">
        <v>5</v>
      </c>
      <c r="BO487">
        <v>4</v>
      </c>
      <c r="BP487">
        <v>4</v>
      </c>
      <c r="BQ487">
        <v>4</v>
      </c>
      <c r="BR487">
        <v>4</v>
      </c>
      <c r="BS487">
        <v>4</v>
      </c>
      <c r="BT487">
        <v>4</v>
      </c>
      <c r="BU487">
        <v>4</v>
      </c>
      <c r="BV487">
        <v>4</v>
      </c>
      <c r="BW487">
        <v>4</v>
      </c>
      <c r="BX487">
        <v>5</v>
      </c>
      <c r="BY487">
        <v>5</v>
      </c>
      <c r="BZ487">
        <v>5</v>
      </c>
      <c r="CA487">
        <v>4</v>
      </c>
      <c r="CB487">
        <v>5</v>
      </c>
      <c r="CC487">
        <v>5</v>
      </c>
      <c r="CD487">
        <v>5</v>
      </c>
      <c r="CE487">
        <v>4</v>
      </c>
      <c r="CF487">
        <v>4</v>
      </c>
      <c r="CG487">
        <v>5</v>
      </c>
      <c r="CH487">
        <v>4</v>
      </c>
      <c r="CI487">
        <v>4</v>
      </c>
      <c r="CJ487">
        <v>5</v>
      </c>
      <c r="CK487">
        <v>5</v>
      </c>
      <c r="CL487">
        <v>4</v>
      </c>
      <c r="CM487">
        <v>4</v>
      </c>
      <c r="CN487">
        <v>3</v>
      </c>
    </row>
    <row r="488" spans="1:92" ht="15.5">
      <c r="A488" s="126" t="s">
        <v>1430</v>
      </c>
      <c r="B488" s="132">
        <v>15.084336962870285</v>
      </c>
      <c r="C488">
        <v>2</v>
      </c>
      <c r="D488">
        <v>4</v>
      </c>
      <c r="E488">
        <v>14</v>
      </c>
      <c r="F488"/>
      <c r="G488"/>
      <c r="H488"/>
      <c r="I488"/>
      <c r="J488"/>
      <c r="K488"/>
      <c r="L488"/>
      <c r="M488"/>
      <c r="N488">
        <v>9</v>
      </c>
      <c r="O488"/>
      <c r="P488" t="s">
        <v>550</v>
      </c>
      <c r="Q488" s="126">
        <f t="shared" si="21"/>
        <v>1</v>
      </c>
      <c r="R488">
        <f t="shared" si="23"/>
        <v>9</v>
      </c>
      <c r="S488"/>
      <c r="T488">
        <v>2</v>
      </c>
      <c r="U488">
        <v>3</v>
      </c>
      <c r="V488">
        <v>4</v>
      </c>
      <c r="W488">
        <v>5</v>
      </c>
      <c r="X488">
        <v>6</v>
      </c>
      <c r="Y488"/>
      <c r="Z488"/>
      <c r="AA488"/>
      <c r="AB488">
        <v>10</v>
      </c>
      <c r="AC488"/>
      <c r="AD488"/>
      <c r="AE488"/>
      <c r="AF488"/>
      <c r="AG488" s="126">
        <f t="shared" si="22"/>
        <v>6</v>
      </c>
      <c r="AH488"/>
      <c r="AI488">
        <v>2</v>
      </c>
      <c r="AJ488">
        <v>3</v>
      </c>
      <c r="AK488">
        <v>1</v>
      </c>
      <c r="AL488">
        <v>6</v>
      </c>
      <c r="AM488">
        <v>5</v>
      </c>
      <c r="AN488"/>
      <c r="AO488"/>
      <c r="AP488"/>
      <c r="AQ488">
        <v>4</v>
      </c>
      <c r="AR488"/>
      <c r="AS488"/>
      <c r="AT488"/>
      <c r="AU488"/>
      <c r="AV488"/>
      <c r="AW488"/>
      <c r="AX488"/>
      <c r="AY488"/>
      <c r="AZ488">
        <v>1</v>
      </c>
      <c r="BA488">
        <v>2</v>
      </c>
      <c r="BB488">
        <v>2</v>
      </c>
      <c r="BC488">
        <v>2</v>
      </c>
      <c r="BD488">
        <v>3</v>
      </c>
      <c r="BE488">
        <v>4</v>
      </c>
      <c r="BF488">
        <v>2</v>
      </c>
      <c r="BG488">
        <v>3</v>
      </c>
      <c r="BH488">
        <v>3</v>
      </c>
      <c r="BI488">
        <v>4</v>
      </c>
      <c r="BJ488">
        <v>3</v>
      </c>
      <c r="BK488">
        <v>3</v>
      </c>
      <c r="BL488">
        <v>4</v>
      </c>
      <c r="BM488">
        <v>4</v>
      </c>
      <c r="BN488">
        <v>4</v>
      </c>
      <c r="BO488">
        <v>4</v>
      </c>
      <c r="BP488">
        <v>3</v>
      </c>
      <c r="BQ488">
        <v>4</v>
      </c>
      <c r="BR488">
        <v>4</v>
      </c>
      <c r="BS488">
        <v>3</v>
      </c>
      <c r="BT488">
        <v>4</v>
      </c>
      <c r="BU488">
        <v>5</v>
      </c>
      <c r="BV488">
        <v>4</v>
      </c>
      <c r="BW488">
        <v>4</v>
      </c>
      <c r="BX488">
        <v>4</v>
      </c>
      <c r="BY488">
        <v>5</v>
      </c>
      <c r="BZ488">
        <v>5</v>
      </c>
      <c r="CA488">
        <v>3</v>
      </c>
      <c r="CB488">
        <v>2</v>
      </c>
      <c r="CC488">
        <v>3</v>
      </c>
      <c r="CD488">
        <v>2</v>
      </c>
      <c r="CE488">
        <v>4</v>
      </c>
      <c r="CF488">
        <v>2</v>
      </c>
      <c r="CG488">
        <v>3</v>
      </c>
      <c r="CH488">
        <v>2</v>
      </c>
      <c r="CI488">
        <v>4</v>
      </c>
      <c r="CJ488">
        <v>3</v>
      </c>
      <c r="CK488">
        <v>4</v>
      </c>
      <c r="CL488">
        <v>1</v>
      </c>
      <c r="CM488">
        <v>1</v>
      </c>
      <c r="CN488">
        <v>1</v>
      </c>
    </row>
    <row r="489" spans="1:92" ht="15.5">
      <c r="A489" s="126" t="s">
        <v>1429</v>
      </c>
      <c r="B489" s="132">
        <v>24.312981982647667</v>
      </c>
      <c r="C489">
        <v>1</v>
      </c>
      <c r="D489">
        <v>5</v>
      </c>
      <c r="E489">
        <v>5</v>
      </c>
      <c r="F489">
        <v>1</v>
      </c>
      <c r="G489"/>
      <c r="H489"/>
      <c r="I489"/>
      <c r="J489"/>
      <c r="K489"/>
      <c r="L489"/>
      <c r="M489"/>
      <c r="N489"/>
      <c r="O489"/>
      <c r="P489"/>
      <c r="Q489" s="126">
        <f t="shared" si="21"/>
        <v>1</v>
      </c>
      <c r="R489">
        <f t="shared" si="23"/>
        <v>1</v>
      </c>
      <c r="S489"/>
      <c r="T489"/>
      <c r="U489"/>
      <c r="V489"/>
      <c r="W489"/>
      <c r="X489">
        <v>6</v>
      </c>
      <c r="Y489"/>
      <c r="Z489"/>
      <c r="AA489"/>
      <c r="AB489"/>
      <c r="AC489"/>
      <c r="AD489"/>
      <c r="AE489"/>
      <c r="AF489"/>
      <c r="AG489" s="126">
        <f t="shared" si="22"/>
        <v>1</v>
      </c>
      <c r="AH489"/>
      <c r="AI489"/>
      <c r="AJ489"/>
      <c r="AK489"/>
      <c r="AL489"/>
      <c r="AM489">
        <v>1</v>
      </c>
      <c r="AN489"/>
      <c r="AO489"/>
      <c r="AP489"/>
      <c r="AQ489"/>
      <c r="AR489"/>
      <c r="AS489"/>
      <c r="AT489"/>
      <c r="AU489" t="s">
        <v>1428</v>
      </c>
      <c r="AV489" t="s">
        <v>1427</v>
      </c>
      <c r="AW489"/>
      <c r="AX489"/>
      <c r="AY489"/>
      <c r="AZ489">
        <v>3</v>
      </c>
      <c r="BA489">
        <v>2</v>
      </c>
      <c r="BB489">
        <v>3</v>
      </c>
      <c r="BC489">
        <v>2</v>
      </c>
      <c r="BD489">
        <v>4</v>
      </c>
      <c r="BE489">
        <v>3</v>
      </c>
      <c r="BF489">
        <v>3</v>
      </c>
      <c r="BG489">
        <v>2</v>
      </c>
      <c r="BH489">
        <v>2</v>
      </c>
      <c r="BI489">
        <v>4</v>
      </c>
      <c r="BJ489">
        <v>4</v>
      </c>
      <c r="BK489">
        <v>3</v>
      </c>
      <c r="BL489">
        <v>4</v>
      </c>
      <c r="BM489">
        <v>4</v>
      </c>
      <c r="BN489">
        <v>5</v>
      </c>
      <c r="BO489">
        <v>5</v>
      </c>
      <c r="BP489">
        <v>5</v>
      </c>
      <c r="BQ489">
        <v>5</v>
      </c>
      <c r="BR489">
        <v>5</v>
      </c>
      <c r="BS489">
        <v>5</v>
      </c>
      <c r="BT489">
        <v>2</v>
      </c>
      <c r="BU489">
        <v>4</v>
      </c>
      <c r="BV489">
        <v>4</v>
      </c>
      <c r="BW489">
        <v>5</v>
      </c>
      <c r="BX489">
        <v>5</v>
      </c>
      <c r="BY489">
        <v>5</v>
      </c>
      <c r="BZ489">
        <v>5</v>
      </c>
      <c r="CA489">
        <v>3</v>
      </c>
      <c r="CB489">
        <v>4</v>
      </c>
      <c r="CC489">
        <v>3</v>
      </c>
      <c r="CD489">
        <v>4</v>
      </c>
      <c r="CE489">
        <v>4</v>
      </c>
      <c r="CF489">
        <v>2</v>
      </c>
      <c r="CG489">
        <v>3</v>
      </c>
      <c r="CH489">
        <v>3</v>
      </c>
      <c r="CI489">
        <v>3</v>
      </c>
      <c r="CJ489">
        <v>3</v>
      </c>
      <c r="CK489">
        <v>2</v>
      </c>
      <c r="CL489">
        <v>3</v>
      </c>
      <c r="CM489">
        <v>3</v>
      </c>
      <c r="CN489">
        <v>2</v>
      </c>
    </row>
    <row r="490" spans="1:92" ht="15.5">
      <c r="A490" s="126" t="s">
        <v>1426</v>
      </c>
      <c r="B490" s="132">
        <v>4.5664528457465394</v>
      </c>
      <c r="C490">
        <v>1</v>
      </c>
      <c r="D490">
        <v>6</v>
      </c>
      <c r="E490">
        <v>6</v>
      </c>
      <c r="F490"/>
      <c r="G490"/>
      <c r="H490"/>
      <c r="I490"/>
      <c r="J490"/>
      <c r="K490"/>
      <c r="L490"/>
      <c r="M490"/>
      <c r="N490">
        <v>9</v>
      </c>
      <c r="O490"/>
      <c r="P490" t="s">
        <v>461</v>
      </c>
      <c r="Q490" s="126">
        <f t="shared" si="21"/>
        <v>1</v>
      </c>
      <c r="R490">
        <f t="shared" si="23"/>
        <v>9</v>
      </c>
      <c r="S490"/>
      <c r="T490"/>
      <c r="U490">
        <v>3</v>
      </c>
      <c r="V490"/>
      <c r="W490">
        <v>5</v>
      </c>
      <c r="X490"/>
      <c r="Y490"/>
      <c r="Z490"/>
      <c r="AA490"/>
      <c r="AB490">
        <v>10</v>
      </c>
      <c r="AC490"/>
      <c r="AD490">
        <v>12</v>
      </c>
      <c r="AE490"/>
      <c r="AF490"/>
      <c r="AG490" s="126">
        <f t="shared" si="22"/>
        <v>4</v>
      </c>
      <c r="AH490"/>
      <c r="AI490"/>
      <c r="AJ490">
        <v>1</v>
      </c>
      <c r="AK490"/>
      <c r="AL490"/>
      <c r="AM490"/>
      <c r="AN490"/>
      <c r="AO490"/>
      <c r="AP490"/>
      <c r="AQ490">
        <v>3</v>
      </c>
      <c r="AR490"/>
      <c r="AS490">
        <v>2</v>
      </c>
      <c r="AT490"/>
      <c r="AU490" t="s">
        <v>736</v>
      </c>
      <c r="AV490"/>
      <c r="AW490"/>
      <c r="AX490"/>
      <c r="AY490"/>
      <c r="AZ490">
        <v>6</v>
      </c>
      <c r="BA490">
        <v>3</v>
      </c>
      <c r="BB490">
        <v>2</v>
      </c>
      <c r="BC490">
        <v>4</v>
      </c>
      <c r="BD490">
        <v>4</v>
      </c>
      <c r="BE490">
        <v>5</v>
      </c>
      <c r="BF490">
        <v>3</v>
      </c>
      <c r="BG490">
        <v>4</v>
      </c>
      <c r="BH490">
        <v>4</v>
      </c>
      <c r="BI490">
        <v>5</v>
      </c>
      <c r="BJ490">
        <v>4</v>
      </c>
      <c r="BK490">
        <v>5</v>
      </c>
      <c r="BL490">
        <v>4</v>
      </c>
      <c r="BM490">
        <v>5</v>
      </c>
      <c r="BN490">
        <v>4</v>
      </c>
      <c r="BO490">
        <v>4</v>
      </c>
      <c r="BP490">
        <v>5</v>
      </c>
      <c r="BQ490">
        <v>4</v>
      </c>
      <c r="BR490">
        <v>5</v>
      </c>
      <c r="BS490">
        <v>4</v>
      </c>
      <c r="BT490">
        <v>4</v>
      </c>
      <c r="BU490">
        <v>5</v>
      </c>
      <c r="BV490">
        <v>3</v>
      </c>
      <c r="BW490">
        <v>4</v>
      </c>
      <c r="BX490">
        <v>5</v>
      </c>
      <c r="BY490">
        <v>5</v>
      </c>
      <c r="BZ490">
        <v>5</v>
      </c>
      <c r="CA490">
        <v>4</v>
      </c>
      <c r="CB490">
        <v>3</v>
      </c>
      <c r="CC490">
        <v>4</v>
      </c>
      <c r="CD490">
        <v>5</v>
      </c>
      <c r="CE490">
        <v>4</v>
      </c>
      <c r="CF490">
        <v>4</v>
      </c>
      <c r="CG490">
        <v>5</v>
      </c>
      <c r="CH490">
        <v>5</v>
      </c>
      <c r="CI490">
        <v>3</v>
      </c>
      <c r="CJ490">
        <v>5</v>
      </c>
      <c r="CK490">
        <v>4</v>
      </c>
      <c r="CL490">
        <v>2</v>
      </c>
      <c r="CM490">
        <v>2</v>
      </c>
      <c r="CN490">
        <v>1</v>
      </c>
    </row>
    <row r="491" spans="1:92" ht="15.5">
      <c r="A491" s="126" t="s">
        <v>1425</v>
      </c>
      <c r="B491" s="132">
        <v>4.4195298714819042</v>
      </c>
      <c r="C491">
        <v>1</v>
      </c>
      <c r="D491">
        <v>4</v>
      </c>
      <c r="E491">
        <v>2</v>
      </c>
      <c r="F491">
        <v>1</v>
      </c>
      <c r="G491"/>
      <c r="H491"/>
      <c r="I491"/>
      <c r="J491"/>
      <c r="K491"/>
      <c r="L491"/>
      <c r="M491"/>
      <c r="N491"/>
      <c r="O491"/>
      <c r="P491"/>
      <c r="Q491" s="126">
        <f t="shared" si="21"/>
        <v>1</v>
      </c>
      <c r="R491">
        <f t="shared" si="23"/>
        <v>1</v>
      </c>
      <c r="S491"/>
      <c r="T491">
        <v>2</v>
      </c>
      <c r="U491">
        <v>3</v>
      </c>
      <c r="V491">
        <v>4</v>
      </c>
      <c r="W491">
        <v>5</v>
      </c>
      <c r="X491">
        <v>6</v>
      </c>
      <c r="Y491">
        <v>7</v>
      </c>
      <c r="Z491"/>
      <c r="AA491"/>
      <c r="AB491">
        <v>10</v>
      </c>
      <c r="AC491">
        <v>11</v>
      </c>
      <c r="AD491"/>
      <c r="AE491"/>
      <c r="AF491"/>
      <c r="AG491" s="126">
        <f t="shared" si="22"/>
        <v>8</v>
      </c>
      <c r="AH491"/>
      <c r="AI491">
        <v>3</v>
      </c>
      <c r="AJ491">
        <v>4</v>
      </c>
      <c r="AK491">
        <v>5</v>
      </c>
      <c r="AL491">
        <v>6</v>
      </c>
      <c r="AM491">
        <v>1</v>
      </c>
      <c r="AN491">
        <v>8</v>
      </c>
      <c r="AO491"/>
      <c r="AP491"/>
      <c r="AQ491">
        <v>7</v>
      </c>
      <c r="AR491">
        <v>2</v>
      </c>
      <c r="AS491"/>
      <c r="AT491"/>
      <c r="AU491"/>
      <c r="AV491"/>
      <c r="AW491"/>
      <c r="AX491"/>
      <c r="AY491"/>
      <c r="AZ491">
        <v>6</v>
      </c>
      <c r="BA491">
        <v>3</v>
      </c>
      <c r="BB491">
        <v>2</v>
      </c>
      <c r="BC491">
        <v>3</v>
      </c>
      <c r="BD491">
        <v>5</v>
      </c>
      <c r="BE491">
        <v>5</v>
      </c>
      <c r="BF491">
        <v>3</v>
      </c>
      <c r="BG491">
        <v>4</v>
      </c>
      <c r="BH491">
        <v>4</v>
      </c>
      <c r="BI491">
        <v>3</v>
      </c>
      <c r="BJ491">
        <v>5</v>
      </c>
      <c r="BK491">
        <v>5</v>
      </c>
      <c r="BL491">
        <v>5</v>
      </c>
      <c r="BM491">
        <v>5</v>
      </c>
      <c r="BN491">
        <v>4</v>
      </c>
      <c r="BO491">
        <v>4</v>
      </c>
      <c r="BP491">
        <v>3</v>
      </c>
      <c r="BQ491">
        <v>5</v>
      </c>
      <c r="BR491">
        <v>5</v>
      </c>
      <c r="BS491">
        <v>5</v>
      </c>
      <c r="BT491">
        <v>5</v>
      </c>
      <c r="BU491">
        <v>5</v>
      </c>
      <c r="BV491">
        <v>5</v>
      </c>
      <c r="BW491">
        <v>5</v>
      </c>
      <c r="BX491">
        <v>4</v>
      </c>
      <c r="BY491">
        <v>5</v>
      </c>
      <c r="BZ491">
        <v>5</v>
      </c>
      <c r="CA491">
        <v>5</v>
      </c>
      <c r="CB491">
        <v>5</v>
      </c>
      <c r="CC491">
        <v>5</v>
      </c>
      <c r="CD491">
        <v>4</v>
      </c>
      <c r="CE491">
        <v>7</v>
      </c>
      <c r="CF491">
        <v>4</v>
      </c>
      <c r="CG491">
        <v>4</v>
      </c>
      <c r="CH491">
        <v>4</v>
      </c>
      <c r="CI491">
        <v>3</v>
      </c>
      <c r="CJ491">
        <v>3</v>
      </c>
      <c r="CK491">
        <v>3</v>
      </c>
      <c r="CL491">
        <v>3</v>
      </c>
      <c r="CM491">
        <v>2</v>
      </c>
      <c r="CN491">
        <v>3</v>
      </c>
    </row>
    <row r="492" spans="1:92" ht="15.5">
      <c r="A492" s="126" t="s">
        <v>1424</v>
      </c>
      <c r="B492" s="132">
        <v>14.066018966645805</v>
      </c>
      <c r="C492">
        <v>1</v>
      </c>
      <c r="D492">
        <v>3</v>
      </c>
      <c r="E492">
        <v>12</v>
      </c>
      <c r="F492"/>
      <c r="G492"/>
      <c r="H492"/>
      <c r="I492"/>
      <c r="J492"/>
      <c r="K492"/>
      <c r="L492"/>
      <c r="M492"/>
      <c r="N492">
        <v>9</v>
      </c>
      <c r="O492"/>
      <c r="P492" t="s">
        <v>1423</v>
      </c>
      <c r="Q492" s="126">
        <f t="shared" si="21"/>
        <v>1</v>
      </c>
      <c r="R492">
        <f t="shared" si="23"/>
        <v>9</v>
      </c>
      <c r="S492"/>
      <c r="T492">
        <v>2</v>
      </c>
      <c r="U492">
        <v>3</v>
      </c>
      <c r="V492">
        <v>4</v>
      </c>
      <c r="W492">
        <v>5</v>
      </c>
      <c r="X492">
        <v>6</v>
      </c>
      <c r="Y492">
        <v>7</v>
      </c>
      <c r="Z492">
        <v>8</v>
      </c>
      <c r="AA492">
        <v>9</v>
      </c>
      <c r="AB492"/>
      <c r="AC492">
        <v>11</v>
      </c>
      <c r="AD492">
        <v>12</v>
      </c>
      <c r="AE492"/>
      <c r="AF492"/>
      <c r="AG492" s="126">
        <f t="shared" si="22"/>
        <v>10</v>
      </c>
      <c r="AH492"/>
      <c r="AI492">
        <v>1</v>
      </c>
      <c r="AJ492">
        <v>10</v>
      </c>
      <c r="AK492">
        <v>9</v>
      </c>
      <c r="AL492">
        <v>2</v>
      </c>
      <c r="AM492">
        <v>5</v>
      </c>
      <c r="AN492">
        <v>3</v>
      </c>
      <c r="AO492">
        <v>7</v>
      </c>
      <c r="AP492">
        <v>6</v>
      </c>
      <c r="AQ492"/>
      <c r="AR492">
        <v>8</v>
      </c>
      <c r="AS492">
        <v>4</v>
      </c>
      <c r="AT492"/>
      <c r="AU492" t="s">
        <v>86</v>
      </c>
      <c r="AV492"/>
      <c r="AW492"/>
      <c r="AX492"/>
      <c r="AY492"/>
      <c r="AZ492">
        <v>3</v>
      </c>
      <c r="BA492">
        <v>3</v>
      </c>
      <c r="BB492">
        <v>3</v>
      </c>
      <c r="BC492">
        <v>3</v>
      </c>
      <c r="BD492">
        <v>4</v>
      </c>
      <c r="BE492">
        <v>5</v>
      </c>
      <c r="BF492">
        <v>4</v>
      </c>
      <c r="BG492">
        <v>4</v>
      </c>
      <c r="BH492">
        <v>3</v>
      </c>
      <c r="BI492">
        <v>5</v>
      </c>
      <c r="BJ492">
        <v>4</v>
      </c>
      <c r="BK492">
        <v>4</v>
      </c>
      <c r="BL492">
        <v>5</v>
      </c>
      <c r="BM492">
        <v>5</v>
      </c>
      <c r="BN492">
        <v>4</v>
      </c>
      <c r="BO492">
        <v>4</v>
      </c>
      <c r="BP492">
        <v>4</v>
      </c>
      <c r="BQ492">
        <v>4</v>
      </c>
      <c r="BR492">
        <v>4</v>
      </c>
      <c r="BS492">
        <v>3</v>
      </c>
      <c r="BT492">
        <v>3</v>
      </c>
      <c r="BU492">
        <v>2</v>
      </c>
      <c r="BV492">
        <v>2</v>
      </c>
      <c r="BW492">
        <v>4</v>
      </c>
      <c r="BX492">
        <v>5</v>
      </c>
      <c r="BY492">
        <v>5</v>
      </c>
      <c r="BZ492">
        <v>5</v>
      </c>
      <c r="CA492">
        <v>4</v>
      </c>
      <c r="CB492">
        <v>3</v>
      </c>
      <c r="CC492">
        <v>3</v>
      </c>
      <c r="CD492">
        <v>4</v>
      </c>
      <c r="CE492">
        <v>3</v>
      </c>
      <c r="CF492">
        <v>3</v>
      </c>
      <c r="CG492">
        <v>3</v>
      </c>
      <c r="CH492">
        <v>2</v>
      </c>
      <c r="CI492">
        <v>2</v>
      </c>
      <c r="CJ492">
        <v>4</v>
      </c>
      <c r="CK492">
        <v>2</v>
      </c>
      <c r="CL492">
        <v>4</v>
      </c>
      <c r="CM492">
        <v>3</v>
      </c>
      <c r="CN492">
        <v>3</v>
      </c>
    </row>
    <row r="493" spans="1:92" ht="15.5">
      <c r="A493" s="126" t="s">
        <v>1422</v>
      </c>
      <c r="B493" s="132">
        <v>19.881673267088065</v>
      </c>
      <c r="C493">
        <v>2</v>
      </c>
      <c r="D493">
        <v>2</v>
      </c>
      <c r="E493">
        <v>2</v>
      </c>
      <c r="F493"/>
      <c r="G493"/>
      <c r="H493"/>
      <c r="I493"/>
      <c r="J493"/>
      <c r="K493"/>
      <c r="L493"/>
      <c r="M493"/>
      <c r="N493">
        <v>9</v>
      </c>
      <c r="O493"/>
      <c r="P493" t="s">
        <v>166</v>
      </c>
      <c r="Q493" s="126">
        <f t="shared" si="21"/>
        <v>1</v>
      </c>
      <c r="R493">
        <f t="shared" si="23"/>
        <v>9</v>
      </c>
      <c r="S493"/>
      <c r="T493"/>
      <c r="U493"/>
      <c r="V493">
        <v>4</v>
      </c>
      <c r="W493"/>
      <c r="X493"/>
      <c r="Y493"/>
      <c r="Z493"/>
      <c r="AA493"/>
      <c r="AB493"/>
      <c r="AC493"/>
      <c r="AD493"/>
      <c r="AE493"/>
      <c r="AF493"/>
      <c r="AG493" s="126">
        <f t="shared" si="22"/>
        <v>1</v>
      </c>
      <c r="AH493"/>
      <c r="AI493"/>
      <c r="AJ493"/>
      <c r="AK493">
        <v>1</v>
      </c>
      <c r="AL493"/>
      <c r="AM493"/>
      <c r="AN493"/>
      <c r="AO493"/>
      <c r="AP493"/>
      <c r="AQ493"/>
      <c r="AR493"/>
      <c r="AS493"/>
      <c r="AT493"/>
      <c r="AU493" t="s">
        <v>572</v>
      </c>
      <c r="AV493" t="s">
        <v>1421</v>
      </c>
      <c r="AW493" t="s">
        <v>1420</v>
      </c>
      <c r="AX493" t="s">
        <v>1419</v>
      </c>
      <c r="AY493" t="s">
        <v>269</v>
      </c>
      <c r="AZ493">
        <v>5</v>
      </c>
      <c r="BA493">
        <v>5</v>
      </c>
      <c r="BB493">
        <v>4</v>
      </c>
      <c r="BC493">
        <v>5</v>
      </c>
      <c r="BD493">
        <v>1</v>
      </c>
      <c r="BE493">
        <v>5</v>
      </c>
      <c r="BF493">
        <v>3</v>
      </c>
      <c r="BG493">
        <v>4</v>
      </c>
      <c r="BH493">
        <v>4</v>
      </c>
      <c r="BI493">
        <v>4</v>
      </c>
      <c r="BJ493">
        <v>5</v>
      </c>
      <c r="BK493">
        <v>4</v>
      </c>
      <c r="BL493">
        <v>5</v>
      </c>
      <c r="BM493">
        <v>4</v>
      </c>
      <c r="BN493">
        <v>4</v>
      </c>
      <c r="BO493">
        <v>4</v>
      </c>
      <c r="BP493">
        <v>4</v>
      </c>
      <c r="BQ493">
        <v>4</v>
      </c>
      <c r="BR493">
        <v>5</v>
      </c>
      <c r="BS493">
        <v>4</v>
      </c>
      <c r="BT493">
        <v>5</v>
      </c>
      <c r="BU493">
        <v>4</v>
      </c>
      <c r="BV493">
        <v>5</v>
      </c>
      <c r="BW493">
        <v>4</v>
      </c>
      <c r="BX493">
        <v>5</v>
      </c>
      <c r="BY493">
        <v>4</v>
      </c>
      <c r="BZ493">
        <v>5</v>
      </c>
      <c r="CA493">
        <v>4</v>
      </c>
      <c r="CB493">
        <v>5</v>
      </c>
      <c r="CC493">
        <v>4</v>
      </c>
      <c r="CD493">
        <v>5</v>
      </c>
      <c r="CE493">
        <v>6</v>
      </c>
      <c r="CF493">
        <v>5</v>
      </c>
      <c r="CG493">
        <v>5</v>
      </c>
      <c r="CH493">
        <v>5</v>
      </c>
      <c r="CI493">
        <v>4</v>
      </c>
      <c r="CJ493">
        <v>4</v>
      </c>
      <c r="CK493">
        <v>5</v>
      </c>
      <c r="CL493">
        <v>4</v>
      </c>
      <c r="CM493">
        <v>5</v>
      </c>
      <c r="CN493">
        <v>4</v>
      </c>
    </row>
    <row r="494" spans="1:92" ht="15.5">
      <c r="A494" s="126" t="s">
        <v>1418</v>
      </c>
      <c r="B494" s="132">
        <v>18.399639791961341</v>
      </c>
      <c r="C494">
        <v>1</v>
      </c>
      <c r="D494">
        <v>4</v>
      </c>
      <c r="E494">
        <v>2</v>
      </c>
      <c r="F494">
        <v>1</v>
      </c>
      <c r="G494"/>
      <c r="H494"/>
      <c r="I494"/>
      <c r="J494"/>
      <c r="K494"/>
      <c r="L494"/>
      <c r="M494"/>
      <c r="N494"/>
      <c r="O494"/>
      <c r="P494"/>
      <c r="Q494" s="126">
        <f t="shared" si="21"/>
        <v>1</v>
      </c>
      <c r="R494">
        <f t="shared" si="23"/>
        <v>1</v>
      </c>
      <c r="S494"/>
      <c r="T494"/>
      <c r="U494">
        <v>3</v>
      </c>
      <c r="V494"/>
      <c r="W494"/>
      <c r="X494">
        <v>6</v>
      </c>
      <c r="Y494">
        <v>7</v>
      </c>
      <c r="Z494"/>
      <c r="AA494"/>
      <c r="AB494"/>
      <c r="AC494">
        <v>11</v>
      </c>
      <c r="AD494"/>
      <c r="AE494"/>
      <c r="AF494"/>
      <c r="AG494" s="126">
        <f t="shared" si="22"/>
        <v>4</v>
      </c>
      <c r="AH494"/>
      <c r="AI494"/>
      <c r="AJ494">
        <v>1</v>
      </c>
      <c r="AK494"/>
      <c r="AL494"/>
      <c r="AM494">
        <v>2</v>
      </c>
      <c r="AN494">
        <v>4</v>
      </c>
      <c r="AO494"/>
      <c r="AP494"/>
      <c r="AQ494"/>
      <c r="AR494">
        <v>3</v>
      </c>
      <c r="AS494"/>
      <c r="AT494"/>
      <c r="AU494"/>
      <c r="AV494"/>
      <c r="AW494"/>
      <c r="AX494"/>
      <c r="AY494"/>
      <c r="AZ494">
        <v>2</v>
      </c>
      <c r="BA494">
        <v>1</v>
      </c>
      <c r="BB494">
        <v>1</v>
      </c>
      <c r="BC494">
        <v>1</v>
      </c>
      <c r="BD494">
        <v>5</v>
      </c>
      <c r="BE494">
        <v>5</v>
      </c>
      <c r="BF494">
        <v>4</v>
      </c>
      <c r="BG494">
        <v>5</v>
      </c>
      <c r="BH494">
        <v>3</v>
      </c>
      <c r="BI494">
        <v>4</v>
      </c>
      <c r="BJ494">
        <v>4</v>
      </c>
      <c r="BK494">
        <v>5</v>
      </c>
      <c r="BL494">
        <v>5</v>
      </c>
      <c r="BM494">
        <v>5</v>
      </c>
      <c r="BN494">
        <v>5</v>
      </c>
      <c r="BO494">
        <v>5</v>
      </c>
      <c r="BP494">
        <v>5</v>
      </c>
      <c r="BQ494">
        <v>4</v>
      </c>
      <c r="BR494">
        <v>5</v>
      </c>
      <c r="BS494">
        <v>5</v>
      </c>
      <c r="BT494">
        <v>5</v>
      </c>
      <c r="BU494">
        <v>5</v>
      </c>
      <c r="BV494">
        <v>5</v>
      </c>
      <c r="BW494">
        <v>5</v>
      </c>
      <c r="BX494">
        <v>5</v>
      </c>
      <c r="BY494">
        <v>5</v>
      </c>
      <c r="BZ494">
        <v>5</v>
      </c>
      <c r="CA494">
        <v>5</v>
      </c>
      <c r="CB494">
        <v>4</v>
      </c>
      <c r="CC494">
        <v>4</v>
      </c>
      <c r="CD494">
        <v>3</v>
      </c>
      <c r="CE494">
        <v>2</v>
      </c>
      <c r="CF494">
        <v>3</v>
      </c>
      <c r="CG494">
        <v>3</v>
      </c>
      <c r="CH494">
        <v>3</v>
      </c>
      <c r="CI494">
        <v>4</v>
      </c>
      <c r="CJ494">
        <v>4</v>
      </c>
      <c r="CK494">
        <v>4</v>
      </c>
      <c r="CL494">
        <v>2</v>
      </c>
      <c r="CM494">
        <v>1</v>
      </c>
      <c r="CN494">
        <v>1</v>
      </c>
    </row>
    <row r="495" spans="1:92" ht="15.5">
      <c r="A495" s="126" t="s">
        <v>1417</v>
      </c>
      <c r="B495" s="132">
        <v>11.650052954870743</v>
      </c>
      <c r="C495">
        <v>1</v>
      </c>
      <c r="D495">
        <v>3</v>
      </c>
      <c r="E495">
        <v>9</v>
      </c>
      <c r="F495">
        <v>1</v>
      </c>
      <c r="G495"/>
      <c r="H495"/>
      <c r="I495"/>
      <c r="J495"/>
      <c r="K495"/>
      <c r="L495"/>
      <c r="M495"/>
      <c r="N495"/>
      <c r="O495"/>
      <c r="P495"/>
      <c r="Q495" s="126">
        <f t="shared" si="21"/>
        <v>1</v>
      </c>
      <c r="R495">
        <f t="shared" si="23"/>
        <v>1</v>
      </c>
      <c r="S495">
        <v>1</v>
      </c>
      <c r="T495"/>
      <c r="U495"/>
      <c r="V495"/>
      <c r="W495">
        <v>5</v>
      </c>
      <c r="X495"/>
      <c r="Y495">
        <v>7</v>
      </c>
      <c r="Z495"/>
      <c r="AA495">
        <v>9</v>
      </c>
      <c r="AB495"/>
      <c r="AC495"/>
      <c r="AD495">
        <v>12</v>
      </c>
      <c r="AE495"/>
      <c r="AF495"/>
      <c r="AG495" s="126">
        <f t="shared" si="22"/>
        <v>5</v>
      </c>
      <c r="AH495">
        <v>5</v>
      </c>
      <c r="AI495"/>
      <c r="AJ495"/>
      <c r="AK495"/>
      <c r="AL495">
        <v>3</v>
      </c>
      <c r="AM495"/>
      <c r="AN495">
        <v>1</v>
      </c>
      <c r="AO495"/>
      <c r="AP495">
        <v>4</v>
      </c>
      <c r="AQ495"/>
      <c r="AR495"/>
      <c r="AS495">
        <v>2</v>
      </c>
      <c r="AT495"/>
      <c r="AU495" t="s">
        <v>1183</v>
      </c>
      <c r="AV495" t="s">
        <v>1416</v>
      </c>
      <c r="AW495" t="s">
        <v>607</v>
      </c>
      <c r="AX495"/>
      <c r="AY495"/>
      <c r="AZ495">
        <v>5</v>
      </c>
      <c r="BA495">
        <v>5</v>
      </c>
      <c r="BB495">
        <v>4</v>
      </c>
      <c r="BC495">
        <v>5</v>
      </c>
      <c r="BD495">
        <v>5</v>
      </c>
      <c r="BE495">
        <v>4</v>
      </c>
      <c r="BF495">
        <v>4</v>
      </c>
      <c r="BG495">
        <v>4</v>
      </c>
      <c r="BH495">
        <v>5</v>
      </c>
      <c r="BI495">
        <v>5</v>
      </c>
      <c r="BJ495">
        <v>5</v>
      </c>
      <c r="BK495">
        <v>5</v>
      </c>
      <c r="BL495">
        <v>5</v>
      </c>
      <c r="BM495">
        <v>5</v>
      </c>
      <c r="BN495">
        <v>4</v>
      </c>
      <c r="BO495">
        <v>4</v>
      </c>
      <c r="BP495">
        <v>5</v>
      </c>
      <c r="BQ495">
        <v>5</v>
      </c>
      <c r="BR495">
        <v>4</v>
      </c>
      <c r="BS495">
        <v>5</v>
      </c>
      <c r="BT495">
        <v>5</v>
      </c>
      <c r="BU495">
        <v>4</v>
      </c>
      <c r="BV495">
        <v>5</v>
      </c>
      <c r="BW495">
        <v>4</v>
      </c>
      <c r="BX495">
        <v>5</v>
      </c>
      <c r="BY495">
        <v>4</v>
      </c>
      <c r="BZ495">
        <v>5</v>
      </c>
      <c r="CA495">
        <v>5</v>
      </c>
      <c r="CB495">
        <v>4</v>
      </c>
      <c r="CC495">
        <v>5</v>
      </c>
      <c r="CD495">
        <v>5</v>
      </c>
      <c r="CE495">
        <v>3</v>
      </c>
      <c r="CF495">
        <v>3</v>
      </c>
      <c r="CG495">
        <v>5</v>
      </c>
      <c r="CH495">
        <v>5</v>
      </c>
      <c r="CI495">
        <v>5</v>
      </c>
      <c r="CJ495">
        <v>4</v>
      </c>
      <c r="CK495">
        <v>4</v>
      </c>
      <c r="CL495">
        <v>5</v>
      </c>
      <c r="CM495">
        <v>5</v>
      </c>
      <c r="CN495">
        <v>4</v>
      </c>
    </row>
    <row r="496" spans="1:92" ht="15.5">
      <c r="A496" s="126" t="s">
        <v>1415</v>
      </c>
      <c r="B496" s="132">
        <v>16.617098338698895</v>
      </c>
      <c r="C496">
        <v>1</v>
      </c>
      <c r="D496">
        <v>5</v>
      </c>
      <c r="E496">
        <v>2</v>
      </c>
      <c r="F496">
        <v>1</v>
      </c>
      <c r="G496"/>
      <c r="H496"/>
      <c r="I496"/>
      <c r="J496"/>
      <c r="K496"/>
      <c r="L496"/>
      <c r="M496"/>
      <c r="N496"/>
      <c r="O496"/>
      <c r="P496"/>
      <c r="Q496" s="126">
        <f t="shared" si="21"/>
        <v>1</v>
      </c>
      <c r="R496">
        <f t="shared" si="23"/>
        <v>1</v>
      </c>
      <c r="S496"/>
      <c r="T496">
        <v>2</v>
      </c>
      <c r="U496"/>
      <c r="V496"/>
      <c r="W496"/>
      <c r="X496"/>
      <c r="Y496"/>
      <c r="Z496"/>
      <c r="AA496"/>
      <c r="AB496"/>
      <c r="AC496"/>
      <c r="AD496"/>
      <c r="AE496"/>
      <c r="AF496"/>
      <c r="AG496" s="126">
        <f t="shared" si="22"/>
        <v>1</v>
      </c>
      <c r="AH496"/>
      <c r="AI496">
        <v>1</v>
      </c>
      <c r="AJ496"/>
      <c r="AK496"/>
      <c r="AL496"/>
      <c r="AM496"/>
      <c r="AN496"/>
      <c r="AO496"/>
      <c r="AP496"/>
      <c r="AQ496"/>
      <c r="AR496"/>
      <c r="AS496"/>
      <c r="AT496"/>
      <c r="AU496"/>
      <c r="AV496"/>
      <c r="AW496"/>
      <c r="AX496"/>
      <c r="AY496"/>
      <c r="AZ496">
        <v>6</v>
      </c>
      <c r="BA496">
        <v>2</v>
      </c>
      <c r="BB496">
        <v>2</v>
      </c>
      <c r="BC496">
        <v>2</v>
      </c>
      <c r="BD496">
        <v>3</v>
      </c>
      <c r="BE496">
        <v>2</v>
      </c>
      <c r="BF496">
        <v>2</v>
      </c>
      <c r="BG496">
        <v>3</v>
      </c>
      <c r="BH496">
        <v>4</v>
      </c>
      <c r="BI496">
        <v>1</v>
      </c>
      <c r="BJ496">
        <v>3</v>
      </c>
      <c r="BK496">
        <v>2</v>
      </c>
      <c r="BL496">
        <v>1</v>
      </c>
      <c r="BM496">
        <v>3</v>
      </c>
      <c r="BN496">
        <v>2</v>
      </c>
      <c r="BO496">
        <v>1</v>
      </c>
      <c r="BP496">
        <v>2</v>
      </c>
      <c r="BQ496">
        <v>4</v>
      </c>
      <c r="BR496">
        <v>3</v>
      </c>
      <c r="BS496">
        <v>2</v>
      </c>
      <c r="BT496">
        <v>2</v>
      </c>
      <c r="BU496">
        <v>3</v>
      </c>
      <c r="BV496">
        <v>2</v>
      </c>
      <c r="BW496">
        <v>1</v>
      </c>
      <c r="BX496">
        <v>1</v>
      </c>
      <c r="BY496">
        <v>2</v>
      </c>
      <c r="BZ496">
        <v>1</v>
      </c>
      <c r="CA496">
        <v>2</v>
      </c>
      <c r="CB496">
        <v>2</v>
      </c>
      <c r="CC496">
        <v>2</v>
      </c>
      <c r="CD496">
        <v>2</v>
      </c>
      <c r="CE496">
        <v>5</v>
      </c>
      <c r="CF496">
        <v>2</v>
      </c>
      <c r="CG496">
        <v>1</v>
      </c>
      <c r="CH496">
        <v>2</v>
      </c>
      <c r="CI496">
        <v>2</v>
      </c>
      <c r="CJ496">
        <v>1</v>
      </c>
      <c r="CK496">
        <v>1</v>
      </c>
      <c r="CL496">
        <v>3</v>
      </c>
      <c r="CM496">
        <v>3</v>
      </c>
      <c r="CN496">
        <v>4</v>
      </c>
    </row>
    <row r="497" spans="1:92" ht="15.5">
      <c r="A497" s="126" t="s">
        <v>1414</v>
      </c>
      <c r="B497" s="132">
        <v>21.287949058556613</v>
      </c>
      <c r="C497">
        <v>1</v>
      </c>
      <c r="D497">
        <v>1</v>
      </c>
      <c r="E497">
        <v>12</v>
      </c>
      <c r="F497">
        <v>1</v>
      </c>
      <c r="G497"/>
      <c r="H497"/>
      <c r="I497"/>
      <c r="J497"/>
      <c r="K497"/>
      <c r="L497"/>
      <c r="M497"/>
      <c r="N497">
        <v>9</v>
      </c>
      <c r="O497"/>
      <c r="P497" t="s">
        <v>1413</v>
      </c>
      <c r="Q497" s="126">
        <f t="shared" si="21"/>
        <v>2</v>
      </c>
      <c r="R497">
        <f t="shared" si="23"/>
        <v>11</v>
      </c>
      <c r="S497"/>
      <c r="T497"/>
      <c r="U497"/>
      <c r="V497">
        <v>4</v>
      </c>
      <c r="W497"/>
      <c r="X497">
        <v>6</v>
      </c>
      <c r="Y497"/>
      <c r="Z497"/>
      <c r="AA497">
        <v>9</v>
      </c>
      <c r="AB497"/>
      <c r="AC497"/>
      <c r="AD497">
        <v>12</v>
      </c>
      <c r="AE497"/>
      <c r="AF497"/>
      <c r="AG497" s="126">
        <f t="shared" si="22"/>
        <v>4</v>
      </c>
      <c r="AH497"/>
      <c r="AI497"/>
      <c r="AJ497"/>
      <c r="AK497">
        <v>3</v>
      </c>
      <c r="AL497"/>
      <c r="AM497">
        <v>2</v>
      </c>
      <c r="AN497"/>
      <c r="AO497"/>
      <c r="AP497">
        <v>1</v>
      </c>
      <c r="AQ497"/>
      <c r="AR497"/>
      <c r="AS497">
        <v>4</v>
      </c>
      <c r="AT497"/>
      <c r="AU497"/>
      <c r="AV497"/>
      <c r="AW497"/>
      <c r="AX497"/>
      <c r="AY497"/>
      <c r="AZ497">
        <v>6</v>
      </c>
      <c r="BA497">
        <v>3</v>
      </c>
      <c r="BB497">
        <v>2</v>
      </c>
      <c r="BC497">
        <v>3</v>
      </c>
      <c r="BD497">
        <v>4</v>
      </c>
      <c r="BE497">
        <v>4</v>
      </c>
      <c r="BF497">
        <v>3</v>
      </c>
      <c r="BG497">
        <v>4</v>
      </c>
      <c r="BH497">
        <v>5</v>
      </c>
      <c r="BI497">
        <v>5</v>
      </c>
      <c r="BJ497">
        <v>5</v>
      </c>
      <c r="BK497">
        <v>4</v>
      </c>
      <c r="BL497">
        <v>5</v>
      </c>
      <c r="BM497">
        <v>4</v>
      </c>
      <c r="BN497">
        <v>5</v>
      </c>
      <c r="BO497">
        <v>4</v>
      </c>
      <c r="BP497">
        <v>4</v>
      </c>
      <c r="BQ497">
        <v>5</v>
      </c>
      <c r="BR497">
        <v>4</v>
      </c>
      <c r="BS497">
        <v>5</v>
      </c>
      <c r="BT497">
        <v>4</v>
      </c>
      <c r="BU497">
        <v>2</v>
      </c>
      <c r="BV497">
        <v>5</v>
      </c>
      <c r="BW497">
        <v>4</v>
      </c>
      <c r="BX497">
        <v>5</v>
      </c>
      <c r="BY497">
        <v>5</v>
      </c>
      <c r="BZ497">
        <v>4</v>
      </c>
      <c r="CA497">
        <v>5</v>
      </c>
      <c r="CB497">
        <v>3</v>
      </c>
      <c r="CC497">
        <v>3</v>
      </c>
      <c r="CD497">
        <v>4</v>
      </c>
      <c r="CE497">
        <v>7</v>
      </c>
      <c r="CF497">
        <v>1</v>
      </c>
      <c r="CG497">
        <v>3</v>
      </c>
      <c r="CH497">
        <v>2</v>
      </c>
      <c r="CI497">
        <v>2</v>
      </c>
      <c r="CJ497">
        <v>3</v>
      </c>
      <c r="CK497">
        <v>2</v>
      </c>
      <c r="CL497">
        <v>2</v>
      </c>
      <c r="CM497">
        <v>2</v>
      </c>
      <c r="CN497">
        <v>2</v>
      </c>
    </row>
    <row r="498" spans="1:92" ht="15.5">
      <c r="A498" s="126" t="s">
        <v>1412</v>
      </c>
      <c r="B498" s="132">
        <v>24.009177254396409</v>
      </c>
      <c r="C498">
        <v>2</v>
      </c>
      <c r="D498">
        <v>3</v>
      </c>
      <c r="E498">
        <v>2</v>
      </c>
      <c r="F498"/>
      <c r="G498"/>
      <c r="H498"/>
      <c r="I498"/>
      <c r="J498"/>
      <c r="K498"/>
      <c r="L498">
        <v>7</v>
      </c>
      <c r="M498"/>
      <c r="N498"/>
      <c r="O498"/>
      <c r="P498"/>
      <c r="Q498" s="126">
        <f t="shared" si="21"/>
        <v>1</v>
      </c>
      <c r="R498">
        <f t="shared" si="23"/>
        <v>7</v>
      </c>
      <c r="S498"/>
      <c r="T498">
        <v>2</v>
      </c>
      <c r="U498">
        <v>3</v>
      </c>
      <c r="V498"/>
      <c r="W498">
        <v>5</v>
      </c>
      <c r="X498">
        <v>6</v>
      </c>
      <c r="Y498">
        <v>7</v>
      </c>
      <c r="Z498"/>
      <c r="AA498"/>
      <c r="AB498"/>
      <c r="AC498">
        <v>11</v>
      </c>
      <c r="AD498">
        <v>12</v>
      </c>
      <c r="AE498"/>
      <c r="AF498"/>
      <c r="AG498" s="126">
        <f t="shared" si="22"/>
        <v>7</v>
      </c>
      <c r="AH498"/>
      <c r="AI498">
        <v>1</v>
      </c>
      <c r="AJ498">
        <v>7</v>
      </c>
      <c r="AK498"/>
      <c r="AL498">
        <v>2</v>
      </c>
      <c r="AM498">
        <v>6</v>
      </c>
      <c r="AN498">
        <v>4</v>
      </c>
      <c r="AO498"/>
      <c r="AP498"/>
      <c r="AQ498"/>
      <c r="AR498">
        <v>3</v>
      </c>
      <c r="AS498">
        <v>5</v>
      </c>
      <c r="AT498"/>
      <c r="AU498" t="s">
        <v>619</v>
      </c>
      <c r="AV498"/>
      <c r="AW498"/>
      <c r="AX498"/>
      <c r="AY498"/>
      <c r="AZ498">
        <v>3</v>
      </c>
      <c r="BA498">
        <v>2</v>
      </c>
      <c r="BB498">
        <v>2</v>
      </c>
      <c r="BC498">
        <v>3</v>
      </c>
      <c r="BD498">
        <v>5</v>
      </c>
      <c r="BE498">
        <v>5</v>
      </c>
      <c r="BF498">
        <v>4</v>
      </c>
      <c r="BG498">
        <v>4</v>
      </c>
      <c r="BH498">
        <v>4</v>
      </c>
      <c r="BI498">
        <v>5</v>
      </c>
      <c r="BJ498">
        <v>5</v>
      </c>
      <c r="BK498">
        <v>5</v>
      </c>
      <c r="BL498">
        <v>5</v>
      </c>
      <c r="BM498">
        <v>5</v>
      </c>
      <c r="BN498">
        <v>4</v>
      </c>
      <c r="BO498">
        <v>4</v>
      </c>
      <c r="BP498">
        <v>4</v>
      </c>
      <c r="BQ498">
        <v>4</v>
      </c>
      <c r="BR498">
        <v>4</v>
      </c>
      <c r="BS498">
        <v>5</v>
      </c>
      <c r="BT498">
        <v>5</v>
      </c>
      <c r="BU498">
        <v>5</v>
      </c>
      <c r="BV498">
        <v>5</v>
      </c>
      <c r="BW498">
        <v>5</v>
      </c>
      <c r="BX498">
        <v>5</v>
      </c>
      <c r="BY498">
        <v>5</v>
      </c>
      <c r="BZ498">
        <v>5</v>
      </c>
      <c r="CA498">
        <v>5</v>
      </c>
      <c r="CB498">
        <v>4</v>
      </c>
      <c r="CC498">
        <v>4</v>
      </c>
      <c r="CD498">
        <v>5</v>
      </c>
      <c r="CE498">
        <v>7</v>
      </c>
      <c r="CF498">
        <v>3</v>
      </c>
      <c r="CG498">
        <v>4</v>
      </c>
      <c r="CH498">
        <v>4</v>
      </c>
      <c r="CI498">
        <v>4</v>
      </c>
      <c r="CJ498">
        <v>4</v>
      </c>
      <c r="CK498">
        <v>4</v>
      </c>
      <c r="CL498">
        <v>3</v>
      </c>
      <c r="CM498">
        <v>3</v>
      </c>
      <c r="CN498">
        <v>2</v>
      </c>
    </row>
    <row r="499" spans="1:92" ht="15.5">
      <c r="A499" s="126" t="s">
        <v>1411</v>
      </c>
      <c r="B499" s="132">
        <v>24.808025018844425</v>
      </c>
      <c r="C499">
        <v>1</v>
      </c>
      <c r="D499">
        <v>1</v>
      </c>
      <c r="E499">
        <v>3</v>
      </c>
      <c r="F499"/>
      <c r="G499"/>
      <c r="H499"/>
      <c r="I499"/>
      <c r="J499"/>
      <c r="K499"/>
      <c r="L499"/>
      <c r="M499">
        <v>8</v>
      </c>
      <c r="N499"/>
      <c r="O499"/>
      <c r="P499"/>
      <c r="Q499" s="126">
        <f t="shared" si="21"/>
        <v>1</v>
      </c>
      <c r="R499">
        <f t="shared" si="23"/>
        <v>8</v>
      </c>
      <c r="S499"/>
      <c r="T499"/>
      <c r="U499"/>
      <c r="V499"/>
      <c r="W499"/>
      <c r="X499"/>
      <c r="Y499"/>
      <c r="Z499"/>
      <c r="AA499"/>
      <c r="AB499"/>
      <c r="AC499"/>
      <c r="AD499"/>
      <c r="AE499"/>
      <c r="AF499"/>
      <c r="AG499" s="126">
        <f t="shared" si="22"/>
        <v>0</v>
      </c>
      <c r="AH499"/>
      <c r="AI499"/>
      <c r="AJ499"/>
      <c r="AK499"/>
      <c r="AL499"/>
      <c r="AM499"/>
      <c r="AN499"/>
      <c r="AO499"/>
      <c r="AP499"/>
      <c r="AQ499"/>
      <c r="AR499"/>
      <c r="AS499"/>
      <c r="AT499"/>
      <c r="AU499" t="s">
        <v>1410</v>
      </c>
      <c r="AV499"/>
      <c r="AW499"/>
      <c r="AX499"/>
      <c r="AY499"/>
      <c r="AZ499">
        <v>4</v>
      </c>
      <c r="BA499">
        <v>3</v>
      </c>
      <c r="BB499">
        <v>3</v>
      </c>
      <c r="BC499">
        <v>4</v>
      </c>
      <c r="BD499">
        <v>3</v>
      </c>
      <c r="BE499">
        <v>3</v>
      </c>
      <c r="BF499">
        <v>3</v>
      </c>
      <c r="BG499">
        <v>4</v>
      </c>
      <c r="BH499">
        <v>3</v>
      </c>
      <c r="BI499">
        <v>4</v>
      </c>
      <c r="BJ499">
        <v>3</v>
      </c>
      <c r="BK499">
        <v>3</v>
      </c>
      <c r="BL499">
        <v>2</v>
      </c>
      <c r="BM499">
        <v>3</v>
      </c>
      <c r="BN499">
        <v>2</v>
      </c>
      <c r="BO499">
        <v>3</v>
      </c>
      <c r="BP499">
        <v>4</v>
      </c>
      <c r="BQ499">
        <v>3</v>
      </c>
      <c r="BR499">
        <v>3</v>
      </c>
      <c r="BS499">
        <v>3</v>
      </c>
      <c r="BT499">
        <v>3</v>
      </c>
      <c r="BU499">
        <v>3</v>
      </c>
      <c r="BV499">
        <v>4</v>
      </c>
      <c r="BW499">
        <v>3</v>
      </c>
      <c r="BX499">
        <v>3</v>
      </c>
      <c r="BY499">
        <v>4</v>
      </c>
      <c r="BZ499">
        <v>3</v>
      </c>
      <c r="CA499">
        <v>3</v>
      </c>
      <c r="CB499">
        <v>3</v>
      </c>
      <c r="CC499">
        <v>3</v>
      </c>
      <c r="CD499">
        <v>3</v>
      </c>
      <c r="CE499">
        <v>7</v>
      </c>
      <c r="CF499">
        <v>2</v>
      </c>
      <c r="CG499">
        <v>3</v>
      </c>
      <c r="CH499">
        <v>3</v>
      </c>
      <c r="CI499">
        <v>4</v>
      </c>
      <c r="CJ499">
        <v>4</v>
      </c>
      <c r="CK499">
        <v>4</v>
      </c>
      <c r="CL499">
        <v>3</v>
      </c>
      <c r="CM499">
        <v>3</v>
      </c>
      <c r="CN499">
        <v>4</v>
      </c>
    </row>
    <row r="500" spans="1:92" ht="15.5">
      <c r="A500" s="126" t="s">
        <v>1409</v>
      </c>
      <c r="B500" s="132">
        <v>17.984478524870166</v>
      </c>
      <c r="C500">
        <v>2</v>
      </c>
      <c r="D500">
        <v>6</v>
      </c>
      <c r="E500">
        <v>12</v>
      </c>
      <c r="F500">
        <v>1</v>
      </c>
      <c r="G500"/>
      <c r="H500"/>
      <c r="I500"/>
      <c r="J500"/>
      <c r="K500"/>
      <c r="L500"/>
      <c r="M500"/>
      <c r="N500"/>
      <c r="O500"/>
      <c r="P500"/>
      <c r="Q500" s="126">
        <f t="shared" si="21"/>
        <v>1</v>
      </c>
      <c r="R500">
        <f t="shared" si="23"/>
        <v>1</v>
      </c>
      <c r="S500"/>
      <c r="T500"/>
      <c r="U500"/>
      <c r="V500"/>
      <c r="W500"/>
      <c r="X500">
        <v>6</v>
      </c>
      <c r="Y500"/>
      <c r="Z500"/>
      <c r="AA500"/>
      <c r="AB500">
        <v>10</v>
      </c>
      <c r="AC500"/>
      <c r="AD500"/>
      <c r="AE500"/>
      <c r="AF500"/>
      <c r="AG500" s="126">
        <f t="shared" si="22"/>
        <v>2</v>
      </c>
      <c r="AH500"/>
      <c r="AI500"/>
      <c r="AJ500"/>
      <c r="AK500"/>
      <c r="AL500"/>
      <c r="AM500">
        <v>1</v>
      </c>
      <c r="AN500"/>
      <c r="AO500"/>
      <c r="AP500"/>
      <c r="AQ500">
        <v>2</v>
      </c>
      <c r="AR500"/>
      <c r="AS500"/>
      <c r="AT500"/>
      <c r="AU500" t="s">
        <v>1408</v>
      </c>
      <c r="AV500"/>
      <c r="AW500"/>
      <c r="AX500"/>
      <c r="AY500"/>
      <c r="AZ500">
        <v>3</v>
      </c>
      <c r="BA500">
        <v>2</v>
      </c>
      <c r="BB500">
        <v>2</v>
      </c>
      <c r="BC500">
        <v>2</v>
      </c>
      <c r="BD500">
        <v>4</v>
      </c>
      <c r="BE500">
        <v>5</v>
      </c>
      <c r="BF500">
        <v>2</v>
      </c>
      <c r="BG500">
        <v>2</v>
      </c>
      <c r="BH500">
        <v>2</v>
      </c>
      <c r="BI500">
        <v>3</v>
      </c>
      <c r="BJ500">
        <v>4</v>
      </c>
      <c r="BK500">
        <v>5</v>
      </c>
      <c r="BL500">
        <v>5</v>
      </c>
      <c r="BM500">
        <v>5</v>
      </c>
      <c r="BN500">
        <v>3</v>
      </c>
      <c r="BO500">
        <v>4</v>
      </c>
      <c r="BP500">
        <v>4</v>
      </c>
      <c r="BQ500">
        <v>4</v>
      </c>
      <c r="BR500">
        <v>4</v>
      </c>
      <c r="BS500">
        <v>4</v>
      </c>
      <c r="BT500">
        <v>3</v>
      </c>
      <c r="BU500">
        <v>3</v>
      </c>
      <c r="BV500">
        <v>3</v>
      </c>
      <c r="BW500">
        <v>3</v>
      </c>
      <c r="BX500">
        <v>4</v>
      </c>
      <c r="BY500">
        <v>4</v>
      </c>
      <c r="BZ500">
        <v>4</v>
      </c>
      <c r="CA500">
        <v>4</v>
      </c>
      <c r="CB500">
        <v>4</v>
      </c>
      <c r="CC500">
        <v>4</v>
      </c>
      <c r="CD500">
        <v>4</v>
      </c>
      <c r="CE500">
        <v>2</v>
      </c>
      <c r="CF500">
        <v>4</v>
      </c>
      <c r="CG500">
        <v>4</v>
      </c>
      <c r="CH500">
        <v>3</v>
      </c>
      <c r="CI500">
        <v>3</v>
      </c>
      <c r="CJ500">
        <v>4</v>
      </c>
      <c r="CK500">
        <v>4</v>
      </c>
      <c r="CL500">
        <v>1</v>
      </c>
      <c r="CM500">
        <v>1</v>
      </c>
      <c r="CN500">
        <v>1</v>
      </c>
    </row>
    <row r="501" spans="1:92" ht="15.5">
      <c r="A501" s="126" t="s">
        <v>1407</v>
      </c>
      <c r="B501" s="132">
        <v>19.452707903030451</v>
      </c>
      <c r="C501">
        <v>2</v>
      </c>
      <c r="D501">
        <v>6</v>
      </c>
      <c r="E501">
        <v>12</v>
      </c>
      <c r="F501">
        <v>1</v>
      </c>
      <c r="G501"/>
      <c r="H501"/>
      <c r="I501"/>
      <c r="J501"/>
      <c r="K501"/>
      <c r="L501"/>
      <c r="M501"/>
      <c r="N501"/>
      <c r="O501"/>
      <c r="P501"/>
      <c r="Q501" s="126">
        <f t="shared" si="21"/>
        <v>1</v>
      </c>
      <c r="R501">
        <f t="shared" si="23"/>
        <v>1</v>
      </c>
      <c r="S501"/>
      <c r="T501">
        <v>2</v>
      </c>
      <c r="U501">
        <v>3</v>
      </c>
      <c r="V501">
        <v>4</v>
      </c>
      <c r="W501"/>
      <c r="X501">
        <v>6</v>
      </c>
      <c r="Y501"/>
      <c r="Z501"/>
      <c r="AA501"/>
      <c r="AB501"/>
      <c r="AC501">
        <v>11</v>
      </c>
      <c r="AD501">
        <v>12</v>
      </c>
      <c r="AE501"/>
      <c r="AF501"/>
      <c r="AG501" s="126">
        <f t="shared" si="22"/>
        <v>6</v>
      </c>
      <c r="AH501"/>
      <c r="AI501">
        <v>1</v>
      </c>
      <c r="AJ501">
        <v>5</v>
      </c>
      <c r="AK501">
        <v>6</v>
      </c>
      <c r="AL501"/>
      <c r="AM501">
        <v>2</v>
      </c>
      <c r="AN501"/>
      <c r="AO501"/>
      <c r="AP501"/>
      <c r="AQ501"/>
      <c r="AR501">
        <v>3</v>
      </c>
      <c r="AS501">
        <v>4</v>
      </c>
      <c r="AT501"/>
      <c r="AU501"/>
      <c r="AV501"/>
      <c r="AW501"/>
      <c r="AX501"/>
      <c r="AY501"/>
      <c r="AZ501">
        <v>3</v>
      </c>
      <c r="BA501">
        <v>4</v>
      </c>
      <c r="BB501">
        <v>4</v>
      </c>
      <c r="BC501">
        <v>4</v>
      </c>
      <c r="BD501">
        <v>4</v>
      </c>
      <c r="BE501">
        <v>4</v>
      </c>
      <c r="BF501">
        <v>3</v>
      </c>
      <c r="BG501">
        <v>3</v>
      </c>
      <c r="BH501">
        <v>3</v>
      </c>
      <c r="BI501">
        <v>4</v>
      </c>
      <c r="BJ501">
        <v>4</v>
      </c>
      <c r="BK501">
        <v>4</v>
      </c>
      <c r="BL501">
        <v>4</v>
      </c>
      <c r="BM501">
        <v>4</v>
      </c>
      <c r="BN501">
        <v>4</v>
      </c>
      <c r="BO501">
        <v>4</v>
      </c>
      <c r="BP501">
        <v>4</v>
      </c>
      <c r="BQ501">
        <v>4</v>
      </c>
      <c r="BR501">
        <v>4</v>
      </c>
      <c r="BS501">
        <v>4</v>
      </c>
      <c r="BT501">
        <v>4</v>
      </c>
      <c r="BU501">
        <v>4</v>
      </c>
      <c r="BV501">
        <v>4</v>
      </c>
      <c r="BW501">
        <v>4</v>
      </c>
      <c r="BX501">
        <v>4</v>
      </c>
      <c r="BY501">
        <v>4</v>
      </c>
      <c r="BZ501">
        <v>4</v>
      </c>
      <c r="CA501">
        <v>4</v>
      </c>
      <c r="CB501">
        <v>4</v>
      </c>
      <c r="CC501">
        <v>4</v>
      </c>
      <c r="CD501">
        <v>4</v>
      </c>
      <c r="CE501">
        <v>7</v>
      </c>
      <c r="CF501">
        <v>3</v>
      </c>
      <c r="CG501">
        <v>4</v>
      </c>
      <c r="CH501">
        <v>4</v>
      </c>
      <c r="CI501">
        <v>4</v>
      </c>
      <c r="CJ501">
        <v>4</v>
      </c>
      <c r="CK501">
        <v>4</v>
      </c>
      <c r="CL501">
        <v>3</v>
      </c>
      <c r="CM501">
        <v>3</v>
      </c>
      <c r="CN501">
        <v>3</v>
      </c>
    </row>
    <row r="502" spans="1:92" ht="15.5">
      <c r="A502" s="126" t="s">
        <v>1406</v>
      </c>
      <c r="B502" s="132">
        <v>8.5819536237432938</v>
      </c>
      <c r="C502">
        <v>2</v>
      </c>
      <c r="D502">
        <v>1</v>
      </c>
      <c r="E502">
        <v>2</v>
      </c>
      <c r="F502"/>
      <c r="G502"/>
      <c r="H502">
        <v>3</v>
      </c>
      <c r="I502"/>
      <c r="J502"/>
      <c r="K502"/>
      <c r="L502"/>
      <c r="M502"/>
      <c r="N502"/>
      <c r="O502"/>
      <c r="P502"/>
      <c r="Q502" s="126">
        <f t="shared" si="21"/>
        <v>1</v>
      </c>
      <c r="R502">
        <f t="shared" si="23"/>
        <v>3</v>
      </c>
      <c r="S502"/>
      <c r="T502">
        <v>2</v>
      </c>
      <c r="U502">
        <v>3</v>
      </c>
      <c r="V502"/>
      <c r="W502">
        <v>5</v>
      </c>
      <c r="X502"/>
      <c r="Y502">
        <v>7</v>
      </c>
      <c r="Z502">
        <v>8</v>
      </c>
      <c r="AA502"/>
      <c r="AB502"/>
      <c r="AC502">
        <v>11</v>
      </c>
      <c r="AD502">
        <v>12</v>
      </c>
      <c r="AE502"/>
      <c r="AF502"/>
      <c r="AG502" s="126">
        <f t="shared" si="22"/>
        <v>7</v>
      </c>
      <c r="AH502"/>
      <c r="AI502">
        <v>5</v>
      </c>
      <c r="AJ502">
        <v>2</v>
      </c>
      <c r="AK502"/>
      <c r="AL502">
        <v>4</v>
      </c>
      <c r="AM502"/>
      <c r="AN502">
        <v>1</v>
      </c>
      <c r="AO502">
        <v>3</v>
      </c>
      <c r="AP502"/>
      <c r="AQ502"/>
      <c r="AR502">
        <v>7</v>
      </c>
      <c r="AS502">
        <v>6</v>
      </c>
      <c r="AT502"/>
      <c r="AU502"/>
      <c r="AV502"/>
      <c r="AW502"/>
      <c r="AX502"/>
      <c r="AY502"/>
      <c r="AZ502">
        <v>2</v>
      </c>
      <c r="BA502">
        <v>2</v>
      </c>
      <c r="BB502">
        <v>3</v>
      </c>
      <c r="BC502">
        <v>3</v>
      </c>
      <c r="BD502">
        <v>3</v>
      </c>
      <c r="BE502">
        <v>2</v>
      </c>
      <c r="BF502">
        <v>3</v>
      </c>
      <c r="BG502">
        <v>2</v>
      </c>
      <c r="BH502">
        <v>4</v>
      </c>
      <c r="BI502">
        <v>2</v>
      </c>
      <c r="BJ502">
        <v>3</v>
      </c>
      <c r="BK502">
        <v>3</v>
      </c>
      <c r="BL502">
        <v>3</v>
      </c>
      <c r="BM502">
        <v>4</v>
      </c>
      <c r="BN502">
        <v>2</v>
      </c>
      <c r="BO502">
        <v>3</v>
      </c>
      <c r="BP502">
        <v>4</v>
      </c>
      <c r="BQ502">
        <v>4</v>
      </c>
      <c r="BR502">
        <v>3</v>
      </c>
      <c r="BS502">
        <v>4</v>
      </c>
      <c r="BT502">
        <v>3</v>
      </c>
      <c r="BU502">
        <v>3</v>
      </c>
      <c r="BV502">
        <v>4</v>
      </c>
      <c r="BW502">
        <v>2</v>
      </c>
      <c r="BX502">
        <v>4</v>
      </c>
      <c r="BY502">
        <v>4</v>
      </c>
      <c r="BZ502">
        <v>3</v>
      </c>
      <c r="CA502">
        <v>3</v>
      </c>
      <c r="CB502">
        <v>4</v>
      </c>
      <c r="CC502">
        <v>4</v>
      </c>
      <c r="CD502">
        <v>4</v>
      </c>
      <c r="CE502">
        <v>5</v>
      </c>
      <c r="CF502">
        <v>2</v>
      </c>
      <c r="CG502">
        <v>4</v>
      </c>
      <c r="CH502">
        <v>3</v>
      </c>
      <c r="CI502">
        <v>4</v>
      </c>
      <c r="CJ502">
        <v>3</v>
      </c>
      <c r="CK502">
        <v>3</v>
      </c>
      <c r="CL502">
        <v>3</v>
      </c>
      <c r="CM502">
        <v>1</v>
      </c>
      <c r="CN502">
        <v>2</v>
      </c>
    </row>
    <row r="503" spans="1:92" ht="15.5">
      <c r="A503" s="126" t="s">
        <v>1405</v>
      </c>
      <c r="B503" s="132">
        <v>20.959537023107643</v>
      </c>
      <c r="C503">
        <v>2</v>
      </c>
      <c r="D503">
        <v>3</v>
      </c>
      <c r="E503">
        <v>2</v>
      </c>
      <c r="F503">
        <v>1</v>
      </c>
      <c r="G503"/>
      <c r="H503"/>
      <c r="I503"/>
      <c r="J503"/>
      <c r="K503"/>
      <c r="L503"/>
      <c r="M503"/>
      <c r="N503"/>
      <c r="O503"/>
      <c r="P503"/>
      <c r="Q503" s="126">
        <f t="shared" si="21"/>
        <v>1</v>
      </c>
      <c r="R503">
        <f t="shared" si="23"/>
        <v>1</v>
      </c>
      <c r="S503"/>
      <c r="T503">
        <v>2</v>
      </c>
      <c r="U503"/>
      <c r="V503">
        <v>4</v>
      </c>
      <c r="W503"/>
      <c r="X503"/>
      <c r="Y503">
        <v>7</v>
      </c>
      <c r="Z503"/>
      <c r="AA503"/>
      <c r="AB503"/>
      <c r="AC503">
        <v>11</v>
      </c>
      <c r="AD503">
        <v>12</v>
      </c>
      <c r="AE503"/>
      <c r="AF503"/>
      <c r="AG503" s="126">
        <f t="shared" si="22"/>
        <v>5</v>
      </c>
      <c r="AH503"/>
      <c r="AI503">
        <v>1</v>
      </c>
      <c r="AJ503"/>
      <c r="AK503">
        <v>2</v>
      </c>
      <c r="AL503"/>
      <c r="AM503"/>
      <c r="AN503">
        <v>3</v>
      </c>
      <c r="AO503"/>
      <c r="AP503"/>
      <c r="AQ503"/>
      <c r="AR503">
        <v>5</v>
      </c>
      <c r="AS503">
        <v>4</v>
      </c>
      <c r="AT503"/>
      <c r="AU503" t="s">
        <v>297</v>
      </c>
      <c r="AV503"/>
      <c r="AW503"/>
      <c r="AX503"/>
      <c r="AY503"/>
      <c r="AZ503">
        <v>2</v>
      </c>
      <c r="BA503">
        <v>3</v>
      </c>
      <c r="BB503">
        <v>2</v>
      </c>
      <c r="BC503">
        <v>3</v>
      </c>
      <c r="BD503">
        <v>1</v>
      </c>
      <c r="BE503">
        <v>4</v>
      </c>
      <c r="BF503">
        <v>3</v>
      </c>
      <c r="BG503">
        <v>3</v>
      </c>
      <c r="BH503">
        <v>3</v>
      </c>
      <c r="BI503">
        <v>3</v>
      </c>
      <c r="BJ503">
        <v>4</v>
      </c>
      <c r="BK503">
        <v>4</v>
      </c>
      <c r="BL503">
        <v>4</v>
      </c>
      <c r="BM503">
        <v>4</v>
      </c>
      <c r="BN503">
        <v>3</v>
      </c>
      <c r="BO503">
        <v>4</v>
      </c>
      <c r="BP503">
        <v>3</v>
      </c>
      <c r="BQ503">
        <v>3</v>
      </c>
      <c r="BR503">
        <v>4</v>
      </c>
      <c r="BS503">
        <v>3</v>
      </c>
      <c r="BT503">
        <v>3</v>
      </c>
      <c r="BU503">
        <v>4</v>
      </c>
      <c r="BV503">
        <v>4</v>
      </c>
      <c r="BW503">
        <v>4</v>
      </c>
      <c r="BX503">
        <v>5</v>
      </c>
      <c r="BY503">
        <v>5</v>
      </c>
      <c r="BZ503">
        <v>5</v>
      </c>
      <c r="CA503">
        <v>4</v>
      </c>
      <c r="CB503">
        <v>4</v>
      </c>
      <c r="CC503">
        <v>3</v>
      </c>
      <c r="CD503">
        <v>3</v>
      </c>
      <c r="CE503">
        <v>7</v>
      </c>
      <c r="CF503">
        <v>3</v>
      </c>
      <c r="CG503">
        <v>3</v>
      </c>
      <c r="CH503">
        <v>3</v>
      </c>
      <c r="CI503">
        <v>4</v>
      </c>
      <c r="CJ503">
        <v>4</v>
      </c>
      <c r="CK503">
        <v>4</v>
      </c>
      <c r="CL503">
        <v>3</v>
      </c>
      <c r="CM503">
        <v>2</v>
      </c>
      <c r="CN503">
        <v>2</v>
      </c>
    </row>
    <row r="504" spans="1:92" ht="15.5">
      <c r="A504" s="126" t="s">
        <v>1404</v>
      </c>
      <c r="B504" s="132">
        <v>6.8026718993224087</v>
      </c>
      <c r="C504">
        <v>1</v>
      </c>
      <c r="D504">
        <v>4</v>
      </c>
      <c r="E504">
        <v>14</v>
      </c>
      <c r="F504">
        <v>1</v>
      </c>
      <c r="G504"/>
      <c r="H504"/>
      <c r="I504"/>
      <c r="J504"/>
      <c r="K504"/>
      <c r="L504"/>
      <c r="M504"/>
      <c r="N504"/>
      <c r="O504"/>
      <c r="P504"/>
      <c r="Q504" s="126">
        <f t="shared" si="21"/>
        <v>1</v>
      </c>
      <c r="R504">
        <f t="shared" si="23"/>
        <v>1</v>
      </c>
      <c r="S504"/>
      <c r="T504"/>
      <c r="U504"/>
      <c r="V504"/>
      <c r="W504"/>
      <c r="X504"/>
      <c r="Y504"/>
      <c r="Z504"/>
      <c r="AA504"/>
      <c r="AB504"/>
      <c r="AC504"/>
      <c r="AD504"/>
      <c r="AE504"/>
      <c r="AF504">
        <v>14</v>
      </c>
      <c r="AG504" s="126">
        <f t="shared" si="22"/>
        <v>0</v>
      </c>
      <c r="AH504"/>
      <c r="AI504"/>
      <c r="AJ504"/>
      <c r="AK504"/>
      <c r="AL504"/>
      <c r="AM504"/>
      <c r="AN504"/>
      <c r="AO504"/>
      <c r="AP504"/>
      <c r="AQ504"/>
      <c r="AR504"/>
      <c r="AS504"/>
      <c r="AT504"/>
      <c r="AU504"/>
      <c r="AV504"/>
      <c r="AW504"/>
      <c r="AX504"/>
      <c r="AY504"/>
      <c r="AZ504">
        <v>6</v>
      </c>
      <c r="BA504">
        <v>1</v>
      </c>
      <c r="BB504">
        <v>1</v>
      </c>
      <c r="BC504">
        <v>1</v>
      </c>
      <c r="BD504">
        <v>5</v>
      </c>
      <c r="BE504">
        <v>5</v>
      </c>
      <c r="BF504">
        <v>3</v>
      </c>
      <c r="BG504">
        <v>3</v>
      </c>
      <c r="BH504">
        <v>3</v>
      </c>
      <c r="BI504">
        <v>3</v>
      </c>
      <c r="BJ504">
        <v>3</v>
      </c>
      <c r="BK504">
        <v>3</v>
      </c>
      <c r="BL504">
        <v>3</v>
      </c>
      <c r="BM504">
        <v>3</v>
      </c>
      <c r="BN504">
        <v>3</v>
      </c>
      <c r="BO504">
        <v>3</v>
      </c>
      <c r="BP504">
        <v>3</v>
      </c>
      <c r="BQ504">
        <v>3</v>
      </c>
      <c r="BR504">
        <v>3</v>
      </c>
      <c r="BS504">
        <v>3</v>
      </c>
      <c r="BT504">
        <v>3</v>
      </c>
      <c r="BU504">
        <v>3</v>
      </c>
      <c r="BV504">
        <v>3</v>
      </c>
      <c r="BW504">
        <v>3</v>
      </c>
      <c r="BX504">
        <v>3</v>
      </c>
      <c r="BY504">
        <v>3</v>
      </c>
      <c r="BZ504">
        <v>3</v>
      </c>
      <c r="CA504">
        <v>3</v>
      </c>
      <c r="CB504">
        <v>3</v>
      </c>
      <c r="CC504">
        <v>3</v>
      </c>
      <c r="CD504">
        <v>3</v>
      </c>
      <c r="CE504">
        <v>7</v>
      </c>
      <c r="CF504">
        <v>3</v>
      </c>
      <c r="CG504">
        <v>5</v>
      </c>
      <c r="CH504">
        <v>3</v>
      </c>
      <c r="CI504">
        <v>3</v>
      </c>
      <c r="CJ504">
        <v>5</v>
      </c>
      <c r="CK504">
        <v>3</v>
      </c>
      <c r="CL504">
        <v>1</v>
      </c>
      <c r="CM504">
        <v>1</v>
      </c>
      <c r="CN504">
        <v>1</v>
      </c>
    </row>
    <row r="505" spans="1:92" ht="15.5">
      <c r="A505" s="126" t="s">
        <v>1403</v>
      </c>
      <c r="B505" s="132">
        <v>16.533613993189526</v>
      </c>
      <c r="C505">
        <v>1</v>
      </c>
      <c r="D505">
        <v>6</v>
      </c>
      <c r="E505">
        <v>2</v>
      </c>
      <c r="F505">
        <v>1</v>
      </c>
      <c r="G505"/>
      <c r="H505"/>
      <c r="I505"/>
      <c r="J505"/>
      <c r="K505"/>
      <c r="L505"/>
      <c r="M505"/>
      <c r="N505"/>
      <c r="O505"/>
      <c r="P505"/>
      <c r="Q505" s="126">
        <f t="shared" si="21"/>
        <v>1</v>
      </c>
      <c r="R505">
        <f t="shared" si="23"/>
        <v>1</v>
      </c>
      <c r="S505"/>
      <c r="T505">
        <v>2</v>
      </c>
      <c r="U505"/>
      <c r="V505"/>
      <c r="W505"/>
      <c r="X505">
        <v>6</v>
      </c>
      <c r="Y505">
        <v>7</v>
      </c>
      <c r="Z505"/>
      <c r="AA505"/>
      <c r="AB505"/>
      <c r="AC505"/>
      <c r="AD505">
        <v>12</v>
      </c>
      <c r="AE505"/>
      <c r="AF505"/>
      <c r="AG505" s="126">
        <f t="shared" si="22"/>
        <v>4</v>
      </c>
      <c r="AH505"/>
      <c r="AI505">
        <v>2</v>
      </c>
      <c r="AJ505"/>
      <c r="AK505"/>
      <c r="AL505"/>
      <c r="AM505">
        <v>1</v>
      </c>
      <c r="AN505">
        <v>4</v>
      </c>
      <c r="AO505"/>
      <c r="AP505"/>
      <c r="AQ505"/>
      <c r="AR505"/>
      <c r="AS505">
        <v>3</v>
      </c>
      <c r="AT505"/>
      <c r="AU505" t="s">
        <v>86</v>
      </c>
      <c r="AV505"/>
      <c r="AW505"/>
      <c r="AX505"/>
      <c r="AY505"/>
      <c r="AZ505">
        <v>3</v>
      </c>
      <c r="BA505">
        <v>4</v>
      </c>
      <c r="BB505">
        <v>4</v>
      </c>
      <c r="BC505">
        <v>4</v>
      </c>
      <c r="BD505">
        <v>5</v>
      </c>
      <c r="BE505">
        <v>5</v>
      </c>
      <c r="BF505">
        <v>3</v>
      </c>
      <c r="BG505">
        <v>3</v>
      </c>
      <c r="BH505">
        <v>3</v>
      </c>
      <c r="BI505">
        <v>3</v>
      </c>
      <c r="BJ505">
        <v>4</v>
      </c>
      <c r="BK505">
        <v>5</v>
      </c>
      <c r="BL505">
        <v>5</v>
      </c>
      <c r="BM505">
        <v>5</v>
      </c>
      <c r="BN505">
        <v>3</v>
      </c>
      <c r="BO505">
        <v>3</v>
      </c>
      <c r="BP505">
        <v>5</v>
      </c>
      <c r="BQ505">
        <v>5</v>
      </c>
      <c r="BR505">
        <v>5</v>
      </c>
      <c r="BS505">
        <v>5</v>
      </c>
      <c r="BT505">
        <v>4</v>
      </c>
      <c r="BU505">
        <v>5</v>
      </c>
      <c r="BV505">
        <v>5</v>
      </c>
      <c r="BW505">
        <v>5</v>
      </c>
      <c r="BX505">
        <v>5</v>
      </c>
      <c r="BY505">
        <v>5</v>
      </c>
      <c r="BZ505">
        <v>5</v>
      </c>
      <c r="CA505">
        <v>4</v>
      </c>
      <c r="CB505">
        <v>5</v>
      </c>
      <c r="CC505">
        <v>5</v>
      </c>
      <c r="CD505">
        <v>5</v>
      </c>
      <c r="CE505">
        <v>1</v>
      </c>
      <c r="CF505">
        <v>4</v>
      </c>
      <c r="CG505">
        <v>5</v>
      </c>
      <c r="CH505">
        <v>5</v>
      </c>
      <c r="CI505">
        <v>5</v>
      </c>
      <c r="CJ505">
        <v>5</v>
      </c>
      <c r="CK505">
        <v>5</v>
      </c>
      <c r="CL505">
        <v>2</v>
      </c>
      <c r="CM505">
        <v>2</v>
      </c>
      <c r="CN505">
        <v>3</v>
      </c>
    </row>
    <row r="506" spans="1:92" ht="15.5">
      <c r="A506" s="126" t="s">
        <v>1402</v>
      </c>
      <c r="B506" s="132">
        <v>9.4215429047078914</v>
      </c>
      <c r="C506">
        <v>2</v>
      </c>
      <c r="D506">
        <v>5</v>
      </c>
      <c r="E506">
        <v>2</v>
      </c>
      <c r="F506">
        <v>1</v>
      </c>
      <c r="G506"/>
      <c r="H506"/>
      <c r="I506"/>
      <c r="J506"/>
      <c r="K506"/>
      <c r="L506"/>
      <c r="M506"/>
      <c r="N506"/>
      <c r="O506"/>
      <c r="P506"/>
      <c r="Q506" s="126">
        <f t="shared" si="21"/>
        <v>1</v>
      </c>
      <c r="R506">
        <f t="shared" si="23"/>
        <v>1</v>
      </c>
      <c r="S506">
        <v>1</v>
      </c>
      <c r="T506">
        <v>2</v>
      </c>
      <c r="U506">
        <v>3</v>
      </c>
      <c r="V506">
        <v>4</v>
      </c>
      <c r="W506">
        <v>5</v>
      </c>
      <c r="X506">
        <v>6</v>
      </c>
      <c r="Y506"/>
      <c r="Z506">
        <v>8</v>
      </c>
      <c r="AA506">
        <v>9</v>
      </c>
      <c r="AB506">
        <v>10</v>
      </c>
      <c r="AC506">
        <v>11</v>
      </c>
      <c r="AD506">
        <v>12</v>
      </c>
      <c r="AE506"/>
      <c r="AF506"/>
      <c r="AG506" s="126">
        <f t="shared" si="22"/>
        <v>11</v>
      </c>
      <c r="AH506">
        <v>8</v>
      </c>
      <c r="AI506">
        <v>3</v>
      </c>
      <c r="AJ506">
        <v>4</v>
      </c>
      <c r="AK506">
        <v>11</v>
      </c>
      <c r="AL506">
        <v>5</v>
      </c>
      <c r="AM506">
        <v>6</v>
      </c>
      <c r="AN506"/>
      <c r="AO506">
        <v>7</v>
      </c>
      <c r="AP506">
        <v>9</v>
      </c>
      <c r="AQ506">
        <v>10</v>
      </c>
      <c r="AR506">
        <v>2</v>
      </c>
      <c r="AS506">
        <v>1</v>
      </c>
      <c r="AT506"/>
      <c r="AU506" t="s">
        <v>1401</v>
      </c>
      <c r="AV506" t="s">
        <v>1272</v>
      </c>
      <c r="AW506" t="s">
        <v>1400</v>
      </c>
      <c r="AX506" t="s">
        <v>909</v>
      </c>
      <c r="AY506" t="s">
        <v>1399</v>
      </c>
      <c r="AZ506">
        <v>6</v>
      </c>
      <c r="BA506">
        <v>1</v>
      </c>
      <c r="BB506">
        <v>1</v>
      </c>
      <c r="BC506">
        <v>1</v>
      </c>
      <c r="BD506">
        <v>5</v>
      </c>
      <c r="BE506">
        <v>5</v>
      </c>
      <c r="BF506">
        <v>1</v>
      </c>
      <c r="BG506">
        <v>1</v>
      </c>
      <c r="BH506">
        <v>1</v>
      </c>
      <c r="BI506">
        <v>1</v>
      </c>
      <c r="BJ506">
        <v>1</v>
      </c>
      <c r="BK506">
        <v>1</v>
      </c>
      <c r="BL506">
        <v>1</v>
      </c>
      <c r="BM506">
        <v>1</v>
      </c>
      <c r="BN506">
        <v>1</v>
      </c>
      <c r="BO506">
        <v>1</v>
      </c>
      <c r="BP506">
        <v>1</v>
      </c>
      <c r="BQ506">
        <v>1</v>
      </c>
      <c r="BR506">
        <v>1</v>
      </c>
      <c r="BS506">
        <v>1</v>
      </c>
      <c r="BT506">
        <v>1</v>
      </c>
      <c r="BU506">
        <v>1</v>
      </c>
      <c r="BV506">
        <v>1</v>
      </c>
      <c r="BW506">
        <v>1</v>
      </c>
      <c r="BX506">
        <v>1</v>
      </c>
      <c r="BY506">
        <v>1</v>
      </c>
      <c r="BZ506">
        <v>1</v>
      </c>
      <c r="CA506">
        <v>1</v>
      </c>
      <c r="CB506">
        <v>1</v>
      </c>
      <c r="CC506">
        <v>1</v>
      </c>
      <c r="CD506">
        <v>1</v>
      </c>
      <c r="CE506">
        <v>5</v>
      </c>
      <c r="CF506">
        <v>5</v>
      </c>
      <c r="CG506">
        <v>3</v>
      </c>
      <c r="CH506">
        <v>3</v>
      </c>
      <c r="CI506">
        <v>3</v>
      </c>
      <c r="CJ506">
        <v>3</v>
      </c>
      <c r="CK506">
        <v>5</v>
      </c>
      <c r="CL506">
        <v>1</v>
      </c>
      <c r="CM506">
        <v>1</v>
      </c>
      <c r="CN506">
        <v>1</v>
      </c>
    </row>
    <row r="507" spans="1:92" ht="15.5">
      <c r="A507" s="126" t="s">
        <v>1398</v>
      </c>
      <c r="B507" s="132">
        <v>6.0563369085891576</v>
      </c>
      <c r="C507">
        <v>2</v>
      </c>
      <c r="D507">
        <v>6</v>
      </c>
      <c r="E507">
        <v>2</v>
      </c>
      <c r="F507">
        <v>1</v>
      </c>
      <c r="G507"/>
      <c r="H507"/>
      <c r="I507"/>
      <c r="J507"/>
      <c r="K507"/>
      <c r="L507"/>
      <c r="M507"/>
      <c r="N507"/>
      <c r="O507"/>
      <c r="P507"/>
      <c r="Q507" s="126">
        <f t="shared" si="21"/>
        <v>1</v>
      </c>
      <c r="R507">
        <f t="shared" si="23"/>
        <v>1</v>
      </c>
      <c r="S507"/>
      <c r="T507">
        <v>2</v>
      </c>
      <c r="U507">
        <v>3</v>
      </c>
      <c r="V507">
        <v>4</v>
      </c>
      <c r="W507">
        <v>5</v>
      </c>
      <c r="X507">
        <v>6</v>
      </c>
      <c r="Y507"/>
      <c r="Z507">
        <v>8</v>
      </c>
      <c r="AA507"/>
      <c r="AB507"/>
      <c r="AC507"/>
      <c r="AD507"/>
      <c r="AE507"/>
      <c r="AF507"/>
      <c r="AG507" s="126">
        <f t="shared" si="22"/>
        <v>6</v>
      </c>
      <c r="AH507"/>
      <c r="AI507">
        <v>2</v>
      </c>
      <c r="AJ507">
        <v>5</v>
      </c>
      <c r="AK507">
        <v>4</v>
      </c>
      <c r="AL507">
        <v>6</v>
      </c>
      <c r="AM507">
        <v>1</v>
      </c>
      <c r="AN507"/>
      <c r="AO507">
        <v>3</v>
      </c>
      <c r="AP507"/>
      <c r="AQ507"/>
      <c r="AR507"/>
      <c r="AS507"/>
      <c r="AT507"/>
      <c r="AU507" t="s">
        <v>1397</v>
      </c>
      <c r="AV507"/>
      <c r="AW507"/>
      <c r="AX507"/>
      <c r="AY507"/>
      <c r="AZ507">
        <v>4</v>
      </c>
      <c r="BA507">
        <v>4</v>
      </c>
      <c r="BB507">
        <v>4</v>
      </c>
      <c r="BC507">
        <v>4</v>
      </c>
      <c r="BD507">
        <v>5</v>
      </c>
      <c r="BE507">
        <v>5</v>
      </c>
      <c r="BF507">
        <v>3</v>
      </c>
      <c r="BG507">
        <v>3</v>
      </c>
      <c r="BH507">
        <v>3</v>
      </c>
      <c r="BI507">
        <v>3</v>
      </c>
      <c r="BJ507">
        <v>3</v>
      </c>
      <c r="BK507">
        <v>3</v>
      </c>
      <c r="BL507">
        <v>3</v>
      </c>
      <c r="BM507">
        <v>3</v>
      </c>
      <c r="BN507">
        <v>3</v>
      </c>
      <c r="BO507">
        <v>3</v>
      </c>
      <c r="BP507">
        <v>3</v>
      </c>
      <c r="BQ507">
        <v>3</v>
      </c>
      <c r="BR507">
        <v>3</v>
      </c>
      <c r="BS507">
        <v>3</v>
      </c>
      <c r="BT507">
        <v>3</v>
      </c>
      <c r="BU507">
        <v>3</v>
      </c>
      <c r="BV507">
        <v>3</v>
      </c>
      <c r="BW507">
        <v>3</v>
      </c>
      <c r="BX507">
        <v>3</v>
      </c>
      <c r="BY507">
        <v>3</v>
      </c>
      <c r="BZ507">
        <v>3</v>
      </c>
      <c r="CA507">
        <v>3</v>
      </c>
      <c r="CB507">
        <v>3</v>
      </c>
      <c r="CC507">
        <v>3</v>
      </c>
      <c r="CD507">
        <v>3</v>
      </c>
      <c r="CE507">
        <v>2</v>
      </c>
      <c r="CF507">
        <v>3</v>
      </c>
      <c r="CG507">
        <v>4</v>
      </c>
      <c r="CH507">
        <v>4</v>
      </c>
      <c r="CI507">
        <v>4</v>
      </c>
      <c r="CJ507">
        <v>4</v>
      </c>
      <c r="CK507">
        <v>4</v>
      </c>
      <c r="CL507">
        <v>2</v>
      </c>
      <c r="CM507">
        <v>3</v>
      </c>
      <c r="CN507">
        <v>2</v>
      </c>
    </row>
    <row r="508" spans="1:92" ht="15.5">
      <c r="A508" s="126" t="s">
        <v>1396</v>
      </c>
      <c r="B508" s="132">
        <v>6.7134122791630215</v>
      </c>
      <c r="C508">
        <v>1</v>
      </c>
      <c r="D508">
        <v>4</v>
      </c>
      <c r="E508">
        <v>4</v>
      </c>
      <c r="F508">
        <v>1</v>
      </c>
      <c r="G508"/>
      <c r="H508"/>
      <c r="I508"/>
      <c r="J508"/>
      <c r="K508"/>
      <c r="L508"/>
      <c r="M508"/>
      <c r="N508"/>
      <c r="O508"/>
      <c r="P508"/>
      <c r="Q508" s="126">
        <f t="shared" si="21"/>
        <v>1</v>
      </c>
      <c r="R508">
        <f t="shared" si="23"/>
        <v>1</v>
      </c>
      <c r="S508"/>
      <c r="T508">
        <v>2</v>
      </c>
      <c r="U508"/>
      <c r="V508"/>
      <c r="W508"/>
      <c r="X508">
        <v>6</v>
      </c>
      <c r="Y508">
        <v>7</v>
      </c>
      <c r="Z508"/>
      <c r="AA508"/>
      <c r="AB508"/>
      <c r="AC508"/>
      <c r="AD508"/>
      <c r="AE508"/>
      <c r="AF508"/>
      <c r="AG508" s="126">
        <f t="shared" si="22"/>
        <v>3</v>
      </c>
      <c r="AH508"/>
      <c r="AI508">
        <v>3</v>
      </c>
      <c r="AJ508"/>
      <c r="AK508"/>
      <c r="AL508"/>
      <c r="AM508">
        <v>1</v>
      </c>
      <c r="AN508">
        <v>2</v>
      </c>
      <c r="AO508"/>
      <c r="AP508"/>
      <c r="AQ508"/>
      <c r="AR508"/>
      <c r="AS508"/>
      <c r="AT508"/>
      <c r="AU508" t="s">
        <v>1395</v>
      </c>
      <c r="AV508" t="s">
        <v>1394</v>
      </c>
      <c r="AW508" t="s">
        <v>289</v>
      </c>
      <c r="AX508"/>
      <c r="AY508"/>
      <c r="AZ508">
        <v>5</v>
      </c>
      <c r="BA508">
        <v>2</v>
      </c>
      <c r="BB508">
        <v>2</v>
      </c>
      <c r="BC508">
        <v>2</v>
      </c>
      <c r="BD508">
        <v>2</v>
      </c>
      <c r="BE508">
        <v>3</v>
      </c>
      <c r="BF508">
        <v>1</v>
      </c>
      <c r="BG508">
        <v>1</v>
      </c>
      <c r="BH508">
        <v>1</v>
      </c>
      <c r="BI508">
        <v>1</v>
      </c>
      <c r="BJ508">
        <v>4</v>
      </c>
      <c r="BK508">
        <v>3</v>
      </c>
      <c r="BL508">
        <v>3</v>
      </c>
      <c r="BM508">
        <v>5</v>
      </c>
      <c r="BN508">
        <v>4</v>
      </c>
      <c r="BO508">
        <v>4</v>
      </c>
      <c r="BP508">
        <v>5</v>
      </c>
      <c r="BQ508">
        <v>4</v>
      </c>
      <c r="BR508">
        <v>4</v>
      </c>
      <c r="BS508">
        <v>4</v>
      </c>
      <c r="BT508">
        <v>4</v>
      </c>
      <c r="BU508">
        <v>4</v>
      </c>
      <c r="BV508">
        <v>4</v>
      </c>
      <c r="BW508">
        <v>5</v>
      </c>
      <c r="BX508">
        <v>3</v>
      </c>
      <c r="BY508">
        <v>5</v>
      </c>
      <c r="BZ508">
        <v>5</v>
      </c>
      <c r="CA508">
        <v>4</v>
      </c>
      <c r="CB508">
        <v>4</v>
      </c>
      <c r="CC508">
        <v>4</v>
      </c>
      <c r="CD508">
        <v>5</v>
      </c>
      <c r="CE508">
        <v>2</v>
      </c>
      <c r="CF508">
        <v>2</v>
      </c>
      <c r="CG508">
        <v>4</v>
      </c>
      <c r="CH508">
        <v>2</v>
      </c>
      <c r="CI508">
        <v>2</v>
      </c>
      <c r="CJ508">
        <v>4</v>
      </c>
      <c r="CK508">
        <v>4</v>
      </c>
      <c r="CL508">
        <v>3</v>
      </c>
      <c r="CM508">
        <v>2</v>
      </c>
      <c r="CN508">
        <v>2</v>
      </c>
    </row>
    <row r="509" spans="1:92" ht="15.5">
      <c r="A509" s="126" t="s">
        <v>1393</v>
      </c>
      <c r="B509" s="132">
        <v>24.155537765134149</v>
      </c>
      <c r="C509">
        <v>2</v>
      </c>
      <c r="D509">
        <v>2</v>
      </c>
      <c r="E509">
        <v>7</v>
      </c>
      <c r="F509">
        <v>1</v>
      </c>
      <c r="G509"/>
      <c r="H509"/>
      <c r="I509"/>
      <c r="J509"/>
      <c r="K509"/>
      <c r="L509"/>
      <c r="M509"/>
      <c r="N509"/>
      <c r="O509"/>
      <c r="P509"/>
      <c r="Q509" s="126">
        <f t="shared" si="21"/>
        <v>1</v>
      </c>
      <c r="R509">
        <f t="shared" si="23"/>
        <v>1</v>
      </c>
      <c r="S509"/>
      <c r="T509">
        <v>2</v>
      </c>
      <c r="U509">
        <v>3</v>
      </c>
      <c r="V509"/>
      <c r="W509">
        <v>5</v>
      </c>
      <c r="X509"/>
      <c r="Y509"/>
      <c r="Z509"/>
      <c r="AA509"/>
      <c r="AB509"/>
      <c r="AC509">
        <v>11</v>
      </c>
      <c r="AD509"/>
      <c r="AE509"/>
      <c r="AF509"/>
      <c r="AG509" s="126">
        <f t="shared" si="22"/>
        <v>4</v>
      </c>
      <c r="AH509"/>
      <c r="AI509">
        <v>1</v>
      </c>
      <c r="AJ509">
        <v>3</v>
      </c>
      <c r="AK509"/>
      <c r="AL509">
        <v>4</v>
      </c>
      <c r="AM509"/>
      <c r="AN509"/>
      <c r="AO509"/>
      <c r="AP509"/>
      <c r="AQ509"/>
      <c r="AR509">
        <v>2</v>
      </c>
      <c r="AS509"/>
      <c r="AT509"/>
      <c r="AU509"/>
      <c r="AV509"/>
      <c r="AW509"/>
      <c r="AX509"/>
      <c r="AY509"/>
      <c r="AZ509">
        <v>6</v>
      </c>
      <c r="BA509">
        <v>2</v>
      </c>
      <c r="BB509">
        <v>3</v>
      </c>
      <c r="BC509">
        <v>3</v>
      </c>
      <c r="BD509">
        <v>3</v>
      </c>
      <c r="BE509">
        <v>3</v>
      </c>
      <c r="BF509">
        <v>3</v>
      </c>
      <c r="BG509">
        <v>3</v>
      </c>
      <c r="BH509">
        <v>3</v>
      </c>
      <c r="BI509">
        <v>3</v>
      </c>
      <c r="BJ509">
        <v>4</v>
      </c>
      <c r="BK509">
        <v>3</v>
      </c>
      <c r="BL509">
        <v>3</v>
      </c>
      <c r="BM509">
        <v>3</v>
      </c>
      <c r="BN509">
        <v>3</v>
      </c>
      <c r="BO509">
        <v>3</v>
      </c>
      <c r="BP509">
        <v>3</v>
      </c>
      <c r="BQ509">
        <v>4</v>
      </c>
      <c r="BR509">
        <v>3</v>
      </c>
      <c r="BS509">
        <v>3</v>
      </c>
      <c r="BT509">
        <v>3</v>
      </c>
      <c r="BU509">
        <v>3</v>
      </c>
      <c r="BV509">
        <v>3</v>
      </c>
      <c r="BW509">
        <v>3</v>
      </c>
      <c r="BX509">
        <v>3</v>
      </c>
      <c r="BY509">
        <v>3</v>
      </c>
      <c r="BZ509">
        <v>3</v>
      </c>
      <c r="CA509">
        <v>4</v>
      </c>
      <c r="CB509">
        <v>3</v>
      </c>
      <c r="CC509">
        <v>3</v>
      </c>
      <c r="CD509">
        <v>4</v>
      </c>
      <c r="CE509">
        <v>7</v>
      </c>
      <c r="CF509">
        <v>3</v>
      </c>
      <c r="CG509">
        <v>3</v>
      </c>
      <c r="CH509">
        <v>3</v>
      </c>
      <c r="CI509">
        <v>3</v>
      </c>
      <c r="CJ509">
        <v>4</v>
      </c>
      <c r="CK509">
        <v>3</v>
      </c>
      <c r="CL509">
        <v>2</v>
      </c>
      <c r="CM509">
        <v>2</v>
      </c>
      <c r="CN509">
        <v>2</v>
      </c>
    </row>
    <row r="510" spans="1:92" ht="15.5">
      <c r="A510" s="126" t="s">
        <v>1392</v>
      </c>
      <c r="B510" s="132">
        <v>20.697860597020636</v>
      </c>
      <c r="C510">
        <v>2</v>
      </c>
      <c r="D510">
        <v>2</v>
      </c>
      <c r="E510">
        <v>2</v>
      </c>
      <c r="F510">
        <v>1</v>
      </c>
      <c r="G510"/>
      <c r="H510"/>
      <c r="I510"/>
      <c r="J510"/>
      <c r="K510"/>
      <c r="L510"/>
      <c r="M510"/>
      <c r="N510"/>
      <c r="O510"/>
      <c r="P510"/>
      <c r="Q510" s="126">
        <f t="shared" si="21"/>
        <v>1</v>
      </c>
      <c r="R510">
        <f t="shared" si="23"/>
        <v>1</v>
      </c>
      <c r="S510"/>
      <c r="T510">
        <v>2</v>
      </c>
      <c r="U510">
        <v>3</v>
      </c>
      <c r="V510">
        <v>4</v>
      </c>
      <c r="W510"/>
      <c r="X510">
        <v>6</v>
      </c>
      <c r="Y510">
        <v>7</v>
      </c>
      <c r="Z510">
        <v>8</v>
      </c>
      <c r="AA510">
        <v>9</v>
      </c>
      <c r="AB510"/>
      <c r="AC510">
        <v>11</v>
      </c>
      <c r="AD510">
        <v>12</v>
      </c>
      <c r="AE510"/>
      <c r="AF510"/>
      <c r="AG510" s="126">
        <f t="shared" si="22"/>
        <v>9</v>
      </c>
      <c r="AH510"/>
      <c r="AI510">
        <v>1</v>
      </c>
      <c r="AJ510">
        <v>7</v>
      </c>
      <c r="AK510">
        <v>6</v>
      </c>
      <c r="AL510"/>
      <c r="AM510">
        <v>8</v>
      </c>
      <c r="AN510">
        <v>2</v>
      </c>
      <c r="AO510">
        <v>4</v>
      </c>
      <c r="AP510">
        <v>5</v>
      </c>
      <c r="AQ510"/>
      <c r="AR510">
        <v>9</v>
      </c>
      <c r="AS510">
        <v>3</v>
      </c>
      <c r="AT510"/>
      <c r="AU510" t="s">
        <v>297</v>
      </c>
      <c r="AV510" t="s">
        <v>1391</v>
      </c>
      <c r="AW510" t="s">
        <v>1390</v>
      </c>
      <c r="AX510" t="s">
        <v>1389</v>
      </c>
      <c r="AY510" t="s">
        <v>424</v>
      </c>
      <c r="AZ510">
        <v>1</v>
      </c>
      <c r="BA510">
        <v>3</v>
      </c>
      <c r="BB510">
        <v>3</v>
      </c>
      <c r="BC510">
        <v>3</v>
      </c>
      <c r="BD510">
        <v>1</v>
      </c>
      <c r="BE510">
        <v>1</v>
      </c>
      <c r="BF510">
        <v>3</v>
      </c>
      <c r="BG510">
        <v>1</v>
      </c>
      <c r="BH510">
        <v>3</v>
      </c>
      <c r="BI510">
        <v>3</v>
      </c>
      <c r="BJ510">
        <v>3</v>
      </c>
      <c r="BK510">
        <v>3</v>
      </c>
      <c r="BL510">
        <v>5</v>
      </c>
      <c r="BM510">
        <v>5</v>
      </c>
      <c r="BN510">
        <v>5</v>
      </c>
      <c r="BO510">
        <v>4</v>
      </c>
      <c r="BP510">
        <v>5</v>
      </c>
      <c r="BQ510">
        <v>5</v>
      </c>
      <c r="BR510">
        <v>5</v>
      </c>
      <c r="BS510">
        <v>5</v>
      </c>
      <c r="BT510">
        <v>5</v>
      </c>
      <c r="BU510">
        <v>5</v>
      </c>
      <c r="BV510">
        <v>5</v>
      </c>
      <c r="BW510">
        <v>5</v>
      </c>
      <c r="BX510">
        <v>5</v>
      </c>
      <c r="BY510">
        <v>5</v>
      </c>
      <c r="BZ510">
        <v>5</v>
      </c>
      <c r="CA510">
        <v>5</v>
      </c>
      <c r="CB510">
        <v>5</v>
      </c>
      <c r="CC510">
        <v>5</v>
      </c>
      <c r="CD510">
        <v>5</v>
      </c>
      <c r="CE510">
        <v>6</v>
      </c>
      <c r="CF510">
        <v>3</v>
      </c>
      <c r="CG510">
        <v>3</v>
      </c>
      <c r="CH510">
        <v>3</v>
      </c>
      <c r="CI510">
        <v>1</v>
      </c>
      <c r="CJ510">
        <v>5</v>
      </c>
      <c r="CK510">
        <v>4</v>
      </c>
      <c r="CL510">
        <v>5</v>
      </c>
      <c r="CM510">
        <v>3</v>
      </c>
      <c r="CN510">
        <v>1</v>
      </c>
    </row>
    <row r="511" spans="1:92" ht="15.5">
      <c r="A511" s="126" t="s">
        <v>1388</v>
      </c>
      <c r="B511" s="132">
        <v>24.049704229372551</v>
      </c>
      <c r="C511">
        <v>1</v>
      </c>
      <c r="D511">
        <v>6</v>
      </c>
      <c r="E511">
        <v>4</v>
      </c>
      <c r="F511">
        <v>1</v>
      </c>
      <c r="G511"/>
      <c r="H511"/>
      <c r="I511"/>
      <c r="J511"/>
      <c r="K511"/>
      <c r="L511"/>
      <c r="M511"/>
      <c r="N511"/>
      <c r="O511"/>
      <c r="P511"/>
      <c r="Q511" s="126">
        <f t="shared" si="21"/>
        <v>1</v>
      </c>
      <c r="R511">
        <f t="shared" si="23"/>
        <v>1</v>
      </c>
      <c r="S511"/>
      <c r="T511">
        <v>2</v>
      </c>
      <c r="U511"/>
      <c r="V511"/>
      <c r="W511"/>
      <c r="X511">
        <v>6</v>
      </c>
      <c r="Y511"/>
      <c r="Z511"/>
      <c r="AA511"/>
      <c r="AB511"/>
      <c r="AC511">
        <v>11</v>
      </c>
      <c r="AD511"/>
      <c r="AE511"/>
      <c r="AF511"/>
      <c r="AG511" s="126">
        <f t="shared" si="22"/>
        <v>3</v>
      </c>
      <c r="AH511"/>
      <c r="AI511">
        <v>1</v>
      </c>
      <c r="AJ511"/>
      <c r="AK511"/>
      <c r="AL511"/>
      <c r="AM511">
        <v>2</v>
      </c>
      <c r="AN511"/>
      <c r="AO511"/>
      <c r="AP511"/>
      <c r="AQ511"/>
      <c r="AR511">
        <v>3</v>
      </c>
      <c r="AS511"/>
      <c r="AT511"/>
      <c r="AU511" t="s">
        <v>1285</v>
      </c>
      <c r="AV511" t="s">
        <v>1387</v>
      </c>
      <c r="AW511" t="s">
        <v>1386</v>
      </c>
      <c r="AX511"/>
      <c r="AY511"/>
      <c r="AZ511">
        <v>4</v>
      </c>
      <c r="BA511">
        <v>4</v>
      </c>
      <c r="BB511">
        <v>4</v>
      </c>
      <c r="BC511">
        <v>4</v>
      </c>
      <c r="BD511">
        <v>5</v>
      </c>
      <c r="BE511">
        <v>5</v>
      </c>
      <c r="BF511">
        <v>4</v>
      </c>
      <c r="BG511">
        <v>4</v>
      </c>
      <c r="BH511">
        <v>4</v>
      </c>
      <c r="BI511">
        <v>5</v>
      </c>
      <c r="BJ511">
        <v>5</v>
      </c>
      <c r="BK511">
        <v>4</v>
      </c>
      <c r="BL511">
        <v>4</v>
      </c>
      <c r="BM511">
        <v>5</v>
      </c>
      <c r="BN511">
        <v>4</v>
      </c>
      <c r="BO511">
        <v>4</v>
      </c>
      <c r="BP511">
        <v>5</v>
      </c>
      <c r="BQ511">
        <v>5</v>
      </c>
      <c r="BR511">
        <v>5</v>
      </c>
      <c r="BS511">
        <v>5</v>
      </c>
      <c r="BT511">
        <v>4</v>
      </c>
      <c r="BU511">
        <v>5</v>
      </c>
      <c r="BV511">
        <v>3</v>
      </c>
      <c r="BW511">
        <v>4</v>
      </c>
      <c r="BX511">
        <v>4</v>
      </c>
      <c r="BY511">
        <v>4</v>
      </c>
      <c r="BZ511">
        <v>5</v>
      </c>
      <c r="CA511">
        <v>4</v>
      </c>
      <c r="CB511">
        <v>4</v>
      </c>
      <c r="CC511">
        <v>4</v>
      </c>
      <c r="CD511">
        <v>5</v>
      </c>
      <c r="CE511">
        <v>2</v>
      </c>
      <c r="CF511">
        <v>3</v>
      </c>
      <c r="CG511">
        <v>4</v>
      </c>
      <c r="CH511">
        <v>4</v>
      </c>
      <c r="CI511">
        <v>5</v>
      </c>
      <c r="CJ511">
        <v>4</v>
      </c>
      <c r="CK511">
        <v>4</v>
      </c>
      <c r="CL511">
        <v>3</v>
      </c>
      <c r="CM511">
        <v>3</v>
      </c>
      <c r="CN511">
        <v>3</v>
      </c>
    </row>
    <row r="512" spans="1:92" ht="15.5">
      <c r="A512" s="126" t="s">
        <v>1385</v>
      </c>
      <c r="B512" s="132">
        <v>4.9197394517689146</v>
      </c>
      <c r="C512">
        <v>1</v>
      </c>
      <c r="D512">
        <v>4</v>
      </c>
      <c r="E512">
        <v>9</v>
      </c>
      <c r="F512">
        <v>1</v>
      </c>
      <c r="G512"/>
      <c r="H512"/>
      <c r="I512"/>
      <c r="J512"/>
      <c r="K512"/>
      <c r="L512"/>
      <c r="M512"/>
      <c r="N512"/>
      <c r="O512"/>
      <c r="P512"/>
      <c r="Q512" s="126">
        <f t="shared" si="21"/>
        <v>1</v>
      </c>
      <c r="R512">
        <f t="shared" si="23"/>
        <v>1</v>
      </c>
      <c r="S512">
        <v>1</v>
      </c>
      <c r="T512">
        <v>2</v>
      </c>
      <c r="U512">
        <v>3</v>
      </c>
      <c r="V512">
        <v>4</v>
      </c>
      <c r="W512">
        <v>5</v>
      </c>
      <c r="X512">
        <v>6</v>
      </c>
      <c r="Y512">
        <v>7</v>
      </c>
      <c r="Z512">
        <v>8</v>
      </c>
      <c r="AA512">
        <v>9</v>
      </c>
      <c r="AB512">
        <v>10</v>
      </c>
      <c r="AC512">
        <v>11</v>
      </c>
      <c r="AD512">
        <v>12</v>
      </c>
      <c r="AE512">
        <v>13</v>
      </c>
      <c r="AF512"/>
      <c r="AG512" s="126">
        <f t="shared" si="22"/>
        <v>13</v>
      </c>
      <c r="AH512">
        <v>9</v>
      </c>
      <c r="AI512">
        <v>1</v>
      </c>
      <c r="AJ512">
        <v>3</v>
      </c>
      <c r="AK512">
        <v>10</v>
      </c>
      <c r="AL512">
        <v>6</v>
      </c>
      <c r="AM512">
        <v>4</v>
      </c>
      <c r="AN512">
        <v>2</v>
      </c>
      <c r="AO512">
        <v>12</v>
      </c>
      <c r="AP512">
        <v>8</v>
      </c>
      <c r="AQ512">
        <v>11</v>
      </c>
      <c r="AR512">
        <v>5</v>
      </c>
      <c r="AS512">
        <v>7</v>
      </c>
      <c r="AT512">
        <v>13</v>
      </c>
      <c r="AU512"/>
      <c r="AV512"/>
      <c r="AW512"/>
      <c r="AX512"/>
      <c r="AY512"/>
      <c r="AZ512">
        <v>6</v>
      </c>
      <c r="BA512">
        <v>1</v>
      </c>
      <c r="BB512">
        <v>1</v>
      </c>
      <c r="BC512">
        <v>1</v>
      </c>
      <c r="BD512">
        <v>3</v>
      </c>
      <c r="BE512">
        <v>5</v>
      </c>
      <c r="BF512">
        <v>4</v>
      </c>
      <c r="BG512">
        <v>4</v>
      </c>
      <c r="BH512">
        <v>4</v>
      </c>
      <c r="BI512">
        <v>5</v>
      </c>
      <c r="BJ512">
        <v>5</v>
      </c>
      <c r="BK512">
        <v>5</v>
      </c>
      <c r="BL512">
        <v>5</v>
      </c>
      <c r="BM512">
        <v>5</v>
      </c>
      <c r="BN512">
        <v>5</v>
      </c>
      <c r="BO512">
        <v>5</v>
      </c>
      <c r="BP512">
        <v>5</v>
      </c>
      <c r="BQ512">
        <v>5</v>
      </c>
      <c r="BR512">
        <v>5</v>
      </c>
      <c r="BS512">
        <v>5</v>
      </c>
      <c r="BT512">
        <v>5</v>
      </c>
      <c r="BU512">
        <v>5</v>
      </c>
      <c r="BV512">
        <v>4</v>
      </c>
      <c r="BW512">
        <v>5</v>
      </c>
      <c r="BX512">
        <v>5</v>
      </c>
      <c r="BY512">
        <v>5</v>
      </c>
      <c r="BZ512">
        <v>5</v>
      </c>
      <c r="CA512">
        <v>5</v>
      </c>
      <c r="CB512">
        <v>5</v>
      </c>
      <c r="CC512">
        <v>5</v>
      </c>
      <c r="CD512">
        <v>5</v>
      </c>
      <c r="CE512">
        <v>7</v>
      </c>
      <c r="CF512">
        <v>2</v>
      </c>
      <c r="CG512">
        <v>2</v>
      </c>
      <c r="CH512">
        <v>2</v>
      </c>
      <c r="CI512">
        <v>3</v>
      </c>
      <c r="CJ512">
        <v>2</v>
      </c>
      <c r="CK512">
        <v>1</v>
      </c>
      <c r="CL512">
        <v>3</v>
      </c>
      <c r="CM512">
        <v>3</v>
      </c>
      <c r="CN512">
        <v>3</v>
      </c>
    </row>
    <row r="513" spans="1:92" ht="15.5">
      <c r="A513" s="126" t="s">
        <v>1384</v>
      </c>
      <c r="B513" s="132">
        <v>8.7298717551101213</v>
      </c>
      <c r="C513">
        <v>1</v>
      </c>
      <c r="D513">
        <v>2</v>
      </c>
      <c r="E513">
        <v>2</v>
      </c>
      <c r="F513"/>
      <c r="G513"/>
      <c r="H513"/>
      <c r="I513"/>
      <c r="J513"/>
      <c r="K513"/>
      <c r="L513"/>
      <c r="M513"/>
      <c r="N513">
        <v>9</v>
      </c>
      <c r="O513"/>
      <c r="P513" t="s">
        <v>1383</v>
      </c>
      <c r="Q513" s="126">
        <f t="shared" si="21"/>
        <v>1</v>
      </c>
      <c r="R513">
        <f t="shared" si="23"/>
        <v>9</v>
      </c>
      <c r="S513">
        <v>1</v>
      </c>
      <c r="T513">
        <v>2</v>
      </c>
      <c r="U513"/>
      <c r="V513"/>
      <c r="W513">
        <v>5</v>
      </c>
      <c r="X513">
        <v>6</v>
      </c>
      <c r="Y513">
        <v>7</v>
      </c>
      <c r="Z513"/>
      <c r="AA513"/>
      <c r="AB513"/>
      <c r="AC513"/>
      <c r="AD513">
        <v>12</v>
      </c>
      <c r="AE513"/>
      <c r="AF513"/>
      <c r="AG513" s="126">
        <f t="shared" si="22"/>
        <v>6</v>
      </c>
      <c r="AH513">
        <v>4</v>
      </c>
      <c r="AI513">
        <v>1</v>
      </c>
      <c r="AJ513"/>
      <c r="AK513"/>
      <c r="AL513">
        <v>2</v>
      </c>
      <c r="AM513">
        <v>3</v>
      </c>
      <c r="AN513">
        <v>5</v>
      </c>
      <c r="AO513"/>
      <c r="AP513"/>
      <c r="AQ513"/>
      <c r="AR513"/>
      <c r="AS513">
        <v>6</v>
      </c>
      <c r="AT513"/>
      <c r="AU513"/>
      <c r="AV513"/>
      <c r="AW513"/>
      <c r="AX513"/>
      <c r="AY513"/>
      <c r="AZ513">
        <v>3</v>
      </c>
      <c r="BA513">
        <v>3</v>
      </c>
      <c r="BB513">
        <v>4</v>
      </c>
      <c r="BC513">
        <v>4</v>
      </c>
      <c r="BD513">
        <v>5</v>
      </c>
      <c r="BE513">
        <v>5</v>
      </c>
      <c r="BF513">
        <v>3</v>
      </c>
      <c r="BG513">
        <v>5</v>
      </c>
      <c r="BH513">
        <v>4</v>
      </c>
      <c r="BI513">
        <v>5</v>
      </c>
      <c r="BJ513">
        <v>5</v>
      </c>
      <c r="BK513">
        <v>5</v>
      </c>
      <c r="BL513">
        <v>5</v>
      </c>
      <c r="BM513">
        <v>5</v>
      </c>
      <c r="BN513">
        <v>5</v>
      </c>
      <c r="BO513">
        <v>5</v>
      </c>
      <c r="BP513">
        <v>5</v>
      </c>
      <c r="BQ513">
        <v>5</v>
      </c>
      <c r="BR513">
        <v>5</v>
      </c>
      <c r="BS513">
        <v>5</v>
      </c>
      <c r="BT513">
        <v>4</v>
      </c>
      <c r="BU513">
        <v>5</v>
      </c>
      <c r="BV513">
        <v>4</v>
      </c>
      <c r="BW513">
        <v>5</v>
      </c>
      <c r="BX513">
        <v>5</v>
      </c>
      <c r="BY513">
        <v>5</v>
      </c>
      <c r="BZ513">
        <v>5</v>
      </c>
      <c r="CA513">
        <v>5</v>
      </c>
      <c r="CB513">
        <v>5</v>
      </c>
      <c r="CC513">
        <v>5</v>
      </c>
      <c r="CD513">
        <v>5</v>
      </c>
      <c r="CE513">
        <v>6</v>
      </c>
      <c r="CF513">
        <v>4</v>
      </c>
      <c r="CG513">
        <v>4</v>
      </c>
      <c r="CH513">
        <v>3</v>
      </c>
      <c r="CI513">
        <v>3</v>
      </c>
      <c r="CJ513">
        <v>4</v>
      </c>
      <c r="CK513">
        <v>4</v>
      </c>
      <c r="CL513">
        <v>3</v>
      </c>
      <c r="CM513">
        <v>3</v>
      </c>
      <c r="CN513">
        <v>2</v>
      </c>
    </row>
    <row r="514" spans="1:92" ht="15.5">
      <c r="A514" s="126" t="s">
        <v>1382</v>
      </c>
      <c r="B514" s="132">
        <v>24.767633577153266</v>
      </c>
      <c r="C514">
        <v>1</v>
      </c>
      <c r="D514">
        <v>6</v>
      </c>
      <c r="E514">
        <v>2</v>
      </c>
      <c r="F514">
        <v>1</v>
      </c>
      <c r="G514"/>
      <c r="H514"/>
      <c r="I514"/>
      <c r="J514"/>
      <c r="K514"/>
      <c r="L514"/>
      <c r="M514"/>
      <c r="N514"/>
      <c r="O514"/>
      <c r="P514"/>
      <c r="Q514" s="126">
        <f t="shared" si="21"/>
        <v>1</v>
      </c>
      <c r="R514">
        <f t="shared" si="23"/>
        <v>1</v>
      </c>
      <c r="S514"/>
      <c r="T514">
        <v>2</v>
      </c>
      <c r="U514">
        <v>3</v>
      </c>
      <c r="V514"/>
      <c r="W514">
        <v>5</v>
      </c>
      <c r="X514">
        <v>6</v>
      </c>
      <c r="Y514">
        <v>7</v>
      </c>
      <c r="Z514">
        <v>8</v>
      </c>
      <c r="AA514"/>
      <c r="AB514">
        <v>10</v>
      </c>
      <c r="AC514">
        <v>11</v>
      </c>
      <c r="AD514">
        <v>12</v>
      </c>
      <c r="AE514"/>
      <c r="AF514"/>
      <c r="AG514" s="126">
        <f t="shared" si="22"/>
        <v>9</v>
      </c>
      <c r="AH514"/>
      <c r="AI514">
        <v>1</v>
      </c>
      <c r="AJ514">
        <v>9</v>
      </c>
      <c r="AK514"/>
      <c r="AL514">
        <v>3</v>
      </c>
      <c r="AM514">
        <v>2</v>
      </c>
      <c r="AN514">
        <v>4</v>
      </c>
      <c r="AO514">
        <v>8</v>
      </c>
      <c r="AP514"/>
      <c r="AQ514">
        <v>7</v>
      </c>
      <c r="AR514">
        <v>6</v>
      </c>
      <c r="AS514">
        <v>5</v>
      </c>
      <c r="AT514"/>
      <c r="AU514"/>
      <c r="AV514"/>
      <c r="AW514"/>
      <c r="AX514"/>
      <c r="AY514"/>
      <c r="AZ514">
        <v>6</v>
      </c>
      <c r="BA514">
        <v>3</v>
      </c>
      <c r="BB514">
        <v>3</v>
      </c>
      <c r="BC514">
        <v>3</v>
      </c>
      <c r="BD514">
        <v>2</v>
      </c>
      <c r="BE514">
        <v>5</v>
      </c>
      <c r="BF514">
        <v>3</v>
      </c>
      <c r="BG514">
        <v>4</v>
      </c>
      <c r="BH514">
        <v>4</v>
      </c>
      <c r="BI514">
        <v>4</v>
      </c>
      <c r="BJ514">
        <v>4</v>
      </c>
      <c r="BK514">
        <v>5</v>
      </c>
      <c r="BL514">
        <v>5</v>
      </c>
      <c r="BM514">
        <v>5</v>
      </c>
      <c r="BN514">
        <v>5</v>
      </c>
      <c r="BO514">
        <v>5</v>
      </c>
      <c r="BP514">
        <v>5</v>
      </c>
      <c r="BQ514">
        <v>5</v>
      </c>
      <c r="BR514">
        <v>5</v>
      </c>
      <c r="BS514">
        <v>5</v>
      </c>
      <c r="BT514">
        <v>4</v>
      </c>
      <c r="BU514">
        <v>4</v>
      </c>
      <c r="BV514">
        <v>4</v>
      </c>
      <c r="BW514">
        <v>5</v>
      </c>
      <c r="BX514">
        <v>5</v>
      </c>
      <c r="BY514">
        <v>5</v>
      </c>
      <c r="BZ514">
        <v>5</v>
      </c>
      <c r="CA514">
        <v>5</v>
      </c>
      <c r="CB514">
        <v>4</v>
      </c>
      <c r="CC514">
        <v>4</v>
      </c>
      <c r="CD514">
        <v>4</v>
      </c>
      <c r="CE514">
        <v>7</v>
      </c>
      <c r="CF514">
        <v>3</v>
      </c>
      <c r="CG514">
        <v>3</v>
      </c>
      <c r="CH514">
        <v>3</v>
      </c>
      <c r="CI514">
        <v>4</v>
      </c>
      <c r="CJ514">
        <v>3</v>
      </c>
      <c r="CK514">
        <v>4</v>
      </c>
      <c r="CL514">
        <v>1</v>
      </c>
      <c r="CM514">
        <v>1</v>
      </c>
      <c r="CN514">
        <v>1</v>
      </c>
    </row>
    <row r="515" spans="1:92" ht="15.5">
      <c r="A515" s="126" t="s">
        <v>1381</v>
      </c>
      <c r="B515" s="132">
        <v>9.5025695808829802</v>
      </c>
      <c r="C515">
        <v>2</v>
      </c>
      <c r="D515">
        <v>5</v>
      </c>
      <c r="E515">
        <v>13</v>
      </c>
      <c r="F515">
        <v>1</v>
      </c>
      <c r="G515"/>
      <c r="H515"/>
      <c r="I515"/>
      <c r="J515"/>
      <c r="K515"/>
      <c r="L515"/>
      <c r="M515"/>
      <c r="N515"/>
      <c r="O515"/>
      <c r="P515"/>
      <c r="Q515" s="126">
        <f t="shared" si="21"/>
        <v>1</v>
      </c>
      <c r="R515">
        <f t="shared" si="23"/>
        <v>1</v>
      </c>
      <c r="S515"/>
      <c r="T515">
        <v>2</v>
      </c>
      <c r="U515">
        <v>3</v>
      </c>
      <c r="V515">
        <v>4</v>
      </c>
      <c r="W515">
        <v>5</v>
      </c>
      <c r="X515">
        <v>6</v>
      </c>
      <c r="Y515">
        <v>7</v>
      </c>
      <c r="Z515">
        <v>8</v>
      </c>
      <c r="AA515"/>
      <c r="AB515">
        <v>10</v>
      </c>
      <c r="AC515">
        <v>11</v>
      </c>
      <c r="AD515">
        <v>12</v>
      </c>
      <c r="AE515">
        <v>13</v>
      </c>
      <c r="AF515"/>
      <c r="AG515" s="126">
        <f t="shared" si="22"/>
        <v>11</v>
      </c>
      <c r="AH515"/>
      <c r="AI515">
        <v>1</v>
      </c>
      <c r="AJ515">
        <v>7</v>
      </c>
      <c r="AK515">
        <v>2</v>
      </c>
      <c r="AL515">
        <v>10</v>
      </c>
      <c r="AM515">
        <v>3</v>
      </c>
      <c r="AN515">
        <v>6</v>
      </c>
      <c r="AO515">
        <v>9</v>
      </c>
      <c r="AP515"/>
      <c r="AQ515">
        <v>11</v>
      </c>
      <c r="AR515">
        <v>4</v>
      </c>
      <c r="AS515">
        <v>5</v>
      </c>
      <c r="AT515">
        <v>8</v>
      </c>
      <c r="AU515" t="s">
        <v>1380</v>
      </c>
      <c r="AV515"/>
      <c r="AW515"/>
      <c r="AX515"/>
      <c r="AY515"/>
      <c r="AZ515">
        <v>6</v>
      </c>
      <c r="BA515">
        <v>3</v>
      </c>
      <c r="BB515">
        <v>3</v>
      </c>
      <c r="BC515">
        <v>3</v>
      </c>
      <c r="BD515">
        <v>4</v>
      </c>
      <c r="BE515">
        <v>4</v>
      </c>
      <c r="BF515">
        <v>4</v>
      </c>
      <c r="BG515">
        <v>3</v>
      </c>
      <c r="BH515">
        <v>4</v>
      </c>
      <c r="BI515">
        <v>4</v>
      </c>
      <c r="BJ515">
        <v>4</v>
      </c>
      <c r="BK515">
        <v>4</v>
      </c>
      <c r="BL515">
        <v>4</v>
      </c>
      <c r="BM515">
        <v>5</v>
      </c>
      <c r="BN515">
        <v>4</v>
      </c>
      <c r="BO515">
        <v>5</v>
      </c>
      <c r="BP515">
        <v>4</v>
      </c>
      <c r="BQ515">
        <v>4</v>
      </c>
      <c r="BR515">
        <v>5</v>
      </c>
      <c r="BS515">
        <v>4</v>
      </c>
      <c r="BT515">
        <v>4</v>
      </c>
      <c r="BU515">
        <v>3</v>
      </c>
      <c r="BV515">
        <v>4</v>
      </c>
      <c r="BW515">
        <v>5</v>
      </c>
      <c r="BX515">
        <v>4</v>
      </c>
      <c r="BY515">
        <v>5</v>
      </c>
      <c r="BZ515">
        <v>5</v>
      </c>
      <c r="CA515">
        <v>4</v>
      </c>
      <c r="CB515">
        <v>3</v>
      </c>
      <c r="CC515">
        <v>3</v>
      </c>
      <c r="CD515">
        <v>4</v>
      </c>
      <c r="CE515">
        <v>3</v>
      </c>
      <c r="CF515">
        <v>3</v>
      </c>
      <c r="CG515">
        <v>4</v>
      </c>
      <c r="CH515">
        <v>4</v>
      </c>
      <c r="CI515">
        <v>4</v>
      </c>
      <c r="CJ515">
        <v>4</v>
      </c>
      <c r="CK515">
        <v>4</v>
      </c>
      <c r="CL515">
        <v>3</v>
      </c>
      <c r="CM515">
        <v>2</v>
      </c>
      <c r="CN515">
        <v>3</v>
      </c>
    </row>
    <row r="516" spans="1:92" ht="15.5">
      <c r="A516" s="126" t="s">
        <v>1379</v>
      </c>
      <c r="B516" s="132">
        <v>12.713124335033809</v>
      </c>
      <c r="C516">
        <v>2</v>
      </c>
      <c r="D516">
        <v>5</v>
      </c>
      <c r="E516">
        <v>13</v>
      </c>
      <c r="F516">
        <v>1</v>
      </c>
      <c r="G516"/>
      <c r="H516"/>
      <c r="I516"/>
      <c r="J516"/>
      <c r="K516"/>
      <c r="L516"/>
      <c r="M516"/>
      <c r="N516"/>
      <c r="O516"/>
      <c r="P516"/>
      <c r="Q516" s="126">
        <f t="shared" si="21"/>
        <v>1</v>
      </c>
      <c r="R516">
        <f t="shared" si="23"/>
        <v>1</v>
      </c>
      <c r="S516"/>
      <c r="T516">
        <v>2</v>
      </c>
      <c r="U516">
        <v>3</v>
      </c>
      <c r="V516">
        <v>4</v>
      </c>
      <c r="W516"/>
      <c r="X516">
        <v>6</v>
      </c>
      <c r="Y516">
        <v>7</v>
      </c>
      <c r="Z516"/>
      <c r="AA516"/>
      <c r="AB516"/>
      <c r="AC516"/>
      <c r="AD516"/>
      <c r="AE516"/>
      <c r="AF516"/>
      <c r="AG516" s="126">
        <f t="shared" si="22"/>
        <v>5</v>
      </c>
      <c r="AH516"/>
      <c r="AI516">
        <v>2</v>
      </c>
      <c r="AJ516">
        <v>4</v>
      </c>
      <c r="AK516">
        <v>1</v>
      </c>
      <c r="AL516"/>
      <c r="AM516">
        <v>3</v>
      </c>
      <c r="AN516">
        <v>5</v>
      </c>
      <c r="AO516"/>
      <c r="AP516"/>
      <c r="AQ516"/>
      <c r="AR516"/>
      <c r="AS516"/>
      <c r="AT516"/>
      <c r="AU516"/>
      <c r="AV516"/>
      <c r="AW516"/>
      <c r="AX516"/>
      <c r="AY516"/>
      <c r="AZ516">
        <v>4</v>
      </c>
      <c r="BA516">
        <v>3</v>
      </c>
      <c r="BB516">
        <v>4</v>
      </c>
      <c r="BC516">
        <v>3</v>
      </c>
      <c r="BD516">
        <v>3</v>
      </c>
      <c r="BE516">
        <v>4</v>
      </c>
      <c r="BF516">
        <v>2</v>
      </c>
      <c r="BG516">
        <v>2</v>
      </c>
      <c r="BH516">
        <v>3</v>
      </c>
      <c r="BI516">
        <v>3</v>
      </c>
      <c r="BJ516">
        <v>4</v>
      </c>
      <c r="BK516">
        <v>5</v>
      </c>
      <c r="BL516">
        <v>4</v>
      </c>
      <c r="BM516">
        <v>3</v>
      </c>
      <c r="BN516">
        <v>3</v>
      </c>
      <c r="BO516">
        <v>3</v>
      </c>
      <c r="BP516">
        <v>4</v>
      </c>
      <c r="BQ516">
        <v>3</v>
      </c>
      <c r="BR516">
        <v>4</v>
      </c>
      <c r="BS516">
        <v>3</v>
      </c>
      <c r="BT516">
        <v>3</v>
      </c>
      <c r="BU516">
        <v>3</v>
      </c>
      <c r="BV516">
        <v>4</v>
      </c>
      <c r="BW516">
        <v>3</v>
      </c>
      <c r="BX516">
        <v>3</v>
      </c>
      <c r="BY516">
        <v>3</v>
      </c>
      <c r="BZ516">
        <v>4</v>
      </c>
      <c r="CA516">
        <v>4</v>
      </c>
      <c r="CB516">
        <v>3</v>
      </c>
      <c r="CC516">
        <v>3</v>
      </c>
      <c r="CD516">
        <v>4</v>
      </c>
      <c r="CE516">
        <v>1</v>
      </c>
      <c r="CF516">
        <v>3</v>
      </c>
      <c r="CG516">
        <v>4</v>
      </c>
      <c r="CH516">
        <v>3</v>
      </c>
      <c r="CI516">
        <v>3</v>
      </c>
      <c r="CJ516">
        <v>4</v>
      </c>
      <c r="CK516">
        <v>4</v>
      </c>
      <c r="CL516">
        <v>4</v>
      </c>
      <c r="CM516">
        <v>4</v>
      </c>
      <c r="CN516">
        <v>3</v>
      </c>
    </row>
    <row r="517" spans="1:92" ht="15.5">
      <c r="A517" s="126" t="s">
        <v>1378</v>
      </c>
      <c r="B517" s="132">
        <v>11.483758941310928</v>
      </c>
      <c r="C517">
        <v>1</v>
      </c>
      <c r="D517">
        <v>3</v>
      </c>
      <c r="E517">
        <v>2</v>
      </c>
      <c r="F517"/>
      <c r="G517"/>
      <c r="H517"/>
      <c r="I517"/>
      <c r="J517"/>
      <c r="K517"/>
      <c r="L517"/>
      <c r="M517"/>
      <c r="N517">
        <v>9</v>
      </c>
      <c r="O517"/>
      <c r="P517" t="s">
        <v>171</v>
      </c>
      <c r="Q517" s="126">
        <f t="shared" ref="Q517:Q580" si="24">COUNT(F517:P517)</f>
        <v>1</v>
      </c>
      <c r="R517">
        <f t="shared" si="23"/>
        <v>9</v>
      </c>
      <c r="S517"/>
      <c r="T517">
        <v>2</v>
      </c>
      <c r="U517"/>
      <c r="V517"/>
      <c r="W517">
        <v>5</v>
      </c>
      <c r="X517">
        <v>6</v>
      </c>
      <c r="Y517">
        <v>7</v>
      </c>
      <c r="Z517"/>
      <c r="AA517"/>
      <c r="AB517"/>
      <c r="AC517"/>
      <c r="AD517"/>
      <c r="AE517"/>
      <c r="AF517"/>
      <c r="AG517" s="126">
        <f t="shared" ref="AG517:AG580" si="25">COUNT(S517:AE517)</f>
        <v>4</v>
      </c>
      <c r="AH517"/>
      <c r="AI517">
        <v>3</v>
      </c>
      <c r="AJ517"/>
      <c r="AK517"/>
      <c r="AL517">
        <v>4</v>
      </c>
      <c r="AM517">
        <v>1</v>
      </c>
      <c r="AN517">
        <v>2</v>
      </c>
      <c r="AO517"/>
      <c r="AP517"/>
      <c r="AQ517"/>
      <c r="AR517"/>
      <c r="AS517"/>
      <c r="AT517"/>
      <c r="AU517"/>
      <c r="AV517"/>
      <c r="AW517"/>
      <c r="AX517"/>
      <c r="AY517"/>
      <c r="AZ517">
        <v>6</v>
      </c>
      <c r="BA517">
        <v>3</v>
      </c>
      <c r="BB517">
        <v>3</v>
      </c>
      <c r="BC517">
        <v>3</v>
      </c>
      <c r="BD517">
        <v>5</v>
      </c>
      <c r="BE517">
        <v>4</v>
      </c>
      <c r="BF517">
        <v>2</v>
      </c>
      <c r="BG517">
        <v>1</v>
      </c>
      <c r="BH517">
        <v>1</v>
      </c>
      <c r="BI517">
        <v>3</v>
      </c>
      <c r="BJ517">
        <v>3</v>
      </c>
      <c r="BK517">
        <v>5</v>
      </c>
      <c r="BL517">
        <v>4</v>
      </c>
      <c r="BM517">
        <v>5</v>
      </c>
      <c r="BN517">
        <v>4</v>
      </c>
      <c r="BO517">
        <v>5</v>
      </c>
      <c r="BP517">
        <v>4</v>
      </c>
      <c r="BQ517">
        <v>3</v>
      </c>
      <c r="BR517">
        <v>5</v>
      </c>
      <c r="BS517">
        <v>5</v>
      </c>
      <c r="BT517">
        <v>3</v>
      </c>
      <c r="BU517">
        <v>4</v>
      </c>
      <c r="BV517">
        <v>5</v>
      </c>
      <c r="BW517">
        <v>5</v>
      </c>
      <c r="BX517">
        <v>5</v>
      </c>
      <c r="BY517">
        <v>5</v>
      </c>
      <c r="BZ517">
        <v>5</v>
      </c>
      <c r="CA517">
        <v>5</v>
      </c>
      <c r="CB517">
        <v>5</v>
      </c>
      <c r="CC517">
        <v>3</v>
      </c>
      <c r="CD517">
        <v>3</v>
      </c>
      <c r="CE517">
        <v>5</v>
      </c>
      <c r="CF517">
        <v>2</v>
      </c>
      <c r="CG517">
        <v>4</v>
      </c>
      <c r="CH517">
        <v>3</v>
      </c>
      <c r="CI517">
        <v>4</v>
      </c>
      <c r="CJ517">
        <v>3</v>
      </c>
      <c r="CK517">
        <v>5</v>
      </c>
      <c r="CL517">
        <v>3</v>
      </c>
      <c r="CM517">
        <v>3</v>
      </c>
      <c r="CN517">
        <v>3</v>
      </c>
    </row>
    <row r="518" spans="1:92" ht="15.5">
      <c r="A518" s="126" t="s">
        <v>1377</v>
      </c>
      <c r="B518" s="132">
        <v>10.531335648331028</v>
      </c>
      <c r="C518">
        <v>1</v>
      </c>
      <c r="D518">
        <v>2</v>
      </c>
      <c r="E518">
        <v>2</v>
      </c>
      <c r="F518"/>
      <c r="G518"/>
      <c r="H518"/>
      <c r="I518"/>
      <c r="J518"/>
      <c r="K518"/>
      <c r="L518">
        <v>7</v>
      </c>
      <c r="M518"/>
      <c r="N518"/>
      <c r="O518"/>
      <c r="P518"/>
      <c r="Q518" s="126">
        <f t="shared" si="24"/>
        <v>1</v>
      </c>
      <c r="R518">
        <f t="shared" ref="R518:R581" si="26">IF(Q518=1,MAX(F518:O518),11)</f>
        <v>7</v>
      </c>
      <c r="S518"/>
      <c r="T518"/>
      <c r="U518"/>
      <c r="V518">
        <v>4</v>
      </c>
      <c r="W518"/>
      <c r="X518"/>
      <c r="Y518"/>
      <c r="Z518"/>
      <c r="AA518"/>
      <c r="AB518"/>
      <c r="AC518"/>
      <c r="AD518"/>
      <c r="AE518"/>
      <c r="AF518"/>
      <c r="AG518" s="126">
        <f t="shared" si="25"/>
        <v>1</v>
      </c>
      <c r="AH518"/>
      <c r="AI518"/>
      <c r="AJ518"/>
      <c r="AK518">
        <v>1</v>
      </c>
      <c r="AL518"/>
      <c r="AM518"/>
      <c r="AN518"/>
      <c r="AO518"/>
      <c r="AP518"/>
      <c r="AQ518"/>
      <c r="AR518"/>
      <c r="AS518"/>
      <c r="AT518"/>
      <c r="AU518" t="s">
        <v>536</v>
      </c>
      <c r="AV518"/>
      <c r="AW518"/>
      <c r="AX518"/>
      <c r="AY518"/>
      <c r="AZ518">
        <v>4</v>
      </c>
      <c r="BA518">
        <v>3</v>
      </c>
      <c r="BB518">
        <v>3</v>
      </c>
      <c r="BC518">
        <v>3</v>
      </c>
      <c r="BD518">
        <v>1</v>
      </c>
      <c r="BE518">
        <v>5</v>
      </c>
      <c r="BF518">
        <v>3</v>
      </c>
      <c r="BG518">
        <v>3</v>
      </c>
      <c r="BH518">
        <v>3</v>
      </c>
      <c r="BI518">
        <v>3</v>
      </c>
      <c r="BJ518">
        <v>3</v>
      </c>
      <c r="BK518">
        <v>3</v>
      </c>
      <c r="BL518">
        <v>3</v>
      </c>
      <c r="BM518">
        <v>3</v>
      </c>
      <c r="BN518">
        <v>3</v>
      </c>
      <c r="BO518">
        <v>3</v>
      </c>
      <c r="BP518">
        <v>3</v>
      </c>
      <c r="BQ518">
        <v>3</v>
      </c>
      <c r="BR518">
        <v>3</v>
      </c>
      <c r="BS518">
        <v>3</v>
      </c>
      <c r="BT518">
        <v>3</v>
      </c>
      <c r="BU518">
        <v>3</v>
      </c>
      <c r="BV518">
        <v>3</v>
      </c>
      <c r="BW518">
        <v>3</v>
      </c>
      <c r="BX518">
        <v>3</v>
      </c>
      <c r="BY518">
        <v>3</v>
      </c>
      <c r="BZ518">
        <v>3</v>
      </c>
      <c r="CA518">
        <v>3</v>
      </c>
      <c r="CB518">
        <v>3</v>
      </c>
      <c r="CC518">
        <v>3</v>
      </c>
      <c r="CD518">
        <v>3</v>
      </c>
      <c r="CE518">
        <v>6</v>
      </c>
      <c r="CF518">
        <v>3</v>
      </c>
      <c r="CG518">
        <v>3</v>
      </c>
      <c r="CH518">
        <v>3</v>
      </c>
      <c r="CI518">
        <v>3</v>
      </c>
      <c r="CJ518">
        <v>3</v>
      </c>
      <c r="CK518">
        <v>3</v>
      </c>
      <c r="CL518">
        <v>3</v>
      </c>
      <c r="CM518">
        <v>3</v>
      </c>
      <c r="CN518">
        <v>3</v>
      </c>
    </row>
    <row r="519" spans="1:92" ht="15.5">
      <c r="A519" s="126" t="s">
        <v>1376</v>
      </c>
      <c r="B519" s="132">
        <v>16.498053297318997</v>
      </c>
      <c r="C519">
        <v>2</v>
      </c>
      <c r="D519">
        <v>2</v>
      </c>
      <c r="E519">
        <v>2</v>
      </c>
      <c r="F519">
        <v>1</v>
      </c>
      <c r="G519"/>
      <c r="H519"/>
      <c r="I519"/>
      <c r="J519"/>
      <c r="K519"/>
      <c r="L519"/>
      <c r="M519"/>
      <c r="N519"/>
      <c r="O519"/>
      <c r="P519"/>
      <c r="Q519" s="126">
        <f t="shared" si="24"/>
        <v>1</v>
      </c>
      <c r="R519">
        <f t="shared" si="26"/>
        <v>1</v>
      </c>
      <c r="S519"/>
      <c r="T519">
        <v>2</v>
      </c>
      <c r="U519">
        <v>3</v>
      </c>
      <c r="V519"/>
      <c r="W519"/>
      <c r="X519"/>
      <c r="Y519">
        <v>7</v>
      </c>
      <c r="Z519"/>
      <c r="AA519">
        <v>9</v>
      </c>
      <c r="AB519"/>
      <c r="AC519"/>
      <c r="AD519"/>
      <c r="AE519"/>
      <c r="AF519"/>
      <c r="AG519" s="126">
        <f t="shared" si="25"/>
        <v>4</v>
      </c>
      <c r="AH519"/>
      <c r="AI519">
        <v>1</v>
      </c>
      <c r="AJ519">
        <v>4</v>
      </c>
      <c r="AK519"/>
      <c r="AL519"/>
      <c r="AM519"/>
      <c r="AN519">
        <v>3</v>
      </c>
      <c r="AO519"/>
      <c r="AP519">
        <v>2</v>
      </c>
      <c r="AQ519"/>
      <c r="AR519"/>
      <c r="AS519"/>
      <c r="AT519"/>
      <c r="AU519"/>
      <c r="AV519"/>
      <c r="AW519"/>
      <c r="AX519"/>
      <c r="AY519"/>
      <c r="AZ519">
        <v>2</v>
      </c>
      <c r="BA519">
        <v>4</v>
      </c>
      <c r="BB519">
        <v>3</v>
      </c>
      <c r="BC519">
        <v>4</v>
      </c>
      <c r="BD519">
        <v>5</v>
      </c>
      <c r="BE519">
        <v>5</v>
      </c>
      <c r="BF519">
        <v>3</v>
      </c>
      <c r="BG519">
        <v>4</v>
      </c>
      <c r="BH519">
        <v>4</v>
      </c>
      <c r="BI519">
        <v>4</v>
      </c>
      <c r="BJ519">
        <v>4</v>
      </c>
      <c r="BK519">
        <v>4</v>
      </c>
      <c r="BL519">
        <v>4</v>
      </c>
      <c r="BM519">
        <v>4</v>
      </c>
      <c r="BN519">
        <v>4</v>
      </c>
      <c r="BO519">
        <v>4</v>
      </c>
      <c r="BP519">
        <v>4</v>
      </c>
      <c r="BQ519">
        <v>4</v>
      </c>
      <c r="BR519">
        <v>4</v>
      </c>
      <c r="BS519">
        <v>4</v>
      </c>
      <c r="BT519">
        <v>4</v>
      </c>
      <c r="BU519">
        <v>4</v>
      </c>
      <c r="BV519">
        <v>4</v>
      </c>
      <c r="BW519">
        <v>4</v>
      </c>
      <c r="BX519">
        <v>4</v>
      </c>
      <c r="BY519">
        <v>4</v>
      </c>
      <c r="BZ519">
        <v>4</v>
      </c>
      <c r="CA519">
        <v>4</v>
      </c>
      <c r="CB519">
        <v>4</v>
      </c>
      <c r="CC519">
        <v>4</v>
      </c>
      <c r="CD519">
        <v>4</v>
      </c>
      <c r="CE519">
        <v>3</v>
      </c>
      <c r="CF519">
        <v>4</v>
      </c>
      <c r="CG519">
        <v>4</v>
      </c>
      <c r="CH519">
        <v>4</v>
      </c>
      <c r="CI519">
        <v>4</v>
      </c>
      <c r="CJ519">
        <v>4</v>
      </c>
      <c r="CK519">
        <v>4</v>
      </c>
      <c r="CL519">
        <v>2</v>
      </c>
      <c r="CM519">
        <v>2</v>
      </c>
      <c r="CN519">
        <v>2</v>
      </c>
    </row>
    <row r="520" spans="1:92" ht="15.5">
      <c r="A520" s="126" t="s">
        <v>1375</v>
      </c>
      <c r="B520" s="132">
        <v>7.5556817826505505</v>
      </c>
      <c r="C520">
        <v>1</v>
      </c>
      <c r="D520">
        <v>2</v>
      </c>
      <c r="E520">
        <v>9</v>
      </c>
      <c r="F520">
        <v>1</v>
      </c>
      <c r="G520"/>
      <c r="H520"/>
      <c r="I520"/>
      <c r="J520"/>
      <c r="K520"/>
      <c r="L520"/>
      <c r="M520"/>
      <c r="N520"/>
      <c r="O520"/>
      <c r="P520"/>
      <c r="Q520" s="126">
        <f t="shared" si="24"/>
        <v>1</v>
      </c>
      <c r="R520">
        <f t="shared" si="26"/>
        <v>1</v>
      </c>
      <c r="S520"/>
      <c r="T520"/>
      <c r="U520"/>
      <c r="V520">
        <v>4</v>
      </c>
      <c r="W520"/>
      <c r="X520">
        <v>6</v>
      </c>
      <c r="Y520"/>
      <c r="Z520"/>
      <c r="AA520"/>
      <c r="AB520"/>
      <c r="AC520"/>
      <c r="AD520">
        <v>12</v>
      </c>
      <c r="AE520"/>
      <c r="AF520"/>
      <c r="AG520" s="126">
        <f t="shared" si="25"/>
        <v>3</v>
      </c>
      <c r="AH520"/>
      <c r="AI520"/>
      <c r="AJ520"/>
      <c r="AK520">
        <v>3</v>
      </c>
      <c r="AL520"/>
      <c r="AM520">
        <v>1</v>
      </c>
      <c r="AN520"/>
      <c r="AO520"/>
      <c r="AP520"/>
      <c r="AQ520"/>
      <c r="AR520"/>
      <c r="AS520">
        <v>2</v>
      </c>
      <c r="AT520"/>
      <c r="AU520"/>
      <c r="AV520"/>
      <c r="AW520"/>
      <c r="AX520"/>
      <c r="AY520"/>
      <c r="AZ520">
        <v>6</v>
      </c>
      <c r="BA520">
        <v>4</v>
      </c>
      <c r="BB520">
        <v>4</v>
      </c>
      <c r="BC520">
        <v>4</v>
      </c>
      <c r="BD520">
        <v>4</v>
      </c>
      <c r="BE520">
        <v>4</v>
      </c>
      <c r="BF520">
        <v>3</v>
      </c>
      <c r="BG520">
        <v>3</v>
      </c>
      <c r="BH520">
        <v>3</v>
      </c>
      <c r="BI520">
        <v>3</v>
      </c>
      <c r="BJ520">
        <v>3</v>
      </c>
      <c r="BK520">
        <v>3</v>
      </c>
      <c r="BL520">
        <v>3</v>
      </c>
      <c r="BM520">
        <v>3</v>
      </c>
      <c r="BN520">
        <v>3</v>
      </c>
      <c r="BO520">
        <v>3</v>
      </c>
      <c r="BP520">
        <v>3</v>
      </c>
      <c r="BQ520">
        <v>3</v>
      </c>
      <c r="BR520">
        <v>3</v>
      </c>
      <c r="BS520">
        <v>3</v>
      </c>
      <c r="BT520">
        <v>3</v>
      </c>
      <c r="BU520">
        <v>3</v>
      </c>
      <c r="BV520">
        <v>3</v>
      </c>
      <c r="BW520">
        <v>3</v>
      </c>
      <c r="BX520">
        <v>3</v>
      </c>
      <c r="BY520">
        <v>3</v>
      </c>
      <c r="BZ520">
        <v>3</v>
      </c>
      <c r="CA520">
        <v>3</v>
      </c>
      <c r="CB520">
        <v>3</v>
      </c>
      <c r="CC520">
        <v>3</v>
      </c>
      <c r="CD520">
        <v>3</v>
      </c>
      <c r="CE520">
        <v>4</v>
      </c>
      <c r="CF520">
        <v>4</v>
      </c>
      <c r="CG520">
        <v>4</v>
      </c>
      <c r="CH520">
        <v>4</v>
      </c>
      <c r="CI520">
        <v>4</v>
      </c>
      <c r="CJ520">
        <v>4</v>
      </c>
      <c r="CK520">
        <v>4</v>
      </c>
      <c r="CL520">
        <v>4</v>
      </c>
      <c r="CM520">
        <v>4</v>
      </c>
      <c r="CN520">
        <v>4</v>
      </c>
    </row>
    <row r="521" spans="1:92" ht="15.5">
      <c r="A521" s="126" t="s">
        <v>1374</v>
      </c>
      <c r="B521" s="132">
        <v>23.296416905852531</v>
      </c>
      <c r="C521">
        <v>2</v>
      </c>
      <c r="D521">
        <v>4</v>
      </c>
      <c r="E521">
        <v>4</v>
      </c>
      <c r="F521">
        <v>1</v>
      </c>
      <c r="G521"/>
      <c r="H521"/>
      <c r="I521"/>
      <c r="J521"/>
      <c r="K521"/>
      <c r="L521"/>
      <c r="M521"/>
      <c r="N521"/>
      <c r="O521"/>
      <c r="P521"/>
      <c r="Q521" s="126">
        <f t="shared" si="24"/>
        <v>1</v>
      </c>
      <c r="R521">
        <f t="shared" si="26"/>
        <v>1</v>
      </c>
      <c r="S521"/>
      <c r="T521">
        <v>2</v>
      </c>
      <c r="U521">
        <v>3</v>
      </c>
      <c r="V521"/>
      <c r="W521"/>
      <c r="X521"/>
      <c r="Y521"/>
      <c r="Z521"/>
      <c r="AA521"/>
      <c r="AB521"/>
      <c r="AC521"/>
      <c r="AD521"/>
      <c r="AE521"/>
      <c r="AF521"/>
      <c r="AG521" s="126">
        <f t="shared" si="25"/>
        <v>2</v>
      </c>
      <c r="AH521"/>
      <c r="AI521">
        <v>2</v>
      </c>
      <c r="AJ521">
        <v>1</v>
      </c>
      <c r="AK521"/>
      <c r="AL521"/>
      <c r="AM521"/>
      <c r="AN521"/>
      <c r="AO521"/>
      <c r="AP521"/>
      <c r="AQ521"/>
      <c r="AR521"/>
      <c r="AS521"/>
      <c r="AT521"/>
      <c r="AU521"/>
      <c r="AV521"/>
      <c r="AW521"/>
      <c r="AX521"/>
      <c r="AY521"/>
      <c r="AZ521">
        <v>6</v>
      </c>
      <c r="BA521">
        <v>3</v>
      </c>
      <c r="BB521">
        <v>2</v>
      </c>
      <c r="BC521">
        <v>2</v>
      </c>
      <c r="BD521">
        <v>5</v>
      </c>
      <c r="BE521">
        <v>5</v>
      </c>
      <c r="BF521">
        <v>3</v>
      </c>
      <c r="BG521">
        <v>4</v>
      </c>
      <c r="BH521">
        <v>4</v>
      </c>
      <c r="BI521">
        <v>4</v>
      </c>
      <c r="BJ521">
        <v>4</v>
      </c>
      <c r="BK521">
        <v>4</v>
      </c>
      <c r="BL521">
        <v>4</v>
      </c>
      <c r="BM521">
        <v>4</v>
      </c>
      <c r="BN521">
        <v>4</v>
      </c>
      <c r="BO521">
        <v>4</v>
      </c>
      <c r="BP521">
        <v>4</v>
      </c>
      <c r="BQ521">
        <v>4</v>
      </c>
      <c r="BR521">
        <v>4</v>
      </c>
      <c r="BS521">
        <v>4</v>
      </c>
      <c r="BT521">
        <v>4</v>
      </c>
      <c r="BU521">
        <v>4</v>
      </c>
      <c r="BV521">
        <v>4</v>
      </c>
      <c r="BW521">
        <v>4</v>
      </c>
      <c r="BX521">
        <v>4</v>
      </c>
      <c r="BY521">
        <v>4</v>
      </c>
      <c r="BZ521">
        <v>5</v>
      </c>
      <c r="CA521">
        <v>5</v>
      </c>
      <c r="CB521">
        <v>4</v>
      </c>
      <c r="CC521">
        <v>4</v>
      </c>
      <c r="CD521">
        <v>4</v>
      </c>
      <c r="CE521">
        <v>4</v>
      </c>
      <c r="CF521">
        <v>3</v>
      </c>
      <c r="CG521">
        <v>3</v>
      </c>
      <c r="CH521">
        <v>3</v>
      </c>
      <c r="CI521">
        <v>3</v>
      </c>
      <c r="CJ521">
        <v>3</v>
      </c>
      <c r="CK521">
        <v>2</v>
      </c>
      <c r="CL521">
        <v>3</v>
      </c>
      <c r="CM521">
        <v>4</v>
      </c>
      <c r="CN521">
        <v>2</v>
      </c>
    </row>
    <row r="522" spans="1:92" ht="15.5">
      <c r="A522" s="126" t="s">
        <v>1373</v>
      </c>
      <c r="B522" s="132">
        <v>23.928490718536001</v>
      </c>
      <c r="C522">
        <v>1</v>
      </c>
      <c r="D522">
        <v>6</v>
      </c>
      <c r="E522">
        <v>3</v>
      </c>
      <c r="F522"/>
      <c r="G522"/>
      <c r="H522"/>
      <c r="I522"/>
      <c r="J522"/>
      <c r="K522"/>
      <c r="L522"/>
      <c r="M522"/>
      <c r="N522">
        <v>9</v>
      </c>
      <c r="O522"/>
      <c r="P522" t="s">
        <v>1372</v>
      </c>
      <c r="Q522" s="126">
        <f t="shared" si="24"/>
        <v>1</v>
      </c>
      <c r="R522">
        <f t="shared" si="26"/>
        <v>9</v>
      </c>
      <c r="S522">
        <v>1</v>
      </c>
      <c r="T522">
        <v>2</v>
      </c>
      <c r="U522">
        <v>3</v>
      </c>
      <c r="V522">
        <v>4</v>
      </c>
      <c r="W522">
        <v>5</v>
      </c>
      <c r="X522">
        <v>6</v>
      </c>
      <c r="Y522">
        <v>7</v>
      </c>
      <c r="Z522">
        <v>8</v>
      </c>
      <c r="AA522">
        <v>9</v>
      </c>
      <c r="AB522">
        <v>10</v>
      </c>
      <c r="AC522">
        <v>11</v>
      </c>
      <c r="AD522">
        <v>12</v>
      </c>
      <c r="AE522">
        <v>13</v>
      </c>
      <c r="AF522"/>
      <c r="AG522" s="126">
        <f t="shared" si="25"/>
        <v>13</v>
      </c>
      <c r="AH522">
        <v>11</v>
      </c>
      <c r="AI522">
        <v>1</v>
      </c>
      <c r="AJ522">
        <v>7</v>
      </c>
      <c r="AK522">
        <v>8</v>
      </c>
      <c r="AL522">
        <v>2</v>
      </c>
      <c r="AM522">
        <v>3</v>
      </c>
      <c r="AN522">
        <v>6</v>
      </c>
      <c r="AO522">
        <v>4</v>
      </c>
      <c r="AP522">
        <v>5</v>
      </c>
      <c r="AQ522">
        <v>12</v>
      </c>
      <c r="AR522">
        <v>10</v>
      </c>
      <c r="AS522">
        <v>13</v>
      </c>
      <c r="AT522">
        <v>9</v>
      </c>
      <c r="AU522" t="s">
        <v>1371</v>
      </c>
      <c r="AV522" t="s">
        <v>1206</v>
      </c>
      <c r="AW522" t="s">
        <v>1163</v>
      </c>
      <c r="AX522" t="s">
        <v>1370</v>
      </c>
      <c r="AY522" t="s">
        <v>1369</v>
      </c>
      <c r="AZ522">
        <v>5</v>
      </c>
      <c r="BA522">
        <v>5</v>
      </c>
      <c r="BB522">
        <v>5</v>
      </c>
      <c r="BC522">
        <v>5</v>
      </c>
      <c r="BD522">
        <v>4</v>
      </c>
      <c r="BE522">
        <v>4</v>
      </c>
      <c r="BF522">
        <v>5</v>
      </c>
      <c r="BG522">
        <v>5</v>
      </c>
      <c r="BH522">
        <v>5</v>
      </c>
      <c r="BI522">
        <v>5</v>
      </c>
      <c r="BJ522">
        <v>5</v>
      </c>
      <c r="BK522">
        <v>5</v>
      </c>
      <c r="BL522">
        <v>5</v>
      </c>
      <c r="BM522">
        <v>5</v>
      </c>
      <c r="BN522">
        <v>4</v>
      </c>
      <c r="BO522">
        <v>5</v>
      </c>
      <c r="BP522">
        <v>5</v>
      </c>
      <c r="BQ522">
        <v>5</v>
      </c>
      <c r="BR522">
        <v>5</v>
      </c>
      <c r="BS522">
        <v>5</v>
      </c>
      <c r="BT522">
        <v>5</v>
      </c>
      <c r="BU522">
        <v>5</v>
      </c>
      <c r="BV522">
        <v>5</v>
      </c>
      <c r="BW522">
        <v>5</v>
      </c>
      <c r="BX522">
        <v>5</v>
      </c>
      <c r="BY522">
        <v>5</v>
      </c>
      <c r="BZ522">
        <v>5</v>
      </c>
      <c r="CA522">
        <v>5</v>
      </c>
      <c r="CB522">
        <v>5</v>
      </c>
      <c r="CC522">
        <v>5</v>
      </c>
      <c r="CD522">
        <v>5</v>
      </c>
      <c r="CE522">
        <v>5</v>
      </c>
      <c r="CF522">
        <v>5</v>
      </c>
      <c r="CG522">
        <v>5</v>
      </c>
      <c r="CH522">
        <v>5</v>
      </c>
      <c r="CI522">
        <v>5</v>
      </c>
      <c r="CJ522">
        <v>5</v>
      </c>
      <c r="CK522">
        <v>5</v>
      </c>
      <c r="CL522">
        <v>4</v>
      </c>
      <c r="CM522">
        <v>4</v>
      </c>
      <c r="CN522">
        <v>4</v>
      </c>
    </row>
    <row r="523" spans="1:92" ht="15.5">
      <c r="A523" s="126" t="s">
        <v>1368</v>
      </c>
      <c r="B523" s="132">
        <v>13.676557177670997</v>
      </c>
      <c r="C523">
        <v>1</v>
      </c>
      <c r="D523">
        <v>2</v>
      </c>
      <c r="E523">
        <v>2</v>
      </c>
      <c r="F523"/>
      <c r="G523"/>
      <c r="H523"/>
      <c r="I523"/>
      <c r="J523"/>
      <c r="K523"/>
      <c r="L523"/>
      <c r="M523">
        <v>8</v>
      </c>
      <c r="N523"/>
      <c r="O523"/>
      <c r="P523"/>
      <c r="Q523" s="126">
        <f t="shared" si="24"/>
        <v>1</v>
      </c>
      <c r="R523">
        <f t="shared" si="26"/>
        <v>8</v>
      </c>
      <c r="S523"/>
      <c r="T523"/>
      <c r="U523"/>
      <c r="V523"/>
      <c r="W523">
        <v>5</v>
      </c>
      <c r="X523"/>
      <c r="Y523">
        <v>7</v>
      </c>
      <c r="Z523"/>
      <c r="AA523"/>
      <c r="AB523"/>
      <c r="AC523">
        <v>11</v>
      </c>
      <c r="AD523">
        <v>12</v>
      </c>
      <c r="AE523"/>
      <c r="AF523"/>
      <c r="AG523" s="126">
        <f t="shared" si="25"/>
        <v>4</v>
      </c>
      <c r="AH523"/>
      <c r="AI523"/>
      <c r="AJ523"/>
      <c r="AK523"/>
      <c r="AL523">
        <v>1</v>
      </c>
      <c r="AM523"/>
      <c r="AN523">
        <v>4</v>
      </c>
      <c r="AO523"/>
      <c r="AP523"/>
      <c r="AQ523"/>
      <c r="AR523">
        <v>2</v>
      </c>
      <c r="AS523">
        <v>3</v>
      </c>
      <c r="AT523"/>
      <c r="AU523"/>
      <c r="AV523"/>
      <c r="AW523"/>
      <c r="AX523"/>
      <c r="AY523"/>
      <c r="AZ523">
        <v>3</v>
      </c>
      <c r="BA523">
        <v>3</v>
      </c>
      <c r="BB523">
        <v>3</v>
      </c>
      <c r="BC523">
        <v>3</v>
      </c>
      <c r="BD523">
        <v>3</v>
      </c>
      <c r="BE523">
        <v>3</v>
      </c>
      <c r="BF523">
        <v>3</v>
      </c>
      <c r="BG523">
        <v>3</v>
      </c>
      <c r="BH523">
        <v>3</v>
      </c>
      <c r="BI523">
        <v>3</v>
      </c>
      <c r="BJ523">
        <v>4</v>
      </c>
      <c r="BK523">
        <v>3</v>
      </c>
      <c r="BL523">
        <v>3</v>
      </c>
      <c r="BM523">
        <v>3</v>
      </c>
      <c r="BN523">
        <v>3</v>
      </c>
      <c r="BO523">
        <v>3</v>
      </c>
      <c r="BP523">
        <v>3</v>
      </c>
      <c r="BQ523">
        <v>3</v>
      </c>
      <c r="BR523">
        <v>3</v>
      </c>
      <c r="BS523">
        <v>3</v>
      </c>
      <c r="BT523">
        <v>3</v>
      </c>
      <c r="BU523">
        <v>3</v>
      </c>
      <c r="BV523">
        <v>3</v>
      </c>
      <c r="BW523">
        <v>3</v>
      </c>
      <c r="BX523">
        <v>4</v>
      </c>
      <c r="BY523">
        <v>3</v>
      </c>
      <c r="BZ523">
        <v>3</v>
      </c>
      <c r="CA523">
        <v>3</v>
      </c>
      <c r="CB523">
        <v>3</v>
      </c>
      <c r="CC523">
        <v>3</v>
      </c>
      <c r="CD523">
        <v>3</v>
      </c>
      <c r="CE523">
        <v>2</v>
      </c>
      <c r="CF523">
        <v>3</v>
      </c>
      <c r="CG523">
        <v>3</v>
      </c>
      <c r="CH523">
        <v>3</v>
      </c>
      <c r="CI523">
        <v>3</v>
      </c>
      <c r="CJ523">
        <v>3</v>
      </c>
      <c r="CK523">
        <v>3</v>
      </c>
      <c r="CL523">
        <v>3</v>
      </c>
      <c r="CM523">
        <v>3</v>
      </c>
      <c r="CN523">
        <v>3</v>
      </c>
    </row>
    <row r="524" spans="1:92" ht="15.5">
      <c r="A524" s="126" t="s">
        <v>1367</v>
      </c>
      <c r="B524" s="132">
        <v>16.397441686394426</v>
      </c>
      <c r="C524">
        <v>1</v>
      </c>
      <c r="D524">
        <v>6</v>
      </c>
      <c r="E524">
        <v>9</v>
      </c>
      <c r="F524">
        <v>1</v>
      </c>
      <c r="G524"/>
      <c r="H524"/>
      <c r="I524"/>
      <c r="J524"/>
      <c r="K524"/>
      <c r="L524"/>
      <c r="M524"/>
      <c r="N524"/>
      <c r="O524"/>
      <c r="P524"/>
      <c r="Q524" s="126">
        <f t="shared" si="24"/>
        <v>1</v>
      </c>
      <c r="R524">
        <f t="shared" si="26"/>
        <v>1</v>
      </c>
      <c r="S524"/>
      <c r="T524">
        <v>2</v>
      </c>
      <c r="U524"/>
      <c r="V524"/>
      <c r="W524">
        <v>5</v>
      </c>
      <c r="X524">
        <v>6</v>
      </c>
      <c r="Y524">
        <v>7</v>
      </c>
      <c r="Z524"/>
      <c r="AA524"/>
      <c r="AB524"/>
      <c r="AC524">
        <v>11</v>
      </c>
      <c r="AD524"/>
      <c r="AE524"/>
      <c r="AF524"/>
      <c r="AG524" s="126">
        <f t="shared" si="25"/>
        <v>5</v>
      </c>
      <c r="AH524"/>
      <c r="AI524">
        <v>1</v>
      </c>
      <c r="AJ524"/>
      <c r="AK524"/>
      <c r="AL524">
        <v>3</v>
      </c>
      <c r="AM524">
        <v>5</v>
      </c>
      <c r="AN524">
        <v>2</v>
      </c>
      <c r="AO524"/>
      <c r="AP524"/>
      <c r="AQ524"/>
      <c r="AR524">
        <v>4</v>
      </c>
      <c r="AS524"/>
      <c r="AT524"/>
      <c r="AU524" t="s">
        <v>1366</v>
      </c>
      <c r="AV524" t="s">
        <v>527</v>
      </c>
      <c r="AW524" t="s">
        <v>310</v>
      </c>
      <c r="AX524"/>
      <c r="AY524"/>
      <c r="AZ524">
        <v>4</v>
      </c>
      <c r="BA524">
        <v>3</v>
      </c>
      <c r="BB524">
        <v>4</v>
      </c>
      <c r="BC524">
        <v>4</v>
      </c>
      <c r="BD524">
        <v>4</v>
      </c>
      <c r="BE524">
        <v>5</v>
      </c>
      <c r="BF524">
        <v>4</v>
      </c>
      <c r="BG524">
        <v>4</v>
      </c>
      <c r="BH524">
        <v>3</v>
      </c>
      <c r="BI524">
        <v>4</v>
      </c>
      <c r="BJ524">
        <v>4</v>
      </c>
      <c r="BK524">
        <v>5</v>
      </c>
      <c r="BL524">
        <v>5</v>
      </c>
      <c r="BM524">
        <v>5</v>
      </c>
      <c r="BN524">
        <v>5</v>
      </c>
      <c r="BO524">
        <v>5</v>
      </c>
      <c r="BP524">
        <v>5</v>
      </c>
      <c r="BQ524">
        <v>4</v>
      </c>
      <c r="BR524">
        <v>5</v>
      </c>
      <c r="BS524">
        <v>4</v>
      </c>
      <c r="BT524">
        <v>4</v>
      </c>
      <c r="BU524">
        <v>4</v>
      </c>
      <c r="BV524">
        <v>5</v>
      </c>
      <c r="BW524">
        <v>5</v>
      </c>
      <c r="BX524">
        <v>5</v>
      </c>
      <c r="BY524">
        <v>5</v>
      </c>
      <c r="BZ524">
        <v>5</v>
      </c>
      <c r="CA524">
        <v>5</v>
      </c>
      <c r="CB524">
        <v>4</v>
      </c>
      <c r="CC524">
        <v>4</v>
      </c>
      <c r="CD524">
        <v>5</v>
      </c>
      <c r="CE524">
        <v>3</v>
      </c>
      <c r="CF524">
        <v>4</v>
      </c>
      <c r="CG524">
        <v>4</v>
      </c>
      <c r="CH524">
        <v>4</v>
      </c>
      <c r="CI524">
        <v>4</v>
      </c>
      <c r="CJ524">
        <v>4</v>
      </c>
      <c r="CK524">
        <v>4</v>
      </c>
      <c r="CL524">
        <v>4</v>
      </c>
      <c r="CM524">
        <v>3</v>
      </c>
      <c r="CN524">
        <v>3</v>
      </c>
    </row>
    <row r="525" spans="1:92" ht="15.5">
      <c r="A525" s="126" t="s">
        <v>1365</v>
      </c>
      <c r="B525" s="132">
        <v>20.699982880923816</v>
      </c>
      <c r="C525">
        <v>1</v>
      </c>
      <c r="D525">
        <v>3</v>
      </c>
      <c r="E525">
        <v>3</v>
      </c>
      <c r="F525">
        <v>1</v>
      </c>
      <c r="G525"/>
      <c r="H525"/>
      <c r="I525"/>
      <c r="J525"/>
      <c r="K525"/>
      <c r="L525"/>
      <c r="M525"/>
      <c r="N525"/>
      <c r="O525"/>
      <c r="P525"/>
      <c r="Q525" s="126">
        <f t="shared" si="24"/>
        <v>1</v>
      </c>
      <c r="R525">
        <f t="shared" si="26"/>
        <v>1</v>
      </c>
      <c r="S525"/>
      <c r="T525">
        <v>2</v>
      </c>
      <c r="U525">
        <v>3</v>
      </c>
      <c r="V525"/>
      <c r="W525">
        <v>5</v>
      </c>
      <c r="X525">
        <v>6</v>
      </c>
      <c r="Y525">
        <v>7</v>
      </c>
      <c r="Z525">
        <v>8</v>
      </c>
      <c r="AA525"/>
      <c r="AB525"/>
      <c r="AC525">
        <v>11</v>
      </c>
      <c r="AD525">
        <v>12</v>
      </c>
      <c r="AE525">
        <v>13</v>
      </c>
      <c r="AF525"/>
      <c r="AG525" s="126">
        <f t="shared" si="25"/>
        <v>9</v>
      </c>
      <c r="AH525"/>
      <c r="AI525">
        <v>1</v>
      </c>
      <c r="AJ525">
        <v>4</v>
      </c>
      <c r="AK525"/>
      <c r="AL525">
        <v>9</v>
      </c>
      <c r="AM525">
        <v>6</v>
      </c>
      <c r="AN525">
        <v>5</v>
      </c>
      <c r="AO525">
        <v>8</v>
      </c>
      <c r="AP525"/>
      <c r="AQ525"/>
      <c r="AR525">
        <v>7</v>
      </c>
      <c r="AS525">
        <v>3</v>
      </c>
      <c r="AT525">
        <v>2</v>
      </c>
      <c r="AU525"/>
      <c r="AV525"/>
      <c r="AW525"/>
      <c r="AX525"/>
      <c r="AY525"/>
      <c r="AZ525">
        <v>6</v>
      </c>
      <c r="BA525">
        <v>4</v>
      </c>
      <c r="BB525">
        <v>4</v>
      </c>
      <c r="BC525">
        <v>4</v>
      </c>
      <c r="BD525">
        <v>5</v>
      </c>
      <c r="BE525">
        <v>5</v>
      </c>
      <c r="BF525">
        <v>4</v>
      </c>
      <c r="BG525">
        <v>4</v>
      </c>
      <c r="BH525">
        <v>2</v>
      </c>
      <c r="BI525">
        <v>4</v>
      </c>
      <c r="BJ525">
        <v>4</v>
      </c>
      <c r="BK525">
        <v>5</v>
      </c>
      <c r="BL525">
        <v>5</v>
      </c>
      <c r="BM525">
        <v>5</v>
      </c>
      <c r="BN525">
        <v>4</v>
      </c>
      <c r="BO525">
        <v>5</v>
      </c>
      <c r="BP525">
        <v>4</v>
      </c>
      <c r="BQ525">
        <v>4</v>
      </c>
      <c r="BR525">
        <v>5</v>
      </c>
      <c r="BS525">
        <v>5</v>
      </c>
      <c r="BT525">
        <v>2</v>
      </c>
      <c r="BU525">
        <v>4</v>
      </c>
      <c r="BV525">
        <v>2</v>
      </c>
      <c r="BW525">
        <v>4</v>
      </c>
      <c r="BX525">
        <v>5</v>
      </c>
      <c r="BY525">
        <v>5</v>
      </c>
      <c r="BZ525">
        <v>5</v>
      </c>
      <c r="CA525">
        <v>4</v>
      </c>
      <c r="CB525">
        <v>4</v>
      </c>
      <c r="CC525">
        <v>4</v>
      </c>
      <c r="CD525">
        <v>5</v>
      </c>
      <c r="CE525">
        <v>5</v>
      </c>
      <c r="CF525">
        <v>4</v>
      </c>
      <c r="CG525">
        <v>4</v>
      </c>
      <c r="CH525">
        <v>4</v>
      </c>
      <c r="CI525">
        <v>5</v>
      </c>
      <c r="CJ525">
        <v>5</v>
      </c>
      <c r="CK525">
        <v>4</v>
      </c>
      <c r="CL525">
        <v>3</v>
      </c>
      <c r="CM525">
        <v>3</v>
      </c>
      <c r="CN525">
        <v>1</v>
      </c>
    </row>
    <row r="526" spans="1:92" ht="15.5">
      <c r="A526" s="126" t="s">
        <v>1364</v>
      </c>
      <c r="B526" s="132">
        <v>14.977495369022025</v>
      </c>
      <c r="C526">
        <v>2</v>
      </c>
      <c r="D526">
        <v>2</v>
      </c>
      <c r="E526">
        <v>13</v>
      </c>
      <c r="F526">
        <v>1</v>
      </c>
      <c r="G526"/>
      <c r="H526"/>
      <c r="I526"/>
      <c r="J526"/>
      <c r="K526"/>
      <c r="L526"/>
      <c r="M526"/>
      <c r="N526"/>
      <c r="O526"/>
      <c r="P526"/>
      <c r="Q526" s="126">
        <f t="shared" si="24"/>
        <v>1</v>
      </c>
      <c r="R526">
        <f t="shared" si="26"/>
        <v>1</v>
      </c>
      <c r="S526">
        <v>1</v>
      </c>
      <c r="T526">
        <v>2</v>
      </c>
      <c r="U526">
        <v>3</v>
      </c>
      <c r="V526">
        <v>4</v>
      </c>
      <c r="W526">
        <v>5</v>
      </c>
      <c r="X526">
        <v>6</v>
      </c>
      <c r="Y526">
        <v>7</v>
      </c>
      <c r="Z526">
        <v>8</v>
      </c>
      <c r="AA526"/>
      <c r="AB526">
        <v>10</v>
      </c>
      <c r="AC526">
        <v>11</v>
      </c>
      <c r="AD526">
        <v>12</v>
      </c>
      <c r="AE526">
        <v>13</v>
      </c>
      <c r="AF526"/>
      <c r="AG526" s="126">
        <f t="shared" si="25"/>
        <v>12</v>
      </c>
      <c r="AH526">
        <v>12</v>
      </c>
      <c r="AI526">
        <v>1</v>
      </c>
      <c r="AJ526">
        <v>3</v>
      </c>
      <c r="AK526">
        <v>11</v>
      </c>
      <c r="AL526">
        <v>8</v>
      </c>
      <c r="AM526">
        <v>2</v>
      </c>
      <c r="AN526">
        <v>4</v>
      </c>
      <c r="AO526">
        <v>9</v>
      </c>
      <c r="AP526"/>
      <c r="AQ526">
        <v>10</v>
      </c>
      <c r="AR526">
        <v>5</v>
      </c>
      <c r="AS526">
        <v>6</v>
      </c>
      <c r="AT526">
        <v>7</v>
      </c>
      <c r="AU526" t="s">
        <v>1363</v>
      </c>
      <c r="AV526" t="s">
        <v>1362</v>
      </c>
      <c r="AW526" t="s">
        <v>945</v>
      </c>
      <c r="AX526" t="s">
        <v>1361</v>
      </c>
      <c r="AY526" t="s">
        <v>508</v>
      </c>
      <c r="AZ526">
        <v>4</v>
      </c>
      <c r="BA526">
        <v>4</v>
      </c>
      <c r="BB526">
        <v>3</v>
      </c>
      <c r="BC526">
        <v>4</v>
      </c>
      <c r="BD526">
        <v>4</v>
      </c>
      <c r="BE526">
        <v>4</v>
      </c>
      <c r="BF526">
        <v>4</v>
      </c>
      <c r="BG526">
        <v>4</v>
      </c>
      <c r="BH526">
        <v>4</v>
      </c>
      <c r="BI526">
        <v>4</v>
      </c>
      <c r="BJ526">
        <v>4</v>
      </c>
      <c r="BK526">
        <v>4</v>
      </c>
      <c r="BL526">
        <v>4</v>
      </c>
      <c r="BM526">
        <v>4</v>
      </c>
      <c r="BN526">
        <v>4</v>
      </c>
      <c r="BO526">
        <v>4</v>
      </c>
      <c r="BP526">
        <v>4</v>
      </c>
      <c r="BQ526">
        <v>4</v>
      </c>
      <c r="BR526">
        <v>4</v>
      </c>
      <c r="BS526">
        <v>4</v>
      </c>
      <c r="BT526">
        <v>4</v>
      </c>
      <c r="BU526">
        <v>4</v>
      </c>
      <c r="BV526">
        <v>4</v>
      </c>
      <c r="BW526">
        <v>4</v>
      </c>
      <c r="BX526">
        <v>4</v>
      </c>
      <c r="BY526">
        <v>4</v>
      </c>
      <c r="BZ526">
        <v>4</v>
      </c>
      <c r="CA526">
        <v>4</v>
      </c>
      <c r="CB526">
        <v>4</v>
      </c>
      <c r="CC526">
        <v>5</v>
      </c>
      <c r="CD526">
        <v>4</v>
      </c>
      <c r="CE526">
        <v>6</v>
      </c>
      <c r="CF526">
        <v>4</v>
      </c>
      <c r="CG526">
        <v>4</v>
      </c>
      <c r="CH526">
        <v>3</v>
      </c>
      <c r="CI526">
        <v>4</v>
      </c>
      <c r="CJ526">
        <v>4</v>
      </c>
      <c r="CK526">
        <v>4</v>
      </c>
      <c r="CL526">
        <v>5</v>
      </c>
      <c r="CM526">
        <v>4</v>
      </c>
      <c r="CN526">
        <v>3</v>
      </c>
    </row>
    <row r="527" spans="1:92" ht="15.5">
      <c r="A527" s="126" t="s">
        <v>1360</v>
      </c>
      <c r="B527" s="132">
        <v>8.5995936985966566</v>
      </c>
      <c r="C527">
        <v>2</v>
      </c>
      <c r="D527">
        <v>6</v>
      </c>
      <c r="E527">
        <v>14</v>
      </c>
      <c r="F527">
        <v>1</v>
      </c>
      <c r="G527"/>
      <c r="H527"/>
      <c r="I527"/>
      <c r="J527"/>
      <c r="K527"/>
      <c r="L527"/>
      <c r="M527"/>
      <c r="N527"/>
      <c r="O527"/>
      <c r="P527"/>
      <c r="Q527" s="126">
        <f t="shared" si="24"/>
        <v>1</v>
      </c>
      <c r="R527">
        <f t="shared" si="26"/>
        <v>1</v>
      </c>
      <c r="S527"/>
      <c r="T527">
        <v>2</v>
      </c>
      <c r="U527">
        <v>3</v>
      </c>
      <c r="V527"/>
      <c r="W527">
        <v>5</v>
      </c>
      <c r="X527">
        <v>6</v>
      </c>
      <c r="Y527">
        <v>7</v>
      </c>
      <c r="Z527">
        <v>8</v>
      </c>
      <c r="AA527"/>
      <c r="AB527">
        <v>10</v>
      </c>
      <c r="AC527">
        <v>11</v>
      </c>
      <c r="AD527">
        <v>12</v>
      </c>
      <c r="AE527"/>
      <c r="AF527"/>
      <c r="AG527" s="126">
        <f t="shared" si="25"/>
        <v>9</v>
      </c>
      <c r="AH527"/>
      <c r="AI527">
        <v>6</v>
      </c>
      <c r="AJ527">
        <v>9</v>
      </c>
      <c r="AK527"/>
      <c r="AL527">
        <v>4</v>
      </c>
      <c r="AM527">
        <v>5</v>
      </c>
      <c r="AN527">
        <v>1</v>
      </c>
      <c r="AO527">
        <v>7</v>
      </c>
      <c r="AP527"/>
      <c r="AQ527">
        <v>3</v>
      </c>
      <c r="AR527">
        <v>8</v>
      </c>
      <c r="AS527">
        <v>2</v>
      </c>
      <c r="AT527"/>
      <c r="AU527" t="s">
        <v>86</v>
      </c>
      <c r="AV527"/>
      <c r="AW527"/>
      <c r="AX527"/>
      <c r="AY527"/>
      <c r="AZ527">
        <v>6</v>
      </c>
      <c r="BA527">
        <v>3</v>
      </c>
      <c r="BB527">
        <v>3</v>
      </c>
      <c r="BC527">
        <v>3</v>
      </c>
      <c r="BD527">
        <v>5</v>
      </c>
      <c r="BE527">
        <v>5</v>
      </c>
      <c r="BF527">
        <v>3</v>
      </c>
      <c r="BG527">
        <v>3</v>
      </c>
      <c r="BH527">
        <v>3</v>
      </c>
      <c r="BI527">
        <v>3</v>
      </c>
      <c r="BJ527">
        <v>3</v>
      </c>
      <c r="BK527">
        <v>4</v>
      </c>
      <c r="BL527">
        <v>4</v>
      </c>
      <c r="BM527">
        <v>4</v>
      </c>
      <c r="BN527">
        <v>4</v>
      </c>
      <c r="BO527">
        <v>4</v>
      </c>
      <c r="BP527">
        <v>4</v>
      </c>
      <c r="BQ527">
        <v>3</v>
      </c>
      <c r="BR527">
        <v>4</v>
      </c>
      <c r="BS527">
        <v>4</v>
      </c>
      <c r="BT527">
        <v>4</v>
      </c>
      <c r="BU527">
        <v>4</v>
      </c>
      <c r="BV527">
        <v>4</v>
      </c>
      <c r="BW527">
        <v>4</v>
      </c>
      <c r="BX527">
        <v>4</v>
      </c>
      <c r="BY527">
        <v>4</v>
      </c>
      <c r="BZ527">
        <v>5</v>
      </c>
      <c r="CA527">
        <v>4</v>
      </c>
      <c r="CB527">
        <v>4</v>
      </c>
      <c r="CC527">
        <v>4</v>
      </c>
      <c r="CD527">
        <v>4</v>
      </c>
      <c r="CE527">
        <v>7</v>
      </c>
      <c r="CF527">
        <v>3</v>
      </c>
      <c r="CG527">
        <v>3</v>
      </c>
      <c r="CH527">
        <v>3</v>
      </c>
      <c r="CI527">
        <v>3</v>
      </c>
      <c r="CJ527">
        <v>4</v>
      </c>
      <c r="CK527">
        <v>4</v>
      </c>
      <c r="CL527">
        <v>3</v>
      </c>
      <c r="CM527">
        <v>2</v>
      </c>
      <c r="CN527">
        <v>2</v>
      </c>
    </row>
    <row r="528" spans="1:92" ht="15.5">
      <c r="A528" s="126" t="s">
        <v>1359</v>
      </c>
      <c r="B528" s="132">
        <v>14.005983030507867</v>
      </c>
      <c r="C528">
        <v>2</v>
      </c>
      <c r="D528">
        <v>6</v>
      </c>
      <c r="E528">
        <v>3</v>
      </c>
      <c r="F528">
        <v>1</v>
      </c>
      <c r="G528"/>
      <c r="H528"/>
      <c r="I528"/>
      <c r="J528"/>
      <c r="K528"/>
      <c r="L528"/>
      <c r="M528"/>
      <c r="N528"/>
      <c r="O528"/>
      <c r="P528"/>
      <c r="Q528" s="126">
        <f t="shared" si="24"/>
        <v>1</v>
      </c>
      <c r="R528">
        <f t="shared" si="26"/>
        <v>1</v>
      </c>
      <c r="S528"/>
      <c r="T528"/>
      <c r="U528"/>
      <c r="V528">
        <v>4</v>
      </c>
      <c r="W528"/>
      <c r="X528"/>
      <c r="Y528"/>
      <c r="Z528"/>
      <c r="AA528"/>
      <c r="AB528"/>
      <c r="AC528">
        <v>11</v>
      </c>
      <c r="AD528">
        <v>12</v>
      </c>
      <c r="AE528"/>
      <c r="AF528"/>
      <c r="AG528" s="126">
        <f t="shared" si="25"/>
        <v>3</v>
      </c>
      <c r="AH528"/>
      <c r="AI528"/>
      <c r="AJ528"/>
      <c r="AK528">
        <v>1</v>
      </c>
      <c r="AL528"/>
      <c r="AM528"/>
      <c r="AN528"/>
      <c r="AO528"/>
      <c r="AP528"/>
      <c r="AQ528"/>
      <c r="AR528">
        <v>2</v>
      </c>
      <c r="AS528">
        <v>3</v>
      </c>
      <c r="AT528"/>
      <c r="AU528"/>
      <c r="AV528"/>
      <c r="AW528"/>
      <c r="AX528"/>
      <c r="AY528"/>
      <c r="AZ528">
        <v>1</v>
      </c>
      <c r="BA528">
        <v>2</v>
      </c>
      <c r="BB528">
        <v>1</v>
      </c>
      <c r="BC528">
        <v>3</v>
      </c>
      <c r="BD528">
        <v>3</v>
      </c>
      <c r="BE528">
        <v>5</v>
      </c>
      <c r="BF528">
        <v>3</v>
      </c>
      <c r="BG528">
        <v>4</v>
      </c>
      <c r="BH528">
        <v>3</v>
      </c>
      <c r="BI528">
        <v>3</v>
      </c>
      <c r="BJ528">
        <v>3</v>
      </c>
      <c r="BK528">
        <v>3</v>
      </c>
      <c r="BL528">
        <v>3</v>
      </c>
      <c r="BM528">
        <v>3</v>
      </c>
      <c r="BN528">
        <v>3</v>
      </c>
      <c r="BO528">
        <v>3</v>
      </c>
      <c r="BP528">
        <v>3</v>
      </c>
      <c r="BQ528">
        <v>3</v>
      </c>
      <c r="BR528">
        <v>3</v>
      </c>
      <c r="BS528">
        <v>3</v>
      </c>
      <c r="BT528">
        <v>3</v>
      </c>
      <c r="BU528">
        <v>3</v>
      </c>
      <c r="BV528">
        <v>3</v>
      </c>
      <c r="BW528">
        <v>3</v>
      </c>
      <c r="BX528">
        <v>4</v>
      </c>
      <c r="BY528">
        <v>4</v>
      </c>
      <c r="BZ528">
        <v>4</v>
      </c>
      <c r="CA528">
        <v>3</v>
      </c>
      <c r="CB528">
        <v>3</v>
      </c>
      <c r="CC528">
        <v>3</v>
      </c>
      <c r="CD528">
        <v>3</v>
      </c>
      <c r="CE528">
        <v>1</v>
      </c>
      <c r="CF528">
        <v>3</v>
      </c>
      <c r="CG528">
        <v>3</v>
      </c>
      <c r="CH528">
        <v>3</v>
      </c>
      <c r="CI528">
        <v>3</v>
      </c>
      <c r="CJ528">
        <v>3</v>
      </c>
      <c r="CK528">
        <v>4</v>
      </c>
      <c r="CL528">
        <v>3</v>
      </c>
      <c r="CM528">
        <v>3</v>
      </c>
      <c r="CN528">
        <v>3</v>
      </c>
    </row>
    <row r="529" spans="1:92" ht="15.5">
      <c r="A529" s="126" t="s">
        <v>1358</v>
      </c>
      <c r="B529" s="132">
        <v>20.11975088539619</v>
      </c>
      <c r="C529">
        <v>1</v>
      </c>
      <c r="D529">
        <v>6</v>
      </c>
      <c r="E529">
        <v>15</v>
      </c>
      <c r="F529">
        <v>1</v>
      </c>
      <c r="G529"/>
      <c r="H529"/>
      <c r="I529"/>
      <c r="J529"/>
      <c r="K529"/>
      <c r="L529"/>
      <c r="M529"/>
      <c r="N529"/>
      <c r="O529"/>
      <c r="P529"/>
      <c r="Q529" s="126">
        <f t="shared" si="24"/>
        <v>1</v>
      </c>
      <c r="R529">
        <f t="shared" si="26"/>
        <v>1</v>
      </c>
      <c r="S529">
        <v>1</v>
      </c>
      <c r="T529">
        <v>2</v>
      </c>
      <c r="U529">
        <v>3</v>
      </c>
      <c r="V529">
        <v>4</v>
      </c>
      <c r="W529">
        <v>5</v>
      </c>
      <c r="X529">
        <v>6</v>
      </c>
      <c r="Y529">
        <v>7</v>
      </c>
      <c r="Z529">
        <v>8</v>
      </c>
      <c r="AA529">
        <v>9</v>
      </c>
      <c r="AB529">
        <v>10</v>
      </c>
      <c r="AC529">
        <v>11</v>
      </c>
      <c r="AD529">
        <v>12</v>
      </c>
      <c r="AE529"/>
      <c r="AF529"/>
      <c r="AG529" s="126">
        <f t="shared" si="25"/>
        <v>12</v>
      </c>
      <c r="AH529">
        <v>12</v>
      </c>
      <c r="AI529">
        <v>2</v>
      </c>
      <c r="AJ529">
        <v>10</v>
      </c>
      <c r="AK529">
        <v>9</v>
      </c>
      <c r="AL529">
        <v>8</v>
      </c>
      <c r="AM529">
        <v>3</v>
      </c>
      <c r="AN529">
        <v>7</v>
      </c>
      <c r="AO529">
        <v>6</v>
      </c>
      <c r="AP529">
        <v>1</v>
      </c>
      <c r="AQ529">
        <v>11</v>
      </c>
      <c r="AR529">
        <v>5</v>
      </c>
      <c r="AS529">
        <v>4</v>
      </c>
      <c r="AT529"/>
      <c r="AU529"/>
      <c r="AV529"/>
      <c r="AW529"/>
      <c r="AX529"/>
      <c r="AY529"/>
      <c r="AZ529">
        <v>6</v>
      </c>
      <c r="BA529">
        <v>5</v>
      </c>
      <c r="BB529">
        <v>5</v>
      </c>
      <c r="BC529">
        <v>5</v>
      </c>
      <c r="BD529">
        <v>5</v>
      </c>
      <c r="BE529">
        <v>5</v>
      </c>
      <c r="BF529">
        <v>3</v>
      </c>
      <c r="BG529">
        <v>3</v>
      </c>
      <c r="BH529">
        <v>3</v>
      </c>
      <c r="BI529">
        <v>3</v>
      </c>
      <c r="BJ529">
        <v>5</v>
      </c>
      <c r="BK529">
        <v>5</v>
      </c>
      <c r="BL529">
        <v>5</v>
      </c>
      <c r="BM529">
        <v>5</v>
      </c>
      <c r="BN529">
        <v>5</v>
      </c>
      <c r="BO529">
        <v>5</v>
      </c>
      <c r="BP529">
        <v>5</v>
      </c>
      <c r="BQ529">
        <v>3</v>
      </c>
      <c r="BR529">
        <v>5</v>
      </c>
      <c r="BS529">
        <v>3</v>
      </c>
      <c r="BT529">
        <v>5</v>
      </c>
      <c r="BU529">
        <v>5</v>
      </c>
      <c r="BV529">
        <v>5</v>
      </c>
      <c r="BW529">
        <v>5</v>
      </c>
      <c r="BX529">
        <v>5</v>
      </c>
      <c r="BY529">
        <v>5</v>
      </c>
      <c r="BZ529">
        <v>5</v>
      </c>
      <c r="CA529">
        <v>5</v>
      </c>
      <c r="CB529">
        <v>5</v>
      </c>
      <c r="CC529">
        <v>5</v>
      </c>
      <c r="CD529">
        <v>5</v>
      </c>
      <c r="CE529">
        <v>3</v>
      </c>
      <c r="CF529">
        <v>5</v>
      </c>
      <c r="CG529">
        <v>5</v>
      </c>
      <c r="CH529">
        <v>5</v>
      </c>
      <c r="CI529">
        <v>5</v>
      </c>
      <c r="CJ529">
        <v>5</v>
      </c>
      <c r="CK529">
        <v>5</v>
      </c>
      <c r="CL529">
        <v>4</v>
      </c>
      <c r="CM529">
        <v>4</v>
      </c>
      <c r="CN529">
        <v>3</v>
      </c>
    </row>
    <row r="530" spans="1:92" ht="15.5">
      <c r="A530" s="126" t="s">
        <v>1357</v>
      </c>
      <c r="B530" s="132">
        <v>18.049227858464832</v>
      </c>
      <c r="C530">
        <v>1</v>
      </c>
      <c r="D530">
        <v>6</v>
      </c>
      <c r="E530">
        <v>8</v>
      </c>
      <c r="F530">
        <v>1</v>
      </c>
      <c r="G530"/>
      <c r="H530"/>
      <c r="I530"/>
      <c r="J530"/>
      <c r="K530"/>
      <c r="L530"/>
      <c r="M530"/>
      <c r="N530"/>
      <c r="O530"/>
      <c r="P530"/>
      <c r="Q530" s="126">
        <f t="shared" si="24"/>
        <v>1</v>
      </c>
      <c r="R530">
        <f t="shared" si="26"/>
        <v>1</v>
      </c>
      <c r="S530"/>
      <c r="T530"/>
      <c r="U530"/>
      <c r="V530"/>
      <c r="W530"/>
      <c r="X530"/>
      <c r="Y530"/>
      <c r="Z530"/>
      <c r="AA530"/>
      <c r="AB530"/>
      <c r="AC530"/>
      <c r="AD530"/>
      <c r="AE530"/>
      <c r="AF530">
        <v>14</v>
      </c>
      <c r="AG530" s="126">
        <f t="shared" si="25"/>
        <v>0</v>
      </c>
      <c r="AH530"/>
      <c r="AI530"/>
      <c r="AJ530"/>
      <c r="AK530"/>
      <c r="AL530"/>
      <c r="AM530"/>
      <c r="AN530"/>
      <c r="AO530"/>
      <c r="AP530"/>
      <c r="AQ530"/>
      <c r="AR530"/>
      <c r="AS530"/>
      <c r="AT530"/>
      <c r="AU530" t="s">
        <v>1356</v>
      </c>
      <c r="AV530" t="s">
        <v>1355</v>
      </c>
      <c r="AW530"/>
      <c r="AX530"/>
      <c r="AY530"/>
      <c r="AZ530">
        <v>6</v>
      </c>
      <c r="BA530">
        <v>4</v>
      </c>
      <c r="BB530">
        <v>3</v>
      </c>
      <c r="BC530">
        <v>4</v>
      </c>
      <c r="BD530">
        <v>4</v>
      </c>
      <c r="BE530">
        <v>4</v>
      </c>
      <c r="BF530">
        <v>3</v>
      </c>
      <c r="BG530">
        <v>4</v>
      </c>
      <c r="BH530">
        <v>3</v>
      </c>
      <c r="BI530">
        <v>3</v>
      </c>
      <c r="BJ530">
        <v>4</v>
      </c>
      <c r="BK530">
        <v>4</v>
      </c>
      <c r="BL530">
        <v>4</v>
      </c>
      <c r="BM530">
        <v>4</v>
      </c>
      <c r="BN530">
        <v>4</v>
      </c>
      <c r="BO530">
        <v>4</v>
      </c>
      <c r="BP530">
        <v>4</v>
      </c>
      <c r="BQ530">
        <v>4</v>
      </c>
      <c r="BR530">
        <v>4</v>
      </c>
      <c r="BS530">
        <v>4</v>
      </c>
      <c r="BT530">
        <v>4</v>
      </c>
      <c r="BU530">
        <v>4</v>
      </c>
      <c r="BV530">
        <v>3</v>
      </c>
      <c r="BW530">
        <v>3</v>
      </c>
      <c r="BX530">
        <v>4</v>
      </c>
      <c r="BY530">
        <v>4</v>
      </c>
      <c r="BZ530">
        <v>4</v>
      </c>
      <c r="CA530">
        <v>3</v>
      </c>
      <c r="CB530">
        <v>3</v>
      </c>
      <c r="CC530">
        <v>4</v>
      </c>
      <c r="CD530">
        <v>4</v>
      </c>
      <c r="CE530">
        <v>2</v>
      </c>
      <c r="CF530">
        <v>1</v>
      </c>
      <c r="CG530">
        <v>4</v>
      </c>
      <c r="CH530">
        <v>4</v>
      </c>
      <c r="CI530">
        <v>4</v>
      </c>
      <c r="CJ530">
        <v>4</v>
      </c>
      <c r="CK530">
        <v>3</v>
      </c>
      <c r="CL530">
        <v>2</v>
      </c>
      <c r="CM530">
        <v>2</v>
      </c>
      <c r="CN530">
        <v>2</v>
      </c>
    </row>
    <row r="531" spans="1:92" ht="15.5">
      <c r="A531" s="126" t="s">
        <v>1354</v>
      </c>
      <c r="B531" s="132">
        <v>14.565344861812012</v>
      </c>
      <c r="C531">
        <v>1</v>
      </c>
      <c r="D531">
        <v>4</v>
      </c>
      <c r="E531">
        <v>14</v>
      </c>
      <c r="F531">
        <v>1</v>
      </c>
      <c r="G531"/>
      <c r="H531"/>
      <c r="I531"/>
      <c r="J531"/>
      <c r="K531"/>
      <c r="L531"/>
      <c r="M531"/>
      <c r="N531"/>
      <c r="O531"/>
      <c r="P531"/>
      <c r="Q531" s="126">
        <f t="shared" si="24"/>
        <v>1</v>
      </c>
      <c r="R531">
        <f t="shared" si="26"/>
        <v>1</v>
      </c>
      <c r="S531"/>
      <c r="T531">
        <v>2</v>
      </c>
      <c r="U531">
        <v>3</v>
      </c>
      <c r="V531">
        <v>4</v>
      </c>
      <c r="W531">
        <v>5</v>
      </c>
      <c r="X531">
        <v>6</v>
      </c>
      <c r="Y531">
        <v>7</v>
      </c>
      <c r="Z531"/>
      <c r="AA531"/>
      <c r="AB531"/>
      <c r="AC531"/>
      <c r="AD531"/>
      <c r="AE531"/>
      <c r="AF531"/>
      <c r="AG531" s="126">
        <f t="shared" si="25"/>
        <v>6</v>
      </c>
      <c r="AH531"/>
      <c r="AI531">
        <v>3</v>
      </c>
      <c r="AJ531">
        <v>2</v>
      </c>
      <c r="AK531">
        <v>6</v>
      </c>
      <c r="AL531">
        <v>4</v>
      </c>
      <c r="AM531">
        <v>1</v>
      </c>
      <c r="AN531">
        <v>5</v>
      </c>
      <c r="AO531"/>
      <c r="AP531"/>
      <c r="AQ531"/>
      <c r="AR531"/>
      <c r="AS531"/>
      <c r="AT531"/>
      <c r="AU531" t="s">
        <v>1183</v>
      </c>
      <c r="AV531"/>
      <c r="AW531"/>
      <c r="AX531"/>
      <c r="AY531"/>
      <c r="AZ531">
        <v>4</v>
      </c>
      <c r="BA531">
        <v>4</v>
      </c>
      <c r="BB531">
        <v>4</v>
      </c>
      <c r="BC531">
        <v>4</v>
      </c>
      <c r="BD531">
        <v>5</v>
      </c>
      <c r="BE531">
        <v>5</v>
      </c>
      <c r="BF531">
        <v>4</v>
      </c>
      <c r="BG531">
        <v>4</v>
      </c>
      <c r="BH531">
        <v>3</v>
      </c>
      <c r="BI531">
        <v>5</v>
      </c>
      <c r="BJ531">
        <v>4</v>
      </c>
      <c r="BK531">
        <v>4</v>
      </c>
      <c r="BL531">
        <v>4</v>
      </c>
      <c r="BM531">
        <v>4</v>
      </c>
      <c r="BN531">
        <v>4</v>
      </c>
      <c r="BO531">
        <v>4</v>
      </c>
      <c r="BP531">
        <v>4</v>
      </c>
      <c r="BQ531">
        <v>4</v>
      </c>
      <c r="BR531">
        <v>4</v>
      </c>
      <c r="BS531">
        <v>4</v>
      </c>
      <c r="BT531">
        <v>4</v>
      </c>
      <c r="BU531">
        <v>4</v>
      </c>
      <c r="BV531">
        <v>4</v>
      </c>
      <c r="BW531">
        <v>4</v>
      </c>
      <c r="BX531">
        <v>5</v>
      </c>
      <c r="BY531">
        <v>5</v>
      </c>
      <c r="BZ531">
        <v>5</v>
      </c>
      <c r="CA531">
        <v>5</v>
      </c>
      <c r="CB531">
        <v>4</v>
      </c>
      <c r="CC531">
        <v>4</v>
      </c>
      <c r="CD531">
        <v>4</v>
      </c>
      <c r="CE531">
        <v>3</v>
      </c>
      <c r="CF531">
        <v>4</v>
      </c>
      <c r="CG531">
        <v>4</v>
      </c>
      <c r="CH531">
        <v>4</v>
      </c>
      <c r="CI531">
        <v>3</v>
      </c>
      <c r="CJ531">
        <v>3</v>
      </c>
      <c r="CK531">
        <v>3</v>
      </c>
      <c r="CL531">
        <v>3</v>
      </c>
      <c r="CM531">
        <v>3</v>
      </c>
      <c r="CN531">
        <v>3</v>
      </c>
    </row>
    <row r="532" spans="1:92" ht="15.5">
      <c r="A532" s="126" t="s">
        <v>1353</v>
      </c>
      <c r="B532" s="132">
        <v>4.0856739849848589</v>
      </c>
      <c r="C532">
        <v>1</v>
      </c>
      <c r="D532">
        <v>6</v>
      </c>
      <c r="E532">
        <v>13</v>
      </c>
      <c r="F532">
        <v>1</v>
      </c>
      <c r="G532"/>
      <c r="H532"/>
      <c r="I532"/>
      <c r="J532"/>
      <c r="K532"/>
      <c r="L532"/>
      <c r="M532"/>
      <c r="N532"/>
      <c r="O532"/>
      <c r="P532"/>
      <c r="Q532" s="126">
        <f t="shared" si="24"/>
        <v>1</v>
      </c>
      <c r="R532">
        <f t="shared" si="26"/>
        <v>1</v>
      </c>
      <c r="S532"/>
      <c r="T532">
        <v>2</v>
      </c>
      <c r="U532"/>
      <c r="V532"/>
      <c r="W532"/>
      <c r="X532">
        <v>6</v>
      </c>
      <c r="Y532"/>
      <c r="Z532"/>
      <c r="AA532"/>
      <c r="AB532"/>
      <c r="AC532"/>
      <c r="AD532">
        <v>12</v>
      </c>
      <c r="AE532"/>
      <c r="AF532"/>
      <c r="AG532" s="126">
        <f t="shared" si="25"/>
        <v>3</v>
      </c>
      <c r="AH532"/>
      <c r="AI532">
        <v>3</v>
      </c>
      <c r="AJ532"/>
      <c r="AK532"/>
      <c r="AL532"/>
      <c r="AM532">
        <v>1</v>
      </c>
      <c r="AN532"/>
      <c r="AO532"/>
      <c r="AP532"/>
      <c r="AQ532"/>
      <c r="AR532"/>
      <c r="AS532">
        <v>2</v>
      </c>
      <c r="AT532"/>
      <c r="AU532" t="s">
        <v>1183</v>
      </c>
      <c r="AV532" t="s">
        <v>1352</v>
      </c>
      <c r="AW532" t="s">
        <v>1351</v>
      </c>
      <c r="AX532"/>
      <c r="AY532"/>
      <c r="AZ532">
        <v>5</v>
      </c>
      <c r="BA532">
        <v>3</v>
      </c>
      <c r="BB532">
        <v>3</v>
      </c>
      <c r="BC532">
        <v>3</v>
      </c>
      <c r="BD532">
        <v>3</v>
      </c>
      <c r="BE532">
        <v>4</v>
      </c>
      <c r="BF532">
        <v>3</v>
      </c>
      <c r="BG532">
        <v>4</v>
      </c>
      <c r="BH532">
        <v>4</v>
      </c>
      <c r="BI532">
        <v>2</v>
      </c>
      <c r="BJ532">
        <v>2</v>
      </c>
      <c r="BK532">
        <v>2</v>
      </c>
      <c r="BL532">
        <v>2</v>
      </c>
      <c r="BM532">
        <v>3</v>
      </c>
      <c r="BN532">
        <v>3</v>
      </c>
      <c r="BO532">
        <v>4</v>
      </c>
      <c r="BP532">
        <v>4</v>
      </c>
      <c r="BQ532">
        <v>3</v>
      </c>
      <c r="BR532">
        <v>5</v>
      </c>
      <c r="BS532">
        <v>5</v>
      </c>
      <c r="BT532">
        <v>5</v>
      </c>
      <c r="BU532">
        <v>4</v>
      </c>
      <c r="BV532">
        <v>3</v>
      </c>
      <c r="BW532">
        <v>3</v>
      </c>
      <c r="BX532">
        <v>5</v>
      </c>
      <c r="BY532">
        <v>5</v>
      </c>
      <c r="BZ532">
        <v>5</v>
      </c>
      <c r="CA532">
        <v>4</v>
      </c>
      <c r="CB532">
        <v>4</v>
      </c>
      <c r="CC532">
        <v>4</v>
      </c>
      <c r="CD532">
        <v>4</v>
      </c>
      <c r="CE532">
        <v>3</v>
      </c>
      <c r="CF532">
        <v>3</v>
      </c>
      <c r="CG532">
        <v>4</v>
      </c>
      <c r="CH532">
        <v>3</v>
      </c>
      <c r="CI532">
        <v>3</v>
      </c>
      <c r="CJ532">
        <v>4</v>
      </c>
      <c r="CK532">
        <v>4</v>
      </c>
      <c r="CL532">
        <v>3</v>
      </c>
      <c r="CM532">
        <v>1</v>
      </c>
      <c r="CN532">
        <v>1</v>
      </c>
    </row>
    <row r="533" spans="1:92" ht="15.5">
      <c r="A533" s="126" t="s">
        <v>1350</v>
      </c>
      <c r="B533" s="132">
        <v>7.0564002940466199</v>
      </c>
      <c r="C533">
        <v>1</v>
      </c>
      <c r="D533">
        <v>2</v>
      </c>
      <c r="E533">
        <v>12</v>
      </c>
      <c r="F533">
        <v>1</v>
      </c>
      <c r="G533"/>
      <c r="H533"/>
      <c r="I533"/>
      <c r="J533"/>
      <c r="K533"/>
      <c r="L533"/>
      <c r="M533"/>
      <c r="N533"/>
      <c r="O533"/>
      <c r="P533"/>
      <c r="Q533" s="126">
        <f t="shared" si="24"/>
        <v>1</v>
      </c>
      <c r="R533">
        <f t="shared" si="26"/>
        <v>1</v>
      </c>
      <c r="S533"/>
      <c r="T533">
        <v>2</v>
      </c>
      <c r="U533">
        <v>3</v>
      </c>
      <c r="V533">
        <v>4</v>
      </c>
      <c r="W533">
        <v>5</v>
      </c>
      <c r="X533">
        <v>6</v>
      </c>
      <c r="Y533">
        <v>7</v>
      </c>
      <c r="Z533"/>
      <c r="AA533"/>
      <c r="AB533">
        <v>10</v>
      </c>
      <c r="AC533">
        <v>11</v>
      </c>
      <c r="AD533">
        <v>12</v>
      </c>
      <c r="AE533">
        <v>13</v>
      </c>
      <c r="AF533"/>
      <c r="AG533" s="126">
        <f t="shared" si="25"/>
        <v>10</v>
      </c>
      <c r="AH533"/>
      <c r="AI533">
        <v>1</v>
      </c>
      <c r="AJ533">
        <v>2</v>
      </c>
      <c r="AK533">
        <v>10</v>
      </c>
      <c r="AL533">
        <v>7</v>
      </c>
      <c r="AM533">
        <v>3</v>
      </c>
      <c r="AN533">
        <v>4</v>
      </c>
      <c r="AO533"/>
      <c r="AP533"/>
      <c r="AQ533">
        <v>8</v>
      </c>
      <c r="AR533">
        <v>9</v>
      </c>
      <c r="AS533">
        <v>5</v>
      </c>
      <c r="AT533">
        <v>6</v>
      </c>
      <c r="AU533" t="s">
        <v>403</v>
      </c>
      <c r="AV533" t="s">
        <v>1349</v>
      </c>
      <c r="AW533" t="s">
        <v>497</v>
      </c>
      <c r="AX533"/>
      <c r="AY533"/>
      <c r="AZ533">
        <v>4</v>
      </c>
      <c r="BA533">
        <v>3</v>
      </c>
      <c r="BB533">
        <v>3</v>
      </c>
      <c r="BC533">
        <v>3</v>
      </c>
      <c r="BD533">
        <v>4</v>
      </c>
      <c r="BE533">
        <v>3</v>
      </c>
      <c r="BF533">
        <v>3</v>
      </c>
      <c r="BG533">
        <v>3</v>
      </c>
      <c r="BH533">
        <v>3</v>
      </c>
      <c r="BI533">
        <v>3</v>
      </c>
      <c r="BJ533">
        <v>4</v>
      </c>
      <c r="BK533">
        <v>4</v>
      </c>
      <c r="BL533">
        <v>4</v>
      </c>
      <c r="BM533">
        <v>4</v>
      </c>
      <c r="BN533">
        <v>4</v>
      </c>
      <c r="BO533">
        <v>4</v>
      </c>
      <c r="BP533">
        <v>4</v>
      </c>
      <c r="BQ533">
        <v>4</v>
      </c>
      <c r="BR533">
        <v>4</v>
      </c>
      <c r="BS533">
        <v>4</v>
      </c>
      <c r="BT533">
        <v>4</v>
      </c>
      <c r="BU533">
        <v>5</v>
      </c>
      <c r="BV533">
        <v>4</v>
      </c>
      <c r="BW533">
        <v>4</v>
      </c>
      <c r="BX533">
        <v>4</v>
      </c>
      <c r="BY533">
        <v>4</v>
      </c>
      <c r="BZ533">
        <v>4</v>
      </c>
      <c r="CA533">
        <v>5</v>
      </c>
      <c r="CB533">
        <v>4</v>
      </c>
      <c r="CC533">
        <v>4</v>
      </c>
      <c r="CD533">
        <v>4</v>
      </c>
      <c r="CE533">
        <v>6</v>
      </c>
      <c r="CF533">
        <v>4</v>
      </c>
      <c r="CG533">
        <v>4</v>
      </c>
      <c r="CH533">
        <v>3</v>
      </c>
      <c r="CI533">
        <v>4</v>
      </c>
      <c r="CJ533">
        <v>4</v>
      </c>
      <c r="CK533">
        <v>4</v>
      </c>
      <c r="CL533">
        <v>3</v>
      </c>
      <c r="CM533">
        <v>3</v>
      </c>
      <c r="CN533">
        <v>3</v>
      </c>
    </row>
    <row r="534" spans="1:92" ht="15.5">
      <c r="A534" s="126" t="s">
        <v>1348</v>
      </c>
      <c r="B534" s="132">
        <v>24.519775896458974</v>
      </c>
      <c r="C534">
        <v>2</v>
      </c>
      <c r="D534">
        <v>6</v>
      </c>
      <c r="E534">
        <v>3</v>
      </c>
      <c r="F534">
        <v>1</v>
      </c>
      <c r="G534"/>
      <c r="H534"/>
      <c r="I534"/>
      <c r="J534"/>
      <c r="K534"/>
      <c r="L534"/>
      <c r="M534"/>
      <c r="N534"/>
      <c r="O534"/>
      <c r="P534"/>
      <c r="Q534" s="126">
        <f t="shared" si="24"/>
        <v>1</v>
      </c>
      <c r="R534">
        <f t="shared" si="26"/>
        <v>1</v>
      </c>
      <c r="S534"/>
      <c r="T534">
        <v>2</v>
      </c>
      <c r="U534"/>
      <c r="V534"/>
      <c r="W534"/>
      <c r="X534">
        <v>6</v>
      </c>
      <c r="Y534">
        <v>7</v>
      </c>
      <c r="Z534"/>
      <c r="AA534"/>
      <c r="AB534"/>
      <c r="AC534"/>
      <c r="AD534">
        <v>12</v>
      </c>
      <c r="AE534">
        <v>13</v>
      </c>
      <c r="AF534"/>
      <c r="AG534" s="126">
        <f t="shared" si="25"/>
        <v>5</v>
      </c>
      <c r="AH534"/>
      <c r="AI534">
        <v>4</v>
      </c>
      <c r="AJ534"/>
      <c r="AK534"/>
      <c r="AL534"/>
      <c r="AM534">
        <v>5</v>
      </c>
      <c r="AN534">
        <v>2</v>
      </c>
      <c r="AO534"/>
      <c r="AP534"/>
      <c r="AQ534"/>
      <c r="AR534"/>
      <c r="AS534">
        <v>1</v>
      </c>
      <c r="AT534">
        <v>3</v>
      </c>
      <c r="AU534"/>
      <c r="AV534"/>
      <c r="AW534"/>
      <c r="AX534"/>
      <c r="AY534"/>
      <c r="AZ534">
        <v>6</v>
      </c>
      <c r="BA534">
        <v>3</v>
      </c>
      <c r="BB534">
        <v>3</v>
      </c>
      <c r="BC534">
        <v>3</v>
      </c>
      <c r="BD534">
        <v>4</v>
      </c>
      <c r="BE534">
        <v>5</v>
      </c>
      <c r="BF534">
        <v>3</v>
      </c>
      <c r="BG534">
        <v>3</v>
      </c>
      <c r="BH534">
        <v>3</v>
      </c>
      <c r="BI534">
        <v>3</v>
      </c>
      <c r="BJ534">
        <v>4</v>
      </c>
      <c r="BK534">
        <v>4</v>
      </c>
      <c r="BL534">
        <v>4</v>
      </c>
      <c r="BM534">
        <v>5</v>
      </c>
      <c r="BN534">
        <v>4</v>
      </c>
      <c r="BO534">
        <v>4</v>
      </c>
      <c r="BP534">
        <v>4</v>
      </c>
      <c r="BQ534">
        <v>3</v>
      </c>
      <c r="BR534">
        <v>4</v>
      </c>
      <c r="BS534">
        <v>4</v>
      </c>
      <c r="BT534">
        <v>4</v>
      </c>
      <c r="BU534">
        <v>4</v>
      </c>
      <c r="BV534">
        <v>3</v>
      </c>
      <c r="BW534">
        <v>3</v>
      </c>
      <c r="BX534">
        <v>4</v>
      </c>
      <c r="BY534">
        <v>5</v>
      </c>
      <c r="BZ534">
        <v>5</v>
      </c>
      <c r="CA534">
        <v>4</v>
      </c>
      <c r="CB534">
        <v>3</v>
      </c>
      <c r="CC534">
        <v>3</v>
      </c>
      <c r="CD534">
        <v>4</v>
      </c>
      <c r="CE534">
        <v>7</v>
      </c>
      <c r="CF534">
        <v>3</v>
      </c>
      <c r="CG534">
        <v>4</v>
      </c>
      <c r="CH534">
        <v>3</v>
      </c>
      <c r="CI534">
        <v>4</v>
      </c>
      <c r="CJ534">
        <v>4</v>
      </c>
      <c r="CK534">
        <v>4</v>
      </c>
      <c r="CL534">
        <v>2</v>
      </c>
      <c r="CM534">
        <v>2</v>
      </c>
      <c r="CN534">
        <v>2</v>
      </c>
    </row>
    <row r="535" spans="1:92" ht="15.5">
      <c r="A535" s="126" t="s">
        <v>1347</v>
      </c>
      <c r="B535" s="132">
        <v>20.828887620921591</v>
      </c>
      <c r="C535">
        <v>2</v>
      </c>
      <c r="D535">
        <v>4</v>
      </c>
      <c r="E535">
        <v>13</v>
      </c>
      <c r="F535">
        <v>1</v>
      </c>
      <c r="G535"/>
      <c r="H535"/>
      <c r="I535"/>
      <c r="J535"/>
      <c r="K535"/>
      <c r="L535"/>
      <c r="M535"/>
      <c r="N535"/>
      <c r="O535"/>
      <c r="P535"/>
      <c r="Q535" s="126">
        <f t="shared" si="24"/>
        <v>1</v>
      </c>
      <c r="R535">
        <f t="shared" si="26"/>
        <v>1</v>
      </c>
      <c r="S535">
        <v>1</v>
      </c>
      <c r="T535">
        <v>2</v>
      </c>
      <c r="U535"/>
      <c r="V535">
        <v>4</v>
      </c>
      <c r="W535"/>
      <c r="X535">
        <v>6</v>
      </c>
      <c r="Y535">
        <v>7</v>
      </c>
      <c r="Z535">
        <v>8</v>
      </c>
      <c r="AA535">
        <v>9</v>
      </c>
      <c r="AB535">
        <v>10</v>
      </c>
      <c r="AC535"/>
      <c r="AD535">
        <v>12</v>
      </c>
      <c r="AE535"/>
      <c r="AF535"/>
      <c r="AG535" s="126">
        <f t="shared" si="25"/>
        <v>9</v>
      </c>
      <c r="AH535">
        <v>1</v>
      </c>
      <c r="AI535">
        <v>2</v>
      </c>
      <c r="AJ535"/>
      <c r="AK535">
        <v>3</v>
      </c>
      <c r="AL535"/>
      <c r="AM535">
        <v>4</v>
      </c>
      <c r="AN535">
        <v>5</v>
      </c>
      <c r="AO535">
        <v>6</v>
      </c>
      <c r="AP535">
        <v>7</v>
      </c>
      <c r="AQ535">
        <v>8</v>
      </c>
      <c r="AR535"/>
      <c r="AS535">
        <v>9</v>
      </c>
      <c r="AT535"/>
      <c r="AU535" t="s">
        <v>1346</v>
      </c>
      <c r="AV535" t="s">
        <v>1345</v>
      </c>
      <c r="AW535" t="s">
        <v>1344</v>
      </c>
      <c r="AX535"/>
      <c r="AY535"/>
      <c r="AZ535">
        <v>3</v>
      </c>
      <c r="BA535">
        <v>4</v>
      </c>
      <c r="BB535">
        <v>4</v>
      </c>
      <c r="BC535">
        <v>4</v>
      </c>
      <c r="BD535">
        <v>3</v>
      </c>
      <c r="BE535">
        <v>5</v>
      </c>
      <c r="BF535">
        <v>3</v>
      </c>
      <c r="BG535">
        <v>4</v>
      </c>
      <c r="BH535">
        <v>3</v>
      </c>
      <c r="BI535">
        <v>4</v>
      </c>
      <c r="BJ535">
        <v>5</v>
      </c>
      <c r="BK535">
        <v>5</v>
      </c>
      <c r="BL535">
        <v>5</v>
      </c>
      <c r="BM535">
        <v>5</v>
      </c>
      <c r="BN535">
        <v>5</v>
      </c>
      <c r="BO535">
        <v>5</v>
      </c>
      <c r="BP535">
        <v>4</v>
      </c>
      <c r="BQ535">
        <v>5</v>
      </c>
      <c r="BR535">
        <v>5</v>
      </c>
      <c r="BS535">
        <v>4</v>
      </c>
      <c r="BT535">
        <v>3</v>
      </c>
      <c r="BU535">
        <v>3</v>
      </c>
      <c r="BV535">
        <v>4</v>
      </c>
      <c r="BW535">
        <v>4</v>
      </c>
      <c r="BX535">
        <v>4</v>
      </c>
      <c r="BY535">
        <v>4</v>
      </c>
      <c r="BZ535">
        <v>5</v>
      </c>
      <c r="CA535">
        <v>4</v>
      </c>
      <c r="CB535">
        <v>4</v>
      </c>
      <c r="CC535">
        <v>4</v>
      </c>
      <c r="CD535">
        <v>4</v>
      </c>
      <c r="CE535">
        <v>4</v>
      </c>
      <c r="CF535">
        <v>4</v>
      </c>
      <c r="CG535">
        <v>5</v>
      </c>
      <c r="CH535">
        <v>5</v>
      </c>
      <c r="CI535">
        <v>5</v>
      </c>
      <c r="CJ535">
        <v>5</v>
      </c>
      <c r="CK535">
        <v>5</v>
      </c>
      <c r="CL535">
        <v>3</v>
      </c>
      <c r="CM535">
        <v>3</v>
      </c>
      <c r="CN535">
        <v>3</v>
      </c>
    </row>
    <row r="536" spans="1:92" ht="15.5">
      <c r="A536" s="126" t="s">
        <v>1343</v>
      </c>
      <c r="B536" s="132">
        <v>4.9780013696860124</v>
      </c>
      <c r="C536">
        <v>1</v>
      </c>
      <c r="D536">
        <v>5</v>
      </c>
      <c r="E536">
        <v>2</v>
      </c>
      <c r="F536">
        <v>1</v>
      </c>
      <c r="G536"/>
      <c r="H536"/>
      <c r="I536"/>
      <c r="J536"/>
      <c r="K536"/>
      <c r="L536"/>
      <c r="M536"/>
      <c r="N536"/>
      <c r="O536"/>
      <c r="P536"/>
      <c r="Q536" s="126">
        <f t="shared" si="24"/>
        <v>1</v>
      </c>
      <c r="R536">
        <f t="shared" si="26"/>
        <v>1</v>
      </c>
      <c r="S536">
        <v>1</v>
      </c>
      <c r="T536">
        <v>2</v>
      </c>
      <c r="U536"/>
      <c r="V536"/>
      <c r="W536"/>
      <c r="X536">
        <v>6</v>
      </c>
      <c r="Y536">
        <v>7</v>
      </c>
      <c r="Z536"/>
      <c r="AA536"/>
      <c r="AB536"/>
      <c r="AC536"/>
      <c r="AD536">
        <v>12</v>
      </c>
      <c r="AE536"/>
      <c r="AF536"/>
      <c r="AG536" s="126">
        <f t="shared" si="25"/>
        <v>5</v>
      </c>
      <c r="AH536">
        <v>1</v>
      </c>
      <c r="AI536">
        <v>2</v>
      </c>
      <c r="AJ536"/>
      <c r="AK536"/>
      <c r="AL536"/>
      <c r="AM536">
        <v>3</v>
      </c>
      <c r="AN536">
        <v>4</v>
      </c>
      <c r="AO536"/>
      <c r="AP536"/>
      <c r="AQ536"/>
      <c r="AR536"/>
      <c r="AS536">
        <v>5</v>
      </c>
      <c r="AT536"/>
      <c r="AU536" t="s">
        <v>1342</v>
      </c>
      <c r="AV536"/>
      <c r="AW536"/>
      <c r="AX536"/>
      <c r="AY536"/>
      <c r="AZ536">
        <v>4</v>
      </c>
      <c r="BA536">
        <v>3</v>
      </c>
      <c r="BB536">
        <v>3</v>
      </c>
      <c r="BC536">
        <v>4</v>
      </c>
      <c r="BD536">
        <v>1</v>
      </c>
      <c r="BE536">
        <v>4</v>
      </c>
      <c r="BF536">
        <v>3</v>
      </c>
      <c r="BG536">
        <v>5</v>
      </c>
      <c r="BH536">
        <v>2</v>
      </c>
      <c r="BI536">
        <v>1</v>
      </c>
      <c r="BJ536">
        <v>3</v>
      </c>
      <c r="BK536">
        <v>4</v>
      </c>
      <c r="BL536">
        <v>4</v>
      </c>
      <c r="BM536">
        <v>5</v>
      </c>
      <c r="BN536">
        <v>5</v>
      </c>
      <c r="BO536">
        <v>5</v>
      </c>
      <c r="BP536">
        <v>4</v>
      </c>
      <c r="BQ536">
        <v>5</v>
      </c>
      <c r="BR536">
        <v>5</v>
      </c>
      <c r="BS536">
        <v>5</v>
      </c>
      <c r="BT536">
        <v>3</v>
      </c>
      <c r="BU536">
        <v>5</v>
      </c>
      <c r="BV536">
        <v>3</v>
      </c>
      <c r="BW536">
        <v>4</v>
      </c>
      <c r="BX536">
        <v>5</v>
      </c>
      <c r="BY536">
        <v>4</v>
      </c>
      <c r="BZ536">
        <v>5</v>
      </c>
      <c r="CA536">
        <v>4</v>
      </c>
      <c r="CB536">
        <v>4</v>
      </c>
      <c r="CC536">
        <v>4</v>
      </c>
      <c r="CD536">
        <v>5</v>
      </c>
      <c r="CE536">
        <v>1</v>
      </c>
      <c r="CF536">
        <v>3</v>
      </c>
      <c r="CG536">
        <v>4</v>
      </c>
      <c r="CH536">
        <v>4</v>
      </c>
      <c r="CI536">
        <v>3</v>
      </c>
      <c r="CJ536">
        <v>4</v>
      </c>
      <c r="CK536">
        <v>5</v>
      </c>
      <c r="CL536">
        <v>4</v>
      </c>
      <c r="CM536">
        <v>4</v>
      </c>
      <c r="CN536">
        <v>3</v>
      </c>
    </row>
    <row r="537" spans="1:92" ht="15.5">
      <c r="A537" s="126" t="s">
        <v>1341</v>
      </c>
      <c r="B537" s="132">
        <v>18.137512779257044</v>
      </c>
      <c r="C537">
        <v>2</v>
      </c>
      <c r="D537">
        <v>2</v>
      </c>
      <c r="E537">
        <v>4</v>
      </c>
      <c r="F537">
        <v>1</v>
      </c>
      <c r="G537"/>
      <c r="H537"/>
      <c r="I537"/>
      <c r="J537"/>
      <c r="K537"/>
      <c r="L537"/>
      <c r="M537"/>
      <c r="N537"/>
      <c r="O537"/>
      <c r="P537"/>
      <c r="Q537" s="126">
        <f t="shared" si="24"/>
        <v>1</v>
      </c>
      <c r="R537">
        <f t="shared" si="26"/>
        <v>1</v>
      </c>
      <c r="S537"/>
      <c r="T537">
        <v>2</v>
      </c>
      <c r="U537"/>
      <c r="V537">
        <v>4</v>
      </c>
      <c r="W537"/>
      <c r="X537">
        <v>6</v>
      </c>
      <c r="Y537">
        <v>7</v>
      </c>
      <c r="Z537"/>
      <c r="AA537">
        <v>9</v>
      </c>
      <c r="AB537">
        <v>10</v>
      </c>
      <c r="AC537"/>
      <c r="AD537"/>
      <c r="AE537"/>
      <c r="AF537"/>
      <c r="AG537" s="126">
        <f t="shared" si="25"/>
        <v>6</v>
      </c>
      <c r="AH537"/>
      <c r="AI537">
        <v>4</v>
      </c>
      <c r="AJ537"/>
      <c r="AK537">
        <v>1</v>
      </c>
      <c r="AL537"/>
      <c r="AM537">
        <v>5</v>
      </c>
      <c r="AN537">
        <v>2</v>
      </c>
      <c r="AO537"/>
      <c r="AP537">
        <v>3</v>
      </c>
      <c r="AQ537">
        <v>6</v>
      </c>
      <c r="AR537"/>
      <c r="AS537"/>
      <c r="AT537"/>
      <c r="AU537"/>
      <c r="AV537"/>
      <c r="AW537"/>
      <c r="AX537"/>
      <c r="AY537"/>
      <c r="AZ537">
        <v>6</v>
      </c>
      <c r="BA537">
        <v>3</v>
      </c>
      <c r="BB537">
        <v>3</v>
      </c>
      <c r="BC537">
        <v>4</v>
      </c>
      <c r="BD537">
        <v>2</v>
      </c>
      <c r="BE537">
        <v>4</v>
      </c>
      <c r="BF537">
        <v>4</v>
      </c>
      <c r="BG537">
        <v>3</v>
      </c>
      <c r="BH537">
        <v>3</v>
      </c>
      <c r="BI537">
        <v>4</v>
      </c>
      <c r="BJ537">
        <v>3</v>
      </c>
      <c r="BK537">
        <v>3</v>
      </c>
      <c r="BL537">
        <v>4</v>
      </c>
      <c r="BM537">
        <v>5</v>
      </c>
      <c r="BN537">
        <v>5</v>
      </c>
      <c r="BO537">
        <v>5</v>
      </c>
      <c r="BP537">
        <v>4</v>
      </c>
      <c r="BQ537">
        <v>4</v>
      </c>
      <c r="BR537">
        <v>5</v>
      </c>
      <c r="BS537">
        <v>4</v>
      </c>
      <c r="BT537">
        <v>3</v>
      </c>
      <c r="BU537">
        <v>3</v>
      </c>
      <c r="BV537">
        <v>4</v>
      </c>
      <c r="BW537">
        <v>5</v>
      </c>
      <c r="BX537">
        <v>4</v>
      </c>
      <c r="BY537">
        <v>5</v>
      </c>
      <c r="BZ537">
        <v>5</v>
      </c>
      <c r="CA537">
        <v>4</v>
      </c>
      <c r="CB537">
        <v>3</v>
      </c>
      <c r="CC537">
        <v>3</v>
      </c>
      <c r="CD537">
        <v>4</v>
      </c>
      <c r="CE537">
        <v>3</v>
      </c>
      <c r="CF537">
        <v>2</v>
      </c>
      <c r="CG537">
        <v>4</v>
      </c>
      <c r="CH537">
        <v>3</v>
      </c>
      <c r="CI537">
        <v>4</v>
      </c>
      <c r="CJ537">
        <v>4</v>
      </c>
      <c r="CK537">
        <v>3</v>
      </c>
      <c r="CL537">
        <v>2</v>
      </c>
      <c r="CM537">
        <v>2</v>
      </c>
      <c r="CN537">
        <v>1</v>
      </c>
    </row>
    <row r="538" spans="1:92" ht="15.5">
      <c r="A538" s="126" t="s">
        <v>1340</v>
      </c>
      <c r="B538" s="132">
        <v>13.810654667123789</v>
      </c>
      <c r="C538">
        <v>1</v>
      </c>
      <c r="D538">
        <v>5</v>
      </c>
      <c r="E538">
        <v>15</v>
      </c>
      <c r="F538"/>
      <c r="G538"/>
      <c r="H538"/>
      <c r="I538"/>
      <c r="J538"/>
      <c r="K538"/>
      <c r="L538"/>
      <c r="M538"/>
      <c r="N538">
        <v>9</v>
      </c>
      <c r="O538"/>
      <c r="P538" t="s">
        <v>168</v>
      </c>
      <c r="Q538" s="126">
        <f t="shared" si="24"/>
        <v>1</v>
      </c>
      <c r="R538">
        <f t="shared" si="26"/>
        <v>9</v>
      </c>
      <c r="S538"/>
      <c r="T538"/>
      <c r="U538"/>
      <c r="V538">
        <v>4</v>
      </c>
      <c r="W538"/>
      <c r="X538"/>
      <c r="Y538"/>
      <c r="Z538">
        <v>8</v>
      </c>
      <c r="AA538">
        <v>9</v>
      </c>
      <c r="AB538"/>
      <c r="AC538"/>
      <c r="AD538"/>
      <c r="AE538">
        <v>13</v>
      </c>
      <c r="AF538"/>
      <c r="AG538" s="126">
        <f t="shared" si="25"/>
        <v>4</v>
      </c>
      <c r="AH538"/>
      <c r="AI538"/>
      <c r="AJ538"/>
      <c r="AK538">
        <v>3</v>
      </c>
      <c r="AL538"/>
      <c r="AM538"/>
      <c r="AN538"/>
      <c r="AO538">
        <v>1</v>
      </c>
      <c r="AP538">
        <v>2</v>
      </c>
      <c r="AQ538"/>
      <c r="AR538"/>
      <c r="AS538"/>
      <c r="AT538">
        <v>4</v>
      </c>
      <c r="AU538" t="s">
        <v>488</v>
      </c>
      <c r="AV538" t="s">
        <v>502</v>
      </c>
      <c r="AW538"/>
      <c r="AX538"/>
      <c r="AY538"/>
      <c r="AZ538">
        <v>3</v>
      </c>
      <c r="BA538">
        <v>1</v>
      </c>
      <c r="BB538">
        <v>1</v>
      </c>
      <c r="BC538">
        <v>3</v>
      </c>
      <c r="BD538">
        <v>5</v>
      </c>
      <c r="BE538">
        <v>5</v>
      </c>
      <c r="BF538">
        <v>5</v>
      </c>
      <c r="BG538">
        <v>5</v>
      </c>
      <c r="BH538">
        <v>3</v>
      </c>
      <c r="BI538">
        <v>3</v>
      </c>
      <c r="BJ538">
        <v>5</v>
      </c>
      <c r="BK538">
        <v>5</v>
      </c>
      <c r="BL538">
        <v>3</v>
      </c>
      <c r="BM538">
        <v>5</v>
      </c>
      <c r="BN538">
        <v>5</v>
      </c>
      <c r="BO538">
        <v>5</v>
      </c>
      <c r="BP538">
        <v>5</v>
      </c>
      <c r="BQ538">
        <v>5</v>
      </c>
      <c r="BR538">
        <v>5</v>
      </c>
      <c r="BS538">
        <v>5</v>
      </c>
      <c r="BT538">
        <v>5</v>
      </c>
      <c r="BU538">
        <v>5</v>
      </c>
      <c r="BV538">
        <v>5</v>
      </c>
      <c r="BW538">
        <v>5</v>
      </c>
      <c r="BX538">
        <v>5</v>
      </c>
      <c r="BY538">
        <v>5</v>
      </c>
      <c r="BZ538">
        <v>5</v>
      </c>
      <c r="CA538">
        <v>5</v>
      </c>
      <c r="CB538">
        <v>5</v>
      </c>
      <c r="CC538">
        <v>5</v>
      </c>
      <c r="CD538">
        <v>5</v>
      </c>
      <c r="CE538">
        <v>3</v>
      </c>
      <c r="CF538">
        <v>5</v>
      </c>
      <c r="CG538">
        <v>5</v>
      </c>
      <c r="CH538">
        <v>3</v>
      </c>
      <c r="CI538">
        <v>1</v>
      </c>
      <c r="CJ538">
        <v>4</v>
      </c>
      <c r="CK538">
        <v>4</v>
      </c>
      <c r="CL538">
        <v>5</v>
      </c>
      <c r="CM538">
        <v>5</v>
      </c>
      <c r="CN538">
        <v>2</v>
      </c>
    </row>
    <row r="539" spans="1:92" ht="15.5">
      <c r="A539" s="126" t="s">
        <v>1339</v>
      </c>
      <c r="B539" s="132">
        <v>11.31219664145301</v>
      </c>
      <c r="C539">
        <v>1</v>
      </c>
      <c r="D539">
        <v>6</v>
      </c>
      <c r="E539">
        <v>2</v>
      </c>
      <c r="F539">
        <v>1</v>
      </c>
      <c r="G539"/>
      <c r="H539"/>
      <c r="I539"/>
      <c r="J539"/>
      <c r="K539"/>
      <c r="L539"/>
      <c r="M539"/>
      <c r="N539"/>
      <c r="O539"/>
      <c r="P539"/>
      <c r="Q539" s="126">
        <f t="shared" si="24"/>
        <v>1</v>
      </c>
      <c r="R539">
        <f t="shared" si="26"/>
        <v>1</v>
      </c>
      <c r="S539">
        <v>1</v>
      </c>
      <c r="T539">
        <v>2</v>
      </c>
      <c r="U539">
        <v>3</v>
      </c>
      <c r="V539">
        <v>4</v>
      </c>
      <c r="W539">
        <v>5</v>
      </c>
      <c r="X539"/>
      <c r="Y539">
        <v>7</v>
      </c>
      <c r="Z539">
        <v>8</v>
      </c>
      <c r="AA539"/>
      <c r="AB539">
        <v>10</v>
      </c>
      <c r="AC539">
        <v>11</v>
      </c>
      <c r="AD539">
        <v>12</v>
      </c>
      <c r="AE539"/>
      <c r="AF539"/>
      <c r="AG539" s="126">
        <f t="shared" si="25"/>
        <v>10</v>
      </c>
      <c r="AH539">
        <v>8</v>
      </c>
      <c r="AI539">
        <v>7</v>
      </c>
      <c r="AJ539">
        <v>6</v>
      </c>
      <c r="AK539">
        <v>9</v>
      </c>
      <c r="AL539">
        <v>5</v>
      </c>
      <c r="AM539"/>
      <c r="AN539">
        <v>4</v>
      </c>
      <c r="AO539">
        <v>1</v>
      </c>
      <c r="AP539"/>
      <c r="AQ539">
        <v>10</v>
      </c>
      <c r="AR539">
        <v>3</v>
      </c>
      <c r="AS539">
        <v>2</v>
      </c>
      <c r="AT539"/>
      <c r="AU539" t="s">
        <v>1338</v>
      </c>
      <c r="AV539" t="s">
        <v>1337</v>
      </c>
      <c r="AW539"/>
      <c r="AX539"/>
      <c r="AY539"/>
      <c r="AZ539">
        <v>3</v>
      </c>
      <c r="BA539">
        <v>4</v>
      </c>
      <c r="BB539">
        <v>4</v>
      </c>
      <c r="BC539">
        <v>5</v>
      </c>
      <c r="BD539">
        <v>5</v>
      </c>
      <c r="BE539">
        <v>5</v>
      </c>
      <c r="BF539">
        <v>4</v>
      </c>
      <c r="BG539">
        <v>5</v>
      </c>
      <c r="BH539">
        <v>4</v>
      </c>
      <c r="BI539">
        <v>5</v>
      </c>
      <c r="BJ539">
        <v>5</v>
      </c>
      <c r="BK539">
        <v>5</v>
      </c>
      <c r="BL539">
        <v>4</v>
      </c>
      <c r="BM539">
        <v>5</v>
      </c>
      <c r="BN539">
        <v>3</v>
      </c>
      <c r="BO539">
        <v>4</v>
      </c>
      <c r="BP539">
        <v>5</v>
      </c>
      <c r="BQ539">
        <v>4</v>
      </c>
      <c r="BR539">
        <v>5</v>
      </c>
      <c r="BS539">
        <v>4</v>
      </c>
      <c r="BT539">
        <v>4</v>
      </c>
      <c r="BU539">
        <v>3</v>
      </c>
      <c r="BV539">
        <v>3</v>
      </c>
      <c r="BW539">
        <v>5</v>
      </c>
      <c r="BX539">
        <v>4</v>
      </c>
      <c r="BY539">
        <v>5</v>
      </c>
      <c r="BZ539">
        <v>5</v>
      </c>
      <c r="CA539">
        <v>5</v>
      </c>
      <c r="CB539">
        <v>5</v>
      </c>
      <c r="CC539">
        <v>4</v>
      </c>
      <c r="CD539">
        <v>4</v>
      </c>
      <c r="CE539">
        <v>4</v>
      </c>
      <c r="CF539">
        <v>4</v>
      </c>
      <c r="CG539">
        <v>4</v>
      </c>
      <c r="CH539">
        <v>5</v>
      </c>
      <c r="CI539">
        <v>5</v>
      </c>
      <c r="CJ539">
        <v>4</v>
      </c>
      <c r="CK539">
        <v>5</v>
      </c>
      <c r="CL539">
        <v>3</v>
      </c>
      <c r="CM539">
        <v>3</v>
      </c>
      <c r="CN539">
        <v>2</v>
      </c>
    </row>
    <row r="540" spans="1:92" ht="15.5">
      <c r="A540" s="126" t="s">
        <v>1336</v>
      </c>
      <c r="B540" s="132">
        <v>24.343020721810941</v>
      </c>
      <c r="C540">
        <v>2</v>
      </c>
      <c r="D540">
        <v>4</v>
      </c>
      <c r="E540">
        <v>2</v>
      </c>
      <c r="F540">
        <v>1</v>
      </c>
      <c r="G540"/>
      <c r="H540"/>
      <c r="I540"/>
      <c r="J540"/>
      <c r="K540"/>
      <c r="L540"/>
      <c r="M540"/>
      <c r="N540"/>
      <c r="O540"/>
      <c r="P540"/>
      <c r="Q540" s="126">
        <f t="shared" si="24"/>
        <v>1</v>
      </c>
      <c r="R540">
        <f t="shared" si="26"/>
        <v>1</v>
      </c>
      <c r="S540"/>
      <c r="T540">
        <v>2</v>
      </c>
      <c r="U540"/>
      <c r="V540"/>
      <c r="W540"/>
      <c r="X540">
        <v>6</v>
      </c>
      <c r="Y540">
        <v>7</v>
      </c>
      <c r="Z540"/>
      <c r="AA540"/>
      <c r="AB540"/>
      <c r="AC540"/>
      <c r="AD540"/>
      <c r="AE540"/>
      <c r="AF540"/>
      <c r="AG540" s="126">
        <f t="shared" si="25"/>
        <v>3</v>
      </c>
      <c r="AH540"/>
      <c r="AI540">
        <v>1</v>
      </c>
      <c r="AJ540"/>
      <c r="AK540"/>
      <c r="AL540"/>
      <c r="AM540">
        <v>2</v>
      </c>
      <c r="AN540">
        <v>3</v>
      </c>
      <c r="AO540"/>
      <c r="AP540"/>
      <c r="AQ540"/>
      <c r="AR540"/>
      <c r="AS540"/>
      <c r="AT540"/>
      <c r="AU540" t="s">
        <v>1002</v>
      </c>
      <c r="AV540" t="s">
        <v>1335</v>
      </c>
      <c r="AW540"/>
      <c r="AX540"/>
      <c r="AY540"/>
      <c r="AZ540">
        <v>6</v>
      </c>
      <c r="BA540">
        <v>3</v>
      </c>
      <c r="BB540">
        <v>3</v>
      </c>
      <c r="BC540">
        <v>4</v>
      </c>
      <c r="BD540">
        <v>2</v>
      </c>
      <c r="BE540">
        <v>3</v>
      </c>
      <c r="BF540">
        <v>4</v>
      </c>
      <c r="BG540">
        <v>3</v>
      </c>
      <c r="BH540">
        <v>2</v>
      </c>
      <c r="BI540">
        <v>4</v>
      </c>
      <c r="BJ540">
        <v>4</v>
      </c>
      <c r="BK540">
        <v>4</v>
      </c>
      <c r="BL540">
        <v>4</v>
      </c>
      <c r="BM540">
        <v>4</v>
      </c>
      <c r="BN540">
        <v>4</v>
      </c>
      <c r="BO540">
        <v>4</v>
      </c>
      <c r="BP540">
        <v>4</v>
      </c>
      <c r="BQ540">
        <v>4</v>
      </c>
      <c r="BR540">
        <v>4</v>
      </c>
      <c r="BS540">
        <v>4</v>
      </c>
      <c r="BT540">
        <v>3</v>
      </c>
      <c r="BU540">
        <v>3</v>
      </c>
      <c r="BV540">
        <v>4</v>
      </c>
      <c r="BW540">
        <v>4</v>
      </c>
      <c r="BX540">
        <v>5</v>
      </c>
      <c r="BY540">
        <v>4</v>
      </c>
      <c r="BZ540">
        <v>5</v>
      </c>
      <c r="CA540">
        <v>4</v>
      </c>
      <c r="CB540">
        <v>3</v>
      </c>
      <c r="CC540">
        <v>4</v>
      </c>
      <c r="CD540">
        <v>4</v>
      </c>
      <c r="CE540">
        <v>7</v>
      </c>
      <c r="CF540">
        <v>2</v>
      </c>
      <c r="CG540">
        <v>3</v>
      </c>
      <c r="CH540">
        <v>4</v>
      </c>
      <c r="CI540">
        <v>4</v>
      </c>
      <c r="CJ540">
        <v>3</v>
      </c>
      <c r="CK540">
        <v>3</v>
      </c>
      <c r="CL540">
        <v>3</v>
      </c>
      <c r="CM540">
        <v>2</v>
      </c>
      <c r="CN540">
        <v>2</v>
      </c>
    </row>
    <row r="541" spans="1:92" ht="15.5">
      <c r="A541" s="126" t="s">
        <v>1334</v>
      </c>
      <c r="B541" s="132">
        <v>23.12574075955839</v>
      </c>
      <c r="C541">
        <v>1</v>
      </c>
      <c r="D541">
        <v>6</v>
      </c>
      <c r="E541">
        <v>9</v>
      </c>
      <c r="F541">
        <v>1</v>
      </c>
      <c r="G541"/>
      <c r="H541"/>
      <c r="I541"/>
      <c r="J541"/>
      <c r="K541"/>
      <c r="L541"/>
      <c r="M541"/>
      <c r="N541"/>
      <c r="O541"/>
      <c r="P541"/>
      <c r="Q541" s="126">
        <f t="shared" si="24"/>
        <v>1</v>
      </c>
      <c r="R541">
        <f t="shared" si="26"/>
        <v>1</v>
      </c>
      <c r="S541"/>
      <c r="T541">
        <v>2</v>
      </c>
      <c r="U541">
        <v>3</v>
      </c>
      <c r="V541">
        <v>4</v>
      </c>
      <c r="W541">
        <v>5</v>
      </c>
      <c r="X541">
        <v>6</v>
      </c>
      <c r="Y541">
        <v>7</v>
      </c>
      <c r="Z541"/>
      <c r="AA541"/>
      <c r="AB541"/>
      <c r="AC541">
        <v>11</v>
      </c>
      <c r="AD541">
        <v>12</v>
      </c>
      <c r="AE541"/>
      <c r="AF541"/>
      <c r="AG541" s="126">
        <f t="shared" si="25"/>
        <v>8</v>
      </c>
      <c r="AH541"/>
      <c r="AI541">
        <v>2</v>
      </c>
      <c r="AJ541">
        <v>7</v>
      </c>
      <c r="AK541">
        <v>1</v>
      </c>
      <c r="AL541">
        <v>6</v>
      </c>
      <c r="AM541">
        <v>3</v>
      </c>
      <c r="AN541">
        <v>4</v>
      </c>
      <c r="AO541"/>
      <c r="AP541"/>
      <c r="AQ541"/>
      <c r="AR541">
        <v>5</v>
      </c>
      <c r="AS541">
        <v>8</v>
      </c>
      <c r="AT541"/>
      <c r="AU541"/>
      <c r="AV541"/>
      <c r="AW541"/>
      <c r="AX541"/>
      <c r="AY541"/>
      <c r="AZ541">
        <v>6</v>
      </c>
      <c r="BA541">
        <v>4</v>
      </c>
      <c r="BB541">
        <v>4</v>
      </c>
      <c r="BC541">
        <v>4</v>
      </c>
      <c r="BD541">
        <v>3</v>
      </c>
      <c r="BE541">
        <v>3</v>
      </c>
      <c r="BF541">
        <v>3</v>
      </c>
      <c r="BG541">
        <v>5</v>
      </c>
      <c r="BH541">
        <v>4</v>
      </c>
      <c r="BI541">
        <v>5</v>
      </c>
      <c r="BJ541">
        <v>5</v>
      </c>
      <c r="BK541">
        <v>5</v>
      </c>
      <c r="BL541">
        <v>4</v>
      </c>
      <c r="BM541">
        <v>5</v>
      </c>
      <c r="BN541">
        <v>5</v>
      </c>
      <c r="BO541">
        <v>5</v>
      </c>
      <c r="BP541">
        <v>5</v>
      </c>
      <c r="BQ541">
        <v>5</v>
      </c>
      <c r="BR541">
        <v>5</v>
      </c>
      <c r="BS541">
        <v>5</v>
      </c>
      <c r="BT541">
        <v>4</v>
      </c>
      <c r="BU541">
        <v>2</v>
      </c>
      <c r="BV541">
        <v>5</v>
      </c>
      <c r="BW541">
        <v>5</v>
      </c>
      <c r="BX541">
        <v>5</v>
      </c>
      <c r="BY541">
        <v>5</v>
      </c>
      <c r="BZ541">
        <v>5</v>
      </c>
      <c r="CA541">
        <v>5</v>
      </c>
      <c r="CB541">
        <v>3</v>
      </c>
      <c r="CC541">
        <v>3</v>
      </c>
      <c r="CD541">
        <v>5</v>
      </c>
      <c r="CE541">
        <v>6</v>
      </c>
      <c r="CF541">
        <v>5</v>
      </c>
      <c r="CG541">
        <v>5</v>
      </c>
      <c r="CH541">
        <v>5</v>
      </c>
      <c r="CI541">
        <v>5</v>
      </c>
      <c r="CJ541">
        <v>5</v>
      </c>
      <c r="CK541">
        <v>5</v>
      </c>
      <c r="CL541">
        <v>2</v>
      </c>
      <c r="CM541">
        <v>2</v>
      </c>
      <c r="CN541">
        <v>1</v>
      </c>
    </row>
    <row r="542" spans="1:92" ht="15.5">
      <c r="A542" s="126" t="s">
        <v>1333</v>
      </c>
      <c r="B542" s="132">
        <v>8.7585752510990567</v>
      </c>
      <c r="C542">
        <v>1</v>
      </c>
      <c r="D542">
        <v>3</v>
      </c>
      <c r="E542">
        <v>9</v>
      </c>
      <c r="F542">
        <v>1</v>
      </c>
      <c r="G542"/>
      <c r="H542"/>
      <c r="I542"/>
      <c r="J542"/>
      <c r="K542"/>
      <c r="L542"/>
      <c r="M542"/>
      <c r="N542"/>
      <c r="O542"/>
      <c r="P542"/>
      <c r="Q542" s="126">
        <f t="shared" si="24"/>
        <v>1</v>
      </c>
      <c r="R542">
        <f t="shared" si="26"/>
        <v>1</v>
      </c>
      <c r="S542"/>
      <c r="T542"/>
      <c r="U542"/>
      <c r="V542"/>
      <c r="W542"/>
      <c r="X542"/>
      <c r="Y542"/>
      <c r="Z542"/>
      <c r="AA542">
        <v>9</v>
      </c>
      <c r="AB542"/>
      <c r="AC542"/>
      <c r="AD542">
        <v>12</v>
      </c>
      <c r="AE542"/>
      <c r="AF542"/>
      <c r="AG542" s="126">
        <f t="shared" si="25"/>
        <v>2</v>
      </c>
      <c r="AH542"/>
      <c r="AI542"/>
      <c r="AJ542"/>
      <c r="AK542"/>
      <c r="AL542"/>
      <c r="AM542"/>
      <c r="AN542"/>
      <c r="AO542"/>
      <c r="AP542"/>
      <c r="AQ542"/>
      <c r="AR542"/>
      <c r="AS542">
        <v>1</v>
      </c>
      <c r="AT542"/>
      <c r="AU542" t="s">
        <v>1332</v>
      </c>
      <c r="AV542" t="s">
        <v>266</v>
      </c>
      <c r="AW542" t="s">
        <v>265</v>
      </c>
      <c r="AX542" t="s">
        <v>1331</v>
      </c>
      <c r="AY542" t="s">
        <v>1330</v>
      </c>
      <c r="AZ542">
        <v>5</v>
      </c>
      <c r="BA542">
        <v>2</v>
      </c>
      <c r="BB542">
        <v>3</v>
      </c>
      <c r="BC542">
        <v>1</v>
      </c>
      <c r="BD542">
        <v>2</v>
      </c>
      <c r="BE542">
        <v>3</v>
      </c>
      <c r="BF542">
        <v>3</v>
      </c>
      <c r="BG542">
        <v>3</v>
      </c>
      <c r="BH542">
        <v>3</v>
      </c>
      <c r="BI542">
        <v>3</v>
      </c>
      <c r="BJ542">
        <v>3</v>
      </c>
      <c r="BK542">
        <v>3</v>
      </c>
      <c r="BL542">
        <v>3</v>
      </c>
      <c r="BM542">
        <v>3</v>
      </c>
      <c r="BN542">
        <v>3</v>
      </c>
      <c r="BO542">
        <v>3</v>
      </c>
      <c r="BP542">
        <v>3</v>
      </c>
      <c r="BQ542">
        <v>3</v>
      </c>
      <c r="BR542">
        <v>3</v>
      </c>
      <c r="BS542">
        <v>3</v>
      </c>
      <c r="BT542">
        <v>3</v>
      </c>
      <c r="BU542">
        <v>3</v>
      </c>
      <c r="BV542">
        <v>3</v>
      </c>
      <c r="BW542">
        <v>3</v>
      </c>
      <c r="BX542">
        <v>3</v>
      </c>
      <c r="BY542">
        <v>3</v>
      </c>
      <c r="BZ542">
        <v>3</v>
      </c>
      <c r="CA542">
        <v>3</v>
      </c>
      <c r="CB542">
        <v>3</v>
      </c>
      <c r="CC542">
        <v>3</v>
      </c>
      <c r="CD542">
        <v>3</v>
      </c>
      <c r="CE542">
        <v>2</v>
      </c>
      <c r="CF542">
        <v>3</v>
      </c>
      <c r="CG542">
        <v>3</v>
      </c>
      <c r="CH542">
        <v>3</v>
      </c>
      <c r="CI542">
        <v>3</v>
      </c>
      <c r="CJ542">
        <v>3</v>
      </c>
      <c r="CK542">
        <v>3</v>
      </c>
      <c r="CL542">
        <v>3</v>
      </c>
      <c r="CM542">
        <v>3</v>
      </c>
      <c r="CN542">
        <v>3</v>
      </c>
    </row>
    <row r="543" spans="1:92" ht="15.5">
      <c r="A543" s="126" t="s">
        <v>1329</v>
      </c>
      <c r="B543" s="132">
        <v>24.848739153200469</v>
      </c>
      <c r="C543">
        <v>2</v>
      </c>
      <c r="D543">
        <v>2</v>
      </c>
      <c r="E543">
        <v>13</v>
      </c>
      <c r="F543"/>
      <c r="G543"/>
      <c r="H543"/>
      <c r="I543"/>
      <c r="J543"/>
      <c r="K543"/>
      <c r="L543"/>
      <c r="M543"/>
      <c r="N543">
        <v>9</v>
      </c>
      <c r="O543"/>
      <c r="P543" t="s">
        <v>1328</v>
      </c>
      <c r="Q543" s="126">
        <f t="shared" si="24"/>
        <v>1</v>
      </c>
      <c r="R543">
        <f t="shared" si="26"/>
        <v>9</v>
      </c>
      <c r="S543"/>
      <c r="T543">
        <v>2</v>
      </c>
      <c r="U543">
        <v>3</v>
      </c>
      <c r="V543"/>
      <c r="W543">
        <v>5</v>
      </c>
      <c r="X543">
        <v>6</v>
      </c>
      <c r="Y543">
        <v>7</v>
      </c>
      <c r="Z543">
        <v>8</v>
      </c>
      <c r="AA543"/>
      <c r="AB543"/>
      <c r="AC543">
        <v>11</v>
      </c>
      <c r="AD543">
        <v>12</v>
      </c>
      <c r="AE543">
        <v>13</v>
      </c>
      <c r="AF543"/>
      <c r="AG543" s="126">
        <f t="shared" si="25"/>
        <v>9</v>
      </c>
      <c r="AH543"/>
      <c r="AI543">
        <v>1</v>
      </c>
      <c r="AJ543">
        <v>3</v>
      </c>
      <c r="AK543"/>
      <c r="AL543">
        <v>6</v>
      </c>
      <c r="AM543">
        <v>4</v>
      </c>
      <c r="AN543">
        <v>8</v>
      </c>
      <c r="AO543">
        <v>9</v>
      </c>
      <c r="AP543"/>
      <c r="AQ543"/>
      <c r="AR543">
        <v>2</v>
      </c>
      <c r="AS543">
        <v>5</v>
      </c>
      <c r="AT543">
        <v>7</v>
      </c>
      <c r="AU543" t="s">
        <v>310</v>
      </c>
      <c r="AV543" t="s">
        <v>269</v>
      </c>
      <c r="AW543" t="s">
        <v>311</v>
      </c>
      <c r="AX543" t="s">
        <v>734</v>
      </c>
      <c r="AY543"/>
      <c r="AZ543">
        <v>5</v>
      </c>
      <c r="BA543">
        <v>4</v>
      </c>
      <c r="BB543">
        <v>4</v>
      </c>
      <c r="BC543">
        <v>4</v>
      </c>
      <c r="BD543">
        <v>5</v>
      </c>
      <c r="BE543">
        <v>5</v>
      </c>
      <c r="BF543">
        <v>5</v>
      </c>
      <c r="BG543">
        <v>5</v>
      </c>
      <c r="BH543">
        <v>5</v>
      </c>
      <c r="BI543">
        <v>5</v>
      </c>
      <c r="BJ543">
        <v>5</v>
      </c>
      <c r="BK543">
        <v>5</v>
      </c>
      <c r="BL543">
        <v>5</v>
      </c>
      <c r="BM543">
        <v>5</v>
      </c>
      <c r="BN543">
        <v>5</v>
      </c>
      <c r="BO543">
        <v>5</v>
      </c>
      <c r="BP543">
        <v>5</v>
      </c>
      <c r="BQ543">
        <v>5</v>
      </c>
      <c r="BR543">
        <v>5</v>
      </c>
      <c r="BS543">
        <v>5</v>
      </c>
      <c r="BT543">
        <v>5</v>
      </c>
      <c r="BU543">
        <v>4</v>
      </c>
      <c r="BV543">
        <v>5</v>
      </c>
      <c r="BW543">
        <v>5</v>
      </c>
      <c r="BX543">
        <v>5</v>
      </c>
      <c r="BY543">
        <v>5</v>
      </c>
      <c r="BZ543">
        <v>5</v>
      </c>
      <c r="CA543">
        <v>5</v>
      </c>
      <c r="CB543">
        <v>5</v>
      </c>
      <c r="CC543">
        <v>5</v>
      </c>
      <c r="CD543">
        <v>5</v>
      </c>
      <c r="CE543">
        <v>3</v>
      </c>
      <c r="CF543">
        <v>5</v>
      </c>
      <c r="CG543">
        <v>5</v>
      </c>
      <c r="CH543">
        <v>5</v>
      </c>
      <c r="CI543">
        <v>5</v>
      </c>
      <c r="CJ543">
        <v>5</v>
      </c>
      <c r="CK543">
        <v>5</v>
      </c>
      <c r="CL543">
        <v>5</v>
      </c>
      <c r="CM543">
        <v>5</v>
      </c>
      <c r="CN543">
        <v>5</v>
      </c>
    </row>
    <row r="544" spans="1:92" ht="15.5">
      <c r="A544" s="126" t="s">
        <v>1327</v>
      </c>
      <c r="B544" s="132">
        <v>24.925472069082428</v>
      </c>
      <c r="C544">
        <v>1</v>
      </c>
      <c r="D544">
        <v>6</v>
      </c>
      <c r="E544">
        <v>12</v>
      </c>
      <c r="F544">
        <v>1</v>
      </c>
      <c r="G544"/>
      <c r="H544"/>
      <c r="I544"/>
      <c r="J544"/>
      <c r="K544"/>
      <c r="L544"/>
      <c r="M544"/>
      <c r="N544"/>
      <c r="O544"/>
      <c r="P544"/>
      <c r="Q544" s="126">
        <f t="shared" si="24"/>
        <v>1</v>
      </c>
      <c r="R544">
        <f t="shared" si="26"/>
        <v>1</v>
      </c>
      <c r="S544"/>
      <c r="T544">
        <v>2</v>
      </c>
      <c r="U544"/>
      <c r="V544"/>
      <c r="W544"/>
      <c r="X544">
        <v>6</v>
      </c>
      <c r="Y544">
        <v>7</v>
      </c>
      <c r="Z544"/>
      <c r="AA544"/>
      <c r="AB544"/>
      <c r="AC544"/>
      <c r="AD544">
        <v>12</v>
      </c>
      <c r="AE544"/>
      <c r="AF544"/>
      <c r="AG544" s="126">
        <f t="shared" si="25"/>
        <v>4</v>
      </c>
      <c r="AH544"/>
      <c r="AI544">
        <v>1</v>
      </c>
      <c r="AJ544"/>
      <c r="AK544"/>
      <c r="AL544"/>
      <c r="AM544">
        <v>2</v>
      </c>
      <c r="AN544">
        <v>3</v>
      </c>
      <c r="AO544"/>
      <c r="AP544"/>
      <c r="AQ544"/>
      <c r="AR544"/>
      <c r="AS544">
        <v>4</v>
      </c>
      <c r="AT544"/>
      <c r="AU544" t="s">
        <v>1326</v>
      </c>
      <c r="AV544" t="s">
        <v>1183</v>
      </c>
      <c r="AW544"/>
      <c r="AX544"/>
      <c r="AY544"/>
      <c r="AZ544">
        <v>6</v>
      </c>
      <c r="BA544">
        <v>3</v>
      </c>
      <c r="BB544">
        <v>3</v>
      </c>
      <c r="BC544">
        <v>4</v>
      </c>
      <c r="BD544">
        <v>4</v>
      </c>
      <c r="BE544">
        <v>4</v>
      </c>
      <c r="BF544">
        <v>3</v>
      </c>
      <c r="BG544">
        <v>4</v>
      </c>
      <c r="BH544">
        <v>4</v>
      </c>
      <c r="BI544">
        <v>4</v>
      </c>
      <c r="BJ544">
        <v>3</v>
      </c>
      <c r="BK544">
        <v>3</v>
      </c>
      <c r="BL544">
        <v>4</v>
      </c>
      <c r="BM544">
        <v>4</v>
      </c>
      <c r="BN544">
        <v>4</v>
      </c>
      <c r="BO544">
        <v>4</v>
      </c>
      <c r="BP544">
        <v>4</v>
      </c>
      <c r="BQ544">
        <v>4</v>
      </c>
      <c r="BR544">
        <v>4</v>
      </c>
      <c r="BS544">
        <v>4</v>
      </c>
      <c r="BT544">
        <v>4</v>
      </c>
      <c r="BU544">
        <v>4</v>
      </c>
      <c r="BV544">
        <v>3</v>
      </c>
      <c r="BW544">
        <v>4</v>
      </c>
      <c r="BX544">
        <v>4</v>
      </c>
      <c r="BY544">
        <v>4</v>
      </c>
      <c r="BZ544">
        <v>4</v>
      </c>
      <c r="CA544">
        <v>4</v>
      </c>
      <c r="CB544">
        <v>3</v>
      </c>
      <c r="CC544">
        <v>4</v>
      </c>
      <c r="CD544">
        <v>4</v>
      </c>
      <c r="CE544">
        <v>1</v>
      </c>
      <c r="CF544">
        <v>3</v>
      </c>
      <c r="CG544">
        <v>4</v>
      </c>
      <c r="CH544">
        <v>4</v>
      </c>
      <c r="CI544">
        <v>3</v>
      </c>
      <c r="CJ544">
        <v>4</v>
      </c>
      <c r="CK544">
        <v>4</v>
      </c>
      <c r="CL544">
        <v>3</v>
      </c>
      <c r="CM544">
        <v>3</v>
      </c>
      <c r="CN544">
        <v>3</v>
      </c>
    </row>
    <row r="545" spans="1:92" ht="15.5">
      <c r="A545" s="126" t="s">
        <v>1325</v>
      </c>
      <c r="B545" s="132">
        <v>15.333649104406579</v>
      </c>
      <c r="C545">
        <v>1</v>
      </c>
      <c r="D545">
        <v>6</v>
      </c>
      <c r="E545">
        <v>13</v>
      </c>
      <c r="F545"/>
      <c r="G545"/>
      <c r="H545"/>
      <c r="I545"/>
      <c r="J545"/>
      <c r="K545"/>
      <c r="L545"/>
      <c r="M545"/>
      <c r="N545"/>
      <c r="O545">
        <v>10</v>
      </c>
      <c r="P545"/>
      <c r="Q545" s="126">
        <f t="shared" si="24"/>
        <v>1</v>
      </c>
      <c r="R545">
        <f t="shared" si="26"/>
        <v>10</v>
      </c>
      <c r="S545"/>
      <c r="T545"/>
      <c r="U545"/>
      <c r="V545"/>
      <c r="W545"/>
      <c r="X545"/>
      <c r="Y545"/>
      <c r="Z545"/>
      <c r="AA545"/>
      <c r="AB545"/>
      <c r="AC545"/>
      <c r="AD545"/>
      <c r="AE545"/>
      <c r="AF545">
        <v>14</v>
      </c>
      <c r="AG545" s="126">
        <f t="shared" si="25"/>
        <v>0</v>
      </c>
      <c r="AH545"/>
      <c r="AI545"/>
      <c r="AJ545"/>
      <c r="AK545"/>
      <c r="AL545"/>
      <c r="AM545"/>
      <c r="AN545"/>
      <c r="AO545"/>
      <c r="AP545"/>
      <c r="AQ545"/>
      <c r="AR545"/>
      <c r="AS545"/>
      <c r="AT545"/>
      <c r="AU545" t="s">
        <v>311</v>
      </c>
      <c r="AV545"/>
      <c r="AW545"/>
      <c r="AX545"/>
      <c r="AY545"/>
      <c r="AZ545">
        <v>1</v>
      </c>
      <c r="BA545">
        <v>1</v>
      </c>
      <c r="BB545">
        <v>1</v>
      </c>
      <c r="BC545">
        <v>1</v>
      </c>
      <c r="BD545">
        <v>1</v>
      </c>
      <c r="BE545">
        <v>1</v>
      </c>
      <c r="BF545">
        <v>3</v>
      </c>
      <c r="BG545">
        <v>3</v>
      </c>
      <c r="BH545">
        <v>3</v>
      </c>
      <c r="BI545">
        <v>3</v>
      </c>
      <c r="BJ545">
        <v>1</v>
      </c>
      <c r="BK545">
        <v>1</v>
      </c>
      <c r="BL545">
        <v>1</v>
      </c>
      <c r="BM545">
        <v>1</v>
      </c>
      <c r="BN545">
        <v>3</v>
      </c>
      <c r="BO545">
        <v>3</v>
      </c>
      <c r="BP545">
        <v>3</v>
      </c>
      <c r="BQ545">
        <v>3</v>
      </c>
      <c r="BR545">
        <v>3</v>
      </c>
      <c r="BS545">
        <v>3</v>
      </c>
      <c r="BT545">
        <v>3</v>
      </c>
      <c r="BU545">
        <v>3</v>
      </c>
      <c r="BV545">
        <v>3</v>
      </c>
      <c r="BW545">
        <v>3</v>
      </c>
      <c r="BX545">
        <v>3</v>
      </c>
      <c r="BY545">
        <v>3</v>
      </c>
      <c r="BZ545">
        <v>3</v>
      </c>
      <c r="CA545">
        <v>1</v>
      </c>
      <c r="CB545">
        <v>1</v>
      </c>
      <c r="CC545">
        <v>1</v>
      </c>
      <c r="CD545">
        <v>1</v>
      </c>
      <c r="CE545">
        <v>7</v>
      </c>
      <c r="CF545">
        <v>1</v>
      </c>
      <c r="CG545">
        <v>1</v>
      </c>
      <c r="CH545">
        <v>1</v>
      </c>
      <c r="CI545">
        <v>1</v>
      </c>
      <c r="CJ545">
        <v>1</v>
      </c>
      <c r="CK545">
        <v>1</v>
      </c>
      <c r="CL545">
        <v>3</v>
      </c>
      <c r="CM545">
        <v>3</v>
      </c>
      <c r="CN545">
        <v>3</v>
      </c>
    </row>
    <row r="546" spans="1:92" ht="15.5">
      <c r="A546" s="126" t="s">
        <v>1324</v>
      </c>
      <c r="B546" s="132">
        <v>6.8166356918749376</v>
      </c>
      <c r="C546">
        <v>1</v>
      </c>
      <c r="D546">
        <v>4</v>
      </c>
      <c r="E546">
        <v>15</v>
      </c>
      <c r="F546">
        <v>1</v>
      </c>
      <c r="G546">
        <v>2</v>
      </c>
      <c r="H546"/>
      <c r="I546"/>
      <c r="J546"/>
      <c r="K546"/>
      <c r="L546"/>
      <c r="M546"/>
      <c r="N546"/>
      <c r="O546"/>
      <c r="P546"/>
      <c r="Q546" s="126">
        <f t="shared" si="24"/>
        <v>2</v>
      </c>
      <c r="R546">
        <f t="shared" si="26"/>
        <v>11</v>
      </c>
      <c r="S546"/>
      <c r="T546">
        <v>2</v>
      </c>
      <c r="U546">
        <v>3</v>
      </c>
      <c r="V546">
        <v>4</v>
      </c>
      <c r="W546">
        <v>5</v>
      </c>
      <c r="X546">
        <v>6</v>
      </c>
      <c r="Y546">
        <v>7</v>
      </c>
      <c r="Z546"/>
      <c r="AA546"/>
      <c r="AB546">
        <v>10</v>
      </c>
      <c r="AC546">
        <v>11</v>
      </c>
      <c r="AD546">
        <v>12</v>
      </c>
      <c r="AE546"/>
      <c r="AF546"/>
      <c r="AG546" s="126">
        <f t="shared" si="25"/>
        <v>9</v>
      </c>
      <c r="AH546"/>
      <c r="AI546">
        <v>3</v>
      </c>
      <c r="AJ546">
        <v>1</v>
      </c>
      <c r="AK546">
        <v>5</v>
      </c>
      <c r="AL546">
        <v>2</v>
      </c>
      <c r="AM546">
        <v>6</v>
      </c>
      <c r="AN546">
        <v>8</v>
      </c>
      <c r="AO546"/>
      <c r="AP546"/>
      <c r="AQ546">
        <v>4</v>
      </c>
      <c r="AR546">
        <v>7</v>
      </c>
      <c r="AS546">
        <v>9</v>
      </c>
      <c r="AT546"/>
      <c r="AU546" t="s">
        <v>1323</v>
      </c>
      <c r="AV546"/>
      <c r="AW546"/>
      <c r="AX546"/>
      <c r="AY546"/>
      <c r="AZ546">
        <v>4</v>
      </c>
      <c r="BA546">
        <v>3</v>
      </c>
      <c r="BB546">
        <v>4</v>
      </c>
      <c r="BC546">
        <v>4</v>
      </c>
      <c r="BD546">
        <v>4</v>
      </c>
      <c r="BE546">
        <v>4</v>
      </c>
      <c r="BF546">
        <v>3</v>
      </c>
      <c r="BG546">
        <v>3</v>
      </c>
      <c r="BH546">
        <v>3</v>
      </c>
      <c r="BI546">
        <v>3</v>
      </c>
      <c r="BJ546">
        <v>4</v>
      </c>
      <c r="BK546">
        <v>4</v>
      </c>
      <c r="BL546">
        <v>4</v>
      </c>
      <c r="BM546">
        <v>4</v>
      </c>
      <c r="BN546">
        <v>4</v>
      </c>
      <c r="BO546">
        <v>4</v>
      </c>
      <c r="BP546">
        <v>4</v>
      </c>
      <c r="BQ546">
        <v>4</v>
      </c>
      <c r="BR546">
        <v>4</v>
      </c>
      <c r="BS546">
        <v>4</v>
      </c>
      <c r="BT546">
        <v>4</v>
      </c>
      <c r="BU546">
        <v>4</v>
      </c>
      <c r="BV546">
        <v>4</v>
      </c>
      <c r="BW546">
        <v>4</v>
      </c>
      <c r="BX546">
        <v>4</v>
      </c>
      <c r="BY546">
        <v>4</v>
      </c>
      <c r="BZ546">
        <v>4</v>
      </c>
      <c r="CA546">
        <v>4</v>
      </c>
      <c r="CB546">
        <v>4</v>
      </c>
      <c r="CC546">
        <v>4</v>
      </c>
      <c r="CD546">
        <v>4</v>
      </c>
      <c r="CE546">
        <v>3</v>
      </c>
      <c r="CF546">
        <v>4</v>
      </c>
      <c r="CG546">
        <v>4</v>
      </c>
      <c r="CH546">
        <v>4</v>
      </c>
      <c r="CI546">
        <v>4</v>
      </c>
      <c r="CJ546">
        <v>4</v>
      </c>
      <c r="CK546">
        <v>4</v>
      </c>
      <c r="CL546">
        <v>3</v>
      </c>
      <c r="CM546">
        <v>3</v>
      </c>
      <c r="CN546">
        <v>3</v>
      </c>
    </row>
    <row r="547" spans="1:92" ht="15.5">
      <c r="A547" s="126" t="s">
        <v>1322</v>
      </c>
      <c r="B547" s="132">
        <v>13.716849560245477</v>
      </c>
      <c r="C547">
        <v>2</v>
      </c>
      <c r="D547">
        <v>3</v>
      </c>
      <c r="E547">
        <v>2</v>
      </c>
      <c r="F547">
        <v>1</v>
      </c>
      <c r="G547"/>
      <c r="H547"/>
      <c r="I547"/>
      <c r="J547"/>
      <c r="K547"/>
      <c r="L547"/>
      <c r="M547"/>
      <c r="N547"/>
      <c r="O547"/>
      <c r="P547"/>
      <c r="Q547" s="126">
        <f t="shared" si="24"/>
        <v>1</v>
      </c>
      <c r="R547">
        <f t="shared" si="26"/>
        <v>1</v>
      </c>
      <c r="S547">
        <v>1</v>
      </c>
      <c r="T547">
        <v>2</v>
      </c>
      <c r="U547">
        <v>3</v>
      </c>
      <c r="V547">
        <v>4</v>
      </c>
      <c r="W547">
        <v>5</v>
      </c>
      <c r="X547">
        <v>6</v>
      </c>
      <c r="Y547">
        <v>7</v>
      </c>
      <c r="Z547">
        <v>8</v>
      </c>
      <c r="AA547">
        <v>9</v>
      </c>
      <c r="AB547">
        <v>10</v>
      </c>
      <c r="AC547">
        <v>11</v>
      </c>
      <c r="AD547">
        <v>12</v>
      </c>
      <c r="AE547">
        <v>13</v>
      </c>
      <c r="AF547"/>
      <c r="AG547" s="126">
        <f t="shared" si="25"/>
        <v>13</v>
      </c>
      <c r="AH547">
        <v>11</v>
      </c>
      <c r="AI547">
        <v>5</v>
      </c>
      <c r="AJ547">
        <v>1</v>
      </c>
      <c r="AK547">
        <v>3</v>
      </c>
      <c r="AL547">
        <v>2</v>
      </c>
      <c r="AM547">
        <v>4</v>
      </c>
      <c r="AN547">
        <v>6</v>
      </c>
      <c r="AO547">
        <v>7</v>
      </c>
      <c r="AP547">
        <v>8</v>
      </c>
      <c r="AQ547">
        <v>9</v>
      </c>
      <c r="AR547">
        <v>10</v>
      </c>
      <c r="AS547">
        <v>12</v>
      </c>
      <c r="AT547">
        <v>13</v>
      </c>
      <c r="AU547" t="s">
        <v>406</v>
      </c>
      <c r="AV547" t="s">
        <v>548</v>
      </c>
      <c r="AW547"/>
      <c r="AX547"/>
      <c r="AY547"/>
      <c r="AZ547">
        <v>3</v>
      </c>
      <c r="BA547">
        <v>3</v>
      </c>
      <c r="BB547">
        <v>3</v>
      </c>
      <c r="BC547">
        <v>4</v>
      </c>
      <c r="BD547">
        <v>5</v>
      </c>
      <c r="BE547">
        <v>5</v>
      </c>
      <c r="BF547">
        <v>3</v>
      </c>
      <c r="BG547">
        <v>4</v>
      </c>
      <c r="BH547">
        <v>4</v>
      </c>
      <c r="BI547">
        <v>4</v>
      </c>
      <c r="BJ547">
        <v>4</v>
      </c>
      <c r="BK547">
        <v>4</v>
      </c>
      <c r="BL547">
        <v>4</v>
      </c>
      <c r="BM547">
        <v>4</v>
      </c>
      <c r="BN547">
        <v>4</v>
      </c>
      <c r="BO547">
        <v>3</v>
      </c>
      <c r="BP547">
        <v>3</v>
      </c>
      <c r="BQ547">
        <v>4</v>
      </c>
      <c r="BR547">
        <v>4</v>
      </c>
      <c r="BS547">
        <v>4</v>
      </c>
      <c r="BT547">
        <v>4</v>
      </c>
      <c r="BU547">
        <v>3</v>
      </c>
      <c r="BV547">
        <v>4</v>
      </c>
      <c r="BW547">
        <v>3</v>
      </c>
      <c r="BX547">
        <v>4</v>
      </c>
      <c r="BY547">
        <v>4</v>
      </c>
      <c r="BZ547">
        <v>4</v>
      </c>
      <c r="CA547">
        <v>4</v>
      </c>
      <c r="CB547">
        <v>4</v>
      </c>
      <c r="CC547">
        <v>4</v>
      </c>
      <c r="CD547">
        <v>4</v>
      </c>
      <c r="CE547">
        <v>7</v>
      </c>
      <c r="CF547">
        <v>4</v>
      </c>
      <c r="CG547">
        <v>4</v>
      </c>
      <c r="CH547">
        <v>4</v>
      </c>
      <c r="CI547">
        <v>3</v>
      </c>
      <c r="CJ547">
        <v>4</v>
      </c>
      <c r="CK547">
        <v>4</v>
      </c>
      <c r="CL547">
        <v>4</v>
      </c>
      <c r="CM547">
        <v>4</v>
      </c>
      <c r="CN547">
        <v>4</v>
      </c>
    </row>
    <row r="548" spans="1:92" ht="15.5">
      <c r="A548" s="126" t="s">
        <v>1321</v>
      </c>
      <c r="B548" s="132">
        <v>6.0795785573527716</v>
      </c>
      <c r="C548">
        <v>2</v>
      </c>
      <c r="D548">
        <v>4</v>
      </c>
      <c r="E548">
        <v>2</v>
      </c>
      <c r="F548"/>
      <c r="G548"/>
      <c r="H548"/>
      <c r="I548"/>
      <c r="J548"/>
      <c r="K548"/>
      <c r="L548"/>
      <c r="M548">
        <v>8</v>
      </c>
      <c r="N548"/>
      <c r="O548"/>
      <c r="P548"/>
      <c r="Q548" s="126">
        <f t="shared" si="24"/>
        <v>1</v>
      </c>
      <c r="R548">
        <f t="shared" si="26"/>
        <v>8</v>
      </c>
      <c r="S548">
        <v>1</v>
      </c>
      <c r="T548"/>
      <c r="U548"/>
      <c r="V548">
        <v>4</v>
      </c>
      <c r="W548"/>
      <c r="X548">
        <v>6</v>
      </c>
      <c r="Y548"/>
      <c r="Z548"/>
      <c r="AA548"/>
      <c r="AB548"/>
      <c r="AC548">
        <v>11</v>
      </c>
      <c r="AD548"/>
      <c r="AE548"/>
      <c r="AF548"/>
      <c r="AG548" s="126">
        <f t="shared" si="25"/>
        <v>4</v>
      </c>
      <c r="AH548">
        <v>1</v>
      </c>
      <c r="AI548"/>
      <c r="AJ548"/>
      <c r="AK548">
        <v>4</v>
      </c>
      <c r="AL548"/>
      <c r="AM548">
        <v>2</v>
      </c>
      <c r="AN548"/>
      <c r="AO548"/>
      <c r="AP548"/>
      <c r="AQ548"/>
      <c r="AR548">
        <v>3</v>
      </c>
      <c r="AS548"/>
      <c r="AT548"/>
      <c r="AU548" t="s">
        <v>1320</v>
      </c>
      <c r="AV548"/>
      <c r="AW548"/>
      <c r="AX548"/>
      <c r="AY548"/>
      <c r="AZ548">
        <v>4</v>
      </c>
      <c r="BA548">
        <v>4</v>
      </c>
      <c r="BB548">
        <v>4</v>
      </c>
      <c r="BC548">
        <v>4</v>
      </c>
      <c r="BD548">
        <v>3</v>
      </c>
      <c r="BE548">
        <v>3</v>
      </c>
      <c r="BF548">
        <v>3</v>
      </c>
      <c r="BG548">
        <v>3</v>
      </c>
      <c r="BH548">
        <v>4</v>
      </c>
      <c r="BI548">
        <v>4</v>
      </c>
      <c r="BJ548">
        <v>4</v>
      </c>
      <c r="BK548">
        <v>4</v>
      </c>
      <c r="BL548">
        <v>4</v>
      </c>
      <c r="BM548">
        <v>3</v>
      </c>
      <c r="BN548">
        <v>4</v>
      </c>
      <c r="BO548">
        <v>4</v>
      </c>
      <c r="BP548">
        <v>4</v>
      </c>
      <c r="BQ548">
        <v>3</v>
      </c>
      <c r="BR548">
        <v>3</v>
      </c>
      <c r="BS548">
        <v>3</v>
      </c>
      <c r="BT548">
        <v>4</v>
      </c>
      <c r="BU548">
        <v>4</v>
      </c>
      <c r="BV548">
        <v>4</v>
      </c>
      <c r="BW548">
        <v>3</v>
      </c>
      <c r="BX548">
        <v>3</v>
      </c>
      <c r="BY548">
        <v>4</v>
      </c>
      <c r="BZ548">
        <v>4</v>
      </c>
      <c r="CA548">
        <v>4</v>
      </c>
      <c r="CB548">
        <v>4</v>
      </c>
      <c r="CC548">
        <v>4</v>
      </c>
      <c r="CD548">
        <v>4</v>
      </c>
      <c r="CE548">
        <v>5</v>
      </c>
      <c r="CF548">
        <v>4</v>
      </c>
      <c r="CG548">
        <v>4</v>
      </c>
      <c r="CH548">
        <v>4</v>
      </c>
      <c r="CI548">
        <v>4</v>
      </c>
      <c r="CJ548">
        <v>3</v>
      </c>
      <c r="CK548">
        <v>4</v>
      </c>
      <c r="CL548">
        <v>4</v>
      </c>
      <c r="CM548">
        <v>4</v>
      </c>
      <c r="CN548">
        <v>3</v>
      </c>
    </row>
    <row r="549" spans="1:92" ht="15.5">
      <c r="A549" s="126" t="s">
        <v>1319</v>
      </c>
      <c r="B549" s="132">
        <v>4.4846446498419157</v>
      </c>
      <c r="C549">
        <v>1</v>
      </c>
      <c r="D549">
        <v>2</v>
      </c>
      <c r="E549">
        <v>2</v>
      </c>
      <c r="F549">
        <v>1</v>
      </c>
      <c r="G549"/>
      <c r="H549"/>
      <c r="I549"/>
      <c r="J549"/>
      <c r="K549"/>
      <c r="L549"/>
      <c r="M549"/>
      <c r="N549"/>
      <c r="O549"/>
      <c r="P549"/>
      <c r="Q549" s="126">
        <f t="shared" si="24"/>
        <v>1</v>
      </c>
      <c r="R549">
        <f t="shared" si="26"/>
        <v>1</v>
      </c>
      <c r="S549"/>
      <c r="T549">
        <v>2</v>
      </c>
      <c r="U549"/>
      <c r="V549"/>
      <c r="W549"/>
      <c r="X549"/>
      <c r="Y549"/>
      <c r="Z549"/>
      <c r="AA549"/>
      <c r="AB549"/>
      <c r="AC549"/>
      <c r="AD549"/>
      <c r="AE549"/>
      <c r="AF549"/>
      <c r="AG549" s="126">
        <f t="shared" si="25"/>
        <v>1</v>
      </c>
      <c r="AH549"/>
      <c r="AI549">
        <v>1</v>
      </c>
      <c r="AJ549"/>
      <c r="AK549"/>
      <c r="AL549"/>
      <c r="AM549"/>
      <c r="AN549"/>
      <c r="AO549"/>
      <c r="AP549"/>
      <c r="AQ549"/>
      <c r="AR549"/>
      <c r="AS549"/>
      <c r="AT549"/>
      <c r="AU549" t="s">
        <v>1318</v>
      </c>
      <c r="AV549"/>
      <c r="AW549"/>
      <c r="AX549"/>
      <c r="AY549"/>
      <c r="AZ549">
        <v>2</v>
      </c>
      <c r="BA549">
        <v>3</v>
      </c>
      <c r="BB549">
        <v>1</v>
      </c>
      <c r="BC549">
        <v>3</v>
      </c>
      <c r="BD549">
        <v>4</v>
      </c>
      <c r="BE549">
        <v>4</v>
      </c>
      <c r="BF549">
        <v>2</v>
      </c>
      <c r="BG549">
        <v>4</v>
      </c>
      <c r="BH549">
        <v>2</v>
      </c>
      <c r="BI549">
        <v>4</v>
      </c>
      <c r="BJ549">
        <v>3</v>
      </c>
      <c r="BK549">
        <v>4</v>
      </c>
      <c r="BL549">
        <v>4</v>
      </c>
      <c r="BM549">
        <v>1</v>
      </c>
      <c r="BN549">
        <v>4</v>
      </c>
      <c r="BO549">
        <v>4</v>
      </c>
      <c r="BP549">
        <v>4</v>
      </c>
      <c r="BQ549">
        <v>3</v>
      </c>
      <c r="BR549">
        <v>2</v>
      </c>
      <c r="BS549">
        <v>2</v>
      </c>
      <c r="BT549">
        <v>4</v>
      </c>
      <c r="BU549">
        <v>2</v>
      </c>
      <c r="BV549">
        <v>3</v>
      </c>
      <c r="BW549">
        <v>4</v>
      </c>
      <c r="BX549">
        <v>3</v>
      </c>
      <c r="BY549">
        <v>4</v>
      </c>
      <c r="BZ549">
        <v>5</v>
      </c>
      <c r="CA549">
        <v>4</v>
      </c>
      <c r="CB549">
        <v>4</v>
      </c>
      <c r="CC549">
        <v>4</v>
      </c>
      <c r="CD549">
        <v>4</v>
      </c>
      <c r="CE549">
        <v>5</v>
      </c>
      <c r="CF549">
        <v>3</v>
      </c>
      <c r="CG549">
        <v>3</v>
      </c>
      <c r="CH549">
        <v>3</v>
      </c>
      <c r="CI549">
        <v>3</v>
      </c>
      <c r="CJ549">
        <v>4</v>
      </c>
      <c r="CK549">
        <v>4</v>
      </c>
      <c r="CL549">
        <v>3</v>
      </c>
      <c r="CM549">
        <v>2</v>
      </c>
      <c r="CN549">
        <v>2</v>
      </c>
    </row>
    <row r="550" spans="1:92" ht="15.5">
      <c r="A550" s="126" t="s">
        <v>1317</v>
      </c>
      <c r="B550" s="132">
        <v>10.773051036790601</v>
      </c>
      <c r="C550">
        <v>2</v>
      </c>
      <c r="D550">
        <v>2</v>
      </c>
      <c r="E550">
        <v>9</v>
      </c>
      <c r="F550">
        <v>1</v>
      </c>
      <c r="G550"/>
      <c r="H550"/>
      <c r="I550"/>
      <c r="J550"/>
      <c r="K550"/>
      <c r="L550"/>
      <c r="M550"/>
      <c r="N550"/>
      <c r="O550"/>
      <c r="P550"/>
      <c r="Q550" s="126">
        <f t="shared" si="24"/>
        <v>1</v>
      </c>
      <c r="R550">
        <f t="shared" si="26"/>
        <v>1</v>
      </c>
      <c r="S550"/>
      <c r="T550">
        <v>2</v>
      </c>
      <c r="U550">
        <v>3</v>
      </c>
      <c r="V550">
        <v>4</v>
      </c>
      <c r="W550">
        <v>5</v>
      </c>
      <c r="X550">
        <v>6</v>
      </c>
      <c r="Y550">
        <v>7</v>
      </c>
      <c r="Z550">
        <v>8</v>
      </c>
      <c r="AA550"/>
      <c r="AB550"/>
      <c r="AC550">
        <v>11</v>
      </c>
      <c r="AD550">
        <v>12</v>
      </c>
      <c r="AE550"/>
      <c r="AF550"/>
      <c r="AG550" s="126">
        <f t="shared" si="25"/>
        <v>9</v>
      </c>
      <c r="AH550"/>
      <c r="AI550">
        <v>1</v>
      </c>
      <c r="AJ550">
        <v>9</v>
      </c>
      <c r="AK550">
        <v>8</v>
      </c>
      <c r="AL550">
        <v>5</v>
      </c>
      <c r="AM550">
        <v>4</v>
      </c>
      <c r="AN550">
        <v>3</v>
      </c>
      <c r="AO550">
        <v>2</v>
      </c>
      <c r="AP550"/>
      <c r="AQ550"/>
      <c r="AR550">
        <v>7</v>
      </c>
      <c r="AS550">
        <v>6</v>
      </c>
      <c r="AT550"/>
      <c r="AU550" t="s">
        <v>269</v>
      </c>
      <c r="AV550" t="s">
        <v>536</v>
      </c>
      <c r="AW550"/>
      <c r="AX550"/>
      <c r="AY550"/>
      <c r="AZ550">
        <v>3</v>
      </c>
      <c r="BA550">
        <v>5</v>
      </c>
      <c r="BB550">
        <v>5</v>
      </c>
      <c r="BC550">
        <v>5</v>
      </c>
      <c r="BD550">
        <v>4</v>
      </c>
      <c r="BE550">
        <v>5</v>
      </c>
      <c r="BF550">
        <v>5</v>
      </c>
      <c r="BG550">
        <v>5</v>
      </c>
      <c r="BH550">
        <v>5</v>
      </c>
      <c r="BI550">
        <v>5</v>
      </c>
      <c r="BJ550">
        <v>5</v>
      </c>
      <c r="BK550">
        <v>5</v>
      </c>
      <c r="BL550">
        <v>4</v>
      </c>
      <c r="BM550">
        <v>5</v>
      </c>
      <c r="BN550">
        <v>5</v>
      </c>
      <c r="BO550">
        <v>5</v>
      </c>
      <c r="BP550">
        <v>5</v>
      </c>
      <c r="BQ550">
        <v>4</v>
      </c>
      <c r="BR550">
        <v>5</v>
      </c>
      <c r="BS550">
        <v>4</v>
      </c>
      <c r="BT550">
        <v>4</v>
      </c>
      <c r="BU550">
        <v>5</v>
      </c>
      <c r="BV550">
        <v>5</v>
      </c>
      <c r="BW550">
        <v>5</v>
      </c>
      <c r="BX550">
        <v>5</v>
      </c>
      <c r="BY550">
        <v>5</v>
      </c>
      <c r="BZ550">
        <v>5</v>
      </c>
      <c r="CA550">
        <v>4</v>
      </c>
      <c r="CB550">
        <v>4</v>
      </c>
      <c r="CC550">
        <v>4</v>
      </c>
      <c r="CD550">
        <v>5</v>
      </c>
      <c r="CE550">
        <v>5</v>
      </c>
      <c r="CF550">
        <v>3</v>
      </c>
      <c r="CG550">
        <v>4</v>
      </c>
      <c r="CH550">
        <v>4</v>
      </c>
      <c r="CI550">
        <v>4</v>
      </c>
      <c r="CJ550">
        <v>4</v>
      </c>
      <c r="CK550">
        <v>4</v>
      </c>
      <c r="CL550">
        <v>3</v>
      </c>
      <c r="CM550">
        <v>3</v>
      </c>
      <c r="CN550">
        <v>3</v>
      </c>
    </row>
    <row r="551" spans="1:92" ht="15.5">
      <c r="A551" s="126" t="s">
        <v>1316</v>
      </c>
      <c r="B551" s="132">
        <v>17.06248540502785</v>
      </c>
      <c r="C551">
        <v>2</v>
      </c>
      <c r="D551">
        <v>6</v>
      </c>
      <c r="E551">
        <v>6</v>
      </c>
      <c r="F551">
        <v>1</v>
      </c>
      <c r="G551"/>
      <c r="H551"/>
      <c r="I551"/>
      <c r="J551"/>
      <c r="K551"/>
      <c r="L551"/>
      <c r="M551"/>
      <c r="N551"/>
      <c r="O551"/>
      <c r="P551"/>
      <c r="Q551" s="126">
        <f t="shared" si="24"/>
        <v>1</v>
      </c>
      <c r="R551">
        <f t="shared" si="26"/>
        <v>1</v>
      </c>
      <c r="S551"/>
      <c r="T551">
        <v>2</v>
      </c>
      <c r="U551">
        <v>3</v>
      </c>
      <c r="V551">
        <v>4</v>
      </c>
      <c r="W551">
        <v>5</v>
      </c>
      <c r="X551">
        <v>6</v>
      </c>
      <c r="Y551">
        <v>7</v>
      </c>
      <c r="Z551">
        <v>8</v>
      </c>
      <c r="AA551"/>
      <c r="AB551">
        <v>10</v>
      </c>
      <c r="AC551">
        <v>11</v>
      </c>
      <c r="AD551">
        <v>12</v>
      </c>
      <c r="AE551"/>
      <c r="AF551"/>
      <c r="AG551" s="126">
        <f t="shared" si="25"/>
        <v>10</v>
      </c>
      <c r="AH551"/>
      <c r="AI551">
        <v>8</v>
      </c>
      <c r="AJ551">
        <v>2</v>
      </c>
      <c r="AK551">
        <v>1</v>
      </c>
      <c r="AL551">
        <v>9</v>
      </c>
      <c r="AM551">
        <v>5</v>
      </c>
      <c r="AN551">
        <v>4</v>
      </c>
      <c r="AO551">
        <v>3</v>
      </c>
      <c r="AP551"/>
      <c r="AQ551">
        <v>10</v>
      </c>
      <c r="AR551">
        <v>6</v>
      </c>
      <c r="AS551">
        <v>7</v>
      </c>
      <c r="AT551"/>
      <c r="AU551" t="s">
        <v>636</v>
      </c>
      <c r="AV551"/>
      <c r="AW551"/>
      <c r="AX551"/>
      <c r="AY551"/>
      <c r="AZ551">
        <v>3</v>
      </c>
      <c r="BA551">
        <v>4</v>
      </c>
      <c r="BB551">
        <v>4</v>
      </c>
      <c r="BC551">
        <v>4</v>
      </c>
      <c r="BD551">
        <v>5</v>
      </c>
      <c r="BE551">
        <v>5</v>
      </c>
      <c r="BF551">
        <v>4</v>
      </c>
      <c r="BG551">
        <v>3</v>
      </c>
      <c r="BH551">
        <v>3</v>
      </c>
      <c r="BI551">
        <v>5</v>
      </c>
      <c r="BJ551">
        <v>5</v>
      </c>
      <c r="BK551">
        <v>5</v>
      </c>
      <c r="BL551">
        <v>5</v>
      </c>
      <c r="BM551">
        <v>5</v>
      </c>
      <c r="BN551">
        <v>4</v>
      </c>
      <c r="BO551">
        <v>5</v>
      </c>
      <c r="BP551">
        <v>5</v>
      </c>
      <c r="BQ551">
        <v>4</v>
      </c>
      <c r="BR551">
        <v>5</v>
      </c>
      <c r="BS551">
        <v>4</v>
      </c>
      <c r="BT551">
        <v>4</v>
      </c>
      <c r="BU551">
        <v>5</v>
      </c>
      <c r="BV551">
        <v>5</v>
      </c>
      <c r="BW551">
        <v>5</v>
      </c>
      <c r="BX551">
        <v>5</v>
      </c>
      <c r="BY551">
        <v>5</v>
      </c>
      <c r="BZ551">
        <v>5</v>
      </c>
      <c r="CA551">
        <v>5</v>
      </c>
      <c r="CB551">
        <v>4</v>
      </c>
      <c r="CC551">
        <v>4</v>
      </c>
      <c r="CD551">
        <v>5</v>
      </c>
      <c r="CE551">
        <v>3</v>
      </c>
      <c r="CF551">
        <v>5</v>
      </c>
      <c r="CG551">
        <v>5</v>
      </c>
      <c r="CH551">
        <v>5</v>
      </c>
      <c r="CI551">
        <v>5</v>
      </c>
      <c r="CJ551">
        <v>5</v>
      </c>
      <c r="CK551">
        <v>5</v>
      </c>
      <c r="CL551">
        <v>5</v>
      </c>
      <c r="CM551">
        <v>4</v>
      </c>
      <c r="CN551">
        <v>4</v>
      </c>
    </row>
    <row r="552" spans="1:92" ht="15.5">
      <c r="A552" s="126" t="s">
        <v>1315</v>
      </c>
      <c r="B552" s="132">
        <v>21.275243067066512</v>
      </c>
      <c r="C552">
        <v>1</v>
      </c>
      <c r="D552">
        <v>6</v>
      </c>
      <c r="E552">
        <v>2</v>
      </c>
      <c r="F552">
        <v>1</v>
      </c>
      <c r="G552"/>
      <c r="H552"/>
      <c r="I552"/>
      <c r="J552"/>
      <c r="K552"/>
      <c r="L552"/>
      <c r="M552"/>
      <c r="N552"/>
      <c r="O552"/>
      <c r="P552"/>
      <c r="Q552" s="126">
        <f t="shared" si="24"/>
        <v>1</v>
      </c>
      <c r="R552">
        <f t="shared" si="26"/>
        <v>1</v>
      </c>
      <c r="S552"/>
      <c r="T552"/>
      <c r="U552">
        <v>3</v>
      </c>
      <c r="V552"/>
      <c r="W552"/>
      <c r="X552"/>
      <c r="Y552"/>
      <c r="Z552"/>
      <c r="AA552">
        <v>9</v>
      </c>
      <c r="AB552">
        <v>10</v>
      </c>
      <c r="AC552"/>
      <c r="AD552"/>
      <c r="AE552"/>
      <c r="AF552"/>
      <c r="AG552" s="126">
        <f t="shared" si="25"/>
        <v>3</v>
      </c>
      <c r="AH552"/>
      <c r="AI552"/>
      <c r="AJ552">
        <v>2</v>
      </c>
      <c r="AK552"/>
      <c r="AL552"/>
      <c r="AM552"/>
      <c r="AN552"/>
      <c r="AO552"/>
      <c r="AP552">
        <v>3</v>
      </c>
      <c r="AQ552">
        <v>1</v>
      </c>
      <c r="AR552"/>
      <c r="AS552"/>
      <c r="AT552"/>
      <c r="AU552" t="s">
        <v>1314</v>
      </c>
      <c r="AV552" t="s">
        <v>1313</v>
      </c>
      <c r="AW552" t="s">
        <v>1312</v>
      </c>
      <c r="AX552"/>
      <c r="AY552"/>
      <c r="AZ552">
        <v>6</v>
      </c>
      <c r="BA552">
        <v>3</v>
      </c>
      <c r="BB552">
        <v>3</v>
      </c>
      <c r="BC552">
        <v>2</v>
      </c>
      <c r="BD552">
        <v>2</v>
      </c>
      <c r="BE552">
        <v>5</v>
      </c>
      <c r="BF552">
        <v>4</v>
      </c>
      <c r="BG552">
        <v>3</v>
      </c>
      <c r="BH552">
        <v>4</v>
      </c>
      <c r="BI552">
        <v>3</v>
      </c>
      <c r="BJ552">
        <v>3</v>
      </c>
      <c r="BK552">
        <v>4</v>
      </c>
      <c r="BL552">
        <v>4</v>
      </c>
      <c r="BM552">
        <v>3</v>
      </c>
      <c r="BN552">
        <v>4</v>
      </c>
      <c r="BO552">
        <v>4</v>
      </c>
      <c r="BP552">
        <v>3</v>
      </c>
      <c r="BQ552">
        <v>4</v>
      </c>
      <c r="BR552">
        <v>4</v>
      </c>
      <c r="BS552">
        <v>3</v>
      </c>
      <c r="BT552">
        <v>3</v>
      </c>
      <c r="BU552">
        <v>4</v>
      </c>
      <c r="BV552">
        <v>3</v>
      </c>
      <c r="BW552">
        <v>5</v>
      </c>
      <c r="BX552">
        <v>5</v>
      </c>
      <c r="BY552">
        <v>4</v>
      </c>
      <c r="BZ552">
        <v>5</v>
      </c>
      <c r="CA552">
        <v>4</v>
      </c>
      <c r="CB552">
        <v>4</v>
      </c>
      <c r="CC552">
        <v>5</v>
      </c>
      <c r="CD552">
        <v>4</v>
      </c>
      <c r="CE552">
        <v>1</v>
      </c>
      <c r="CF552">
        <v>3</v>
      </c>
      <c r="CG552">
        <v>3</v>
      </c>
      <c r="CH552">
        <v>3</v>
      </c>
      <c r="CI552">
        <v>2</v>
      </c>
      <c r="CJ552">
        <v>3</v>
      </c>
      <c r="CK552">
        <v>3</v>
      </c>
      <c r="CL552">
        <v>4</v>
      </c>
      <c r="CM552">
        <v>3</v>
      </c>
      <c r="CN552">
        <v>3</v>
      </c>
    </row>
    <row r="553" spans="1:92" ht="15.5">
      <c r="A553" s="126" t="s">
        <v>1311</v>
      </c>
      <c r="B553" s="132">
        <v>21.65862899033219</v>
      </c>
      <c r="C553">
        <v>2</v>
      </c>
      <c r="D553">
        <v>6</v>
      </c>
      <c r="E553">
        <v>12</v>
      </c>
      <c r="F553">
        <v>1</v>
      </c>
      <c r="G553"/>
      <c r="H553"/>
      <c r="I553"/>
      <c r="J553"/>
      <c r="K553"/>
      <c r="L553"/>
      <c r="M553"/>
      <c r="N553"/>
      <c r="O553"/>
      <c r="P553"/>
      <c r="Q553" s="126">
        <f t="shared" si="24"/>
        <v>1</v>
      </c>
      <c r="R553">
        <f t="shared" si="26"/>
        <v>1</v>
      </c>
      <c r="S553"/>
      <c r="T553">
        <v>2</v>
      </c>
      <c r="U553"/>
      <c r="V553"/>
      <c r="W553">
        <v>5</v>
      </c>
      <c r="X553">
        <v>6</v>
      </c>
      <c r="Y553">
        <v>7</v>
      </c>
      <c r="Z553"/>
      <c r="AA553">
        <v>9</v>
      </c>
      <c r="AB553"/>
      <c r="AC553">
        <v>11</v>
      </c>
      <c r="AD553"/>
      <c r="AE553"/>
      <c r="AF553"/>
      <c r="AG553" s="126">
        <f t="shared" si="25"/>
        <v>6</v>
      </c>
      <c r="AH553"/>
      <c r="AI553">
        <v>2</v>
      </c>
      <c r="AJ553"/>
      <c r="AK553"/>
      <c r="AL553">
        <v>6</v>
      </c>
      <c r="AM553">
        <v>3</v>
      </c>
      <c r="AN553">
        <v>5</v>
      </c>
      <c r="AO553"/>
      <c r="AP553">
        <v>1</v>
      </c>
      <c r="AQ553"/>
      <c r="AR553">
        <v>4</v>
      </c>
      <c r="AS553"/>
      <c r="AT553"/>
      <c r="AU553" t="s">
        <v>592</v>
      </c>
      <c r="AV553" t="s">
        <v>1310</v>
      </c>
      <c r="AW553" t="s">
        <v>269</v>
      </c>
      <c r="AX553" t="s">
        <v>1309</v>
      </c>
      <c r="AY553" t="s">
        <v>315</v>
      </c>
      <c r="AZ553">
        <v>3</v>
      </c>
      <c r="BA553">
        <v>4</v>
      </c>
      <c r="BB553">
        <v>4</v>
      </c>
      <c r="BC553">
        <v>4</v>
      </c>
      <c r="BD553">
        <v>5</v>
      </c>
      <c r="BE553">
        <v>4</v>
      </c>
      <c r="BF553">
        <v>3</v>
      </c>
      <c r="BG553">
        <v>4</v>
      </c>
      <c r="BH553">
        <v>3</v>
      </c>
      <c r="BI553">
        <v>3</v>
      </c>
      <c r="BJ553">
        <v>4</v>
      </c>
      <c r="BK553">
        <v>5</v>
      </c>
      <c r="BL553">
        <v>5</v>
      </c>
      <c r="BM553">
        <v>5</v>
      </c>
      <c r="BN553">
        <v>4</v>
      </c>
      <c r="BO553">
        <v>3</v>
      </c>
      <c r="BP553">
        <v>4</v>
      </c>
      <c r="BQ553">
        <v>4</v>
      </c>
      <c r="BR553">
        <v>4</v>
      </c>
      <c r="BS553">
        <v>5</v>
      </c>
      <c r="BT553">
        <v>4</v>
      </c>
      <c r="BU553">
        <v>3</v>
      </c>
      <c r="BV553">
        <v>4</v>
      </c>
      <c r="BW553">
        <v>4</v>
      </c>
      <c r="BX553">
        <v>5</v>
      </c>
      <c r="BY553">
        <v>5</v>
      </c>
      <c r="BZ553">
        <v>5</v>
      </c>
      <c r="CA553">
        <v>4</v>
      </c>
      <c r="CB553">
        <v>4</v>
      </c>
      <c r="CC553">
        <v>3</v>
      </c>
      <c r="CD553">
        <v>3</v>
      </c>
      <c r="CE553">
        <v>7</v>
      </c>
      <c r="CF553">
        <v>4</v>
      </c>
      <c r="CG553">
        <v>4</v>
      </c>
      <c r="CH553">
        <v>4</v>
      </c>
      <c r="CI553">
        <v>5</v>
      </c>
      <c r="CJ553">
        <v>4</v>
      </c>
      <c r="CK553">
        <v>4</v>
      </c>
      <c r="CL553">
        <v>3</v>
      </c>
      <c r="CM553">
        <v>3</v>
      </c>
      <c r="CN553">
        <v>3</v>
      </c>
    </row>
    <row r="554" spans="1:92" ht="15.5">
      <c r="A554" s="126" t="s">
        <v>1308</v>
      </c>
      <c r="B554" s="132">
        <v>22.092741612068071</v>
      </c>
      <c r="C554">
        <v>1</v>
      </c>
      <c r="D554">
        <v>6</v>
      </c>
      <c r="E554">
        <v>4</v>
      </c>
      <c r="F554">
        <v>1</v>
      </c>
      <c r="G554"/>
      <c r="H554"/>
      <c r="I554"/>
      <c r="J554"/>
      <c r="K554"/>
      <c r="L554"/>
      <c r="M554"/>
      <c r="N554"/>
      <c r="O554"/>
      <c r="P554"/>
      <c r="Q554" s="126">
        <f t="shared" si="24"/>
        <v>1</v>
      </c>
      <c r="R554">
        <f t="shared" si="26"/>
        <v>1</v>
      </c>
      <c r="S554">
        <v>1</v>
      </c>
      <c r="T554">
        <v>2</v>
      </c>
      <c r="U554"/>
      <c r="V554"/>
      <c r="W554"/>
      <c r="X554">
        <v>6</v>
      </c>
      <c r="Y554"/>
      <c r="Z554"/>
      <c r="AA554"/>
      <c r="AB554"/>
      <c r="AC554"/>
      <c r="AD554"/>
      <c r="AE554"/>
      <c r="AF554"/>
      <c r="AG554" s="126">
        <f t="shared" si="25"/>
        <v>3</v>
      </c>
      <c r="AH554">
        <v>2</v>
      </c>
      <c r="AI554">
        <v>1</v>
      </c>
      <c r="AJ554"/>
      <c r="AK554"/>
      <c r="AL554"/>
      <c r="AM554">
        <v>3</v>
      </c>
      <c r="AN554"/>
      <c r="AO554"/>
      <c r="AP554"/>
      <c r="AQ554"/>
      <c r="AR554"/>
      <c r="AS554"/>
      <c r="AT554"/>
      <c r="AU554"/>
      <c r="AV554"/>
      <c r="AW554"/>
      <c r="AX554"/>
      <c r="AY554"/>
      <c r="AZ554">
        <v>6</v>
      </c>
      <c r="BA554">
        <v>4</v>
      </c>
      <c r="BB554">
        <v>4</v>
      </c>
      <c r="BC554">
        <v>4</v>
      </c>
      <c r="BD554">
        <v>4</v>
      </c>
      <c r="BE554">
        <v>5</v>
      </c>
      <c r="BF554">
        <v>3</v>
      </c>
      <c r="BG554">
        <v>4</v>
      </c>
      <c r="BH554">
        <v>3</v>
      </c>
      <c r="BI554">
        <v>3</v>
      </c>
      <c r="BJ554">
        <v>4</v>
      </c>
      <c r="BK554">
        <v>4</v>
      </c>
      <c r="BL554">
        <v>4</v>
      </c>
      <c r="BM554">
        <v>5</v>
      </c>
      <c r="BN554">
        <v>4</v>
      </c>
      <c r="BO554">
        <v>4</v>
      </c>
      <c r="BP554">
        <v>4</v>
      </c>
      <c r="BQ554">
        <v>4</v>
      </c>
      <c r="BR554">
        <v>5</v>
      </c>
      <c r="BS554">
        <v>5</v>
      </c>
      <c r="BT554">
        <v>4</v>
      </c>
      <c r="BU554">
        <v>4</v>
      </c>
      <c r="BV554">
        <v>5</v>
      </c>
      <c r="BW554">
        <v>5</v>
      </c>
      <c r="BX554">
        <v>4</v>
      </c>
      <c r="BY554">
        <v>4</v>
      </c>
      <c r="BZ554">
        <v>5</v>
      </c>
      <c r="CA554">
        <v>3</v>
      </c>
      <c r="CB554">
        <v>3</v>
      </c>
      <c r="CC554">
        <v>3</v>
      </c>
      <c r="CD554">
        <v>4</v>
      </c>
      <c r="CE554">
        <v>2</v>
      </c>
      <c r="CF554">
        <v>3</v>
      </c>
      <c r="CG554">
        <v>4</v>
      </c>
      <c r="CH554">
        <v>4</v>
      </c>
      <c r="CI554">
        <v>2</v>
      </c>
      <c r="CJ554">
        <v>4</v>
      </c>
      <c r="CK554">
        <v>4</v>
      </c>
      <c r="CL554">
        <v>3</v>
      </c>
      <c r="CM554">
        <v>4</v>
      </c>
      <c r="CN554">
        <v>2</v>
      </c>
    </row>
    <row r="555" spans="1:92" ht="15.5">
      <c r="A555" s="126" t="s">
        <v>1307</v>
      </c>
      <c r="B555" s="132">
        <v>17.549912506588637</v>
      </c>
      <c r="C555">
        <v>2</v>
      </c>
      <c r="D555">
        <v>3</v>
      </c>
      <c r="E555">
        <v>4</v>
      </c>
      <c r="F555"/>
      <c r="G555">
        <v>2</v>
      </c>
      <c r="H555"/>
      <c r="I555"/>
      <c r="J555"/>
      <c r="K555"/>
      <c r="L555"/>
      <c r="M555"/>
      <c r="N555"/>
      <c r="O555"/>
      <c r="P555"/>
      <c r="Q555" s="126">
        <f t="shared" si="24"/>
        <v>1</v>
      </c>
      <c r="R555">
        <f t="shared" si="26"/>
        <v>2</v>
      </c>
      <c r="S555"/>
      <c r="T555">
        <v>2</v>
      </c>
      <c r="U555">
        <v>3</v>
      </c>
      <c r="V555">
        <v>4</v>
      </c>
      <c r="W555">
        <v>5</v>
      </c>
      <c r="X555">
        <v>6</v>
      </c>
      <c r="Y555">
        <v>7</v>
      </c>
      <c r="Z555"/>
      <c r="AA555">
        <v>9</v>
      </c>
      <c r="AB555">
        <v>10</v>
      </c>
      <c r="AC555">
        <v>11</v>
      </c>
      <c r="AD555">
        <v>12</v>
      </c>
      <c r="AE555">
        <v>13</v>
      </c>
      <c r="AF555"/>
      <c r="AG555" s="126">
        <f t="shared" si="25"/>
        <v>11</v>
      </c>
      <c r="AH555"/>
      <c r="AI555">
        <v>3</v>
      </c>
      <c r="AJ555"/>
      <c r="AK555">
        <v>8</v>
      </c>
      <c r="AL555">
        <v>10</v>
      </c>
      <c r="AM555">
        <v>5</v>
      </c>
      <c r="AN555">
        <v>7</v>
      </c>
      <c r="AO555"/>
      <c r="AP555">
        <v>1</v>
      </c>
      <c r="AQ555">
        <v>9</v>
      </c>
      <c r="AR555">
        <v>6</v>
      </c>
      <c r="AS555">
        <v>4</v>
      </c>
      <c r="AT555">
        <v>2</v>
      </c>
      <c r="AU555"/>
      <c r="AV555"/>
      <c r="AW555"/>
      <c r="AX555"/>
      <c r="AY555"/>
      <c r="AZ555">
        <v>6</v>
      </c>
      <c r="BA555">
        <v>2</v>
      </c>
      <c r="BB555">
        <v>2</v>
      </c>
      <c r="BC555">
        <v>3</v>
      </c>
      <c r="BD555">
        <v>4</v>
      </c>
      <c r="BE555">
        <v>5</v>
      </c>
      <c r="BF555">
        <v>2</v>
      </c>
      <c r="BG555">
        <v>4</v>
      </c>
      <c r="BH555">
        <v>3</v>
      </c>
      <c r="BI555">
        <v>4</v>
      </c>
      <c r="BJ555">
        <v>4</v>
      </c>
      <c r="BK555">
        <v>4</v>
      </c>
      <c r="BL555">
        <v>4</v>
      </c>
      <c r="BM555">
        <v>4</v>
      </c>
      <c r="BN555">
        <v>5</v>
      </c>
      <c r="BO555">
        <v>5</v>
      </c>
      <c r="BP555">
        <v>5</v>
      </c>
      <c r="BQ555">
        <v>5</v>
      </c>
      <c r="BR555">
        <v>5</v>
      </c>
      <c r="BS555">
        <v>4</v>
      </c>
      <c r="BT555">
        <v>5</v>
      </c>
      <c r="BU555">
        <v>5</v>
      </c>
      <c r="BV555">
        <v>4</v>
      </c>
      <c r="BW555">
        <v>5</v>
      </c>
      <c r="BX555">
        <v>5</v>
      </c>
      <c r="BY555">
        <v>5</v>
      </c>
      <c r="BZ555">
        <v>5</v>
      </c>
      <c r="CA555">
        <v>4</v>
      </c>
      <c r="CB555">
        <v>5</v>
      </c>
      <c r="CC555">
        <v>4</v>
      </c>
      <c r="CD555">
        <v>5</v>
      </c>
      <c r="CE555">
        <v>1</v>
      </c>
      <c r="CF555">
        <v>4</v>
      </c>
      <c r="CG555">
        <v>4</v>
      </c>
      <c r="CH555">
        <v>4</v>
      </c>
      <c r="CI555">
        <v>4</v>
      </c>
      <c r="CJ555">
        <v>4</v>
      </c>
      <c r="CK555">
        <v>5</v>
      </c>
      <c r="CL555">
        <v>4</v>
      </c>
      <c r="CM555">
        <v>4</v>
      </c>
      <c r="CN555">
        <v>2</v>
      </c>
    </row>
    <row r="556" spans="1:92" ht="15.5">
      <c r="A556" s="126" t="s">
        <v>1306</v>
      </c>
      <c r="B556" s="132">
        <v>8.9577914625886415</v>
      </c>
      <c r="C556">
        <v>2</v>
      </c>
      <c r="D556">
        <v>3</v>
      </c>
      <c r="E556">
        <v>12</v>
      </c>
      <c r="F556"/>
      <c r="G556"/>
      <c r="H556"/>
      <c r="I556"/>
      <c r="J556"/>
      <c r="K556"/>
      <c r="L556"/>
      <c r="M556"/>
      <c r="N556"/>
      <c r="O556">
        <v>10</v>
      </c>
      <c r="P556"/>
      <c r="Q556" s="126">
        <f t="shared" si="24"/>
        <v>1</v>
      </c>
      <c r="R556">
        <f t="shared" si="26"/>
        <v>10</v>
      </c>
      <c r="S556"/>
      <c r="T556">
        <v>2</v>
      </c>
      <c r="U556">
        <v>3</v>
      </c>
      <c r="V556">
        <v>4</v>
      </c>
      <c r="W556">
        <v>5</v>
      </c>
      <c r="X556">
        <v>6</v>
      </c>
      <c r="Y556">
        <v>7</v>
      </c>
      <c r="Z556"/>
      <c r="AA556"/>
      <c r="AB556"/>
      <c r="AC556">
        <v>11</v>
      </c>
      <c r="AD556"/>
      <c r="AE556"/>
      <c r="AF556"/>
      <c r="AG556" s="126">
        <f t="shared" si="25"/>
        <v>7</v>
      </c>
      <c r="AH556"/>
      <c r="AI556">
        <v>7</v>
      </c>
      <c r="AJ556">
        <v>1</v>
      </c>
      <c r="AK556">
        <v>2</v>
      </c>
      <c r="AL556">
        <v>3</v>
      </c>
      <c r="AM556">
        <v>4</v>
      </c>
      <c r="AN556">
        <v>5</v>
      </c>
      <c r="AO556"/>
      <c r="AP556"/>
      <c r="AQ556"/>
      <c r="AR556">
        <v>6</v>
      </c>
      <c r="AS556"/>
      <c r="AT556"/>
      <c r="AU556" t="s">
        <v>685</v>
      </c>
      <c r="AV556" t="s">
        <v>1305</v>
      </c>
      <c r="AW556" t="s">
        <v>1304</v>
      </c>
      <c r="AX556" t="s">
        <v>1303</v>
      </c>
      <c r="AY556"/>
      <c r="AZ556">
        <v>4</v>
      </c>
      <c r="BA556">
        <v>4</v>
      </c>
      <c r="BB556">
        <v>2</v>
      </c>
      <c r="BC556">
        <v>4</v>
      </c>
      <c r="BD556">
        <v>4</v>
      </c>
      <c r="BE556">
        <v>2</v>
      </c>
      <c r="BF556">
        <v>4</v>
      </c>
      <c r="BG556">
        <v>4</v>
      </c>
      <c r="BH556">
        <v>5</v>
      </c>
      <c r="BI556">
        <v>5</v>
      </c>
      <c r="BJ556">
        <v>5</v>
      </c>
      <c r="BK556">
        <v>5</v>
      </c>
      <c r="BL556">
        <v>5</v>
      </c>
      <c r="BM556">
        <v>5</v>
      </c>
      <c r="BN556">
        <v>4</v>
      </c>
      <c r="BO556">
        <v>3</v>
      </c>
      <c r="BP556">
        <v>3</v>
      </c>
      <c r="BQ556">
        <v>5</v>
      </c>
      <c r="BR556">
        <v>5</v>
      </c>
      <c r="BS556">
        <v>5</v>
      </c>
      <c r="BT556">
        <v>5</v>
      </c>
      <c r="BU556">
        <v>5</v>
      </c>
      <c r="BV556">
        <v>5</v>
      </c>
      <c r="BW556">
        <v>5</v>
      </c>
      <c r="BX556">
        <v>5</v>
      </c>
      <c r="BY556">
        <v>5</v>
      </c>
      <c r="BZ556">
        <v>5</v>
      </c>
      <c r="CA556">
        <v>5</v>
      </c>
      <c r="CB556">
        <v>5</v>
      </c>
      <c r="CC556">
        <v>5</v>
      </c>
      <c r="CD556">
        <v>5</v>
      </c>
      <c r="CE556">
        <v>6</v>
      </c>
      <c r="CF556">
        <v>4</v>
      </c>
      <c r="CG556">
        <v>5</v>
      </c>
      <c r="CH556">
        <v>4</v>
      </c>
      <c r="CI556">
        <v>4</v>
      </c>
      <c r="CJ556">
        <v>4</v>
      </c>
      <c r="CK556">
        <v>5</v>
      </c>
      <c r="CL556">
        <v>4</v>
      </c>
      <c r="CM556">
        <v>4</v>
      </c>
      <c r="CN556">
        <v>4</v>
      </c>
    </row>
    <row r="557" spans="1:92" ht="15.5">
      <c r="A557" s="126" t="s">
        <v>1302</v>
      </c>
      <c r="B557" s="132">
        <v>17.999943808279586</v>
      </c>
      <c r="C557">
        <v>2</v>
      </c>
      <c r="D557">
        <v>5</v>
      </c>
      <c r="E557">
        <v>2</v>
      </c>
      <c r="F557">
        <v>1</v>
      </c>
      <c r="G557"/>
      <c r="H557"/>
      <c r="I557"/>
      <c r="J557"/>
      <c r="K557"/>
      <c r="L557"/>
      <c r="M557"/>
      <c r="N557"/>
      <c r="O557"/>
      <c r="P557"/>
      <c r="Q557" s="126">
        <f t="shared" si="24"/>
        <v>1</v>
      </c>
      <c r="R557">
        <f t="shared" si="26"/>
        <v>1</v>
      </c>
      <c r="S557"/>
      <c r="T557">
        <v>2</v>
      </c>
      <c r="U557">
        <v>3</v>
      </c>
      <c r="V557"/>
      <c r="W557"/>
      <c r="X557">
        <v>6</v>
      </c>
      <c r="Y557">
        <v>7</v>
      </c>
      <c r="Z557"/>
      <c r="AA557"/>
      <c r="AB557"/>
      <c r="AC557"/>
      <c r="AD557"/>
      <c r="AE557"/>
      <c r="AF557"/>
      <c r="AG557" s="126">
        <f t="shared" si="25"/>
        <v>4</v>
      </c>
      <c r="AH557"/>
      <c r="AI557">
        <v>2</v>
      </c>
      <c r="AJ557">
        <v>4</v>
      </c>
      <c r="AK557"/>
      <c r="AL557"/>
      <c r="AM557">
        <v>1</v>
      </c>
      <c r="AN557">
        <v>3</v>
      </c>
      <c r="AO557"/>
      <c r="AP557"/>
      <c r="AQ557"/>
      <c r="AR557"/>
      <c r="AS557"/>
      <c r="AT557"/>
      <c r="AU557" t="s">
        <v>696</v>
      </c>
      <c r="AV557" t="s">
        <v>920</v>
      </c>
      <c r="AW557"/>
      <c r="AX557"/>
      <c r="AY557"/>
      <c r="AZ557">
        <v>2</v>
      </c>
      <c r="BA557">
        <v>2</v>
      </c>
      <c r="BB557">
        <v>2</v>
      </c>
      <c r="BC557">
        <v>4</v>
      </c>
      <c r="BD557">
        <v>2</v>
      </c>
      <c r="BE557">
        <v>2</v>
      </c>
      <c r="BF557">
        <v>3</v>
      </c>
      <c r="BG557">
        <v>3</v>
      </c>
      <c r="BH557">
        <v>3</v>
      </c>
      <c r="BI557">
        <v>4</v>
      </c>
      <c r="BJ557">
        <v>4</v>
      </c>
      <c r="BK557">
        <v>4</v>
      </c>
      <c r="BL557">
        <v>4</v>
      </c>
      <c r="BM557">
        <v>4</v>
      </c>
      <c r="BN557">
        <v>4</v>
      </c>
      <c r="BO557">
        <v>4</v>
      </c>
      <c r="BP557">
        <v>3</v>
      </c>
      <c r="BQ557">
        <v>3</v>
      </c>
      <c r="BR557">
        <v>4</v>
      </c>
      <c r="BS557">
        <v>4</v>
      </c>
      <c r="BT557">
        <v>3</v>
      </c>
      <c r="BU557">
        <v>4</v>
      </c>
      <c r="BV557">
        <v>4</v>
      </c>
      <c r="BW557">
        <v>4</v>
      </c>
      <c r="BX557">
        <v>4</v>
      </c>
      <c r="BY557">
        <v>4</v>
      </c>
      <c r="BZ557">
        <v>4</v>
      </c>
      <c r="CA557">
        <v>4</v>
      </c>
      <c r="CB557">
        <v>4</v>
      </c>
      <c r="CC557">
        <v>3</v>
      </c>
      <c r="CD557">
        <v>4</v>
      </c>
      <c r="CE557">
        <v>7</v>
      </c>
      <c r="CF557">
        <v>4</v>
      </c>
      <c r="CG557">
        <v>4</v>
      </c>
      <c r="CH557">
        <v>4</v>
      </c>
      <c r="CI557">
        <v>4</v>
      </c>
      <c r="CJ557">
        <v>4</v>
      </c>
      <c r="CK557">
        <v>4</v>
      </c>
      <c r="CL557">
        <v>3</v>
      </c>
      <c r="CM557">
        <v>2</v>
      </c>
      <c r="CN557">
        <v>2</v>
      </c>
    </row>
    <row r="558" spans="1:92" ht="15.5">
      <c r="A558" s="126" t="s">
        <v>1301</v>
      </c>
      <c r="B558" s="132">
        <v>17.872489703747874</v>
      </c>
      <c r="C558">
        <v>1</v>
      </c>
      <c r="D558">
        <v>6</v>
      </c>
      <c r="E558">
        <v>12</v>
      </c>
      <c r="F558">
        <v>1</v>
      </c>
      <c r="G558"/>
      <c r="H558"/>
      <c r="I558"/>
      <c r="J558"/>
      <c r="K558"/>
      <c r="L558"/>
      <c r="M558"/>
      <c r="N558"/>
      <c r="O558"/>
      <c r="P558"/>
      <c r="Q558" s="126">
        <f t="shared" si="24"/>
        <v>1</v>
      </c>
      <c r="R558">
        <f t="shared" si="26"/>
        <v>1</v>
      </c>
      <c r="S558"/>
      <c r="T558">
        <v>2</v>
      </c>
      <c r="U558">
        <v>3</v>
      </c>
      <c r="V558">
        <v>4</v>
      </c>
      <c r="W558">
        <v>5</v>
      </c>
      <c r="X558">
        <v>6</v>
      </c>
      <c r="Y558">
        <v>7</v>
      </c>
      <c r="Z558">
        <v>8</v>
      </c>
      <c r="AA558"/>
      <c r="AB558"/>
      <c r="AC558">
        <v>11</v>
      </c>
      <c r="AD558">
        <v>12</v>
      </c>
      <c r="AE558"/>
      <c r="AF558"/>
      <c r="AG558" s="126">
        <f t="shared" si="25"/>
        <v>9</v>
      </c>
      <c r="AH558"/>
      <c r="AI558">
        <v>1</v>
      </c>
      <c r="AJ558">
        <v>5</v>
      </c>
      <c r="AK558">
        <v>9</v>
      </c>
      <c r="AL558">
        <v>3</v>
      </c>
      <c r="AM558">
        <v>2</v>
      </c>
      <c r="AN558">
        <v>4</v>
      </c>
      <c r="AO558">
        <v>8</v>
      </c>
      <c r="AP558"/>
      <c r="AQ558"/>
      <c r="AR558">
        <v>6</v>
      </c>
      <c r="AS558">
        <v>7</v>
      </c>
      <c r="AT558"/>
      <c r="AU558" t="s">
        <v>760</v>
      </c>
      <c r="AV558" t="s">
        <v>1300</v>
      </c>
      <c r="AW558" t="s">
        <v>595</v>
      </c>
      <c r="AX558" t="s">
        <v>1299</v>
      </c>
      <c r="AY558" t="s">
        <v>1298</v>
      </c>
      <c r="AZ558">
        <v>4</v>
      </c>
      <c r="BA558">
        <v>4</v>
      </c>
      <c r="BB558">
        <v>4</v>
      </c>
      <c r="BC558">
        <v>4</v>
      </c>
      <c r="BD558">
        <v>4</v>
      </c>
      <c r="BE558">
        <v>5</v>
      </c>
      <c r="BF558">
        <v>3</v>
      </c>
      <c r="BG558">
        <v>4</v>
      </c>
      <c r="BH558">
        <v>4</v>
      </c>
      <c r="BI558">
        <v>4</v>
      </c>
      <c r="BJ558">
        <v>5</v>
      </c>
      <c r="BK558">
        <v>5</v>
      </c>
      <c r="BL558">
        <v>5</v>
      </c>
      <c r="BM558">
        <v>5</v>
      </c>
      <c r="BN558">
        <v>4</v>
      </c>
      <c r="BO558">
        <v>4</v>
      </c>
      <c r="BP558">
        <v>5</v>
      </c>
      <c r="BQ558">
        <v>4</v>
      </c>
      <c r="BR558">
        <v>5</v>
      </c>
      <c r="BS558">
        <v>5</v>
      </c>
      <c r="BT558">
        <v>5</v>
      </c>
      <c r="BU558">
        <v>5</v>
      </c>
      <c r="BV558">
        <v>4</v>
      </c>
      <c r="BW558">
        <v>5</v>
      </c>
      <c r="BX558">
        <v>5</v>
      </c>
      <c r="BY558">
        <v>5</v>
      </c>
      <c r="BZ558">
        <v>5</v>
      </c>
      <c r="CA558">
        <v>5</v>
      </c>
      <c r="CB558">
        <v>4</v>
      </c>
      <c r="CC558">
        <v>4</v>
      </c>
      <c r="CD558">
        <v>5</v>
      </c>
      <c r="CE558">
        <v>3</v>
      </c>
      <c r="CF558">
        <v>4</v>
      </c>
      <c r="CG558">
        <v>4</v>
      </c>
      <c r="CH558">
        <v>4</v>
      </c>
      <c r="CI558">
        <v>5</v>
      </c>
      <c r="CJ558">
        <v>5</v>
      </c>
      <c r="CK558">
        <v>4</v>
      </c>
      <c r="CL558">
        <v>4</v>
      </c>
      <c r="CM558">
        <v>3</v>
      </c>
      <c r="CN558">
        <v>3</v>
      </c>
    </row>
    <row r="559" spans="1:92" ht="15.5">
      <c r="A559" s="126" t="s">
        <v>1297</v>
      </c>
      <c r="B559" s="132">
        <v>5.1087858984173193</v>
      </c>
      <c r="C559">
        <v>1</v>
      </c>
      <c r="D559">
        <v>2</v>
      </c>
      <c r="E559">
        <v>2</v>
      </c>
      <c r="F559">
        <v>1</v>
      </c>
      <c r="G559"/>
      <c r="H559"/>
      <c r="I559"/>
      <c r="J559"/>
      <c r="K559"/>
      <c r="L559"/>
      <c r="M559"/>
      <c r="N559"/>
      <c r="O559"/>
      <c r="P559"/>
      <c r="Q559" s="126">
        <f t="shared" si="24"/>
        <v>1</v>
      </c>
      <c r="R559">
        <f t="shared" si="26"/>
        <v>1</v>
      </c>
      <c r="S559"/>
      <c r="T559"/>
      <c r="U559"/>
      <c r="V559"/>
      <c r="W559"/>
      <c r="X559"/>
      <c r="Y559"/>
      <c r="Z559"/>
      <c r="AA559"/>
      <c r="AB559"/>
      <c r="AC559"/>
      <c r="AD559"/>
      <c r="AE559"/>
      <c r="AF559">
        <v>14</v>
      </c>
      <c r="AG559" s="126">
        <f t="shared" si="25"/>
        <v>0</v>
      </c>
      <c r="AH559"/>
      <c r="AI559"/>
      <c r="AJ559"/>
      <c r="AK559"/>
      <c r="AL559"/>
      <c r="AM559"/>
      <c r="AN559"/>
      <c r="AO559"/>
      <c r="AP559"/>
      <c r="AQ559"/>
      <c r="AR559"/>
      <c r="AS559"/>
      <c r="AT559"/>
      <c r="AU559" t="s">
        <v>1296</v>
      </c>
      <c r="AV559"/>
      <c r="AW559"/>
      <c r="AX559"/>
      <c r="AY559"/>
      <c r="AZ559">
        <v>5</v>
      </c>
      <c r="BA559">
        <v>3</v>
      </c>
      <c r="BB559">
        <v>3</v>
      </c>
      <c r="BC559">
        <v>3</v>
      </c>
      <c r="BD559">
        <v>3</v>
      </c>
      <c r="BE559">
        <v>3</v>
      </c>
      <c r="BF559">
        <v>3</v>
      </c>
      <c r="BG559">
        <v>4</v>
      </c>
      <c r="BH559">
        <v>3</v>
      </c>
      <c r="BI559">
        <v>2</v>
      </c>
      <c r="BJ559">
        <v>3</v>
      </c>
      <c r="BK559">
        <v>3</v>
      </c>
      <c r="BL559">
        <v>3</v>
      </c>
      <c r="BM559">
        <v>3</v>
      </c>
      <c r="BN559">
        <v>3</v>
      </c>
      <c r="BO559">
        <v>3</v>
      </c>
      <c r="BP559">
        <v>2</v>
      </c>
      <c r="BQ559">
        <v>2</v>
      </c>
      <c r="BR559">
        <v>3</v>
      </c>
      <c r="BS559">
        <v>4</v>
      </c>
      <c r="BT559">
        <v>3</v>
      </c>
      <c r="BU559">
        <v>3</v>
      </c>
      <c r="BV559">
        <v>3</v>
      </c>
      <c r="BW559">
        <v>3</v>
      </c>
      <c r="BX559">
        <v>3</v>
      </c>
      <c r="BY559">
        <v>3</v>
      </c>
      <c r="BZ559">
        <v>3</v>
      </c>
      <c r="CA559">
        <v>3</v>
      </c>
      <c r="CB559">
        <v>3</v>
      </c>
      <c r="CC559">
        <v>3</v>
      </c>
      <c r="CD559">
        <v>3</v>
      </c>
      <c r="CE559">
        <v>1</v>
      </c>
      <c r="CF559">
        <v>3</v>
      </c>
      <c r="CG559">
        <v>3</v>
      </c>
      <c r="CH559">
        <v>3</v>
      </c>
      <c r="CI559">
        <v>3</v>
      </c>
      <c r="CJ559">
        <v>4</v>
      </c>
      <c r="CK559">
        <v>3</v>
      </c>
      <c r="CL559">
        <v>3</v>
      </c>
      <c r="CM559">
        <v>3</v>
      </c>
      <c r="CN559">
        <v>3</v>
      </c>
    </row>
    <row r="560" spans="1:92" ht="15.5">
      <c r="A560" s="126" t="s">
        <v>1295</v>
      </c>
      <c r="B560" s="132">
        <v>8.4142678243146776</v>
      </c>
      <c r="C560">
        <v>1</v>
      </c>
      <c r="D560">
        <v>5</v>
      </c>
      <c r="E560">
        <v>7</v>
      </c>
      <c r="F560">
        <v>1</v>
      </c>
      <c r="G560">
        <v>2</v>
      </c>
      <c r="H560"/>
      <c r="I560"/>
      <c r="J560"/>
      <c r="K560"/>
      <c r="L560"/>
      <c r="M560"/>
      <c r="N560"/>
      <c r="O560"/>
      <c r="P560"/>
      <c r="Q560" s="126">
        <f t="shared" si="24"/>
        <v>2</v>
      </c>
      <c r="R560">
        <f t="shared" si="26"/>
        <v>11</v>
      </c>
      <c r="S560">
        <v>1</v>
      </c>
      <c r="T560"/>
      <c r="U560"/>
      <c r="V560"/>
      <c r="W560"/>
      <c r="X560"/>
      <c r="Y560"/>
      <c r="Z560"/>
      <c r="AA560"/>
      <c r="AB560"/>
      <c r="AC560"/>
      <c r="AD560">
        <v>12</v>
      </c>
      <c r="AE560">
        <v>13</v>
      </c>
      <c r="AF560"/>
      <c r="AG560" s="126">
        <f t="shared" si="25"/>
        <v>3</v>
      </c>
      <c r="AH560">
        <v>1</v>
      </c>
      <c r="AI560"/>
      <c r="AJ560"/>
      <c r="AK560"/>
      <c r="AL560"/>
      <c r="AM560"/>
      <c r="AN560"/>
      <c r="AO560"/>
      <c r="AP560"/>
      <c r="AQ560"/>
      <c r="AR560"/>
      <c r="AS560">
        <v>3</v>
      </c>
      <c r="AT560">
        <v>2</v>
      </c>
      <c r="AU560"/>
      <c r="AV560"/>
      <c r="AW560"/>
      <c r="AX560"/>
      <c r="AY560"/>
      <c r="AZ560">
        <v>3</v>
      </c>
      <c r="BA560">
        <v>4</v>
      </c>
      <c r="BB560">
        <v>3</v>
      </c>
      <c r="BC560">
        <v>4</v>
      </c>
      <c r="BD560">
        <v>2</v>
      </c>
      <c r="BE560">
        <v>3</v>
      </c>
      <c r="BF560">
        <v>2</v>
      </c>
      <c r="BG560">
        <v>4</v>
      </c>
      <c r="BH560">
        <v>4</v>
      </c>
      <c r="BI560">
        <v>2</v>
      </c>
      <c r="BJ560">
        <v>3</v>
      </c>
      <c r="BK560">
        <v>3</v>
      </c>
      <c r="BL560">
        <v>3</v>
      </c>
      <c r="BM560">
        <v>2</v>
      </c>
      <c r="BN560">
        <v>3</v>
      </c>
      <c r="BO560">
        <v>3</v>
      </c>
      <c r="BP560">
        <v>3</v>
      </c>
      <c r="BQ560">
        <v>3</v>
      </c>
      <c r="BR560">
        <v>2</v>
      </c>
      <c r="BS560">
        <v>2</v>
      </c>
      <c r="BT560">
        <v>3</v>
      </c>
      <c r="BU560">
        <v>3</v>
      </c>
      <c r="BV560">
        <v>3</v>
      </c>
      <c r="BW560">
        <v>3</v>
      </c>
      <c r="BX560">
        <v>3</v>
      </c>
      <c r="BY560">
        <v>3</v>
      </c>
      <c r="BZ560">
        <v>2</v>
      </c>
      <c r="CA560">
        <v>3</v>
      </c>
      <c r="CB560">
        <v>3</v>
      </c>
      <c r="CC560">
        <v>3</v>
      </c>
      <c r="CD560">
        <v>2</v>
      </c>
      <c r="CE560">
        <v>2</v>
      </c>
      <c r="CF560">
        <v>3</v>
      </c>
      <c r="CG560">
        <v>3</v>
      </c>
      <c r="CH560">
        <v>3</v>
      </c>
      <c r="CI560">
        <v>3</v>
      </c>
      <c r="CJ560">
        <v>3</v>
      </c>
      <c r="CK560">
        <v>3</v>
      </c>
      <c r="CL560">
        <v>3</v>
      </c>
      <c r="CM560">
        <v>3</v>
      </c>
      <c r="CN560">
        <v>3</v>
      </c>
    </row>
    <row r="561" spans="1:92" ht="15.5">
      <c r="A561" s="126" t="s">
        <v>1294</v>
      </c>
      <c r="B561" s="132">
        <v>14.159384463846605</v>
      </c>
      <c r="C561">
        <v>2</v>
      </c>
      <c r="D561">
        <v>6</v>
      </c>
      <c r="E561">
        <v>1</v>
      </c>
      <c r="F561">
        <v>1</v>
      </c>
      <c r="G561"/>
      <c r="H561"/>
      <c r="I561"/>
      <c r="J561"/>
      <c r="K561"/>
      <c r="L561"/>
      <c r="M561"/>
      <c r="N561"/>
      <c r="O561"/>
      <c r="P561"/>
      <c r="Q561" s="126">
        <f t="shared" si="24"/>
        <v>1</v>
      </c>
      <c r="R561">
        <f t="shared" si="26"/>
        <v>1</v>
      </c>
      <c r="S561">
        <v>1</v>
      </c>
      <c r="T561">
        <v>2</v>
      </c>
      <c r="U561">
        <v>3</v>
      </c>
      <c r="V561">
        <v>4</v>
      </c>
      <c r="W561">
        <v>5</v>
      </c>
      <c r="X561">
        <v>6</v>
      </c>
      <c r="Y561">
        <v>7</v>
      </c>
      <c r="Z561">
        <v>8</v>
      </c>
      <c r="AA561">
        <v>9</v>
      </c>
      <c r="AB561">
        <v>10</v>
      </c>
      <c r="AC561">
        <v>11</v>
      </c>
      <c r="AD561">
        <v>12</v>
      </c>
      <c r="AE561">
        <v>13</v>
      </c>
      <c r="AF561"/>
      <c r="AG561" s="126">
        <f t="shared" si="25"/>
        <v>13</v>
      </c>
      <c r="AH561">
        <v>10</v>
      </c>
      <c r="AI561">
        <v>1</v>
      </c>
      <c r="AJ561">
        <v>4</v>
      </c>
      <c r="AK561">
        <v>2</v>
      </c>
      <c r="AL561">
        <v>7</v>
      </c>
      <c r="AM561">
        <v>9</v>
      </c>
      <c r="AN561">
        <v>8</v>
      </c>
      <c r="AO561">
        <v>5</v>
      </c>
      <c r="AP561">
        <v>3</v>
      </c>
      <c r="AQ561">
        <v>6</v>
      </c>
      <c r="AR561">
        <v>12</v>
      </c>
      <c r="AS561">
        <v>13</v>
      </c>
      <c r="AT561">
        <v>11</v>
      </c>
      <c r="AU561" t="s">
        <v>636</v>
      </c>
      <c r="AV561" t="s">
        <v>986</v>
      </c>
      <c r="AW561"/>
      <c r="AX561"/>
      <c r="AY561"/>
      <c r="AZ561">
        <v>6</v>
      </c>
      <c r="BA561">
        <v>4</v>
      </c>
      <c r="BB561">
        <v>4</v>
      </c>
      <c r="BC561">
        <v>4</v>
      </c>
      <c r="BD561">
        <v>5</v>
      </c>
      <c r="BE561">
        <v>5</v>
      </c>
      <c r="BF561">
        <v>4</v>
      </c>
      <c r="BG561">
        <v>4</v>
      </c>
      <c r="BH561">
        <v>4</v>
      </c>
      <c r="BI561">
        <v>4</v>
      </c>
      <c r="BJ561">
        <v>4</v>
      </c>
      <c r="BK561">
        <v>4</v>
      </c>
      <c r="BL561">
        <v>4</v>
      </c>
      <c r="BM561">
        <v>4</v>
      </c>
      <c r="BN561">
        <v>4</v>
      </c>
      <c r="BO561">
        <v>4</v>
      </c>
      <c r="BP561">
        <v>4</v>
      </c>
      <c r="BQ561">
        <v>4</v>
      </c>
      <c r="BR561">
        <v>4</v>
      </c>
      <c r="BS561">
        <v>4</v>
      </c>
      <c r="BT561">
        <v>5</v>
      </c>
      <c r="BU561">
        <v>5</v>
      </c>
      <c r="BV561">
        <v>5</v>
      </c>
      <c r="BW561">
        <v>5</v>
      </c>
      <c r="BX561">
        <v>5</v>
      </c>
      <c r="BY561">
        <v>5</v>
      </c>
      <c r="BZ561">
        <v>5</v>
      </c>
      <c r="CA561">
        <v>4</v>
      </c>
      <c r="CB561">
        <v>4</v>
      </c>
      <c r="CC561">
        <v>4</v>
      </c>
      <c r="CD561">
        <v>5</v>
      </c>
      <c r="CE561">
        <v>2</v>
      </c>
      <c r="CF561">
        <v>2</v>
      </c>
      <c r="CG561">
        <v>4</v>
      </c>
      <c r="CH561">
        <v>4</v>
      </c>
      <c r="CI561">
        <v>4</v>
      </c>
      <c r="CJ561">
        <v>4</v>
      </c>
      <c r="CK561">
        <v>4</v>
      </c>
      <c r="CL561">
        <v>3</v>
      </c>
      <c r="CM561">
        <v>2</v>
      </c>
      <c r="CN561">
        <v>2</v>
      </c>
    </row>
    <row r="562" spans="1:92" ht="15.5">
      <c r="A562" s="126" t="s">
        <v>1293</v>
      </c>
      <c r="B562" s="132">
        <v>17.757423658974886</v>
      </c>
      <c r="C562">
        <v>1</v>
      </c>
      <c r="D562">
        <v>3</v>
      </c>
      <c r="E562">
        <v>10</v>
      </c>
      <c r="F562"/>
      <c r="G562"/>
      <c r="H562"/>
      <c r="I562"/>
      <c r="J562"/>
      <c r="K562"/>
      <c r="L562"/>
      <c r="M562"/>
      <c r="N562"/>
      <c r="O562">
        <v>10</v>
      </c>
      <c r="P562"/>
      <c r="Q562" s="126">
        <f t="shared" si="24"/>
        <v>1</v>
      </c>
      <c r="R562">
        <f t="shared" si="26"/>
        <v>10</v>
      </c>
      <c r="S562"/>
      <c r="T562"/>
      <c r="U562"/>
      <c r="V562"/>
      <c r="W562"/>
      <c r="X562"/>
      <c r="Y562"/>
      <c r="Z562"/>
      <c r="AA562"/>
      <c r="AB562"/>
      <c r="AC562"/>
      <c r="AD562"/>
      <c r="AE562"/>
      <c r="AF562">
        <v>14</v>
      </c>
      <c r="AG562" s="126">
        <f t="shared" si="25"/>
        <v>0</v>
      </c>
      <c r="AH562"/>
      <c r="AI562"/>
      <c r="AJ562"/>
      <c r="AK562"/>
      <c r="AL562"/>
      <c r="AM562"/>
      <c r="AN562"/>
      <c r="AO562"/>
      <c r="AP562"/>
      <c r="AQ562"/>
      <c r="AR562"/>
      <c r="AS562"/>
      <c r="AT562"/>
      <c r="AU562" t="s">
        <v>491</v>
      </c>
      <c r="AV562" t="s">
        <v>265</v>
      </c>
      <c r="AW562" t="s">
        <v>266</v>
      </c>
      <c r="AX562" t="s">
        <v>447</v>
      </c>
      <c r="AY562" t="s">
        <v>1292</v>
      </c>
      <c r="AZ562">
        <v>6</v>
      </c>
      <c r="BA562">
        <v>3</v>
      </c>
      <c r="BB562">
        <v>3</v>
      </c>
      <c r="BC562">
        <v>3</v>
      </c>
      <c r="BD562">
        <v>3</v>
      </c>
      <c r="BE562">
        <v>3</v>
      </c>
      <c r="BF562">
        <v>3</v>
      </c>
      <c r="BG562">
        <v>3</v>
      </c>
      <c r="BH562">
        <v>3</v>
      </c>
      <c r="BI562">
        <v>3</v>
      </c>
      <c r="BJ562">
        <v>3</v>
      </c>
      <c r="BK562">
        <v>3</v>
      </c>
      <c r="BL562">
        <v>3</v>
      </c>
      <c r="BM562">
        <v>3</v>
      </c>
      <c r="BN562">
        <v>3</v>
      </c>
      <c r="BO562">
        <v>3</v>
      </c>
      <c r="BP562">
        <v>3</v>
      </c>
      <c r="BQ562">
        <v>3</v>
      </c>
      <c r="BR562">
        <v>3</v>
      </c>
      <c r="BS562">
        <v>3</v>
      </c>
      <c r="BT562">
        <v>3</v>
      </c>
      <c r="BU562">
        <v>3</v>
      </c>
      <c r="BV562">
        <v>3</v>
      </c>
      <c r="BW562">
        <v>3</v>
      </c>
      <c r="BX562">
        <v>3</v>
      </c>
      <c r="BY562">
        <v>3</v>
      </c>
      <c r="BZ562">
        <v>3</v>
      </c>
      <c r="CA562">
        <v>3</v>
      </c>
      <c r="CB562">
        <v>3</v>
      </c>
      <c r="CC562">
        <v>3</v>
      </c>
      <c r="CD562">
        <v>3</v>
      </c>
      <c r="CE562">
        <v>7</v>
      </c>
      <c r="CF562">
        <v>3</v>
      </c>
      <c r="CG562">
        <v>3</v>
      </c>
      <c r="CH562">
        <v>3</v>
      </c>
      <c r="CI562">
        <v>3</v>
      </c>
      <c r="CJ562">
        <v>3</v>
      </c>
      <c r="CK562">
        <v>3</v>
      </c>
      <c r="CL562">
        <v>3</v>
      </c>
      <c r="CM562">
        <v>3</v>
      </c>
      <c r="CN562">
        <v>3</v>
      </c>
    </row>
    <row r="563" spans="1:92" ht="15.5">
      <c r="A563" s="126" t="s">
        <v>1291</v>
      </c>
      <c r="B563" s="132">
        <v>16.306698577730913</v>
      </c>
      <c r="C563">
        <v>1</v>
      </c>
      <c r="D563">
        <v>6</v>
      </c>
      <c r="E563">
        <v>6</v>
      </c>
      <c r="F563">
        <v>1</v>
      </c>
      <c r="G563"/>
      <c r="H563"/>
      <c r="I563"/>
      <c r="J563"/>
      <c r="K563"/>
      <c r="L563"/>
      <c r="M563"/>
      <c r="N563"/>
      <c r="O563"/>
      <c r="P563"/>
      <c r="Q563" s="126">
        <f t="shared" si="24"/>
        <v>1</v>
      </c>
      <c r="R563">
        <f t="shared" si="26"/>
        <v>1</v>
      </c>
      <c r="S563">
        <v>1</v>
      </c>
      <c r="T563">
        <v>2</v>
      </c>
      <c r="U563">
        <v>3</v>
      </c>
      <c r="V563">
        <v>4</v>
      </c>
      <c r="W563">
        <v>5</v>
      </c>
      <c r="X563">
        <v>6</v>
      </c>
      <c r="Y563">
        <v>7</v>
      </c>
      <c r="Z563">
        <v>8</v>
      </c>
      <c r="AA563"/>
      <c r="AB563">
        <v>10</v>
      </c>
      <c r="AC563"/>
      <c r="AD563">
        <v>12</v>
      </c>
      <c r="AE563"/>
      <c r="AF563"/>
      <c r="AG563" s="126">
        <f t="shared" si="25"/>
        <v>10</v>
      </c>
      <c r="AH563">
        <v>1</v>
      </c>
      <c r="AI563">
        <v>6</v>
      </c>
      <c r="AJ563">
        <v>3</v>
      </c>
      <c r="AK563">
        <v>8</v>
      </c>
      <c r="AL563">
        <v>10</v>
      </c>
      <c r="AM563">
        <v>2</v>
      </c>
      <c r="AN563">
        <v>4</v>
      </c>
      <c r="AO563">
        <v>7</v>
      </c>
      <c r="AP563"/>
      <c r="AQ563">
        <v>9</v>
      </c>
      <c r="AR563"/>
      <c r="AS563">
        <v>5</v>
      </c>
      <c r="AT563"/>
      <c r="AU563" t="s">
        <v>723</v>
      </c>
      <c r="AV563" t="s">
        <v>1290</v>
      </c>
      <c r="AW563" t="s">
        <v>310</v>
      </c>
      <c r="AX563"/>
      <c r="AY563"/>
      <c r="AZ563">
        <v>5</v>
      </c>
      <c r="BA563">
        <v>4</v>
      </c>
      <c r="BB563">
        <v>4</v>
      </c>
      <c r="BC563">
        <v>4</v>
      </c>
      <c r="BD563">
        <v>5</v>
      </c>
      <c r="BE563">
        <v>5</v>
      </c>
      <c r="BF563">
        <v>4</v>
      </c>
      <c r="BG563">
        <v>4</v>
      </c>
      <c r="BH563">
        <v>3</v>
      </c>
      <c r="BI563">
        <v>4</v>
      </c>
      <c r="BJ563">
        <v>5</v>
      </c>
      <c r="BK563">
        <v>5</v>
      </c>
      <c r="BL563">
        <v>4</v>
      </c>
      <c r="BM563">
        <v>5</v>
      </c>
      <c r="BN563">
        <v>5</v>
      </c>
      <c r="BO563">
        <v>5</v>
      </c>
      <c r="BP563">
        <v>5</v>
      </c>
      <c r="BQ563">
        <v>4</v>
      </c>
      <c r="BR563">
        <v>5</v>
      </c>
      <c r="BS563">
        <v>4</v>
      </c>
      <c r="BT563">
        <v>4</v>
      </c>
      <c r="BU563">
        <v>5</v>
      </c>
      <c r="BV563">
        <v>4</v>
      </c>
      <c r="BW563">
        <v>5</v>
      </c>
      <c r="BX563">
        <v>5</v>
      </c>
      <c r="BY563">
        <v>5</v>
      </c>
      <c r="BZ563">
        <v>5</v>
      </c>
      <c r="CA563">
        <v>4</v>
      </c>
      <c r="CB563">
        <v>5</v>
      </c>
      <c r="CC563">
        <v>4</v>
      </c>
      <c r="CD563">
        <v>4</v>
      </c>
      <c r="CE563">
        <v>2</v>
      </c>
      <c r="CF563">
        <v>3</v>
      </c>
      <c r="CG563">
        <v>4</v>
      </c>
      <c r="CH563">
        <v>4</v>
      </c>
      <c r="CI563">
        <v>5</v>
      </c>
      <c r="CJ563">
        <v>5</v>
      </c>
      <c r="CK563">
        <v>4</v>
      </c>
      <c r="CL563">
        <v>3</v>
      </c>
      <c r="CM563">
        <v>3</v>
      </c>
      <c r="CN563">
        <v>3</v>
      </c>
    </row>
    <row r="564" spans="1:92" ht="15.5">
      <c r="A564" s="126" t="s">
        <v>1289</v>
      </c>
      <c r="B564" s="132">
        <v>10.751618721931939</v>
      </c>
      <c r="C564">
        <v>1</v>
      </c>
      <c r="D564">
        <v>6</v>
      </c>
      <c r="E564">
        <v>3</v>
      </c>
      <c r="F564">
        <v>1</v>
      </c>
      <c r="G564"/>
      <c r="H564"/>
      <c r="I564"/>
      <c r="J564"/>
      <c r="K564"/>
      <c r="L564"/>
      <c r="M564"/>
      <c r="N564"/>
      <c r="O564"/>
      <c r="P564"/>
      <c r="Q564" s="126">
        <f t="shared" si="24"/>
        <v>1</v>
      </c>
      <c r="R564">
        <f t="shared" si="26"/>
        <v>1</v>
      </c>
      <c r="S564"/>
      <c r="T564"/>
      <c r="U564"/>
      <c r="V564"/>
      <c r="W564"/>
      <c r="X564">
        <v>6</v>
      </c>
      <c r="Y564"/>
      <c r="Z564"/>
      <c r="AA564"/>
      <c r="AB564"/>
      <c r="AC564"/>
      <c r="AD564"/>
      <c r="AE564"/>
      <c r="AF564"/>
      <c r="AG564" s="126">
        <f t="shared" si="25"/>
        <v>1</v>
      </c>
      <c r="AH564"/>
      <c r="AI564"/>
      <c r="AJ564"/>
      <c r="AK564"/>
      <c r="AL564"/>
      <c r="AM564">
        <v>1</v>
      </c>
      <c r="AN564"/>
      <c r="AO564"/>
      <c r="AP564"/>
      <c r="AQ564"/>
      <c r="AR564"/>
      <c r="AS564"/>
      <c r="AT564"/>
      <c r="AU564" t="s">
        <v>1288</v>
      </c>
      <c r="AV564"/>
      <c r="AW564"/>
      <c r="AX564"/>
      <c r="AY564"/>
      <c r="AZ564">
        <v>6</v>
      </c>
      <c r="BA564">
        <v>4</v>
      </c>
      <c r="BB564">
        <v>4</v>
      </c>
      <c r="BC564">
        <v>4</v>
      </c>
      <c r="BD564">
        <v>5</v>
      </c>
      <c r="BE564">
        <v>5</v>
      </c>
      <c r="BF564">
        <v>2</v>
      </c>
      <c r="BG564">
        <v>3</v>
      </c>
      <c r="BH564">
        <v>1</v>
      </c>
      <c r="BI564">
        <v>4</v>
      </c>
      <c r="BJ564">
        <v>4</v>
      </c>
      <c r="BK564">
        <v>5</v>
      </c>
      <c r="BL564">
        <v>5</v>
      </c>
      <c r="BM564">
        <v>5</v>
      </c>
      <c r="BN564">
        <v>5</v>
      </c>
      <c r="BO564">
        <v>5</v>
      </c>
      <c r="BP564">
        <v>5</v>
      </c>
      <c r="BQ564">
        <v>4</v>
      </c>
      <c r="BR564">
        <v>4</v>
      </c>
      <c r="BS564">
        <v>4</v>
      </c>
      <c r="BT564">
        <v>4</v>
      </c>
      <c r="BU564">
        <v>4</v>
      </c>
      <c r="BV564">
        <v>4</v>
      </c>
      <c r="BW564">
        <v>5</v>
      </c>
      <c r="BX564">
        <v>5</v>
      </c>
      <c r="BY564">
        <v>5</v>
      </c>
      <c r="BZ564">
        <v>5</v>
      </c>
      <c r="CA564">
        <v>4</v>
      </c>
      <c r="CB564">
        <v>5</v>
      </c>
      <c r="CC564">
        <v>5</v>
      </c>
      <c r="CD564">
        <v>4</v>
      </c>
      <c r="CE564">
        <v>4</v>
      </c>
      <c r="CF564">
        <v>5</v>
      </c>
      <c r="CG564">
        <v>5</v>
      </c>
      <c r="CH564">
        <v>5</v>
      </c>
      <c r="CI564">
        <v>5</v>
      </c>
      <c r="CJ564">
        <v>5</v>
      </c>
      <c r="CK564">
        <v>5</v>
      </c>
      <c r="CL564">
        <v>4</v>
      </c>
      <c r="CM564">
        <v>4</v>
      </c>
      <c r="CN564">
        <v>3</v>
      </c>
    </row>
    <row r="565" spans="1:92" ht="15.5">
      <c r="A565" s="126" t="s">
        <v>1287</v>
      </c>
      <c r="B565" s="132">
        <v>23.062895245229711</v>
      </c>
      <c r="C565">
        <v>2</v>
      </c>
      <c r="D565">
        <v>3</v>
      </c>
      <c r="E565">
        <v>14</v>
      </c>
      <c r="F565">
        <v>1</v>
      </c>
      <c r="G565">
        <v>2</v>
      </c>
      <c r="H565"/>
      <c r="I565"/>
      <c r="J565"/>
      <c r="K565"/>
      <c r="L565"/>
      <c r="M565"/>
      <c r="N565"/>
      <c r="O565"/>
      <c r="P565"/>
      <c r="Q565" s="126">
        <f t="shared" si="24"/>
        <v>2</v>
      </c>
      <c r="R565">
        <f t="shared" si="26"/>
        <v>11</v>
      </c>
      <c r="S565"/>
      <c r="T565"/>
      <c r="U565"/>
      <c r="V565"/>
      <c r="W565"/>
      <c r="X565"/>
      <c r="Y565"/>
      <c r="Z565"/>
      <c r="AA565"/>
      <c r="AB565"/>
      <c r="AC565"/>
      <c r="AD565"/>
      <c r="AE565"/>
      <c r="AF565">
        <v>14</v>
      </c>
      <c r="AG565" s="126">
        <f t="shared" si="25"/>
        <v>0</v>
      </c>
      <c r="AH565"/>
      <c r="AI565"/>
      <c r="AJ565"/>
      <c r="AK565"/>
      <c r="AL565"/>
      <c r="AM565"/>
      <c r="AN565"/>
      <c r="AO565"/>
      <c r="AP565"/>
      <c r="AQ565"/>
      <c r="AR565"/>
      <c r="AS565"/>
      <c r="AT565"/>
      <c r="AU565"/>
      <c r="AV565"/>
      <c r="AW565"/>
      <c r="AX565"/>
      <c r="AY565"/>
      <c r="AZ565">
        <v>6</v>
      </c>
      <c r="BA565">
        <v>2</v>
      </c>
      <c r="BB565">
        <v>2</v>
      </c>
      <c r="BC565">
        <v>3</v>
      </c>
      <c r="BD565">
        <v>3</v>
      </c>
      <c r="BE565">
        <v>4</v>
      </c>
      <c r="BF565">
        <v>3</v>
      </c>
      <c r="BG565">
        <v>3</v>
      </c>
      <c r="BH565">
        <v>3</v>
      </c>
      <c r="BI565">
        <v>3</v>
      </c>
      <c r="BJ565">
        <v>3</v>
      </c>
      <c r="BK565">
        <v>3</v>
      </c>
      <c r="BL565">
        <v>3</v>
      </c>
      <c r="BM565">
        <v>3</v>
      </c>
      <c r="BN565">
        <v>3</v>
      </c>
      <c r="BO565">
        <v>3</v>
      </c>
      <c r="BP565">
        <v>3</v>
      </c>
      <c r="BQ565">
        <v>3</v>
      </c>
      <c r="BR565">
        <v>3</v>
      </c>
      <c r="BS565">
        <v>3</v>
      </c>
      <c r="BT565">
        <v>3</v>
      </c>
      <c r="BU565">
        <v>3</v>
      </c>
      <c r="BV565">
        <v>3</v>
      </c>
      <c r="BW565">
        <v>4</v>
      </c>
      <c r="BX565">
        <v>3</v>
      </c>
      <c r="BY565">
        <v>3</v>
      </c>
      <c r="BZ565">
        <v>4</v>
      </c>
      <c r="CA565">
        <v>3</v>
      </c>
      <c r="CB565">
        <v>3</v>
      </c>
      <c r="CC565">
        <v>3</v>
      </c>
      <c r="CD565">
        <v>3</v>
      </c>
      <c r="CE565">
        <v>7</v>
      </c>
      <c r="CF565">
        <v>3</v>
      </c>
      <c r="CG565">
        <v>4</v>
      </c>
      <c r="CH565">
        <v>4</v>
      </c>
      <c r="CI565">
        <v>3</v>
      </c>
      <c r="CJ565">
        <v>3</v>
      </c>
      <c r="CK565">
        <v>3</v>
      </c>
      <c r="CL565">
        <v>2</v>
      </c>
      <c r="CM565">
        <v>2</v>
      </c>
      <c r="CN565">
        <v>2</v>
      </c>
    </row>
    <row r="566" spans="1:92" ht="15.5">
      <c r="A566" s="126" t="s">
        <v>1286</v>
      </c>
      <c r="B566" s="132">
        <v>10.008859954268106</v>
      </c>
      <c r="C566">
        <v>1</v>
      </c>
      <c r="D566">
        <v>6</v>
      </c>
      <c r="E566">
        <v>15</v>
      </c>
      <c r="F566">
        <v>1</v>
      </c>
      <c r="G566"/>
      <c r="H566"/>
      <c r="I566"/>
      <c r="J566"/>
      <c r="K566"/>
      <c r="L566"/>
      <c r="M566"/>
      <c r="N566"/>
      <c r="O566"/>
      <c r="P566"/>
      <c r="Q566" s="126">
        <f t="shared" si="24"/>
        <v>1</v>
      </c>
      <c r="R566">
        <f t="shared" si="26"/>
        <v>1</v>
      </c>
      <c r="S566"/>
      <c r="T566">
        <v>2</v>
      </c>
      <c r="U566">
        <v>3</v>
      </c>
      <c r="V566"/>
      <c r="W566">
        <v>5</v>
      </c>
      <c r="X566">
        <v>6</v>
      </c>
      <c r="Y566">
        <v>7</v>
      </c>
      <c r="Z566"/>
      <c r="AA566">
        <v>9</v>
      </c>
      <c r="AB566"/>
      <c r="AC566">
        <v>11</v>
      </c>
      <c r="AD566">
        <v>12</v>
      </c>
      <c r="AE566"/>
      <c r="AF566"/>
      <c r="AG566" s="126">
        <f t="shared" si="25"/>
        <v>8</v>
      </c>
      <c r="AH566"/>
      <c r="AI566">
        <v>1</v>
      </c>
      <c r="AJ566">
        <v>8</v>
      </c>
      <c r="AK566"/>
      <c r="AL566">
        <v>5</v>
      </c>
      <c r="AM566">
        <v>2</v>
      </c>
      <c r="AN566">
        <v>4</v>
      </c>
      <c r="AO566"/>
      <c r="AP566">
        <v>7</v>
      </c>
      <c r="AQ566"/>
      <c r="AR566">
        <v>6</v>
      </c>
      <c r="AS566">
        <v>3</v>
      </c>
      <c r="AT566"/>
      <c r="AU566" t="s">
        <v>640</v>
      </c>
      <c r="AV566" t="s">
        <v>1285</v>
      </c>
      <c r="AW566"/>
      <c r="AX566"/>
      <c r="AY566"/>
      <c r="AZ566">
        <v>3</v>
      </c>
      <c r="BA566">
        <v>3</v>
      </c>
      <c r="BB566">
        <v>3</v>
      </c>
      <c r="BC566">
        <v>5</v>
      </c>
      <c r="BD566">
        <v>5</v>
      </c>
      <c r="BE566">
        <v>5</v>
      </c>
      <c r="BF566">
        <v>5</v>
      </c>
      <c r="BG566">
        <v>5</v>
      </c>
      <c r="BH566">
        <v>5</v>
      </c>
      <c r="BI566">
        <v>5</v>
      </c>
      <c r="BJ566">
        <v>5</v>
      </c>
      <c r="BK566">
        <v>5</v>
      </c>
      <c r="BL566">
        <v>5</v>
      </c>
      <c r="BM566">
        <v>5</v>
      </c>
      <c r="BN566">
        <v>5</v>
      </c>
      <c r="BO566">
        <v>5</v>
      </c>
      <c r="BP566">
        <v>5</v>
      </c>
      <c r="BQ566">
        <v>5</v>
      </c>
      <c r="BR566">
        <v>5</v>
      </c>
      <c r="BS566">
        <v>5</v>
      </c>
      <c r="BT566">
        <v>5</v>
      </c>
      <c r="BU566">
        <v>5</v>
      </c>
      <c r="BV566">
        <v>5</v>
      </c>
      <c r="BW566">
        <v>5</v>
      </c>
      <c r="BX566">
        <v>5</v>
      </c>
      <c r="BY566">
        <v>5</v>
      </c>
      <c r="BZ566">
        <v>5</v>
      </c>
      <c r="CA566">
        <v>5</v>
      </c>
      <c r="CB566">
        <v>5</v>
      </c>
      <c r="CC566">
        <v>5</v>
      </c>
      <c r="CD566">
        <v>5</v>
      </c>
      <c r="CE566">
        <v>3</v>
      </c>
      <c r="CF566">
        <v>5</v>
      </c>
      <c r="CG566">
        <v>5</v>
      </c>
      <c r="CH566">
        <v>5</v>
      </c>
      <c r="CI566">
        <v>5</v>
      </c>
      <c r="CJ566">
        <v>5</v>
      </c>
      <c r="CK566">
        <v>5</v>
      </c>
      <c r="CL566">
        <v>4</v>
      </c>
      <c r="CM566">
        <v>3</v>
      </c>
      <c r="CN566">
        <v>4</v>
      </c>
    </row>
    <row r="567" spans="1:92" ht="15.5">
      <c r="A567" s="126" t="s">
        <v>1284</v>
      </c>
      <c r="B567" s="132">
        <v>6.2493663555868046</v>
      </c>
      <c r="C567">
        <v>2</v>
      </c>
      <c r="D567">
        <v>3</v>
      </c>
      <c r="E567">
        <v>12</v>
      </c>
      <c r="F567"/>
      <c r="G567"/>
      <c r="H567"/>
      <c r="I567"/>
      <c r="J567"/>
      <c r="K567"/>
      <c r="L567"/>
      <c r="M567"/>
      <c r="N567">
        <v>9</v>
      </c>
      <c r="O567"/>
      <c r="P567" t="s">
        <v>167</v>
      </c>
      <c r="Q567" s="126">
        <f t="shared" si="24"/>
        <v>1</v>
      </c>
      <c r="R567">
        <f t="shared" si="26"/>
        <v>9</v>
      </c>
      <c r="S567"/>
      <c r="T567">
        <v>2</v>
      </c>
      <c r="U567"/>
      <c r="V567"/>
      <c r="W567"/>
      <c r="X567"/>
      <c r="Y567"/>
      <c r="Z567"/>
      <c r="AA567"/>
      <c r="AB567"/>
      <c r="AC567"/>
      <c r="AD567"/>
      <c r="AE567"/>
      <c r="AF567"/>
      <c r="AG567" s="126">
        <f t="shared" si="25"/>
        <v>1</v>
      </c>
      <c r="AH567"/>
      <c r="AI567">
        <v>1</v>
      </c>
      <c r="AJ567"/>
      <c r="AK567"/>
      <c r="AL567"/>
      <c r="AM567"/>
      <c r="AN567"/>
      <c r="AO567"/>
      <c r="AP567"/>
      <c r="AQ567"/>
      <c r="AR567"/>
      <c r="AS567"/>
      <c r="AT567"/>
      <c r="AU567" t="s">
        <v>406</v>
      </c>
      <c r="AV567"/>
      <c r="AW567"/>
      <c r="AX567"/>
      <c r="AY567"/>
      <c r="AZ567">
        <v>3</v>
      </c>
      <c r="BA567">
        <v>3</v>
      </c>
      <c r="BB567">
        <v>3</v>
      </c>
      <c r="BC567">
        <v>4</v>
      </c>
      <c r="BD567">
        <v>4</v>
      </c>
      <c r="BE567">
        <v>4</v>
      </c>
      <c r="BF567">
        <v>3</v>
      </c>
      <c r="BG567">
        <v>3</v>
      </c>
      <c r="BH567">
        <v>3</v>
      </c>
      <c r="BI567">
        <v>3</v>
      </c>
      <c r="BJ567">
        <v>4</v>
      </c>
      <c r="BK567">
        <v>5</v>
      </c>
      <c r="BL567">
        <v>5</v>
      </c>
      <c r="BM567">
        <v>5</v>
      </c>
      <c r="BN567">
        <v>4</v>
      </c>
      <c r="BO567">
        <v>3</v>
      </c>
      <c r="BP567">
        <v>4</v>
      </c>
      <c r="BQ567">
        <v>3</v>
      </c>
      <c r="BR567">
        <v>4</v>
      </c>
      <c r="BS567">
        <v>5</v>
      </c>
      <c r="BT567">
        <v>4</v>
      </c>
      <c r="BU567">
        <v>5</v>
      </c>
      <c r="BV567">
        <v>5</v>
      </c>
      <c r="BW567">
        <v>4</v>
      </c>
      <c r="BX567">
        <v>5</v>
      </c>
      <c r="BY567">
        <v>5</v>
      </c>
      <c r="BZ567">
        <v>5</v>
      </c>
      <c r="CA567">
        <v>5</v>
      </c>
      <c r="CB567">
        <v>4</v>
      </c>
      <c r="CC567">
        <v>4</v>
      </c>
      <c r="CD567">
        <v>5</v>
      </c>
      <c r="CE567">
        <v>4</v>
      </c>
      <c r="CF567">
        <v>3</v>
      </c>
      <c r="CG567">
        <v>2</v>
      </c>
      <c r="CH567">
        <v>3</v>
      </c>
      <c r="CI567">
        <v>4</v>
      </c>
      <c r="CJ567">
        <v>4</v>
      </c>
      <c r="CK567">
        <v>5</v>
      </c>
      <c r="CL567">
        <v>2</v>
      </c>
      <c r="CM567">
        <v>2</v>
      </c>
      <c r="CN567">
        <v>5</v>
      </c>
    </row>
    <row r="568" spans="1:92" ht="15.5">
      <c r="A568" s="126" t="s">
        <v>1283</v>
      </c>
      <c r="B568" s="132">
        <v>22.942412045008592</v>
      </c>
      <c r="C568">
        <v>1</v>
      </c>
      <c r="D568">
        <v>5</v>
      </c>
      <c r="E568">
        <v>9</v>
      </c>
      <c r="F568">
        <v>1</v>
      </c>
      <c r="G568"/>
      <c r="H568"/>
      <c r="I568"/>
      <c r="J568"/>
      <c r="K568"/>
      <c r="L568"/>
      <c r="M568"/>
      <c r="N568"/>
      <c r="O568"/>
      <c r="P568"/>
      <c r="Q568" s="126">
        <f t="shared" si="24"/>
        <v>1</v>
      </c>
      <c r="R568">
        <f t="shared" si="26"/>
        <v>1</v>
      </c>
      <c r="S568"/>
      <c r="T568"/>
      <c r="U568"/>
      <c r="V568"/>
      <c r="W568"/>
      <c r="X568">
        <v>6</v>
      </c>
      <c r="Y568"/>
      <c r="Z568"/>
      <c r="AA568"/>
      <c r="AB568"/>
      <c r="AC568"/>
      <c r="AD568"/>
      <c r="AE568"/>
      <c r="AF568"/>
      <c r="AG568" s="126">
        <f t="shared" si="25"/>
        <v>1</v>
      </c>
      <c r="AH568"/>
      <c r="AI568"/>
      <c r="AJ568"/>
      <c r="AK568"/>
      <c r="AL568"/>
      <c r="AM568">
        <v>1</v>
      </c>
      <c r="AN568"/>
      <c r="AO568"/>
      <c r="AP568"/>
      <c r="AQ568"/>
      <c r="AR568"/>
      <c r="AS568"/>
      <c r="AT568"/>
      <c r="AU568"/>
      <c r="AV568"/>
      <c r="AW568"/>
      <c r="AX568"/>
      <c r="AY568"/>
      <c r="AZ568">
        <v>6</v>
      </c>
      <c r="BA568">
        <v>3</v>
      </c>
      <c r="BB568">
        <v>3</v>
      </c>
      <c r="BC568">
        <v>3</v>
      </c>
      <c r="BD568">
        <v>4</v>
      </c>
      <c r="BE568">
        <v>4</v>
      </c>
      <c r="BF568">
        <v>4</v>
      </c>
      <c r="BG568">
        <v>4</v>
      </c>
      <c r="BH568">
        <v>4</v>
      </c>
      <c r="BI568">
        <v>4</v>
      </c>
      <c r="BJ568">
        <v>4</v>
      </c>
      <c r="BK568">
        <v>4</v>
      </c>
      <c r="BL568">
        <v>4</v>
      </c>
      <c r="BM568">
        <v>4</v>
      </c>
      <c r="BN568">
        <v>4</v>
      </c>
      <c r="BO568">
        <v>4</v>
      </c>
      <c r="BP568">
        <v>4</v>
      </c>
      <c r="BQ568">
        <v>4</v>
      </c>
      <c r="BR568">
        <v>4</v>
      </c>
      <c r="BS568">
        <v>4</v>
      </c>
      <c r="BT568">
        <v>4</v>
      </c>
      <c r="BU568">
        <v>4</v>
      </c>
      <c r="BV568">
        <v>4</v>
      </c>
      <c r="BW568">
        <v>4</v>
      </c>
      <c r="BX568">
        <v>4</v>
      </c>
      <c r="BY568">
        <v>4</v>
      </c>
      <c r="BZ568">
        <v>4</v>
      </c>
      <c r="CA568">
        <v>4</v>
      </c>
      <c r="CB568">
        <v>4</v>
      </c>
      <c r="CC568">
        <v>4</v>
      </c>
      <c r="CD568">
        <v>4</v>
      </c>
      <c r="CE568">
        <v>1</v>
      </c>
      <c r="CF568">
        <v>4</v>
      </c>
      <c r="CG568">
        <v>4</v>
      </c>
      <c r="CH568">
        <v>3</v>
      </c>
      <c r="CI568">
        <v>4</v>
      </c>
      <c r="CJ568">
        <v>4</v>
      </c>
      <c r="CK568">
        <v>4</v>
      </c>
      <c r="CL568">
        <v>2</v>
      </c>
      <c r="CM568">
        <v>2</v>
      </c>
      <c r="CN568">
        <v>2</v>
      </c>
    </row>
    <row r="569" spans="1:92" ht="15.5">
      <c r="A569" s="126" t="s">
        <v>1282</v>
      </c>
      <c r="B569" s="132">
        <v>16.809421925152538</v>
      </c>
      <c r="C569">
        <v>2</v>
      </c>
      <c r="D569">
        <v>5</v>
      </c>
      <c r="E569">
        <v>8</v>
      </c>
      <c r="F569">
        <v>1</v>
      </c>
      <c r="G569"/>
      <c r="H569"/>
      <c r="I569"/>
      <c r="J569"/>
      <c r="K569"/>
      <c r="L569"/>
      <c r="M569"/>
      <c r="N569"/>
      <c r="O569"/>
      <c r="P569"/>
      <c r="Q569" s="126">
        <f t="shared" si="24"/>
        <v>1</v>
      </c>
      <c r="R569">
        <f t="shared" si="26"/>
        <v>1</v>
      </c>
      <c r="S569"/>
      <c r="T569">
        <v>2</v>
      </c>
      <c r="U569">
        <v>3</v>
      </c>
      <c r="V569">
        <v>4</v>
      </c>
      <c r="W569">
        <v>5</v>
      </c>
      <c r="X569">
        <v>6</v>
      </c>
      <c r="Y569">
        <v>7</v>
      </c>
      <c r="Z569">
        <v>8</v>
      </c>
      <c r="AA569"/>
      <c r="AB569"/>
      <c r="AC569">
        <v>11</v>
      </c>
      <c r="AD569">
        <v>12</v>
      </c>
      <c r="AE569"/>
      <c r="AF569"/>
      <c r="AG569" s="126">
        <f t="shared" si="25"/>
        <v>9</v>
      </c>
      <c r="AH569"/>
      <c r="AI569">
        <v>1</v>
      </c>
      <c r="AJ569">
        <v>3</v>
      </c>
      <c r="AK569">
        <v>4</v>
      </c>
      <c r="AL569">
        <v>10</v>
      </c>
      <c r="AM569">
        <v>5</v>
      </c>
      <c r="AN569">
        <v>9</v>
      </c>
      <c r="AO569">
        <v>7</v>
      </c>
      <c r="AP569"/>
      <c r="AQ569"/>
      <c r="AR569">
        <v>6</v>
      </c>
      <c r="AS569">
        <v>8</v>
      </c>
      <c r="AT569"/>
      <c r="AU569" t="s">
        <v>410</v>
      </c>
      <c r="AV569" t="s">
        <v>377</v>
      </c>
      <c r="AW569" t="s">
        <v>1281</v>
      </c>
      <c r="AX569" t="s">
        <v>269</v>
      </c>
      <c r="AY569" t="s">
        <v>527</v>
      </c>
      <c r="AZ569">
        <v>4</v>
      </c>
      <c r="BA569">
        <v>4</v>
      </c>
      <c r="BB569">
        <v>4</v>
      </c>
      <c r="BC569">
        <v>4</v>
      </c>
      <c r="BD569">
        <v>2</v>
      </c>
      <c r="BE569">
        <v>4</v>
      </c>
      <c r="BF569">
        <v>4</v>
      </c>
      <c r="BG569">
        <v>5</v>
      </c>
      <c r="BH569">
        <v>4</v>
      </c>
      <c r="BI569">
        <v>5</v>
      </c>
      <c r="BJ569">
        <v>4</v>
      </c>
      <c r="BK569">
        <v>5</v>
      </c>
      <c r="BL569">
        <v>5</v>
      </c>
      <c r="BM569">
        <v>5</v>
      </c>
      <c r="BN569">
        <v>4</v>
      </c>
      <c r="BO569">
        <v>5</v>
      </c>
      <c r="BP569">
        <v>4</v>
      </c>
      <c r="BQ569">
        <v>5</v>
      </c>
      <c r="BR569">
        <v>4</v>
      </c>
      <c r="BS569">
        <v>4</v>
      </c>
      <c r="BT569">
        <v>4</v>
      </c>
      <c r="BU569">
        <v>4</v>
      </c>
      <c r="BV569">
        <v>5</v>
      </c>
      <c r="BW569">
        <v>5</v>
      </c>
      <c r="BX569">
        <v>4</v>
      </c>
      <c r="BY569">
        <v>5</v>
      </c>
      <c r="BZ569">
        <v>5</v>
      </c>
      <c r="CA569">
        <v>4</v>
      </c>
      <c r="CB569">
        <v>4</v>
      </c>
      <c r="CC569">
        <v>5</v>
      </c>
      <c r="CD569">
        <v>4</v>
      </c>
      <c r="CE569">
        <v>1</v>
      </c>
      <c r="CF569">
        <v>4</v>
      </c>
      <c r="CG569">
        <v>4</v>
      </c>
      <c r="CH569">
        <v>4</v>
      </c>
      <c r="CI569">
        <v>4</v>
      </c>
      <c r="CJ569">
        <v>4</v>
      </c>
      <c r="CK569">
        <v>4</v>
      </c>
      <c r="CL569">
        <v>3</v>
      </c>
      <c r="CM569">
        <v>3</v>
      </c>
      <c r="CN569">
        <v>4</v>
      </c>
    </row>
    <row r="570" spans="1:92" ht="15.5">
      <c r="A570" s="126" t="s">
        <v>1280</v>
      </c>
      <c r="B570" s="132">
        <v>6.061741510604894</v>
      </c>
      <c r="C570">
        <v>1</v>
      </c>
      <c r="D570">
        <v>5</v>
      </c>
      <c r="E570">
        <v>2</v>
      </c>
      <c r="F570"/>
      <c r="G570"/>
      <c r="H570"/>
      <c r="I570"/>
      <c r="J570"/>
      <c r="K570"/>
      <c r="L570"/>
      <c r="M570"/>
      <c r="N570">
        <v>9</v>
      </c>
      <c r="O570"/>
      <c r="P570" t="s">
        <v>1279</v>
      </c>
      <c r="Q570" s="126">
        <f t="shared" si="24"/>
        <v>1</v>
      </c>
      <c r="R570">
        <f t="shared" si="26"/>
        <v>9</v>
      </c>
      <c r="S570"/>
      <c r="T570">
        <v>2</v>
      </c>
      <c r="U570">
        <v>3</v>
      </c>
      <c r="V570">
        <v>4</v>
      </c>
      <c r="W570">
        <v>5</v>
      </c>
      <c r="X570">
        <v>6</v>
      </c>
      <c r="Y570">
        <v>7</v>
      </c>
      <c r="Z570">
        <v>8</v>
      </c>
      <c r="AA570"/>
      <c r="AB570">
        <v>10</v>
      </c>
      <c r="AC570">
        <v>11</v>
      </c>
      <c r="AD570">
        <v>12</v>
      </c>
      <c r="AE570">
        <v>13</v>
      </c>
      <c r="AF570"/>
      <c r="AG570" s="126">
        <f t="shared" si="25"/>
        <v>11</v>
      </c>
      <c r="AH570"/>
      <c r="AI570"/>
      <c r="AJ570">
        <v>6</v>
      </c>
      <c r="AK570">
        <v>5</v>
      </c>
      <c r="AL570">
        <v>4</v>
      </c>
      <c r="AM570">
        <v>3</v>
      </c>
      <c r="AN570">
        <v>2</v>
      </c>
      <c r="AO570">
        <v>1</v>
      </c>
      <c r="AP570"/>
      <c r="AQ570">
        <v>7</v>
      </c>
      <c r="AR570">
        <v>8</v>
      </c>
      <c r="AS570">
        <v>10</v>
      </c>
      <c r="AT570">
        <v>9</v>
      </c>
      <c r="AU570" t="s">
        <v>406</v>
      </c>
      <c r="AV570"/>
      <c r="AW570"/>
      <c r="AX570"/>
      <c r="AY570"/>
      <c r="AZ570">
        <v>5</v>
      </c>
      <c r="BA570">
        <v>4</v>
      </c>
      <c r="BB570">
        <v>4</v>
      </c>
      <c r="BC570">
        <v>4</v>
      </c>
      <c r="BD570">
        <v>5</v>
      </c>
      <c r="BE570">
        <v>5</v>
      </c>
      <c r="BF570">
        <v>3</v>
      </c>
      <c r="BG570">
        <v>4</v>
      </c>
      <c r="BH570">
        <v>4</v>
      </c>
      <c r="BI570">
        <v>4</v>
      </c>
      <c r="BJ570">
        <v>4</v>
      </c>
      <c r="BK570">
        <v>5</v>
      </c>
      <c r="BL570">
        <v>5</v>
      </c>
      <c r="BM570">
        <v>5</v>
      </c>
      <c r="BN570">
        <v>5</v>
      </c>
      <c r="BO570">
        <v>5</v>
      </c>
      <c r="BP570">
        <v>5</v>
      </c>
      <c r="BQ570">
        <v>5</v>
      </c>
      <c r="BR570">
        <v>5</v>
      </c>
      <c r="BS570">
        <v>5</v>
      </c>
      <c r="BT570">
        <v>4</v>
      </c>
      <c r="BU570">
        <v>3</v>
      </c>
      <c r="BV570">
        <v>3</v>
      </c>
      <c r="BW570">
        <v>4</v>
      </c>
      <c r="BX570">
        <v>5</v>
      </c>
      <c r="BY570">
        <v>5</v>
      </c>
      <c r="BZ570">
        <v>5</v>
      </c>
      <c r="CA570">
        <v>4</v>
      </c>
      <c r="CB570">
        <v>4</v>
      </c>
      <c r="CC570">
        <v>4</v>
      </c>
      <c r="CD570">
        <v>4</v>
      </c>
      <c r="CE570">
        <v>7</v>
      </c>
      <c r="CF570">
        <v>3</v>
      </c>
      <c r="CG570">
        <v>4</v>
      </c>
      <c r="CH570">
        <v>3</v>
      </c>
      <c r="CI570">
        <v>4</v>
      </c>
      <c r="CJ570">
        <v>4</v>
      </c>
      <c r="CK570">
        <v>5</v>
      </c>
      <c r="CL570">
        <v>4</v>
      </c>
      <c r="CM570">
        <v>3</v>
      </c>
      <c r="CN570">
        <v>3</v>
      </c>
    </row>
    <row r="571" spans="1:92" ht="15.5">
      <c r="A571" s="126" t="s">
        <v>1278</v>
      </c>
      <c r="B571" s="132">
        <v>6.6762602428900983</v>
      </c>
      <c r="C571">
        <v>2</v>
      </c>
      <c r="D571">
        <v>6</v>
      </c>
      <c r="E571">
        <v>3</v>
      </c>
      <c r="F571"/>
      <c r="G571"/>
      <c r="H571"/>
      <c r="I571"/>
      <c r="J571"/>
      <c r="K571"/>
      <c r="L571"/>
      <c r="M571"/>
      <c r="N571">
        <v>9</v>
      </c>
      <c r="O571"/>
      <c r="P571" t="s">
        <v>168</v>
      </c>
      <c r="Q571" s="126">
        <f t="shared" si="24"/>
        <v>1</v>
      </c>
      <c r="R571">
        <f t="shared" si="26"/>
        <v>9</v>
      </c>
      <c r="S571"/>
      <c r="T571">
        <v>2</v>
      </c>
      <c r="U571">
        <v>3</v>
      </c>
      <c r="V571"/>
      <c r="W571">
        <v>5</v>
      </c>
      <c r="X571">
        <v>6</v>
      </c>
      <c r="Y571"/>
      <c r="Z571"/>
      <c r="AA571"/>
      <c r="AB571"/>
      <c r="AC571">
        <v>11</v>
      </c>
      <c r="AD571"/>
      <c r="AE571">
        <v>13</v>
      </c>
      <c r="AF571"/>
      <c r="AG571" s="126">
        <f t="shared" si="25"/>
        <v>6</v>
      </c>
      <c r="AH571"/>
      <c r="AI571">
        <v>4</v>
      </c>
      <c r="AJ571">
        <v>1</v>
      </c>
      <c r="AK571"/>
      <c r="AL571">
        <v>3</v>
      </c>
      <c r="AM571">
        <v>2</v>
      </c>
      <c r="AN571"/>
      <c r="AO571"/>
      <c r="AP571"/>
      <c r="AQ571"/>
      <c r="AR571">
        <v>5</v>
      </c>
      <c r="AS571"/>
      <c r="AT571">
        <v>6</v>
      </c>
      <c r="AU571"/>
      <c r="AV571"/>
      <c r="AW571"/>
      <c r="AX571"/>
      <c r="AY571"/>
      <c r="AZ571">
        <v>6</v>
      </c>
      <c r="BA571">
        <v>2</v>
      </c>
      <c r="BB571">
        <v>2</v>
      </c>
      <c r="BC571">
        <v>3</v>
      </c>
      <c r="BD571">
        <v>4</v>
      </c>
      <c r="BE571">
        <v>4</v>
      </c>
      <c r="BF571">
        <v>3</v>
      </c>
      <c r="BG571">
        <v>3</v>
      </c>
      <c r="BH571">
        <v>3</v>
      </c>
      <c r="BI571">
        <v>3</v>
      </c>
      <c r="BJ571">
        <v>4</v>
      </c>
      <c r="BK571">
        <v>4</v>
      </c>
      <c r="BL571">
        <v>4</v>
      </c>
      <c r="BM571">
        <v>4</v>
      </c>
      <c r="BN571">
        <v>4</v>
      </c>
      <c r="BO571">
        <v>4</v>
      </c>
      <c r="BP571">
        <v>4</v>
      </c>
      <c r="BQ571">
        <v>3</v>
      </c>
      <c r="BR571">
        <v>4</v>
      </c>
      <c r="BS571">
        <v>4</v>
      </c>
      <c r="BT571">
        <v>4</v>
      </c>
      <c r="BU571">
        <v>4</v>
      </c>
      <c r="BV571">
        <v>4</v>
      </c>
      <c r="BW571">
        <v>4</v>
      </c>
      <c r="BX571">
        <v>5</v>
      </c>
      <c r="BY571">
        <v>5</v>
      </c>
      <c r="BZ571">
        <v>5</v>
      </c>
      <c r="CA571">
        <v>3</v>
      </c>
      <c r="CB571">
        <v>3</v>
      </c>
      <c r="CC571">
        <v>3</v>
      </c>
      <c r="CD571">
        <v>4</v>
      </c>
      <c r="CE571">
        <v>1</v>
      </c>
      <c r="CF571">
        <v>3</v>
      </c>
      <c r="CG571">
        <v>4</v>
      </c>
      <c r="CH571">
        <v>4</v>
      </c>
      <c r="CI571">
        <v>4</v>
      </c>
      <c r="CJ571">
        <v>4</v>
      </c>
      <c r="CK571">
        <v>4</v>
      </c>
      <c r="CL571">
        <v>3</v>
      </c>
      <c r="CM571">
        <v>2</v>
      </c>
      <c r="CN571">
        <v>2</v>
      </c>
    </row>
    <row r="572" spans="1:92" ht="15.5">
      <c r="A572" s="126" t="s">
        <v>1277</v>
      </c>
      <c r="B572" s="132">
        <v>22.104229651387055</v>
      </c>
      <c r="C572">
        <v>1</v>
      </c>
      <c r="D572">
        <v>6</v>
      </c>
      <c r="E572">
        <v>8</v>
      </c>
      <c r="F572">
        <v>1</v>
      </c>
      <c r="G572"/>
      <c r="H572"/>
      <c r="I572"/>
      <c r="J572"/>
      <c r="K572"/>
      <c r="L572"/>
      <c r="M572"/>
      <c r="N572"/>
      <c r="O572"/>
      <c r="P572"/>
      <c r="Q572" s="126">
        <f t="shared" si="24"/>
        <v>1</v>
      </c>
      <c r="R572">
        <f t="shared" si="26"/>
        <v>1</v>
      </c>
      <c r="S572"/>
      <c r="T572">
        <v>2</v>
      </c>
      <c r="U572"/>
      <c r="V572"/>
      <c r="W572">
        <v>5</v>
      </c>
      <c r="X572">
        <v>6</v>
      </c>
      <c r="Y572">
        <v>7</v>
      </c>
      <c r="Z572"/>
      <c r="AA572"/>
      <c r="AB572">
        <v>10</v>
      </c>
      <c r="AC572">
        <v>11</v>
      </c>
      <c r="AD572"/>
      <c r="AE572"/>
      <c r="AF572"/>
      <c r="AG572" s="126">
        <f t="shared" si="25"/>
        <v>6</v>
      </c>
      <c r="AH572"/>
      <c r="AI572">
        <v>1</v>
      </c>
      <c r="AJ572"/>
      <c r="AK572"/>
      <c r="AL572">
        <v>6</v>
      </c>
      <c r="AM572">
        <v>2</v>
      </c>
      <c r="AN572">
        <v>5</v>
      </c>
      <c r="AO572"/>
      <c r="AP572"/>
      <c r="AQ572">
        <v>4</v>
      </c>
      <c r="AR572">
        <v>3</v>
      </c>
      <c r="AS572"/>
      <c r="AT572"/>
      <c r="AU572" t="s">
        <v>584</v>
      </c>
      <c r="AV572" t="s">
        <v>573</v>
      </c>
      <c r="AW572"/>
      <c r="AX572"/>
      <c r="AY572"/>
      <c r="AZ572">
        <v>5</v>
      </c>
      <c r="BA572">
        <v>3</v>
      </c>
      <c r="BB572">
        <v>1</v>
      </c>
      <c r="BC572">
        <v>3</v>
      </c>
      <c r="BD572">
        <v>5</v>
      </c>
      <c r="BE572">
        <v>5</v>
      </c>
      <c r="BF572">
        <v>3</v>
      </c>
      <c r="BG572">
        <v>5</v>
      </c>
      <c r="BH572">
        <v>3</v>
      </c>
      <c r="BI572">
        <v>5</v>
      </c>
      <c r="BJ572">
        <v>5</v>
      </c>
      <c r="BK572">
        <v>5</v>
      </c>
      <c r="BL572">
        <v>5</v>
      </c>
      <c r="BM572">
        <v>5</v>
      </c>
      <c r="BN572">
        <v>5</v>
      </c>
      <c r="BO572">
        <v>5</v>
      </c>
      <c r="BP572">
        <v>5</v>
      </c>
      <c r="BQ572">
        <v>5</v>
      </c>
      <c r="BR572">
        <v>5</v>
      </c>
      <c r="BS572">
        <v>5</v>
      </c>
      <c r="BT572">
        <v>5</v>
      </c>
      <c r="BU572">
        <v>5</v>
      </c>
      <c r="BV572">
        <v>5</v>
      </c>
      <c r="BW572">
        <v>5</v>
      </c>
      <c r="BX572">
        <v>5</v>
      </c>
      <c r="BY572">
        <v>5</v>
      </c>
      <c r="BZ572">
        <v>5</v>
      </c>
      <c r="CA572">
        <v>5</v>
      </c>
      <c r="CB572">
        <v>5</v>
      </c>
      <c r="CC572">
        <v>5</v>
      </c>
      <c r="CD572">
        <v>5</v>
      </c>
      <c r="CE572">
        <v>2</v>
      </c>
      <c r="CF572">
        <v>3</v>
      </c>
      <c r="CG572">
        <v>5</v>
      </c>
      <c r="CH572">
        <v>5</v>
      </c>
      <c r="CI572">
        <v>5</v>
      </c>
      <c r="CJ572">
        <v>5</v>
      </c>
      <c r="CK572">
        <v>5</v>
      </c>
      <c r="CL572">
        <v>5</v>
      </c>
      <c r="CM572">
        <v>4</v>
      </c>
      <c r="CN572">
        <v>4</v>
      </c>
    </row>
    <row r="573" spans="1:92" ht="15.5">
      <c r="A573" s="126" t="s">
        <v>1276</v>
      </c>
      <c r="B573" s="132">
        <v>22.99730938468748</v>
      </c>
      <c r="C573">
        <v>1</v>
      </c>
      <c r="D573">
        <v>4</v>
      </c>
      <c r="E573">
        <v>3</v>
      </c>
      <c r="F573">
        <v>1</v>
      </c>
      <c r="G573"/>
      <c r="H573"/>
      <c r="I573"/>
      <c r="J573"/>
      <c r="K573"/>
      <c r="L573"/>
      <c r="M573"/>
      <c r="N573"/>
      <c r="O573"/>
      <c r="P573"/>
      <c r="Q573" s="126">
        <f t="shared" si="24"/>
        <v>1</v>
      </c>
      <c r="R573">
        <f t="shared" si="26"/>
        <v>1</v>
      </c>
      <c r="S573"/>
      <c r="T573">
        <v>2</v>
      </c>
      <c r="U573"/>
      <c r="V573"/>
      <c r="W573"/>
      <c r="X573"/>
      <c r="Y573"/>
      <c r="Z573"/>
      <c r="AA573"/>
      <c r="AB573"/>
      <c r="AC573"/>
      <c r="AD573"/>
      <c r="AE573"/>
      <c r="AF573"/>
      <c r="AG573" s="126">
        <f t="shared" si="25"/>
        <v>1</v>
      </c>
      <c r="AH573"/>
      <c r="AI573">
        <v>1</v>
      </c>
      <c r="AJ573"/>
      <c r="AK573"/>
      <c r="AL573"/>
      <c r="AM573"/>
      <c r="AN573"/>
      <c r="AO573"/>
      <c r="AP573"/>
      <c r="AQ573"/>
      <c r="AR573"/>
      <c r="AS573"/>
      <c r="AT573"/>
      <c r="AU573" t="s">
        <v>1275</v>
      </c>
      <c r="AV573"/>
      <c r="AW573"/>
      <c r="AX573"/>
      <c r="AY573"/>
      <c r="AZ573">
        <v>4</v>
      </c>
      <c r="BA573">
        <v>4</v>
      </c>
      <c r="BB573">
        <v>4</v>
      </c>
      <c r="BC573">
        <v>2</v>
      </c>
      <c r="BD573">
        <v>5</v>
      </c>
      <c r="BE573">
        <v>5</v>
      </c>
      <c r="BF573">
        <v>3</v>
      </c>
      <c r="BG573">
        <v>3</v>
      </c>
      <c r="BH573">
        <v>3</v>
      </c>
      <c r="BI573">
        <v>3</v>
      </c>
      <c r="BJ573">
        <v>3</v>
      </c>
      <c r="BK573">
        <v>3</v>
      </c>
      <c r="BL573">
        <v>3</v>
      </c>
      <c r="BM573">
        <v>3</v>
      </c>
      <c r="BN573">
        <v>3</v>
      </c>
      <c r="BO573">
        <v>3</v>
      </c>
      <c r="BP573">
        <v>3</v>
      </c>
      <c r="BQ573">
        <v>3</v>
      </c>
      <c r="BR573">
        <v>3</v>
      </c>
      <c r="BS573">
        <v>3</v>
      </c>
      <c r="BT573">
        <v>3</v>
      </c>
      <c r="BU573">
        <v>3</v>
      </c>
      <c r="BV573">
        <v>3</v>
      </c>
      <c r="BW573">
        <v>3</v>
      </c>
      <c r="BX573">
        <v>3</v>
      </c>
      <c r="BY573">
        <v>3</v>
      </c>
      <c r="BZ573">
        <v>3</v>
      </c>
      <c r="CA573">
        <v>3</v>
      </c>
      <c r="CB573">
        <v>3</v>
      </c>
      <c r="CC573">
        <v>3</v>
      </c>
      <c r="CD573">
        <v>3</v>
      </c>
      <c r="CE573">
        <v>6</v>
      </c>
      <c r="CF573">
        <v>1</v>
      </c>
      <c r="CG573">
        <v>4</v>
      </c>
      <c r="CH573">
        <v>2</v>
      </c>
      <c r="CI573">
        <v>4</v>
      </c>
      <c r="CJ573">
        <v>4</v>
      </c>
      <c r="CK573">
        <v>3</v>
      </c>
      <c r="CL573">
        <v>2</v>
      </c>
      <c r="CM573">
        <v>2</v>
      </c>
      <c r="CN573">
        <v>2</v>
      </c>
    </row>
    <row r="574" spans="1:92" ht="15.5">
      <c r="A574" s="126" t="s">
        <v>1274</v>
      </c>
      <c r="B574" s="132">
        <v>5.3757722264594019</v>
      </c>
      <c r="C574">
        <v>2</v>
      </c>
      <c r="D574">
        <v>2</v>
      </c>
      <c r="E574">
        <v>2</v>
      </c>
      <c r="F574"/>
      <c r="G574"/>
      <c r="H574"/>
      <c r="I574"/>
      <c r="J574"/>
      <c r="K574"/>
      <c r="L574"/>
      <c r="M574"/>
      <c r="N574">
        <v>9</v>
      </c>
      <c r="O574"/>
      <c r="P574" t="s">
        <v>169</v>
      </c>
      <c r="Q574" s="126">
        <f t="shared" si="24"/>
        <v>1</v>
      </c>
      <c r="R574">
        <f t="shared" si="26"/>
        <v>9</v>
      </c>
      <c r="S574">
        <v>1</v>
      </c>
      <c r="T574">
        <v>2</v>
      </c>
      <c r="U574">
        <v>3</v>
      </c>
      <c r="V574">
        <v>4</v>
      </c>
      <c r="W574">
        <v>5</v>
      </c>
      <c r="X574">
        <v>6</v>
      </c>
      <c r="Y574">
        <v>7</v>
      </c>
      <c r="Z574"/>
      <c r="AA574"/>
      <c r="AB574"/>
      <c r="AC574">
        <v>11</v>
      </c>
      <c r="AD574">
        <v>12</v>
      </c>
      <c r="AE574"/>
      <c r="AF574"/>
      <c r="AG574" s="126">
        <f t="shared" si="25"/>
        <v>9</v>
      </c>
      <c r="AH574">
        <v>9</v>
      </c>
      <c r="AI574">
        <v>7</v>
      </c>
      <c r="AJ574">
        <v>6</v>
      </c>
      <c r="AK574">
        <v>8</v>
      </c>
      <c r="AL574">
        <v>4</v>
      </c>
      <c r="AM574">
        <v>3</v>
      </c>
      <c r="AN574">
        <v>1</v>
      </c>
      <c r="AO574"/>
      <c r="AP574"/>
      <c r="AQ574"/>
      <c r="AR574">
        <v>5</v>
      </c>
      <c r="AS574">
        <v>2</v>
      </c>
      <c r="AT574"/>
      <c r="AU574" t="s">
        <v>297</v>
      </c>
      <c r="AV574" t="s">
        <v>1273</v>
      </c>
      <c r="AW574" t="s">
        <v>1272</v>
      </c>
      <c r="AX574" t="s">
        <v>1271</v>
      </c>
      <c r="AY574" t="s">
        <v>576</v>
      </c>
      <c r="AZ574">
        <v>5</v>
      </c>
      <c r="BA574">
        <v>3</v>
      </c>
      <c r="BB574">
        <v>3</v>
      </c>
      <c r="BC574">
        <v>3</v>
      </c>
      <c r="BD574">
        <v>4</v>
      </c>
      <c r="BE574">
        <v>5</v>
      </c>
      <c r="BF574">
        <v>4</v>
      </c>
      <c r="BG574">
        <v>4</v>
      </c>
      <c r="BH574">
        <v>4</v>
      </c>
      <c r="BI574">
        <v>4</v>
      </c>
      <c r="BJ574">
        <v>4</v>
      </c>
      <c r="BK574">
        <v>4</v>
      </c>
      <c r="BL574">
        <v>4</v>
      </c>
      <c r="BM574">
        <v>5</v>
      </c>
      <c r="BN574">
        <v>5</v>
      </c>
      <c r="BO574">
        <v>5</v>
      </c>
      <c r="BP574">
        <v>4</v>
      </c>
      <c r="BQ574">
        <v>5</v>
      </c>
      <c r="BR574">
        <v>4</v>
      </c>
      <c r="BS574">
        <v>5</v>
      </c>
      <c r="BT574">
        <v>4</v>
      </c>
      <c r="BU574">
        <v>4</v>
      </c>
      <c r="BV574">
        <v>5</v>
      </c>
      <c r="BW574">
        <v>4</v>
      </c>
      <c r="BX574">
        <v>4</v>
      </c>
      <c r="BY574">
        <v>5</v>
      </c>
      <c r="BZ574">
        <v>5</v>
      </c>
      <c r="CA574">
        <v>5</v>
      </c>
      <c r="CB574">
        <v>4</v>
      </c>
      <c r="CC574">
        <v>4</v>
      </c>
      <c r="CD574">
        <v>4</v>
      </c>
      <c r="CE574">
        <v>6</v>
      </c>
      <c r="CF574">
        <v>5</v>
      </c>
      <c r="CG574">
        <v>5</v>
      </c>
      <c r="CH574">
        <v>5</v>
      </c>
      <c r="CI574">
        <v>5</v>
      </c>
      <c r="CJ574">
        <v>5</v>
      </c>
      <c r="CK574">
        <v>4</v>
      </c>
      <c r="CL574">
        <v>4</v>
      </c>
      <c r="CM574">
        <v>5</v>
      </c>
      <c r="CN574">
        <v>5</v>
      </c>
    </row>
    <row r="575" spans="1:92" ht="15.5">
      <c r="A575" s="126" t="s">
        <v>1270</v>
      </c>
      <c r="B575" s="132">
        <v>10.269492339517914</v>
      </c>
      <c r="C575">
        <v>2</v>
      </c>
      <c r="D575">
        <v>6</v>
      </c>
      <c r="E575">
        <v>12</v>
      </c>
      <c r="F575">
        <v>1</v>
      </c>
      <c r="G575"/>
      <c r="H575"/>
      <c r="I575"/>
      <c r="J575"/>
      <c r="K575"/>
      <c r="L575"/>
      <c r="M575"/>
      <c r="N575"/>
      <c r="O575"/>
      <c r="P575"/>
      <c r="Q575" s="126">
        <f t="shared" si="24"/>
        <v>1</v>
      </c>
      <c r="R575">
        <f t="shared" si="26"/>
        <v>1</v>
      </c>
      <c r="S575"/>
      <c r="T575">
        <v>2</v>
      </c>
      <c r="U575">
        <v>3</v>
      </c>
      <c r="V575">
        <v>4</v>
      </c>
      <c r="W575">
        <v>5</v>
      </c>
      <c r="X575">
        <v>6</v>
      </c>
      <c r="Y575">
        <v>7</v>
      </c>
      <c r="Z575">
        <v>8</v>
      </c>
      <c r="AA575"/>
      <c r="AB575">
        <v>10</v>
      </c>
      <c r="AC575">
        <v>11</v>
      </c>
      <c r="AD575">
        <v>12</v>
      </c>
      <c r="AE575">
        <v>13</v>
      </c>
      <c r="AF575"/>
      <c r="AG575" s="126">
        <f t="shared" si="25"/>
        <v>11</v>
      </c>
      <c r="AH575"/>
      <c r="AI575">
        <v>1</v>
      </c>
      <c r="AJ575">
        <v>6</v>
      </c>
      <c r="AK575">
        <v>10</v>
      </c>
      <c r="AL575">
        <v>7</v>
      </c>
      <c r="AM575">
        <v>2</v>
      </c>
      <c r="AN575">
        <v>5</v>
      </c>
      <c r="AO575">
        <v>3</v>
      </c>
      <c r="AP575"/>
      <c r="AQ575">
        <v>9</v>
      </c>
      <c r="AR575">
        <v>4</v>
      </c>
      <c r="AS575">
        <v>8</v>
      </c>
      <c r="AT575">
        <v>11</v>
      </c>
      <c r="AU575" t="s">
        <v>1269</v>
      </c>
      <c r="AV575" t="s">
        <v>1268</v>
      </c>
      <c r="AW575"/>
      <c r="AX575"/>
      <c r="AY575"/>
      <c r="AZ575">
        <v>6</v>
      </c>
      <c r="BA575">
        <v>4</v>
      </c>
      <c r="BB575">
        <v>4</v>
      </c>
      <c r="BC575">
        <v>4</v>
      </c>
      <c r="BD575">
        <v>5</v>
      </c>
      <c r="BE575">
        <v>5</v>
      </c>
      <c r="BF575">
        <v>3</v>
      </c>
      <c r="BG575">
        <v>4</v>
      </c>
      <c r="BH575">
        <v>4</v>
      </c>
      <c r="BI575">
        <v>4</v>
      </c>
      <c r="BJ575">
        <v>4</v>
      </c>
      <c r="BK575">
        <v>5</v>
      </c>
      <c r="BL575">
        <v>4</v>
      </c>
      <c r="BM575">
        <v>5</v>
      </c>
      <c r="BN575">
        <v>5</v>
      </c>
      <c r="BO575">
        <v>5</v>
      </c>
      <c r="BP575">
        <v>5</v>
      </c>
      <c r="BQ575">
        <v>5</v>
      </c>
      <c r="BR575">
        <v>5</v>
      </c>
      <c r="BS575">
        <v>5</v>
      </c>
      <c r="BT575">
        <v>5</v>
      </c>
      <c r="BU575">
        <v>5</v>
      </c>
      <c r="BV575">
        <v>4</v>
      </c>
      <c r="BW575">
        <v>5</v>
      </c>
      <c r="BX575">
        <v>5</v>
      </c>
      <c r="BY575">
        <v>5</v>
      </c>
      <c r="BZ575">
        <v>5</v>
      </c>
      <c r="CA575">
        <v>4</v>
      </c>
      <c r="CB575">
        <v>4</v>
      </c>
      <c r="CC575">
        <v>5</v>
      </c>
      <c r="CD575">
        <v>5</v>
      </c>
      <c r="CE575">
        <v>2</v>
      </c>
      <c r="CF575">
        <v>4</v>
      </c>
      <c r="CG575">
        <v>4</v>
      </c>
      <c r="CH575">
        <v>5</v>
      </c>
      <c r="CI575">
        <v>5</v>
      </c>
      <c r="CJ575">
        <v>4</v>
      </c>
      <c r="CK575">
        <v>4</v>
      </c>
      <c r="CL575">
        <v>2</v>
      </c>
      <c r="CM575">
        <v>3</v>
      </c>
      <c r="CN575">
        <v>2</v>
      </c>
    </row>
    <row r="576" spans="1:92" ht="15.5">
      <c r="A576" s="126" t="s">
        <v>1267</v>
      </c>
      <c r="B576" s="132">
        <v>14.858605705107145</v>
      </c>
      <c r="C576">
        <v>2</v>
      </c>
      <c r="D576">
        <v>6</v>
      </c>
      <c r="E576">
        <v>4</v>
      </c>
      <c r="F576">
        <v>1</v>
      </c>
      <c r="G576"/>
      <c r="H576"/>
      <c r="I576"/>
      <c r="J576"/>
      <c r="K576"/>
      <c r="L576"/>
      <c r="M576"/>
      <c r="N576"/>
      <c r="O576"/>
      <c r="P576"/>
      <c r="Q576" s="126">
        <f t="shared" si="24"/>
        <v>1</v>
      </c>
      <c r="R576">
        <f t="shared" si="26"/>
        <v>1</v>
      </c>
      <c r="S576"/>
      <c r="T576"/>
      <c r="U576"/>
      <c r="V576">
        <v>4</v>
      </c>
      <c r="W576"/>
      <c r="X576"/>
      <c r="Y576"/>
      <c r="Z576"/>
      <c r="AA576"/>
      <c r="AB576">
        <v>10</v>
      </c>
      <c r="AC576"/>
      <c r="AD576"/>
      <c r="AE576">
        <v>13</v>
      </c>
      <c r="AF576"/>
      <c r="AG576" s="126">
        <f t="shared" si="25"/>
        <v>3</v>
      </c>
      <c r="AH576"/>
      <c r="AI576"/>
      <c r="AJ576"/>
      <c r="AK576">
        <v>3</v>
      </c>
      <c r="AL576"/>
      <c r="AM576"/>
      <c r="AN576"/>
      <c r="AO576"/>
      <c r="AP576"/>
      <c r="AQ576">
        <v>1</v>
      </c>
      <c r="AR576"/>
      <c r="AS576"/>
      <c r="AT576">
        <v>2</v>
      </c>
      <c r="AU576" t="s">
        <v>1266</v>
      </c>
      <c r="AV576"/>
      <c r="AW576"/>
      <c r="AX576"/>
      <c r="AY576"/>
      <c r="AZ576">
        <v>6</v>
      </c>
      <c r="BA576">
        <v>1</v>
      </c>
      <c r="BB576">
        <v>1</v>
      </c>
      <c r="BC576">
        <v>1</v>
      </c>
      <c r="BD576">
        <v>1</v>
      </c>
      <c r="BE576">
        <v>5</v>
      </c>
      <c r="BF576">
        <v>3</v>
      </c>
      <c r="BG576">
        <v>2</v>
      </c>
      <c r="BH576">
        <v>2</v>
      </c>
      <c r="BI576">
        <v>2</v>
      </c>
      <c r="BJ576">
        <v>3</v>
      </c>
      <c r="BK576">
        <v>3</v>
      </c>
      <c r="BL576">
        <v>3</v>
      </c>
      <c r="BM576">
        <v>3</v>
      </c>
      <c r="BN576">
        <v>3</v>
      </c>
      <c r="BO576">
        <v>4</v>
      </c>
      <c r="BP576">
        <v>2</v>
      </c>
      <c r="BQ576">
        <v>3</v>
      </c>
      <c r="BR576">
        <v>3</v>
      </c>
      <c r="BS576">
        <v>3</v>
      </c>
      <c r="BT576">
        <v>3</v>
      </c>
      <c r="BU576">
        <v>3</v>
      </c>
      <c r="BV576">
        <v>3</v>
      </c>
      <c r="BW576">
        <v>3</v>
      </c>
      <c r="BX576">
        <v>3</v>
      </c>
      <c r="BY576">
        <v>3</v>
      </c>
      <c r="BZ576">
        <v>3</v>
      </c>
      <c r="CA576">
        <v>2</v>
      </c>
      <c r="CB576">
        <v>3</v>
      </c>
      <c r="CC576">
        <v>3</v>
      </c>
      <c r="CD576">
        <v>3</v>
      </c>
      <c r="CE576">
        <v>7</v>
      </c>
      <c r="CF576">
        <v>3</v>
      </c>
      <c r="CG576">
        <v>3</v>
      </c>
      <c r="CH576">
        <v>2</v>
      </c>
      <c r="CI576">
        <v>3</v>
      </c>
      <c r="CJ576">
        <v>2</v>
      </c>
      <c r="CK576">
        <v>2</v>
      </c>
      <c r="CL576">
        <v>3</v>
      </c>
      <c r="CM576">
        <v>2</v>
      </c>
      <c r="CN576">
        <v>2</v>
      </c>
    </row>
    <row r="577" spans="1:92" ht="15.5">
      <c r="A577" s="126" t="s">
        <v>1265</v>
      </c>
      <c r="B577" s="132">
        <v>7.8950142144544273</v>
      </c>
      <c r="C577">
        <v>2</v>
      </c>
      <c r="D577">
        <v>2</v>
      </c>
      <c r="E577">
        <v>15</v>
      </c>
      <c r="F577">
        <v>1</v>
      </c>
      <c r="G577"/>
      <c r="H577"/>
      <c r="I577"/>
      <c r="J577"/>
      <c r="K577"/>
      <c r="L577"/>
      <c r="M577"/>
      <c r="N577"/>
      <c r="O577"/>
      <c r="P577"/>
      <c r="Q577" s="126">
        <f t="shared" si="24"/>
        <v>1</v>
      </c>
      <c r="R577">
        <f t="shared" si="26"/>
        <v>1</v>
      </c>
      <c r="S577"/>
      <c r="T577">
        <v>2</v>
      </c>
      <c r="U577"/>
      <c r="V577"/>
      <c r="W577"/>
      <c r="X577">
        <v>6</v>
      </c>
      <c r="Y577"/>
      <c r="Z577"/>
      <c r="AA577">
        <v>9</v>
      </c>
      <c r="AB577"/>
      <c r="AC577"/>
      <c r="AD577"/>
      <c r="AE577"/>
      <c r="AF577"/>
      <c r="AG577" s="126">
        <f t="shared" si="25"/>
        <v>3</v>
      </c>
      <c r="AH577"/>
      <c r="AI577">
        <v>1</v>
      </c>
      <c r="AJ577"/>
      <c r="AK577"/>
      <c r="AL577"/>
      <c r="AM577">
        <v>2</v>
      </c>
      <c r="AN577"/>
      <c r="AO577"/>
      <c r="AP577">
        <v>3</v>
      </c>
      <c r="AQ577"/>
      <c r="AR577"/>
      <c r="AS577"/>
      <c r="AT577"/>
      <c r="AU577" t="s">
        <v>1264</v>
      </c>
      <c r="AV577" t="s">
        <v>460</v>
      </c>
      <c r="AW577"/>
      <c r="AX577"/>
      <c r="AY577"/>
      <c r="AZ577">
        <v>3</v>
      </c>
      <c r="BA577">
        <v>3</v>
      </c>
      <c r="BB577">
        <v>3</v>
      </c>
      <c r="BC577">
        <v>3</v>
      </c>
      <c r="BD577">
        <v>2</v>
      </c>
      <c r="BE577">
        <v>4</v>
      </c>
      <c r="BF577">
        <v>2</v>
      </c>
      <c r="BG577">
        <v>2</v>
      </c>
      <c r="BH577">
        <v>2</v>
      </c>
      <c r="BI577">
        <v>1</v>
      </c>
      <c r="BJ577">
        <v>4</v>
      </c>
      <c r="BK577">
        <v>4</v>
      </c>
      <c r="BL577">
        <v>4</v>
      </c>
      <c r="BM577">
        <v>4</v>
      </c>
      <c r="BN577">
        <v>3</v>
      </c>
      <c r="BO577">
        <v>4</v>
      </c>
      <c r="BP577">
        <v>4</v>
      </c>
      <c r="BQ577">
        <v>4</v>
      </c>
      <c r="BR577">
        <v>4</v>
      </c>
      <c r="BS577">
        <v>4</v>
      </c>
      <c r="BT577">
        <v>4</v>
      </c>
      <c r="BU577">
        <v>4</v>
      </c>
      <c r="BV577">
        <v>4</v>
      </c>
      <c r="BW577">
        <v>3</v>
      </c>
      <c r="BX577">
        <v>4</v>
      </c>
      <c r="BY577">
        <v>4</v>
      </c>
      <c r="BZ577">
        <v>4</v>
      </c>
      <c r="CA577">
        <v>3</v>
      </c>
      <c r="CB577">
        <v>3</v>
      </c>
      <c r="CC577">
        <v>2</v>
      </c>
      <c r="CD577">
        <v>4</v>
      </c>
      <c r="CE577">
        <v>3</v>
      </c>
      <c r="CF577">
        <v>3</v>
      </c>
      <c r="CG577">
        <v>4</v>
      </c>
      <c r="CH577">
        <v>3</v>
      </c>
      <c r="CI577">
        <v>3</v>
      </c>
      <c r="CJ577">
        <v>4</v>
      </c>
      <c r="CK577">
        <v>4</v>
      </c>
      <c r="CL577">
        <v>3</v>
      </c>
      <c r="CM577">
        <v>3</v>
      </c>
      <c r="CN577">
        <v>2</v>
      </c>
    </row>
    <row r="578" spans="1:92" ht="15.5">
      <c r="A578" s="126" t="s">
        <v>1263</v>
      </c>
      <c r="B578" s="132">
        <v>16.264812742269068</v>
      </c>
      <c r="C578">
        <v>2</v>
      </c>
      <c r="D578">
        <v>3</v>
      </c>
      <c r="E578">
        <v>2</v>
      </c>
      <c r="F578">
        <v>1</v>
      </c>
      <c r="G578">
        <v>2</v>
      </c>
      <c r="H578"/>
      <c r="I578"/>
      <c r="J578"/>
      <c r="K578"/>
      <c r="L578"/>
      <c r="M578"/>
      <c r="N578"/>
      <c r="O578"/>
      <c r="P578"/>
      <c r="Q578" s="126">
        <f t="shared" si="24"/>
        <v>2</v>
      </c>
      <c r="R578">
        <f t="shared" si="26"/>
        <v>11</v>
      </c>
      <c r="S578"/>
      <c r="T578"/>
      <c r="U578"/>
      <c r="V578"/>
      <c r="W578"/>
      <c r="X578"/>
      <c r="Y578"/>
      <c r="Z578"/>
      <c r="AA578"/>
      <c r="AB578"/>
      <c r="AC578"/>
      <c r="AD578"/>
      <c r="AE578"/>
      <c r="AF578">
        <v>14</v>
      </c>
      <c r="AG578" s="126">
        <f t="shared" si="25"/>
        <v>0</v>
      </c>
      <c r="AH578"/>
      <c r="AI578"/>
      <c r="AJ578"/>
      <c r="AK578"/>
      <c r="AL578"/>
      <c r="AM578"/>
      <c r="AN578"/>
      <c r="AO578"/>
      <c r="AP578"/>
      <c r="AQ578"/>
      <c r="AR578"/>
      <c r="AS578"/>
      <c r="AT578"/>
      <c r="AU578" t="s">
        <v>1262</v>
      </c>
      <c r="AV578"/>
      <c r="AW578"/>
      <c r="AX578"/>
      <c r="AY578"/>
      <c r="AZ578">
        <v>6</v>
      </c>
      <c r="BA578">
        <v>3</v>
      </c>
      <c r="BB578">
        <v>3</v>
      </c>
      <c r="BC578">
        <v>3</v>
      </c>
      <c r="BD578">
        <v>2</v>
      </c>
      <c r="BE578">
        <v>1</v>
      </c>
      <c r="BF578">
        <v>3</v>
      </c>
      <c r="BG578">
        <v>3</v>
      </c>
      <c r="BH578">
        <v>3</v>
      </c>
      <c r="BI578">
        <v>3</v>
      </c>
      <c r="BJ578">
        <v>3</v>
      </c>
      <c r="BK578">
        <v>3</v>
      </c>
      <c r="BL578">
        <v>3</v>
      </c>
      <c r="BM578">
        <v>3</v>
      </c>
      <c r="BN578">
        <v>3</v>
      </c>
      <c r="BO578">
        <v>3</v>
      </c>
      <c r="BP578">
        <v>3</v>
      </c>
      <c r="BQ578">
        <v>3</v>
      </c>
      <c r="BR578">
        <v>4</v>
      </c>
      <c r="BS578">
        <v>4</v>
      </c>
      <c r="BT578">
        <v>4</v>
      </c>
      <c r="BU578">
        <v>4</v>
      </c>
      <c r="BV578">
        <v>4</v>
      </c>
      <c r="BW578">
        <v>4</v>
      </c>
      <c r="BX578">
        <v>4</v>
      </c>
      <c r="BY578">
        <v>3</v>
      </c>
      <c r="BZ578">
        <v>4</v>
      </c>
      <c r="CA578">
        <v>4</v>
      </c>
      <c r="CB578">
        <v>4</v>
      </c>
      <c r="CC578">
        <v>4</v>
      </c>
      <c r="CD578">
        <v>4</v>
      </c>
      <c r="CE578">
        <v>2</v>
      </c>
      <c r="CF578">
        <v>4</v>
      </c>
      <c r="CG578">
        <v>5</v>
      </c>
      <c r="CH578">
        <v>3</v>
      </c>
      <c r="CI578">
        <v>5</v>
      </c>
      <c r="CJ578">
        <v>5</v>
      </c>
      <c r="CK578">
        <v>5</v>
      </c>
      <c r="CL578">
        <v>3</v>
      </c>
      <c r="CM578">
        <v>3</v>
      </c>
      <c r="CN578">
        <v>4</v>
      </c>
    </row>
    <row r="579" spans="1:92" ht="15.5">
      <c r="A579" s="126" t="s">
        <v>1261</v>
      </c>
      <c r="B579" s="132">
        <v>6.0051523182578119</v>
      </c>
      <c r="C579">
        <v>2</v>
      </c>
      <c r="D579">
        <v>2</v>
      </c>
      <c r="E579">
        <v>3</v>
      </c>
      <c r="F579">
        <v>1</v>
      </c>
      <c r="G579"/>
      <c r="H579"/>
      <c r="I579"/>
      <c r="J579"/>
      <c r="K579"/>
      <c r="L579"/>
      <c r="M579"/>
      <c r="N579"/>
      <c r="O579"/>
      <c r="P579"/>
      <c r="Q579" s="126">
        <f t="shared" si="24"/>
        <v>1</v>
      </c>
      <c r="R579">
        <f t="shared" si="26"/>
        <v>1</v>
      </c>
      <c r="S579"/>
      <c r="T579">
        <v>2</v>
      </c>
      <c r="U579"/>
      <c r="V579">
        <v>4</v>
      </c>
      <c r="W579"/>
      <c r="X579"/>
      <c r="Y579"/>
      <c r="Z579"/>
      <c r="AA579"/>
      <c r="AB579"/>
      <c r="AC579"/>
      <c r="AD579"/>
      <c r="AE579"/>
      <c r="AF579"/>
      <c r="AG579" s="126">
        <f t="shared" si="25"/>
        <v>2</v>
      </c>
      <c r="AH579"/>
      <c r="AI579">
        <v>1</v>
      </c>
      <c r="AJ579"/>
      <c r="AK579">
        <v>2</v>
      </c>
      <c r="AL579"/>
      <c r="AM579"/>
      <c r="AN579"/>
      <c r="AO579"/>
      <c r="AP579"/>
      <c r="AQ579"/>
      <c r="AR579"/>
      <c r="AS579"/>
      <c r="AT579"/>
      <c r="AU579"/>
      <c r="AV579"/>
      <c r="AW579"/>
      <c r="AX579"/>
      <c r="AY579"/>
      <c r="AZ579">
        <v>3</v>
      </c>
      <c r="BA579">
        <v>3</v>
      </c>
      <c r="BB579">
        <v>3</v>
      </c>
      <c r="BC579">
        <v>3</v>
      </c>
      <c r="BD579">
        <v>5</v>
      </c>
      <c r="BE579">
        <v>5</v>
      </c>
      <c r="BF579">
        <v>3</v>
      </c>
      <c r="BG579">
        <v>3</v>
      </c>
      <c r="BH579">
        <v>3</v>
      </c>
      <c r="BI579">
        <v>3</v>
      </c>
      <c r="BJ579">
        <v>3</v>
      </c>
      <c r="BK579">
        <v>3</v>
      </c>
      <c r="BL579">
        <v>3</v>
      </c>
      <c r="BM579">
        <v>3</v>
      </c>
      <c r="BN579">
        <v>3</v>
      </c>
      <c r="BO579">
        <v>3</v>
      </c>
      <c r="BP579">
        <v>3</v>
      </c>
      <c r="BQ579">
        <v>3</v>
      </c>
      <c r="BR579">
        <v>3</v>
      </c>
      <c r="BS579">
        <v>3</v>
      </c>
      <c r="BT579">
        <v>3</v>
      </c>
      <c r="BU579">
        <v>3</v>
      </c>
      <c r="BV579">
        <v>3</v>
      </c>
      <c r="BW579">
        <v>3</v>
      </c>
      <c r="BX579">
        <v>3</v>
      </c>
      <c r="BY579">
        <v>3</v>
      </c>
      <c r="BZ579">
        <v>3</v>
      </c>
      <c r="CA579">
        <v>5</v>
      </c>
      <c r="CB579">
        <v>3</v>
      </c>
      <c r="CC579">
        <v>3</v>
      </c>
      <c r="CD579">
        <v>5</v>
      </c>
      <c r="CE579">
        <v>2</v>
      </c>
      <c r="CF579">
        <v>3</v>
      </c>
      <c r="CG579">
        <v>3</v>
      </c>
      <c r="CH579">
        <v>3</v>
      </c>
      <c r="CI579">
        <v>3</v>
      </c>
      <c r="CJ579">
        <v>4</v>
      </c>
      <c r="CK579">
        <v>5</v>
      </c>
      <c r="CL579">
        <v>2</v>
      </c>
      <c r="CM579">
        <v>2</v>
      </c>
      <c r="CN579">
        <v>2</v>
      </c>
    </row>
    <row r="580" spans="1:92" ht="15.5">
      <c r="A580" s="126" t="s">
        <v>1260</v>
      </c>
      <c r="B580" s="132">
        <v>23.908350764354115</v>
      </c>
      <c r="C580">
        <v>1</v>
      </c>
      <c r="D580">
        <v>6</v>
      </c>
      <c r="E580">
        <v>4</v>
      </c>
      <c r="F580">
        <v>1</v>
      </c>
      <c r="G580"/>
      <c r="H580"/>
      <c r="I580"/>
      <c r="J580"/>
      <c r="K580"/>
      <c r="L580"/>
      <c r="M580"/>
      <c r="N580"/>
      <c r="O580"/>
      <c r="P580"/>
      <c r="Q580" s="126">
        <f t="shared" si="24"/>
        <v>1</v>
      </c>
      <c r="R580">
        <f t="shared" si="26"/>
        <v>1</v>
      </c>
      <c r="S580"/>
      <c r="T580">
        <v>2</v>
      </c>
      <c r="U580"/>
      <c r="V580">
        <v>4</v>
      </c>
      <c r="W580"/>
      <c r="X580">
        <v>6</v>
      </c>
      <c r="Y580"/>
      <c r="Z580"/>
      <c r="AA580"/>
      <c r="AB580"/>
      <c r="AC580"/>
      <c r="AD580">
        <v>12</v>
      </c>
      <c r="AE580"/>
      <c r="AF580"/>
      <c r="AG580" s="126">
        <f t="shared" si="25"/>
        <v>4</v>
      </c>
      <c r="AH580"/>
      <c r="AI580">
        <v>1</v>
      </c>
      <c r="AJ580"/>
      <c r="AK580">
        <v>4</v>
      </c>
      <c r="AL580"/>
      <c r="AM580">
        <v>2</v>
      </c>
      <c r="AN580"/>
      <c r="AO580"/>
      <c r="AP580"/>
      <c r="AQ580"/>
      <c r="AR580"/>
      <c r="AS580">
        <v>3</v>
      </c>
      <c r="AT580"/>
      <c r="AU580" t="s">
        <v>1259</v>
      </c>
      <c r="AV580" t="s">
        <v>1177</v>
      </c>
      <c r="AW580" t="s">
        <v>707</v>
      </c>
      <c r="AX580" t="s">
        <v>1258</v>
      </c>
      <c r="AY580" t="s">
        <v>1257</v>
      </c>
      <c r="AZ580">
        <v>5</v>
      </c>
      <c r="BA580">
        <v>4</v>
      </c>
      <c r="BB580">
        <v>4</v>
      </c>
      <c r="BC580">
        <v>3</v>
      </c>
      <c r="BD580">
        <v>4</v>
      </c>
      <c r="BE580">
        <v>5</v>
      </c>
      <c r="BF580">
        <v>4</v>
      </c>
      <c r="BG580">
        <v>4</v>
      </c>
      <c r="BH580">
        <v>4</v>
      </c>
      <c r="BI580">
        <v>3</v>
      </c>
      <c r="BJ580">
        <v>4</v>
      </c>
      <c r="BK580">
        <v>4</v>
      </c>
      <c r="BL580">
        <v>4</v>
      </c>
      <c r="BM580">
        <v>5</v>
      </c>
      <c r="BN580">
        <v>4</v>
      </c>
      <c r="BO580">
        <v>4</v>
      </c>
      <c r="BP580">
        <v>4</v>
      </c>
      <c r="BQ580">
        <v>4</v>
      </c>
      <c r="BR580">
        <v>5</v>
      </c>
      <c r="BS580">
        <v>4</v>
      </c>
      <c r="BT580">
        <v>4</v>
      </c>
      <c r="BU580">
        <v>4</v>
      </c>
      <c r="BV580">
        <v>3</v>
      </c>
      <c r="BW580">
        <v>4</v>
      </c>
      <c r="BX580">
        <v>4</v>
      </c>
      <c r="BY580">
        <v>4</v>
      </c>
      <c r="BZ580">
        <v>4</v>
      </c>
      <c r="CA580">
        <v>3</v>
      </c>
      <c r="CB580">
        <v>3</v>
      </c>
      <c r="CC580">
        <v>4</v>
      </c>
      <c r="CD580">
        <v>4</v>
      </c>
      <c r="CE580">
        <v>2</v>
      </c>
      <c r="CF580">
        <v>2</v>
      </c>
      <c r="CG580">
        <v>4</v>
      </c>
      <c r="CH580">
        <v>4</v>
      </c>
      <c r="CI580">
        <v>4</v>
      </c>
      <c r="CJ580">
        <v>4</v>
      </c>
      <c r="CK580">
        <v>4</v>
      </c>
      <c r="CL580">
        <v>2</v>
      </c>
      <c r="CM580">
        <v>2</v>
      </c>
      <c r="CN580">
        <v>2</v>
      </c>
    </row>
    <row r="581" spans="1:92" ht="15.5">
      <c r="A581" s="126" t="s">
        <v>1256</v>
      </c>
      <c r="B581" s="132">
        <v>22.440446986286716</v>
      </c>
      <c r="C581">
        <v>2</v>
      </c>
      <c r="D581">
        <v>2</v>
      </c>
      <c r="E581">
        <v>1</v>
      </c>
      <c r="F581"/>
      <c r="G581"/>
      <c r="H581"/>
      <c r="I581"/>
      <c r="J581"/>
      <c r="K581"/>
      <c r="L581"/>
      <c r="M581"/>
      <c r="N581">
        <v>9</v>
      </c>
      <c r="O581"/>
      <c r="P581" t="s">
        <v>1255</v>
      </c>
      <c r="Q581" s="126">
        <f t="shared" ref="Q581:Q644" si="27">COUNT(F581:P581)</f>
        <v>1</v>
      </c>
      <c r="R581">
        <f t="shared" si="26"/>
        <v>9</v>
      </c>
      <c r="S581"/>
      <c r="T581">
        <v>2</v>
      </c>
      <c r="U581">
        <v>3</v>
      </c>
      <c r="V581"/>
      <c r="W581">
        <v>5</v>
      </c>
      <c r="X581">
        <v>6</v>
      </c>
      <c r="Y581">
        <v>7</v>
      </c>
      <c r="Z581"/>
      <c r="AA581">
        <v>9</v>
      </c>
      <c r="AB581">
        <v>10</v>
      </c>
      <c r="AC581"/>
      <c r="AD581"/>
      <c r="AE581">
        <v>13</v>
      </c>
      <c r="AF581"/>
      <c r="AG581" s="126">
        <f t="shared" ref="AG581:AG644" si="28">COUNT(S581:AE581)</f>
        <v>8</v>
      </c>
      <c r="AH581"/>
      <c r="AI581">
        <v>2</v>
      </c>
      <c r="AJ581">
        <v>6</v>
      </c>
      <c r="AK581"/>
      <c r="AL581">
        <v>5</v>
      </c>
      <c r="AM581">
        <v>4</v>
      </c>
      <c r="AN581">
        <v>3</v>
      </c>
      <c r="AO581"/>
      <c r="AP581">
        <v>7</v>
      </c>
      <c r="AQ581">
        <v>8</v>
      </c>
      <c r="AR581"/>
      <c r="AS581"/>
      <c r="AT581">
        <v>1</v>
      </c>
      <c r="AU581" t="s">
        <v>685</v>
      </c>
      <c r="AV581" t="s">
        <v>584</v>
      </c>
      <c r="AW581"/>
      <c r="AX581"/>
      <c r="AY581"/>
      <c r="AZ581">
        <v>5</v>
      </c>
      <c r="BA581">
        <v>4</v>
      </c>
      <c r="BB581">
        <v>4</v>
      </c>
      <c r="BC581">
        <v>4</v>
      </c>
      <c r="BD581">
        <v>4</v>
      </c>
      <c r="BE581">
        <v>4</v>
      </c>
      <c r="BF581">
        <v>4</v>
      </c>
      <c r="BG581">
        <v>5</v>
      </c>
      <c r="BH581">
        <v>4</v>
      </c>
      <c r="BI581">
        <v>4</v>
      </c>
      <c r="BJ581">
        <v>4</v>
      </c>
      <c r="BK581">
        <v>4</v>
      </c>
      <c r="BL581">
        <v>4</v>
      </c>
      <c r="BM581">
        <v>4</v>
      </c>
      <c r="BN581">
        <v>4</v>
      </c>
      <c r="BO581">
        <v>5</v>
      </c>
      <c r="BP581">
        <v>4</v>
      </c>
      <c r="BQ581">
        <v>3</v>
      </c>
      <c r="BR581">
        <v>4</v>
      </c>
      <c r="BS581">
        <v>4</v>
      </c>
      <c r="BT581">
        <v>4</v>
      </c>
      <c r="BU581">
        <v>5</v>
      </c>
      <c r="BV581">
        <v>5</v>
      </c>
      <c r="BW581">
        <v>4</v>
      </c>
      <c r="BX581">
        <v>4</v>
      </c>
      <c r="BY581">
        <v>5</v>
      </c>
      <c r="BZ581">
        <v>4</v>
      </c>
      <c r="CA581">
        <v>4</v>
      </c>
      <c r="CB581">
        <v>4</v>
      </c>
      <c r="CC581">
        <v>5</v>
      </c>
      <c r="CD581">
        <v>5</v>
      </c>
      <c r="CE581">
        <v>4</v>
      </c>
      <c r="CF581">
        <v>5</v>
      </c>
      <c r="CG581">
        <v>4</v>
      </c>
      <c r="CH581">
        <v>4</v>
      </c>
      <c r="CI581">
        <v>4</v>
      </c>
      <c r="CJ581">
        <v>5</v>
      </c>
      <c r="CK581">
        <v>4</v>
      </c>
      <c r="CL581">
        <v>4</v>
      </c>
      <c r="CM581">
        <v>4</v>
      </c>
      <c r="CN581">
        <v>4</v>
      </c>
    </row>
    <row r="582" spans="1:92" ht="15.5">
      <c r="A582" s="126" t="s">
        <v>1254</v>
      </c>
      <c r="B582" s="132">
        <v>18.651511095967997</v>
      </c>
      <c r="C582">
        <v>2</v>
      </c>
      <c r="D582">
        <v>2</v>
      </c>
      <c r="E582">
        <v>8</v>
      </c>
      <c r="F582">
        <v>1</v>
      </c>
      <c r="G582"/>
      <c r="H582"/>
      <c r="I582"/>
      <c r="J582"/>
      <c r="K582"/>
      <c r="L582"/>
      <c r="M582"/>
      <c r="N582"/>
      <c r="O582"/>
      <c r="P582"/>
      <c r="Q582" s="126">
        <f t="shared" si="27"/>
        <v>1</v>
      </c>
      <c r="R582">
        <f t="shared" ref="R582:R645" si="29">IF(Q582=1,MAX(F582:O582),11)</f>
        <v>1</v>
      </c>
      <c r="S582"/>
      <c r="T582">
        <v>2</v>
      </c>
      <c r="U582">
        <v>3</v>
      </c>
      <c r="V582"/>
      <c r="W582">
        <v>5</v>
      </c>
      <c r="X582"/>
      <c r="Y582"/>
      <c r="Z582"/>
      <c r="AA582"/>
      <c r="AB582"/>
      <c r="AC582"/>
      <c r="AD582">
        <v>12</v>
      </c>
      <c r="AE582"/>
      <c r="AF582"/>
      <c r="AG582" s="126">
        <f t="shared" si="28"/>
        <v>4</v>
      </c>
      <c r="AH582"/>
      <c r="AI582">
        <v>1</v>
      </c>
      <c r="AJ582">
        <v>3</v>
      </c>
      <c r="AK582"/>
      <c r="AL582">
        <v>4</v>
      </c>
      <c r="AM582"/>
      <c r="AN582"/>
      <c r="AO582"/>
      <c r="AP582"/>
      <c r="AQ582"/>
      <c r="AR582"/>
      <c r="AS582">
        <v>2</v>
      </c>
      <c r="AT582"/>
      <c r="AU582" t="s">
        <v>920</v>
      </c>
      <c r="AV582"/>
      <c r="AW582"/>
      <c r="AX582"/>
      <c r="AY582"/>
      <c r="AZ582">
        <v>6</v>
      </c>
      <c r="BA582">
        <v>3</v>
      </c>
      <c r="BB582">
        <v>3</v>
      </c>
      <c r="BC582">
        <v>4</v>
      </c>
      <c r="BD582">
        <v>4</v>
      </c>
      <c r="BE582">
        <v>5</v>
      </c>
      <c r="BF582">
        <v>4</v>
      </c>
      <c r="BG582">
        <v>4</v>
      </c>
      <c r="BH582">
        <v>4</v>
      </c>
      <c r="BI582">
        <v>3</v>
      </c>
      <c r="BJ582">
        <v>4</v>
      </c>
      <c r="BK582">
        <v>4</v>
      </c>
      <c r="BL582">
        <v>4</v>
      </c>
      <c r="BM582">
        <v>4</v>
      </c>
      <c r="BN582">
        <v>4</v>
      </c>
      <c r="BO582">
        <v>4</v>
      </c>
      <c r="BP582">
        <v>4</v>
      </c>
      <c r="BQ582">
        <v>4</v>
      </c>
      <c r="BR582">
        <v>4</v>
      </c>
      <c r="BS582">
        <v>4</v>
      </c>
      <c r="BT582">
        <v>4</v>
      </c>
      <c r="BU582">
        <v>4</v>
      </c>
      <c r="BV582">
        <v>4</v>
      </c>
      <c r="BW582">
        <v>4</v>
      </c>
      <c r="BX582">
        <v>5</v>
      </c>
      <c r="BY582">
        <v>4</v>
      </c>
      <c r="BZ582">
        <v>5</v>
      </c>
      <c r="CA582">
        <v>4</v>
      </c>
      <c r="CB582">
        <v>4</v>
      </c>
      <c r="CC582">
        <v>4</v>
      </c>
      <c r="CD582">
        <v>4</v>
      </c>
      <c r="CE582">
        <v>7</v>
      </c>
      <c r="CF582">
        <v>2</v>
      </c>
      <c r="CG582">
        <v>3</v>
      </c>
      <c r="CH582">
        <v>3</v>
      </c>
      <c r="CI582">
        <v>4</v>
      </c>
      <c r="CJ582">
        <v>4</v>
      </c>
      <c r="CK582">
        <v>3</v>
      </c>
      <c r="CL582">
        <v>2</v>
      </c>
      <c r="CM582">
        <v>2</v>
      </c>
      <c r="CN582">
        <v>2</v>
      </c>
    </row>
    <row r="583" spans="1:92" ht="15.5">
      <c r="A583" s="126" t="s">
        <v>1253</v>
      </c>
      <c r="B583" s="132">
        <v>8.3617143935224831</v>
      </c>
      <c r="C583">
        <v>1</v>
      </c>
      <c r="D583">
        <v>6</v>
      </c>
      <c r="E583">
        <v>2</v>
      </c>
      <c r="F583">
        <v>1</v>
      </c>
      <c r="G583"/>
      <c r="H583"/>
      <c r="I583"/>
      <c r="J583"/>
      <c r="K583"/>
      <c r="L583"/>
      <c r="M583"/>
      <c r="N583"/>
      <c r="O583"/>
      <c r="P583"/>
      <c r="Q583" s="126">
        <f t="shared" si="27"/>
        <v>1</v>
      </c>
      <c r="R583">
        <f t="shared" si="29"/>
        <v>1</v>
      </c>
      <c r="S583"/>
      <c r="T583"/>
      <c r="U583"/>
      <c r="V583"/>
      <c r="W583"/>
      <c r="X583">
        <v>6</v>
      </c>
      <c r="Y583"/>
      <c r="Z583"/>
      <c r="AA583"/>
      <c r="AB583"/>
      <c r="AC583"/>
      <c r="AD583"/>
      <c r="AE583"/>
      <c r="AF583"/>
      <c r="AG583" s="126">
        <f t="shared" si="28"/>
        <v>1</v>
      </c>
      <c r="AH583"/>
      <c r="AI583"/>
      <c r="AJ583"/>
      <c r="AK583"/>
      <c r="AL583"/>
      <c r="AM583">
        <v>1</v>
      </c>
      <c r="AN583"/>
      <c r="AO583"/>
      <c r="AP583"/>
      <c r="AQ583"/>
      <c r="AR583"/>
      <c r="AS583"/>
      <c r="AT583"/>
      <c r="AU583"/>
      <c r="AV583"/>
      <c r="AW583"/>
      <c r="AX583"/>
      <c r="AY583"/>
      <c r="AZ583">
        <v>1</v>
      </c>
      <c r="BA583">
        <v>3</v>
      </c>
      <c r="BB583">
        <v>3</v>
      </c>
      <c r="BC583">
        <v>3</v>
      </c>
      <c r="BD583">
        <v>3</v>
      </c>
      <c r="BE583">
        <v>3</v>
      </c>
      <c r="BF583">
        <v>3</v>
      </c>
      <c r="BG583">
        <v>3</v>
      </c>
      <c r="BH583">
        <v>3</v>
      </c>
      <c r="BI583">
        <v>3</v>
      </c>
      <c r="BJ583">
        <v>4</v>
      </c>
      <c r="BK583">
        <v>4</v>
      </c>
      <c r="BL583">
        <v>3</v>
      </c>
      <c r="BM583">
        <v>5</v>
      </c>
      <c r="BN583">
        <v>4</v>
      </c>
      <c r="BO583">
        <v>4</v>
      </c>
      <c r="BP583">
        <v>4</v>
      </c>
      <c r="BQ583">
        <v>4</v>
      </c>
      <c r="BR583">
        <v>4</v>
      </c>
      <c r="BS583">
        <v>4</v>
      </c>
      <c r="BT583">
        <v>3</v>
      </c>
      <c r="BU583">
        <v>3</v>
      </c>
      <c r="BV583">
        <v>4</v>
      </c>
      <c r="BW583">
        <v>4</v>
      </c>
      <c r="BX583">
        <v>4</v>
      </c>
      <c r="BY583">
        <v>4</v>
      </c>
      <c r="BZ583">
        <v>5</v>
      </c>
      <c r="CA583">
        <v>3</v>
      </c>
      <c r="CB583">
        <v>3</v>
      </c>
      <c r="CC583">
        <v>3</v>
      </c>
      <c r="CD583">
        <v>4</v>
      </c>
      <c r="CE583">
        <v>4</v>
      </c>
      <c r="CF583">
        <v>3</v>
      </c>
      <c r="CG583">
        <v>4</v>
      </c>
      <c r="CH583">
        <v>3</v>
      </c>
      <c r="CI583">
        <v>3</v>
      </c>
      <c r="CJ583">
        <v>4</v>
      </c>
      <c r="CK583">
        <v>4</v>
      </c>
      <c r="CL583">
        <v>3</v>
      </c>
      <c r="CM583">
        <v>3</v>
      </c>
      <c r="CN583">
        <v>3</v>
      </c>
    </row>
    <row r="584" spans="1:92" ht="15.5">
      <c r="A584" s="126" t="s">
        <v>1252</v>
      </c>
      <c r="B584" s="132">
        <v>22.239315104605783</v>
      </c>
      <c r="C584">
        <v>1</v>
      </c>
      <c r="D584">
        <v>6</v>
      </c>
      <c r="E584">
        <v>9</v>
      </c>
      <c r="F584">
        <v>1</v>
      </c>
      <c r="G584"/>
      <c r="H584"/>
      <c r="I584"/>
      <c r="J584"/>
      <c r="K584"/>
      <c r="L584"/>
      <c r="M584"/>
      <c r="N584"/>
      <c r="O584"/>
      <c r="P584"/>
      <c r="Q584" s="126">
        <f t="shared" si="27"/>
        <v>1</v>
      </c>
      <c r="R584">
        <f t="shared" si="29"/>
        <v>1</v>
      </c>
      <c r="S584"/>
      <c r="T584"/>
      <c r="U584">
        <v>3</v>
      </c>
      <c r="V584"/>
      <c r="W584"/>
      <c r="X584">
        <v>6</v>
      </c>
      <c r="Y584"/>
      <c r="Z584">
        <v>8</v>
      </c>
      <c r="AA584">
        <v>9</v>
      </c>
      <c r="AB584"/>
      <c r="AC584"/>
      <c r="AD584"/>
      <c r="AE584"/>
      <c r="AF584"/>
      <c r="AG584" s="126">
        <f t="shared" si="28"/>
        <v>4</v>
      </c>
      <c r="AH584"/>
      <c r="AI584"/>
      <c r="AJ584">
        <v>4</v>
      </c>
      <c r="AK584"/>
      <c r="AL584"/>
      <c r="AM584">
        <v>1</v>
      </c>
      <c r="AN584"/>
      <c r="AO584">
        <v>3</v>
      </c>
      <c r="AP584">
        <v>2</v>
      </c>
      <c r="AQ584"/>
      <c r="AR584"/>
      <c r="AS584"/>
      <c r="AT584"/>
      <c r="AU584" t="s">
        <v>1251</v>
      </c>
      <c r="AV584" t="s">
        <v>310</v>
      </c>
      <c r="AW584"/>
      <c r="AX584"/>
      <c r="AY584"/>
      <c r="AZ584">
        <v>3</v>
      </c>
      <c r="BA584">
        <v>4</v>
      </c>
      <c r="BB584">
        <v>4</v>
      </c>
      <c r="BC584">
        <v>4</v>
      </c>
      <c r="BD584">
        <v>5</v>
      </c>
      <c r="BE584">
        <v>5</v>
      </c>
      <c r="BF584">
        <v>3</v>
      </c>
      <c r="BG584">
        <v>4</v>
      </c>
      <c r="BH584">
        <v>5</v>
      </c>
      <c r="BI584">
        <v>3</v>
      </c>
      <c r="BJ584">
        <v>4</v>
      </c>
      <c r="BK584">
        <v>5</v>
      </c>
      <c r="BL584">
        <v>5</v>
      </c>
      <c r="BM584">
        <v>5</v>
      </c>
      <c r="BN584">
        <v>3</v>
      </c>
      <c r="BO584">
        <v>4</v>
      </c>
      <c r="BP584">
        <v>5</v>
      </c>
      <c r="BQ584">
        <v>3</v>
      </c>
      <c r="BR584">
        <v>4</v>
      </c>
      <c r="BS584">
        <v>5</v>
      </c>
      <c r="BT584">
        <v>4</v>
      </c>
      <c r="BU584">
        <v>4</v>
      </c>
      <c r="BV584">
        <v>5</v>
      </c>
      <c r="BW584">
        <v>5</v>
      </c>
      <c r="BX584">
        <v>4</v>
      </c>
      <c r="BY584">
        <v>5</v>
      </c>
      <c r="BZ584">
        <v>5</v>
      </c>
      <c r="CA584">
        <v>5</v>
      </c>
      <c r="CB584">
        <v>3</v>
      </c>
      <c r="CC584">
        <v>5</v>
      </c>
      <c r="CD584">
        <v>5</v>
      </c>
      <c r="CE584">
        <v>3</v>
      </c>
      <c r="CF584">
        <v>4</v>
      </c>
      <c r="CG584">
        <v>5</v>
      </c>
      <c r="CH584">
        <v>5</v>
      </c>
      <c r="CI584">
        <v>5</v>
      </c>
      <c r="CJ584">
        <v>5</v>
      </c>
      <c r="CK584">
        <v>5</v>
      </c>
      <c r="CL584">
        <v>4</v>
      </c>
      <c r="CM584">
        <v>3</v>
      </c>
      <c r="CN584">
        <v>2</v>
      </c>
    </row>
    <row r="585" spans="1:92" ht="15.5">
      <c r="A585" s="126" t="s">
        <v>1250</v>
      </c>
      <c r="B585" s="132">
        <v>8.3107835302234374</v>
      </c>
      <c r="C585">
        <v>2</v>
      </c>
      <c r="D585">
        <v>4</v>
      </c>
      <c r="E585">
        <v>8</v>
      </c>
      <c r="F585">
        <v>1</v>
      </c>
      <c r="G585"/>
      <c r="H585"/>
      <c r="I585"/>
      <c r="J585"/>
      <c r="K585"/>
      <c r="L585"/>
      <c r="M585"/>
      <c r="N585"/>
      <c r="O585"/>
      <c r="P585"/>
      <c r="Q585" s="126">
        <f t="shared" si="27"/>
        <v>1</v>
      </c>
      <c r="R585">
        <f t="shared" si="29"/>
        <v>1</v>
      </c>
      <c r="S585"/>
      <c r="T585">
        <v>2</v>
      </c>
      <c r="U585">
        <v>3</v>
      </c>
      <c r="V585"/>
      <c r="W585">
        <v>5</v>
      </c>
      <c r="X585">
        <v>6</v>
      </c>
      <c r="Y585">
        <v>7</v>
      </c>
      <c r="Z585">
        <v>8</v>
      </c>
      <c r="AA585"/>
      <c r="AB585"/>
      <c r="AC585"/>
      <c r="AD585">
        <v>12</v>
      </c>
      <c r="AE585"/>
      <c r="AF585"/>
      <c r="AG585" s="126">
        <f t="shared" si="28"/>
        <v>7</v>
      </c>
      <c r="AH585"/>
      <c r="AI585">
        <v>4</v>
      </c>
      <c r="AJ585">
        <v>5</v>
      </c>
      <c r="AK585"/>
      <c r="AL585">
        <v>1</v>
      </c>
      <c r="AM585">
        <v>3</v>
      </c>
      <c r="AN585">
        <v>7</v>
      </c>
      <c r="AO585">
        <v>6</v>
      </c>
      <c r="AP585"/>
      <c r="AQ585"/>
      <c r="AR585"/>
      <c r="AS585">
        <v>2</v>
      </c>
      <c r="AT585"/>
      <c r="AU585"/>
      <c r="AV585"/>
      <c r="AW585"/>
      <c r="AX585"/>
      <c r="AY585"/>
      <c r="AZ585">
        <v>6</v>
      </c>
      <c r="BA585">
        <v>3</v>
      </c>
      <c r="BB585">
        <v>4</v>
      </c>
      <c r="BC585">
        <v>4</v>
      </c>
      <c r="BD585">
        <v>4</v>
      </c>
      <c r="BE585">
        <v>5</v>
      </c>
      <c r="BF585">
        <v>3</v>
      </c>
      <c r="BG585">
        <v>4</v>
      </c>
      <c r="BH585">
        <v>4</v>
      </c>
      <c r="BI585">
        <v>5</v>
      </c>
      <c r="BJ585">
        <v>5</v>
      </c>
      <c r="BK585">
        <v>5</v>
      </c>
      <c r="BL585">
        <v>5</v>
      </c>
      <c r="BM585">
        <v>5</v>
      </c>
      <c r="BN585">
        <v>5</v>
      </c>
      <c r="BO585">
        <v>4</v>
      </c>
      <c r="BP585">
        <v>5</v>
      </c>
      <c r="BQ585">
        <v>5</v>
      </c>
      <c r="BR585">
        <v>5</v>
      </c>
      <c r="BS585">
        <v>5</v>
      </c>
      <c r="BT585">
        <v>5</v>
      </c>
      <c r="BU585">
        <v>5</v>
      </c>
      <c r="BV585">
        <v>5</v>
      </c>
      <c r="BW585">
        <v>5</v>
      </c>
      <c r="BX585">
        <v>5</v>
      </c>
      <c r="BY585">
        <v>5</v>
      </c>
      <c r="BZ585">
        <v>5</v>
      </c>
      <c r="CA585">
        <v>5</v>
      </c>
      <c r="CB585">
        <v>4</v>
      </c>
      <c r="CC585">
        <v>4</v>
      </c>
      <c r="CD585">
        <v>5</v>
      </c>
      <c r="CE585">
        <v>2</v>
      </c>
      <c r="CF585">
        <v>3</v>
      </c>
      <c r="CG585">
        <v>4</v>
      </c>
      <c r="CH585">
        <v>4</v>
      </c>
      <c r="CI585">
        <v>5</v>
      </c>
      <c r="CJ585">
        <v>4</v>
      </c>
      <c r="CK585">
        <v>3</v>
      </c>
      <c r="CL585">
        <v>1</v>
      </c>
      <c r="CM585">
        <v>1</v>
      </c>
      <c r="CN585">
        <v>1</v>
      </c>
    </row>
    <row r="586" spans="1:92" ht="15.5">
      <c r="A586" s="126" t="s">
        <v>1249</v>
      </c>
      <c r="B586" s="132">
        <v>20.741308005339178</v>
      </c>
      <c r="C586">
        <v>1</v>
      </c>
      <c r="D586">
        <v>5</v>
      </c>
      <c r="E586">
        <v>15</v>
      </c>
      <c r="F586">
        <v>1</v>
      </c>
      <c r="G586"/>
      <c r="H586"/>
      <c r="I586"/>
      <c r="J586"/>
      <c r="K586"/>
      <c r="L586"/>
      <c r="M586"/>
      <c r="N586"/>
      <c r="O586"/>
      <c r="P586"/>
      <c r="Q586" s="126">
        <f t="shared" si="27"/>
        <v>1</v>
      </c>
      <c r="R586">
        <f t="shared" si="29"/>
        <v>1</v>
      </c>
      <c r="S586"/>
      <c r="T586"/>
      <c r="U586"/>
      <c r="V586"/>
      <c r="W586"/>
      <c r="X586">
        <v>6</v>
      </c>
      <c r="Y586"/>
      <c r="Z586"/>
      <c r="AA586"/>
      <c r="AB586"/>
      <c r="AC586"/>
      <c r="AD586"/>
      <c r="AE586"/>
      <c r="AF586"/>
      <c r="AG586" s="126">
        <f t="shared" si="28"/>
        <v>1</v>
      </c>
      <c r="AH586"/>
      <c r="AI586"/>
      <c r="AJ586"/>
      <c r="AK586"/>
      <c r="AL586"/>
      <c r="AM586">
        <v>1</v>
      </c>
      <c r="AN586"/>
      <c r="AO586"/>
      <c r="AP586"/>
      <c r="AQ586"/>
      <c r="AR586"/>
      <c r="AS586"/>
      <c r="AT586"/>
      <c r="AU586"/>
      <c r="AV586"/>
      <c r="AW586"/>
      <c r="AX586"/>
      <c r="AY586"/>
      <c r="AZ586">
        <v>6</v>
      </c>
      <c r="BA586">
        <v>3</v>
      </c>
      <c r="BB586">
        <v>3</v>
      </c>
      <c r="BC586">
        <v>3</v>
      </c>
      <c r="BD586">
        <v>5</v>
      </c>
      <c r="BE586">
        <v>4</v>
      </c>
      <c r="BF586">
        <v>3</v>
      </c>
      <c r="BG586">
        <v>4</v>
      </c>
      <c r="BH586">
        <v>3</v>
      </c>
      <c r="BI586">
        <v>4</v>
      </c>
      <c r="BJ586">
        <v>4</v>
      </c>
      <c r="BK586">
        <v>4</v>
      </c>
      <c r="BL586">
        <v>4</v>
      </c>
      <c r="BM586">
        <v>4</v>
      </c>
      <c r="BN586">
        <v>4</v>
      </c>
      <c r="BO586">
        <v>4</v>
      </c>
      <c r="BP586">
        <v>4</v>
      </c>
      <c r="BQ586">
        <v>4</v>
      </c>
      <c r="BR586">
        <v>4</v>
      </c>
      <c r="BS586">
        <v>4</v>
      </c>
      <c r="BT586">
        <v>4</v>
      </c>
      <c r="BU586">
        <v>3</v>
      </c>
      <c r="BV586">
        <v>4</v>
      </c>
      <c r="BW586">
        <v>4</v>
      </c>
      <c r="BX586">
        <v>4</v>
      </c>
      <c r="BY586">
        <v>4</v>
      </c>
      <c r="BZ586">
        <v>4</v>
      </c>
      <c r="CA586">
        <v>4</v>
      </c>
      <c r="CB586">
        <v>4</v>
      </c>
      <c r="CC586">
        <v>4</v>
      </c>
      <c r="CD586">
        <v>4</v>
      </c>
      <c r="CE586">
        <v>4</v>
      </c>
      <c r="CF586">
        <v>2</v>
      </c>
      <c r="CG586">
        <v>4</v>
      </c>
      <c r="CH586">
        <v>4</v>
      </c>
      <c r="CI586">
        <v>2</v>
      </c>
      <c r="CJ586">
        <v>4</v>
      </c>
      <c r="CK586">
        <v>4</v>
      </c>
      <c r="CL586">
        <v>3</v>
      </c>
      <c r="CM586">
        <v>3</v>
      </c>
      <c r="CN586">
        <v>3</v>
      </c>
    </row>
    <row r="587" spans="1:92" ht="15.5">
      <c r="A587" s="126" t="s">
        <v>1248</v>
      </c>
      <c r="B587" s="132">
        <v>23.734423296603353</v>
      </c>
      <c r="C587">
        <v>2</v>
      </c>
      <c r="D587">
        <v>5</v>
      </c>
      <c r="E587">
        <v>13</v>
      </c>
      <c r="F587">
        <v>1</v>
      </c>
      <c r="G587"/>
      <c r="H587"/>
      <c r="I587"/>
      <c r="J587"/>
      <c r="K587"/>
      <c r="L587"/>
      <c r="M587"/>
      <c r="N587"/>
      <c r="O587"/>
      <c r="P587"/>
      <c r="Q587" s="126">
        <f t="shared" si="27"/>
        <v>1</v>
      </c>
      <c r="R587">
        <f t="shared" si="29"/>
        <v>1</v>
      </c>
      <c r="S587"/>
      <c r="T587">
        <v>2</v>
      </c>
      <c r="U587">
        <v>3</v>
      </c>
      <c r="V587">
        <v>4</v>
      </c>
      <c r="W587">
        <v>5</v>
      </c>
      <c r="X587">
        <v>6</v>
      </c>
      <c r="Y587">
        <v>7</v>
      </c>
      <c r="Z587">
        <v>8</v>
      </c>
      <c r="AA587"/>
      <c r="AB587"/>
      <c r="AC587">
        <v>11</v>
      </c>
      <c r="AD587">
        <v>12</v>
      </c>
      <c r="AE587"/>
      <c r="AF587"/>
      <c r="AG587" s="126">
        <f t="shared" si="28"/>
        <v>9</v>
      </c>
      <c r="AH587"/>
      <c r="AI587">
        <v>1</v>
      </c>
      <c r="AJ587">
        <v>3</v>
      </c>
      <c r="AK587">
        <v>8</v>
      </c>
      <c r="AL587">
        <v>2</v>
      </c>
      <c r="AM587">
        <v>6</v>
      </c>
      <c r="AN587">
        <v>9</v>
      </c>
      <c r="AO587">
        <v>5</v>
      </c>
      <c r="AP587"/>
      <c r="AQ587"/>
      <c r="AR587">
        <v>7</v>
      </c>
      <c r="AS587">
        <v>4</v>
      </c>
      <c r="AT587"/>
      <c r="AU587"/>
      <c r="AV587"/>
      <c r="AW587"/>
      <c r="AX587"/>
      <c r="AY587"/>
      <c r="AZ587">
        <v>3</v>
      </c>
      <c r="BA587">
        <v>3</v>
      </c>
      <c r="BB587">
        <v>3</v>
      </c>
      <c r="BC587">
        <v>3</v>
      </c>
      <c r="BD587">
        <v>4</v>
      </c>
      <c r="BE587">
        <v>4</v>
      </c>
      <c r="BF587">
        <v>3</v>
      </c>
      <c r="BG587">
        <v>3</v>
      </c>
      <c r="BH587">
        <v>3</v>
      </c>
      <c r="BI587">
        <v>3</v>
      </c>
      <c r="BJ587">
        <v>5</v>
      </c>
      <c r="BK587">
        <v>5</v>
      </c>
      <c r="BL587">
        <v>5</v>
      </c>
      <c r="BM587">
        <v>5</v>
      </c>
      <c r="BN587">
        <v>4</v>
      </c>
      <c r="BO587">
        <v>4</v>
      </c>
      <c r="BP587">
        <v>4</v>
      </c>
      <c r="BQ587">
        <v>4</v>
      </c>
      <c r="BR587">
        <v>4</v>
      </c>
      <c r="BS587">
        <v>4</v>
      </c>
      <c r="BT587">
        <v>4</v>
      </c>
      <c r="BU587">
        <v>4</v>
      </c>
      <c r="BV587">
        <v>4</v>
      </c>
      <c r="BW587">
        <v>4</v>
      </c>
      <c r="BX587">
        <v>4</v>
      </c>
      <c r="BY587">
        <v>4</v>
      </c>
      <c r="BZ587">
        <v>4</v>
      </c>
      <c r="CA587">
        <v>5</v>
      </c>
      <c r="CB587">
        <v>5</v>
      </c>
      <c r="CC587">
        <v>5</v>
      </c>
      <c r="CD587">
        <v>5</v>
      </c>
      <c r="CE587">
        <v>1</v>
      </c>
      <c r="CF587">
        <v>3</v>
      </c>
      <c r="CG587">
        <v>4</v>
      </c>
      <c r="CH587">
        <v>3</v>
      </c>
      <c r="CI587">
        <v>3</v>
      </c>
      <c r="CJ587">
        <v>3</v>
      </c>
      <c r="CK587">
        <v>4</v>
      </c>
      <c r="CL587">
        <v>2</v>
      </c>
      <c r="CM587">
        <v>2</v>
      </c>
      <c r="CN587">
        <v>2</v>
      </c>
    </row>
    <row r="588" spans="1:92" ht="15.5">
      <c r="A588" s="126" t="s">
        <v>1247</v>
      </c>
      <c r="B588" s="132">
        <v>21.263303474955904</v>
      </c>
      <c r="C588">
        <v>1</v>
      </c>
      <c r="D588">
        <v>4</v>
      </c>
      <c r="E588">
        <v>13</v>
      </c>
      <c r="F588">
        <v>1</v>
      </c>
      <c r="G588"/>
      <c r="H588"/>
      <c r="I588"/>
      <c r="J588"/>
      <c r="K588"/>
      <c r="L588"/>
      <c r="M588"/>
      <c r="N588"/>
      <c r="O588"/>
      <c r="P588"/>
      <c r="Q588" s="126">
        <f t="shared" si="27"/>
        <v>1</v>
      </c>
      <c r="R588">
        <f t="shared" si="29"/>
        <v>1</v>
      </c>
      <c r="S588"/>
      <c r="T588"/>
      <c r="U588">
        <v>3</v>
      </c>
      <c r="V588"/>
      <c r="W588">
        <v>5</v>
      </c>
      <c r="X588"/>
      <c r="Y588">
        <v>7</v>
      </c>
      <c r="Z588"/>
      <c r="AA588"/>
      <c r="AB588"/>
      <c r="AC588">
        <v>11</v>
      </c>
      <c r="AD588"/>
      <c r="AE588"/>
      <c r="AF588"/>
      <c r="AG588" s="126">
        <f t="shared" si="28"/>
        <v>4</v>
      </c>
      <c r="AH588"/>
      <c r="AI588"/>
      <c r="AJ588">
        <v>3</v>
      </c>
      <c r="AK588"/>
      <c r="AL588">
        <v>4</v>
      </c>
      <c r="AM588"/>
      <c r="AN588">
        <v>2</v>
      </c>
      <c r="AO588"/>
      <c r="AP588"/>
      <c r="AQ588"/>
      <c r="AR588">
        <v>1</v>
      </c>
      <c r="AS588"/>
      <c r="AT588"/>
      <c r="AU588" t="s">
        <v>1246</v>
      </c>
      <c r="AV588"/>
      <c r="AW588"/>
      <c r="AX588"/>
      <c r="AY588"/>
      <c r="AZ588">
        <v>4</v>
      </c>
      <c r="BA588">
        <v>4</v>
      </c>
      <c r="BB588">
        <v>4</v>
      </c>
      <c r="BC588">
        <v>5</v>
      </c>
      <c r="BD588">
        <v>5</v>
      </c>
      <c r="BE588">
        <v>5</v>
      </c>
      <c r="BF588">
        <v>4</v>
      </c>
      <c r="BG588">
        <v>4</v>
      </c>
      <c r="BH588">
        <v>4</v>
      </c>
      <c r="BI588">
        <v>4</v>
      </c>
      <c r="BJ588">
        <v>4</v>
      </c>
      <c r="BK588">
        <v>4</v>
      </c>
      <c r="BL588">
        <v>4</v>
      </c>
      <c r="BM588">
        <v>4</v>
      </c>
      <c r="BN588">
        <v>3</v>
      </c>
      <c r="BO588">
        <v>4</v>
      </c>
      <c r="BP588">
        <v>4</v>
      </c>
      <c r="BQ588">
        <v>3</v>
      </c>
      <c r="BR588">
        <v>3</v>
      </c>
      <c r="BS588">
        <v>4</v>
      </c>
      <c r="BT588">
        <v>4</v>
      </c>
      <c r="BU588">
        <v>4</v>
      </c>
      <c r="BV588">
        <v>4</v>
      </c>
      <c r="BW588">
        <v>4</v>
      </c>
      <c r="BX588">
        <v>4</v>
      </c>
      <c r="BY588">
        <v>5</v>
      </c>
      <c r="BZ588">
        <v>5</v>
      </c>
      <c r="CA588">
        <v>3</v>
      </c>
      <c r="CB588">
        <v>3</v>
      </c>
      <c r="CC588">
        <v>3</v>
      </c>
      <c r="CD588">
        <v>3</v>
      </c>
      <c r="CE588">
        <v>3</v>
      </c>
      <c r="CF588">
        <v>4</v>
      </c>
      <c r="CG588">
        <v>5</v>
      </c>
      <c r="CH588">
        <v>4</v>
      </c>
      <c r="CI588">
        <v>5</v>
      </c>
      <c r="CJ588">
        <v>5</v>
      </c>
      <c r="CK588">
        <v>4</v>
      </c>
      <c r="CL588">
        <v>2</v>
      </c>
      <c r="CM588">
        <v>2</v>
      </c>
      <c r="CN588">
        <v>2</v>
      </c>
    </row>
    <row r="589" spans="1:92" ht="15.5">
      <c r="A589" s="126" t="s">
        <v>1245</v>
      </c>
      <c r="B589" s="132">
        <v>8.7867672809686947</v>
      </c>
      <c r="C589">
        <v>1</v>
      </c>
      <c r="D589">
        <v>6</v>
      </c>
      <c r="E589">
        <v>1</v>
      </c>
      <c r="F589">
        <v>1</v>
      </c>
      <c r="G589"/>
      <c r="H589"/>
      <c r="I589"/>
      <c r="J589"/>
      <c r="K589"/>
      <c r="L589"/>
      <c r="M589"/>
      <c r="N589"/>
      <c r="O589"/>
      <c r="P589"/>
      <c r="Q589" s="126">
        <f t="shared" si="27"/>
        <v>1</v>
      </c>
      <c r="R589">
        <f t="shared" si="29"/>
        <v>1</v>
      </c>
      <c r="S589"/>
      <c r="T589">
        <v>2</v>
      </c>
      <c r="U589"/>
      <c r="V589">
        <v>4</v>
      </c>
      <c r="W589">
        <v>5</v>
      </c>
      <c r="X589">
        <v>6</v>
      </c>
      <c r="Y589"/>
      <c r="Z589"/>
      <c r="AA589">
        <v>9</v>
      </c>
      <c r="AB589"/>
      <c r="AC589">
        <v>11</v>
      </c>
      <c r="AD589">
        <v>12</v>
      </c>
      <c r="AE589"/>
      <c r="AF589"/>
      <c r="AG589" s="126">
        <f t="shared" si="28"/>
        <v>7</v>
      </c>
      <c r="AH589"/>
      <c r="AI589">
        <v>3</v>
      </c>
      <c r="AJ589"/>
      <c r="AK589">
        <v>1</v>
      </c>
      <c r="AL589">
        <v>4</v>
      </c>
      <c r="AM589">
        <v>7</v>
      </c>
      <c r="AN589"/>
      <c r="AO589"/>
      <c r="AP589">
        <v>2</v>
      </c>
      <c r="AQ589"/>
      <c r="AR589">
        <v>5</v>
      </c>
      <c r="AS589">
        <v>6</v>
      </c>
      <c r="AT589"/>
      <c r="AU589" t="s">
        <v>272</v>
      </c>
      <c r="AV589" t="s">
        <v>1244</v>
      </c>
      <c r="AW589" t="s">
        <v>1243</v>
      </c>
      <c r="AX589" t="s">
        <v>1242</v>
      </c>
      <c r="AY589" t="s">
        <v>1241</v>
      </c>
      <c r="AZ589">
        <v>6</v>
      </c>
      <c r="BA589">
        <v>4</v>
      </c>
      <c r="BB589">
        <v>4</v>
      </c>
      <c r="BC589">
        <v>3</v>
      </c>
      <c r="BD589">
        <v>2</v>
      </c>
      <c r="BE589">
        <v>4</v>
      </c>
      <c r="BF589">
        <v>2</v>
      </c>
      <c r="BG589">
        <v>4</v>
      </c>
      <c r="BH589">
        <v>2</v>
      </c>
      <c r="BI589">
        <v>4</v>
      </c>
      <c r="BJ589">
        <v>4</v>
      </c>
      <c r="BK589">
        <v>5</v>
      </c>
      <c r="BL589">
        <v>4</v>
      </c>
      <c r="BM589">
        <v>4</v>
      </c>
      <c r="BN589">
        <v>3</v>
      </c>
      <c r="BO589">
        <v>4</v>
      </c>
      <c r="BP589">
        <v>4</v>
      </c>
      <c r="BQ589">
        <v>4</v>
      </c>
      <c r="BR589">
        <v>3</v>
      </c>
      <c r="BS589">
        <v>4</v>
      </c>
      <c r="BT589">
        <v>4</v>
      </c>
      <c r="BU589">
        <v>4</v>
      </c>
      <c r="BV589">
        <v>5</v>
      </c>
      <c r="BW589">
        <v>4</v>
      </c>
      <c r="BX589">
        <v>4</v>
      </c>
      <c r="BY589">
        <v>4</v>
      </c>
      <c r="BZ589">
        <v>5</v>
      </c>
      <c r="CA589">
        <v>4</v>
      </c>
      <c r="CB589">
        <v>4</v>
      </c>
      <c r="CC589">
        <v>3</v>
      </c>
      <c r="CD589">
        <v>5</v>
      </c>
      <c r="CE589">
        <v>2</v>
      </c>
      <c r="CF589">
        <v>3</v>
      </c>
      <c r="CG589">
        <v>4</v>
      </c>
      <c r="CH589">
        <v>4</v>
      </c>
      <c r="CI589">
        <v>4</v>
      </c>
      <c r="CJ589">
        <v>4</v>
      </c>
      <c r="CK589">
        <v>2</v>
      </c>
      <c r="CL589">
        <v>3</v>
      </c>
      <c r="CM589">
        <v>4</v>
      </c>
      <c r="CN589">
        <v>3</v>
      </c>
    </row>
    <row r="590" spans="1:92" ht="15.5">
      <c r="A590" s="126" t="s">
        <v>1240</v>
      </c>
      <c r="B590" s="132">
        <v>4.1471967204283482</v>
      </c>
      <c r="C590">
        <v>2</v>
      </c>
      <c r="D590">
        <v>3</v>
      </c>
      <c r="E590">
        <v>13</v>
      </c>
      <c r="F590">
        <v>1</v>
      </c>
      <c r="G590"/>
      <c r="H590"/>
      <c r="I590"/>
      <c r="J590"/>
      <c r="K590"/>
      <c r="L590"/>
      <c r="M590"/>
      <c r="N590"/>
      <c r="O590"/>
      <c r="P590"/>
      <c r="Q590" s="126">
        <f t="shared" si="27"/>
        <v>1</v>
      </c>
      <c r="R590">
        <f t="shared" si="29"/>
        <v>1</v>
      </c>
      <c r="S590"/>
      <c r="T590"/>
      <c r="U590"/>
      <c r="V590"/>
      <c r="W590"/>
      <c r="X590"/>
      <c r="Y590"/>
      <c r="Z590"/>
      <c r="AA590"/>
      <c r="AB590"/>
      <c r="AC590"/>
      <c r="AD590"/>
      <c r="AE590"/>
      <c r="AF590">
        <v>14</v>
      </c>
      <c r="AG590" s="126">
        <f t="shared" si="28"/>
        <v>0</v>
      </c>
      <c r="AH590"/>
      <c r="AI590"/>
      <c r="AJ590"/>
      <c r="AK590"/>
      <c r="AL590"/>
      <c r="AM590"/>
      <c r="AN590"/>
      <c r="AO590"/>
      <c r="AP590"/>
      <c r="AQ590"/>
      <c r="AR590"/>
      <c r="AS590"/>
      <c r="AT590"/>
      <c r="AU590"/>
      <c r="AV590"/>
      <c r="AW590"/>
      <c r="AX590"/>
      <c r="AY590"/>
      <c r="AZ590">
        <v>6</v>
      </c>
      <c r="BA590">
        <v>3</v>
      </c>
      <c r="BB590">
        <v>3</v>
      </c>
      <c r="BC590">
        <v>5</v>
      </c>
      <c r="BD590">
        <v>3</v>
      </c>
      <c r="BE590">
        <v>3</v>
      </c>
      <c r="BF590">
        <v>3</v>
      </c>
      <c r="BG590">
        <v>3</v>
      </c>
      <c r="BH590">
        <v>3</v>
      </c>
      <c r="BI590">
        <v>3</v>
      </c>
      <c r="BJ590">
        <v>3</v>
      </c>
      <c r="BK590">
        <v>3</v>
      </c>
      <c r="BL590">
        <v>3</v>
      </c>
      <c r="BM590">
        <v>3</v>
      </c>
      <c r="BN590">
        <v>3</v>
      </c>
      <c r="BO590">
        <v>3</v>
      </c>
      <c r="BP590">
        <v>3</v>
      </c>
      <c r="BQ590">
        <v>3</v>
      </c>
      <c r="BR590">
        <v>3</v>
      </c>
      <c r="BS590">
        <v>3</v>
      </c>
      <c r="BT590">
        <v>3</v>
      </c>
      <c r="BU590">
        <v>3</v>
      </c>
      <c r="BV590">
        <v>3</v>
      </c>
      <c r="BW590">
        <v>3</v>
      </c>
      <c r="BX590">
        <v>3</v>
      </c>
      <c r="BY590">
        <v>3</v>
      </c>
      <c r="BZ590">
        <v>3</v>
      </c>
      <c r="CA590">
        <v>3</v>
      </c>
      <c r="CB590">
        <v>3</v>
      </c>
      <c r="CC590">
        <v>3</v>
      </c>
      <c r="CD590">
        <v>3</v>
      </c>
      <c r="CE590">
        <v>4</v>
      </c>
      <c r="CF590">
        <v>3</v>
      </c>
      <c r="CG590">
        <v>3</v>
      </c>
      <c r="CH590">
        <v>3</v>
      </c>
      <c r="CI590">
        <v>3</v>
      </c>
      <c r="CJ590">
        <v>3</v>
      </c>
      <c r="CK590">
        <v>3</v>
      </c>
      <c r="CL590">
        <v>3</v>
      </c>
      <c r="CM590">
        <v>3</v>
      </c>
      <c r="CN590">
        <v>3</v>
      </c>
    </row>
    <row r="591" spans="1:92" ht="15.5">
      <c r="A591" s="126" t="s">
        <v>1239</v>
      </c>
      <c r="B591" s="132">
        <v>7.2607305383321901</v>
      </c>
      <c r="C591">
        <v>1</v>
      </c>
      <c r="D591">
        <v>6</v>
      </c>
      <c r="E591">
        <v>3</v>
      </c>
      <c r="F591">
        <v>1</v>
      </c>
      <c r="G591"/>
      <c r="H591"/>
      <c r="I591"/>
      <c r="J591"/>
      <c r="K591"/>
      <c r="L591"/>
      <c r="M591"/>
      <c r="N591"/>
      <c r="O591"/>
      <c r="P591"/>
      <c r="Q591" s="126">
        <f t="shared" si="27"/>
        <v>1</v>
      </c>
      <c r="R591">
        <f t="shared" si="29"/>
        <v>1</v>
      </c>
      <c r="S591"/>
      <c r="T591">
        <v>2</v>
      </c>
      <c r="U591">
        <v>3</v>
      </c>
      <c r="V591">
        <v>4</v>
      </c>
      <c r="W591">
        <v>5</v>
      </c>
      <c r="X591">
        <v>6</v>
      </c>
      <c r="Y591">
        <v>7</v>
      </c>
      <c r="Z591"/>
      <c r="AA591"/>
      <c r="AB591"/>
      <c r="AC591"/>
      <c r="AD591">
        <v>12</v>
      </c>
      <c r="AE591"/>
      <c r="AF591"/>
      <c r="AG591" s="126">
        <f t="shared" si="28"/>
        <v>7</v>
      </c>
      <c r="AH591"/>
      <c r="AI591">
        <v>1</v>
      </c>
      <c r="AJ591">
        <v>3</v>
      </c>
      <c r="AK591">
        <v>6</v>
      </c>
      <c r="AL591">
        <v>7</v>
      </c>
      <c r="AM591">
        <v>2</v>
      </c>
      <c r="AN591">
        <v>4</v>
      </c>
      <c r="AO591"/>
      <c r="AP591"/>
      <c r="AQ591"/>
      <c r="AR591"/>
      <c r="AS591">
        <v>5</v>
      </c>
      <c r="AT591"/>
      <c r="AU591"/>
      <c r="AV591"/>
      <c r="AW591"/>
      <c r="AX591"/>
      <c r="AY591"/>
      <c r="AZ591">
        <v>6</v>
      </c>
      <c r="BA591">
        <v>3</v>
      </c>
      <c r="BB591">
        <v>3</v>
      </c>
      <c r="BC591">
        <v>3</v>
      </c>
      <c r="BD591">
        <v>4</v>
      </c>
      <c r="BE591">
        <v>4</v>
      </c>
      <c r="BF591">
        <v>3</v>
      </c>
      <c r="BG591">
        <v>3</v>
      </c>
      <c r="BH591">
        <v>3</v>
      </c>
      <c r="BI591">
        <v>3</v>
      </c>
      <c r="BJ591">
        <v>3</v>
      </c>
      <c r="BK591">
        <v>5</v>
      </c>
      <c r="BL591">
        <v>5</v>
      </c>
      <c r="BM591">
        <v>5</v>
      </c>
      <c r="BN591">
        <v>5</v>
      </c>
      <c r="BO591">
        <v>4</v>
      </c>
      <c r="BP591">
        <v>4</v>
      </c>
      <c r="BQ591">
        <v>5</v>
      </c>
      <c r="BR591">
        <v>5</v>
      </c>
      <c r="BS591">
        <v>4</v>
      </c>
      <c r="BT591">
        <v>4</v>
      </c>
      <c r="BU591">
        <v>4</v>
      </c>
      <c r="BV591">
        <v>4</v>
      </c>
      <c r="BW591">
        <v>5</v>
      </c>
      <c r="BX591">
        <v>5</v>
      </c>
      <c r="BY591">
        <v>5</v>
      </c>
      <c r="BZ591">
        <v>5</v>
      </c>
      <c r="CA591">
        <v>4</v>
      </c>
      <c r="CB591">
        <v>4</v>
      </c>
      <c r="CC591">
        <v>4</v>
      </c>
      <c r="CD591">
        <v>4</v>
      </c>
      <c r="CE591">
        <v>7</v>
      </c>
      <c r="CF591">
        <v>3</v>
      </c>
      <c r="CG591">
        <v>4</v>
      </c>
      <c r="CH591">
        <v>3</v>
      </c>
      <c r="CI591">
        <v>4</v>
      </c>
      <c r="CJ591">
        <v>4</v>
      </c>
      <c r="CK591">
        <v>4</v>
      </c>
      <c r="CL591">
        <v>3</v>
      </c>
      <c r="CM591">
        <v>3</v>
      </c>
      <c r="CN591">
        <v>2</v>
      </c>
    </row>
    <row r="592" spans="1:92" ht="15.5">
      <c r="A592" s="126" t="s">
        <v>1238</v>
      </c>
      <c r="B592" s="132">
        <v>15.957387133332759</v>
      </c>
      <c r="C592">
        <v>1</v>
      </c>
      <c r="D592">
        <v>6</v>
      </c>
      <c r="E592">
        <v>15</v>
      </c>
      <c r="F592">
        <v>1</v>
      </c>
      <c r="G592"/>
      <c r="H592"/>
      <c r="I592"/>
      <c r="J592"/>
      <c r="K592"/>
      <c r="L592"/>
      <c r="M592"/>
      <c r="N592"/>
      <c r="O592"/>
      <c r="P592"/>
      <c r="Q592" s="126">
        <f t="shared" si="27"/>
        <v>1</v>
      </c>
      <c r="R592">
        <f t="shared" si="29"/>
        <v>1</v>
      </c>
      <c r="S592"/>
      <c r="T592"/>
      <c r="U592"/>
      <c r="V592">
        <v>4</v>
      </c>
      <c r="W592"/>
      <c r="X592"/>
      <c r="Y592"/>
      <c r="Z592"/>
      <c r="AA592">
        <v>9</v>
      </c>
      <c r="AB592"/>
      <c r="AC592">
        <v>11</v>
      </c>
      <c r="AD592"/>
      <c r="AE592"/>
      <c r="AF592"/>
      <c r="AG592" s="126">
        <f t="shared" si="28"/>
        <v>3</v>
      </c>
      <c r="AH592"/>
      <c r="AI592"/>
      <c r="AJ592"/>
      <c r="AK592">
        <v>1</v>
      </c>
      <c r="AL592"/>
      <c r="AM592"/>
      <c r="AN592"/>
      <c r="AO592"/>
      <c r="AP592">
        <v>2</v>
      </c>
      <c r="AQ592"/>
      <c r="AR592">
        <v>3</v>
      </c>
      <c r="AS592"/>
      <c r="AT592"/>
      <c r="AU592"/>
      <c r="AV592"/>
      <c r="AW592"/>
      <c r="AX592"/>
      <c r="AY592"/>
      <c r="AZ592">
        <v>4</v>
      </c>
      <c r="BA592">
        <v>4</v>
      </c>
      <c r="BB592">
        <v>3</v>
      </c>
      <c r="BC592">
        <v>4</v>
      </c>
      <c r="BD592">
        <v>2</v>
      </c>
      <c r="BE592">
        <v>4</v>
      </c>
      <c r="BF592">
        <v>3</v>
      </c>
      <c r="BG592">
        <v>4</v>
      </c>
      <c r="BH592">
        <v>4</v>
      </c>
      <c r="BI592">
        <v>4</v>
      </c>
      <c r="BJ592">
        <v>4</v>
      </c>
      <c r="BK592">
        <v>4</v>
      </c>
      <c r="BL592">
        <v>4</v>
      </c>
      <c r="BM592">
        <v>4</v>
      </c>
      <c r="BN592">
        <v>4</v>
      </c>
      <c r="BO592">
        <v>4</v>
      </c>
      <c r="BP592">
        <v>4</v>
      </c>
      <c r="BQ592">
        <v>3</v>
      </c>
      <c r="BR592">
        <v>3</v>
      </c>
      <c r="BS592">
        <v>3</v>
      </c>
      <c r="BT592">
        <v>4</v>
      </c>
      <c r="BU592">
        <v>4</v>
      </c>
      <c r="BV592">
        <v>4</v>
      </c>
      <c r="BW592">
        <v>4</v>
      </c>
      <c r="BX592">
        <v>3</v>
      </c>
      <c r="BY592">
        <v>3</v>
      </c>
      <c r="BZ592">
        <v>3</v>
      </c>
      <c r="CA592">
        <v>4</v>
      </c>
      <c r="CB592">
        <v>4</v>
      </c>
      <c r="CC592">
        <v>4</v>
      </c>
      <c r="CD592">
        <v>4</v>
      </c>
      <c r="CE592">
        <v>2</v>
      </c>
      <c r="CF592">
        <v>3</v>
      </c>
      <c r="CG592">
        <v>4</v>
      </c>
      <c r="CH592">
        <v>3</v>
      </c>
      <c r="CI592">
        <v>4</v>
      </c>
      <c r="CJ592">
        <v>4</v>
      </c>
      <c r="CK592">
        <v>4</v>
      </c>
      <c r="CL592">
        <v>3</v>
      </c>
      <c r="CM592">
        <v>3</v>
      </c>
      <c r="CN592">
        <v>3</v>
      </c>
    </row>
    <row r="593" spans="1:92" ht="15.5">
      <c r="A593" s="126" t="s">
        <v>1237</v>
      </c>
      <c r="B593" s="132">
        <v>11.208033954365865</v>
      </c>
      <c r="C593">
        <v>2</v>
      </c>
      <c r="D593">
        <v>2</v>
      </c>
      <c r="E593">
        <v>3</v>
      </c>
      <c r="F593"/>
      <c r="G593"/>
      <c r="H593"/>
      <c r="I593"/>
      <c r="J593"/>
      <c r="K593"/>
      <c r="L593"/>
      <c r="M593">
        <v>8</v>
      </c>
      <c r="N593"/>
      <c r="O593"/>
      <c r="P593"/>
      <c r="Q593" s="126">
        <f t="shared" si="27"/>
        <v>1</v>
      </c>
      <c r="R593">
        <f t="shared" si="29"/>
        <v>8</v>
      </c>
      <c r="S593"/>
      <c r="T593">
        <v>2</v>
      </c>
      <c r="U593"/>
      <c r="V593"/>
      <c r="W593">
        <v>5</v>
      </c>
      <c r="X593">
        <v>6</v>
      </c>
      <c r="Y593"/>
      <c r="Z593">
        <v>8</v>
      </c>
      <c r="AA593"/>
      <c r="AB593"/>
      <c r="AC593">
        <v>11</v>
      </c>
      <c r="AD593"/>
      <c r="AE593"/>
      <c r="AF593"/>
      <c r="AG593" s="126">
        <f t="shared" si="28"/>
        <v>5</v>
      </c>
      <c r="AH593"/>
      <c r="AI593">
        <v>2</v>
      </c>
      <c r="AJ593"/>
      <c r="AK593"/>
      <c r="AL593">
        <v>3</v>
      </c>
      <c r="AM593">
        <v>4</v>
      </c>
      <c r="AN593"/>
      <c r="AO593">
        <v>5</v>
      </c>
      <c r="AP593"/>
      <c r="AQ593"/>
      <c r="AR593">
        <v>1</v>
      </c>
      <c r="AS593"/>
      <c r="AT593"/>
      <c r="AU593"/>
      <c r="AV593"/>
      <c r="AW593"/>
      <c r="AX593"/>
      <c r="AY593"/>
      <c r="AZ593">
        <v>3</v>
      </c>
      <c r="BA593">
        <v>2</v>
      </c>
      <c r="BB593">
        <v>2</v>
      </c>
      <c r="BC593">
        <v>3</v>
      </c>
      <c r="BD593">
        <v>3</v>
      </c>
      <c r="BE593">
        <v>4</v>
      </c>
      <c r="BF593">
        <v>3</v>
      </c>
      <c r="BG593">
        <v>4</v>
      </c>
      <c r="BH593">
        <v>3</v>
      </c>
      <c r="BI593">
        <v>4</v>
      </c>
      <c r="BJ593">
        <v>3</v>
      </c>
      <c r="BK593">
        <v>3</v>
      </c>
      <c r="BL593">
        <v>4</v>
      </c>
      <c r="BM593">
        <v>4</v>
      </c>
      <c r="BN593">
        <v>5</v>
      </c>
      <c r="BO593">
        <v>5</v>
      </c>
      <c r="BP593">
        <v>5</v>
      </c>
      <c r="BQ593">
        <v>5</v>
      </c>
      <c r="BR593">
        <v>5</v>
      </c>
      <c r="BS593">
        <v>5</v>
      </c>
      <c r="BT593">
        <v>5</v>
      </c>
      <c r="BU593">
        <v>5</v>
      </c>
      <c r="BV593">
        <v>5</v>
      </c>
      <c r="BW593">
        <v>5</v>
      </c>
      <c r="BX593">
        <v>5</v>
      </c>
      <c r="BY593">
        <v>5</v>
      </c>
      <c r="BZ593">
        <v>5</v>
      </c>
      <c r="CA593">
        <v>4</v>
      </c>
      <c r="CB593">
        <v>5</v>
      </c>
      <c r="CC593">
        <v>5</v>
      </c>
      <c r="CD593">
        <v>5</v>
      </c>
      <c r="CE593">
        <v>7</v>
      </c>
      <c r="CF593">
        <v>4</v>
      </c>
      <c r="CG593">
        <v>4</v>
      </c>
      <c r="CH593">
        <v>4</v>
      </c>
      <c r="CI593">
        <v>4</v>
      </c>
      <c r="CJ593">
        <v>4</v>
      </c>
      <c r="CK593">
        <v>4</v>
      </c>
      <c r="CL593">
        <v>3</v>
      </c>
      <c r="CM593">
        <v>3</v>
      </c>
      <c r="CN593">
        <v>2</v>
      </c>
    </row>
    <row r="594" spans="1:92" ht="15.5">
      <c r="A594" s="126" t="s">
        <v>1236</v>
      </c>
      <c r="B594" s="132">
        <v>17.573142071188006</v>
      </c>
      <c r="C594">
        <v>2</v>
      </c>
      <c r="D594">
        <v>3</v>
      </c>
      <c r="E594">
        <v>2</v>
      </c>
      <c r="F594">
        <v>1</v>
      </c>
      <c r="G594"/>
      <c r="H594"/>
      <c r="I594"/>
      <c r="J594"/>
      <c r="K594"/>
      <c r="L594"/>
      <c r="M594"/>
      <c r="N594"/>
      <c r="O594"/>
      <c r="P594"/>
      <c r="Q594" s="126">
        <f t="shared" si="27"/>
        <v>1</v>
      </c>
      <c r="R594">
        <f t="shared" si="29"/>
        <v>1</v>
      </c>
      <c r="S594"/>
      <c r="T594">
        <v>2</v>
      </c>
      <c r="U594"/>
      <c r="V594"/>
      <c r="W594"/>
      <c r="X594">
        <v>6</v>
      </c>
      <c r="Y594"/>
      <c r="Z594"/>
      <c r="AA594"/>
      <c r="AB594"/>
      <c r="AC594"/>
      <c r="AD594"/>
      <c r="AE594"/>
      <c r="AF594"/>
      <c r="AG594" s="126">
        <f t="shared" si="28"/>
        <v>2</v>
      </c>
      <c r="AH594"/>
      <c r="AI594">
        <v>1</v>
      </c>
      <c r="AJ594"/>
      <c r="AK594"/>
      <c r="AL594"/>
      <c r="AM594">
        <v>2</v>
      </c>
      <c r="AN594"/>
      <c r="AO594"/>
      <c r="AP594"/>
      <c r="AQ594"/>
      <c r="AR594"/>
      <c r="AS594"/>
      <c r="AT594"/>
      <c r="AU594" t="s">
        <v>1235</v>
      </c>
      <c r="AV594"/>
      <c r="AW594"/>
      <c r="AX594"/>
      <c r="AY594"/>
      <c r="AZ594">
        <v>3</v>
      </c>
      <c r="BA594">
        <v>4</v>
      </c>
      <c r="BB594">
        <v>4</v>
      </c>
      <c r="BC594">
        <v>1</v>
      </c>
      <c r="BD594">
        <v>5</v>
      </c>
      <c r="BE594">
        <v>5</v>
      </c>
      <c r="BF594">
        <v>2</v>
      </c>
      <c r="BG594">
        <v>2</v>
      </c>
      <c r="BH594">
        <v>4</v>
      </c>
      <c r="BI594">
        <v>2</v>
      </c>
      <c r="BJ594">
        <v>5</v>
      </c>
      <c r="BK594">
        <v>5</v>
      </c>
      <c r="BL594">
        <v>5</v>
      </c>
      <c r="BM594">
        <v>5</v>
      </c>
      <c r="BN594">
        <v>4</v>
      </c>
      <c r="BO594">
        <v>3</v>
      </c>
      <c r="BP594">
        <v>4</v>
      </c>
      <c r="BQ594">
        <v>4</v>
      </c>
      <c r="BR594">
        <v>3</v>
      </c>
      <c r="BS594">
        <v>2</v>
      </c>
      <c r="BT594">
        <v>2</v>
      </c>
      <c r="BU594">
        <v>4</v>
      </c>
      <c r="BV594">
        <v>2</v>
      </c>
      <c r="BW594">
        <v>3</v>
      </c>
      <c r="BX594">
        <v>3</v>
      </c>
      <c r="BY594">
        <v>3</v>
      </c>
      <c r="BZ594">
        <v>2</v>
      </c>
      <c r="CA594">
        <v>4</v>
      </c>
      <c r="CB594">
        <v>4</v>
      </c>
      <c r="CC594">
        <v>2</v>
      </c>
      <c r="CD594">
        <v>2</v>
      </c>
      <c r="CE594">
        <v>7</v>
      </c>
      <c r="CF594">
        <v>5</v>
      </c>
      <c r="CG594">
        <v>5</v>
      </c>
      <c r="CH594">
        <v>4</v>
      </c>
      <c r="CI594">
        <v>4</v>
      </c>
      <c r="CJ594">
        <v>4</v>
      </c>
      <c r="CK594">
        <v>4</v>
      </c>
      <c r="CL594">
        <v>4</v>
      </c>
      <c r="CM594">
        <v>3</v>
      </c>
      <c r="CN594">
        <v>2</v>
      </c>
    </row>
    <row r="595" spans="1:92" ht="15.5">
      <c r="A595" s="126" t="s">
        <v>1234</v>
      </c>
      <c r="B595" s="132">
        <v>6.9925893972714857</v>
      </c>
      <c r="C595">
        <v>2</v>
      </c>
      <c r="D595">
        <v>3</v>
      </c>
      <c r="E595">
        <v>7</v>
      </c>
      <c r="F595">
        <v>1</v>
      </c>
      <c r="G595"/>
      <c r="H595"/>
      <c r="I595"/>
      <c r="J595"/>
      <c r="K595"/>
      <c r="L595"/>
      <c r="M595"/>
      <c r="N595"/>
      <c r="O595"/>
      <c r="P595"/>
      <c r="Q595" s="126">
        <f t="shared" si="27"/>
        <v>1</v>
      </c>
      <c r="R595">
        <f t="shared" si="29"/>
        <v>1</v>
      </c>
      <c r="S595"/>
      <c r="T595">
        <v>2</v>
      </c>
      <c r="U595"/>
      <c r="V595">
        <v>4</v>
      </c>
      <c r="W595">
        <v>5</v>
      </c>
      <c r="X595">
        <v>6</v>
      </c>
      <c r="Y595"/>
      <c r="Z595"/>
      <c r="AA595"/>
      <c r="AB595"/>
      <c r="AC595"/>
      <c r="AD595">
        <v>12</v>
      </c>
      <c r="AE595">
        <v>13</v>
      </c>
      <c r="AF595"/>
      <c r="AG595" s="126">
        <f t="shared" si="28"/>
        <v>6</v>
      </c>
      <c r="AH595"/>
      <c r="AI595">
        <v>1</v>
      </c>
      <c r="AJ595"/>
      <c r="AK595">
        <v>6</v>
      </c>
      <c r="AL595">
        <v>4</v>
      </c>
      <c r="AM595">
        <v>2</v>
      </c>
      <c r="AN595"/>
      <c r="AO595"/>
      <c r="AP595"/>
      <c r="AQ595"/>
      <c r="AR595"/>
      <c r="AS595">
        <v>3</v>
      </c>
      <c r="AT595">
        <v>5</v>
      </c>
      <c r="AU595" t="s">
        <v>831</v>
      </c>
      <c r="AV595" t="s">
        <v>584</v>
      </c>
      <c r="AW595" t="s">
        <v>619</v>
      </c>
      <c r="AX595" t="s">
        <v>333</v>
      </c>
      <c r="AY595"/>
      <c r="AZ595">
        <v>5</v>
      </c>
      <c r="BA595">
        <v>4</v>
      </c>
      <c r="BB595">
        <v>4</v>
      </c>
      <c r="BC595">
        <v>4</v>
      </c>
      <c r="BD595">
        <v>5</v>
      </c>
      <c r="BE595">
        <v>5</v>
      </c>
      <c r="BF595">
        <v>5</v>
      </c>
      <c r="BG595">
        <v>4</v>
      </c>
      <c r="BH595">
        <v>4</v>
      </c>
      <c r="BI595">
        <v>4</v>
      </c>
      <c r="BJ595">
        <v>4</v>
      </c>
      <c r="BK595">
        <v>5</v>
      </c>
      <c r="BL595">
        <v>5</v>
      </c>
      <c r="BM595">
        <v>5</v>
      </c>
      <c r="BN595">
        <v>5</v>
      </c>
      <c r="BO595">
        <v>5</v>
      </c>
      <c r="BP595">
        <v>5</v>
      </c>
      <c r="BQ595">
        <v>4</v>
      </c>
      <c r="BR595">
        <v>4</v>
      </c>
      <c r="BS595">
        <v>5</v>
      </c>
      <c r="BT595">
        <v>4</v>
      </c>
      <c r="BU595">
        <v>4</v>
      </c>
      <c r="BV595">
        <v>4</v>
      </c>
      <c r="BW595">
        <v>4</v>
      </c>
      <c r="BX595">
        <v>5</v>
      </c>
      <c r="BY595">
        <v>5</v>
      </c>
      <c r="BZ595">
        <v>5</v>
      </c>
      <c r="CA595">
        <v>5</v>
      </c>
      <c r="CB595">
        <v>5</v>
      </c>
      <c r="CC595">
        <v>4</v>
      </c>
      <c r="CD595">
        <v>4</v>
      </c>
      <c r="CE595">
        <v>4</v>
      </c>
      <c r="CF595">
        <v>4</v>
      </c>
      <c r="CG595">
        <v>4</v>
      </c>
      <c r="CH595">
        <v>5</v>
      </c>
      <c r="CI595">
        <v>5</v>
      </c>
      <c r="CJ595">
        <v>4</v>
      </c>
      <c r="CK595">
        <v>5</v>
      </c>
      <c r="CL595">
        <v>3</v>
      </c>
      <c r="CM595">
        <v>4</v>
      </c>
      <c r="CN595">
        <v>3</v>
      </c>
    </row>
    <row r="596" spans="1:92" ht="15.5">
      <c r="A596" s="126" t="s">
        <v>1233</v>
      </c>
      <c r="B596" s="132">
        <v>14.932571976600446</v>
      </c>
      <c r="C596">
        <v>1</v>
      </c>
      <c r="D596">
        <v>4</v>
      </c>
      <c r="E596">
        <v>2</v>
      </c>
      <c r="F596">
        <v>1</v>
      </c>
      <c r="G596"/>
      <c r="H596"/>
      <c r="I596"/>
      <c r="J596"/>
      <c r="K596"/>
      <c r="L596"/>
      <c r="M596"/>
      <c r="N596"/>
      <c r="O596"/>
      <c r="P596"/>
      <c r="Q596" s="126">
        <f t="shared" si="27"/>
        <v>1</v>
      </c>
      <c r="R596">
        <f t="shared" si="29"/>
        <v>1</v>
      </c>
      <c r="S596"/>
      <c r="T596">
        <v>2</v>
      </c>
      <c r="U596">
        <v>3</v>
      </c>
      <c r="V596">
        <v>4</v>
      </c>
      <c r="W596">
        <v>5</v>
      </c>
      <c r="X596">
        <v>6</v>
      </c>
      <c r="Y596">
        <v>7</v>
      </c>
      <c r="Z596">
        <v>8</v>
      </c>
      <c r="AA596"/>
      <c r="AB596">
        <v>10</v>
      </c>
      <c r="AC596">
        <v>11</v>
      </c>
      <c r="AD596">
        <v>12</v>
      </c>
      <c r="AE596"/>
      <c r="AF596"/>
      <c r="AG596" s="126">
        <f t="shared" si="28"/>
        <v>10</v>
      </c>
      <c r="AH596"/>
      <c r="AI596">
        <v>1</v>
      </c>
      <c r="AJ596">
        <v>9</v>
      </c>
      <c r="AK596">
        <v>10</v>
      </c>
      <c r="AL596">
        <v>7</v>
      </c>
      <c r="AM596">
        <v>6</v>
      </c>
      <c r="AN596">
        <v>5</v>
      </c>
      <c r="AO596">
        <v>3</v>
      </c>
      <c r="AP596"/>
      <c r="AQ596">
        <v>8</v>
      </c>
      <c r="AR596">
        <v>4</v>
      </c>
      <c r="AS596">
        <v>2</v>
      </c>
      <c r="AT596"/>
      <c r="AU596" t="s">
        <v>1232</v>
      </c>
      <c r="AV596" t="s">
        <v>1231</v>
      </c>
      <c r="AW596"/>
      <c r="AX596"/>
      <c r="AY596"/>
      <c r="AZ596">
        <v>6</v>
      </c>
      <c r="BA596">
        <v>5</v>
      </c>
      <c r="BB596">
        <v>5</v>
      </c>
      <c r="BC596">
        <v>5</v>
      </c>
      <c r="BD596">
        <v>5</v>
      </c>
      <c r="BE596">
        <v>5</v>
      </c>
      <c r="BF596">
        <v>4</v>
      </c>
      <c r="BG596">
        <v>4</v>
      </c>
      <c r="BH596">
        <v>3</v>
      </c>
      <c r="BI596">
        <v>5</v>
      </c>
      <c r="BJ596">
        <v>4</v>
      </c>
      <c r="BK596">
        <v>5</v>
      </c>
      <c r="BL596">
        <v>4</v>
      </c>
      <c r="BM596">
        <v>5</v>
      </c>
      <c r="BN596">
        <v>5</v>
      </c>
      <c r="BO596">
        <v>5</v>
      </c>
      <c r="BP596">
        <v>5</v>
      </c>
      <c r="BQ596">
        <v>5</v>
      </c>
      <c r="BR596">
        <v>5</v>
      </c>
      <c r="BS596">
        <v>4</v>
      </c>
      <c r="BT596">
        <v>4</v>
      </c>
      <c r="BU596">
        <v>5</v>
      </c>
      <c r="BV596">
        <v>4</v>
      </c>
      <c r="BW596">
        <v>5</v>
      </c>
      <c r="BX596">
        <v>5</v>
      </c>
      <c r="BY596">
        <v>5</v>
      </c>
      <c r="BZ596">
        <v>5</v>
      </c>
      <c r="CA596">
        <v>5</v>
      </c>
      <c r="CB596">
        <v>5</v>
      </c>
      <c r="CC596">
        <v>5</v>
      </c>
      <c r="CD596">
        <v>5</v>
      </c>
      <c r="CE596">
        <v>4</v>
      </c>
      <c r="CF596">
        <v>3</v>
      </c>
      <c r="CG596">
        <v>4</v>
      </c>
      <c r="CH596">
        <v>5</v>
      </c>
      <c r="CI596">
        <v>5</v>
      </c>
      <c r="CJ596">
        <v>5</v>
      </c>
      <c r="CK596">
        <v>5</v>
      </c>
      <c r="CL596">
        <v>3</v>
      </c>
      <c r="CM596">
        <v>3</v>
      </c>
      <c r="CN596">
        <v>4</v>
      </c>
    </row>
    <row r="597" spans="1:92" ht="15.5">
      <c r="A597" s="126" t="s">
        <v>1230</v>
      </c>
      <c r="B597" s="132">
        <v>9.8186265947313007</v>
      </c>
      <c r="C597">
        <v>2</v>
      </c>
      <c r="D597">
        <v>4</v>
      </c>
      <c r="E597">
        <v>2</v>
      </c>
      <c r="F597">
        <v>1</v>
      </c>
      <c r="G597"/>
      <c r="H597"/>
      <c r="I597"/>
      <c r="J597"/>
      <c r="K597"/>
      <c r="L597"/>
      <c r="M597"/>
      <c r="N597"/>
      <c r="O597"/>
      <c r="P597"/>
      <c r="Q597" s="126">
        <f t="shared" si="27"/>
        <v>1</v>
      </c>
      <c r="R597">
        <f t="shared" si="29"/>
        <v>1</v>
      </c>
      <c r="S597"/>
      <c r="T597"/>
      <c r="U597"/>
      <c r="V597"/>
      <c r="W597"/>
      <c r="X597">
        <v>6</v>
      </c>
      <c r="Y597"/>
      <c r="Z597"/>
      <c r="AA597"/>
      <c r="AB597">
        <v>10</v>
      </c>
      <c r="AC597"/>
      <c r="AD597">
        <v>12</v>
      </c>
      <c r="AE597"/>
      <c r="AF597"/>
      <c r="AG597" s="126">
        <f t="shared" si="28"/>
        <v>3</v>
      </c>
      <c r="AH597"/>
      <c r="AI597"/>
      <c r="AJ597"/>
      <c r="AK597"/>
      <c r="AL597"/>
      <c r="AM597">
        <v>1</v>
      </c>
      <c r="AN597"/>
      <c r="AO597"/>
      <c r="AP597"/>
      <c r="AQ597">
        <v>2</v>
      </c>
      <c r="AR597"/>
      <c r="AS597">
        <v>3</v>
      </c>
      <c r="AT597"/>
      <c r="AU597" t="s">
        <v>619</v>
      </c>
      <c r="AV597" t="s">
        <v>1229</v>
      </c>
      <c r="AW597"/>
      <c r="AX597"/>
      <c r="AY597"/>
      <c r="AZ597">
        <v>4</v>
      </c>
      <c r="BA597">
        <v>4</v>
      </c>
      <c r="BB597">
        <v>4</v>
      </c>
      <c r="BC597">
        <v>4</v>
      </c>
      <c r="BD597">
        <v>4</v>
      </c>
      <c r="BE597">
        <v>5</v>
      </c>
      <c r="BF597">
        <v>4</v>
      </c>
      <c r="BG597">
        <v>4</v>
      </c>
      <c r="BH597">
        <v>4</v>
      </c>
      <c r="BI597">
        <v>4</v>
      </c>
      <c r="BJ597">
        <v>4</v>
      </c>
      <c r="BK597">
        <v>4</v>
      </c>
      <c r="BL597">
        <v>4</v>
      </c>
      <c r="BM597">
        <v>4</v>
      </c>
      <c r="BN597">
        <v>4</v>
      </c>
      <c r="BO597">
        <v>5</v>
      </c>
      <c r="BP597">
        <v>5</v>
      </c>
      <c r="BQ597">
        <v>4</v>
      </c>
      <c r="BR597">
        <v>4</v>
      </c>
      <c r="BS597">
        <v>4</v>
      </c>
      <c r="BT597">
        <v>4</v>
      </c>
      <c r="BU597">
        <v>5</v>
      </c>
      <c r="BV597">
        <v>4</v>
      </c>
      <c r="BW597">
        <v>4</v>
      </c>
      <c r="BX597">
        <v>4</v>
      </c>
      <c r="BY597">
        <v>4</v>
      </c>
      <c r="BZ597">
        <v>4</v>
      </c>
      <c r="CA597">
        <v>4</v>
      </c>
      <c r="CB597">
        <v>4</v>
      </c>
      <c r="CC597">
        <v>4</v>
      </c>
      <c r="CD597">
        <v>4</v>
      </c>
      <c r="CE597">
        <v>4</v>
      </c>
      <c r="CF597">
        <v>4</v>
      </c>
      <c r="CG597">
        <v>4</v>
      </c>
      <c r="CH597">
        <v>5</v>
      </c>
      <c r="CI597">
        <v>4</v>
      </c>
      <c r="CJ597">
        <v>4</v>
      </c>
      <c r="CK597">
        <v>4</v>
      </c>
      <c r="CL597">
        <v>5</v>
      </c>
      <c r="CM597">
        <v>5</v>
      </c>
      <c r="CN597">
        <v>4</v>
      </c>
    </row>
    <row r="598" spans="1:92" ht="15.5">
      <c r="A598" s="126" t="s">
        <v>1228</v>
      </c>
      <c r="B598" s="132">
        <v>20.110427569545017</v>
      </c>
      <c r="C598">
        <v>1</v>
      </c>
      <c r="D598">
        <v>6</v>
      </c>
      <c r="E598">
        <v>9</v>
      </c>
      <c r="F598"/>
      <c r="G598"/>
      <c r="H598"/>
      <c r="I598"/>
      <c r="J598"/>
      <c r="K598"/>
      <c r="L598"/>
      <c r="M598"/>
      <c r="N598">
        <v>9</v>
      </c>
      <c r="O598"/>
      <c r="P598" t="s">
        <v>1019</v>
      </c>
      <c r="Q598" s="126">
        <f t="shared" si="27"/>
        <v>1</v>
      </c>
      <c r="R598">
        <f t="shared" si="29"/>
        <v>9</v>
      </c>
      <c r="S598"/>
      <c r="T598">
        <v>2</v>
      </c>
      <c r="U598"/>
      <c r="V598"/>
      <c r="W598">
        <v>5</v>
      </c>
      <c r="X598">
        <v>6</v>
      </c>
      <c r="Y598">
        <v>7</v>
      </c>
      <c r="Z598">
        <v>8</v>
      </c>
      <c r="AA598">
        <v>9</v>
      </c>
      <c r="AB598"/>
      <c r="AC598"/>
      <c r="AD598">
        <v>12</v>
      </c>
      <c r="AE598">
        <v>13</v>
      </c>
      <c r="AF598"/>
      <c r="AG598" s="126">
        <f t="shared" si="28"/>
        <v>8</v>
      </c>
      <c r="AH598"/>
      <c r="AI598">
        <v>1</v>
      </c>
      <c r="AJ598"/>
      <c r="AK598"/>
      <c r="AL598">
        <v>8</v>
      </c>
      <c r="AM598">
        <v>2</v>
      </c>
      <c r="AN598">
        <v>7</v>
      </c>
      <c r="AO598">
        <v>6</v>
      </c>
      <c r="AP598">
        <v>3</v>
      </c>
      <c r="AQ598"/>
      <c r="AR598"/>
      <c r="AS598">
        <v>5</v>
      </c>
      <c r="AT598">
        <v>4</v>
      </c>
      <c r="AU598" t="s">
        <v>502</v>
      </c>
      <c r="AV598" t="s">
        <v>595</v>
      </c>
      <c r="AW598"/>
      <c r="AX598"/>
      <c r="AY598"/>
      <c r="AZ598">
        <v>4</v>
      </c>
      <c r="BA598">
        <v>4</v>
      </c>
      <c r="BB598">
        <v>4</v>
      </c>
      <c r="BC598">
        <v>4</v>
      </c>
      <c r="BD598">
        <v>4</v>
      </c>
      <c r="BE598">
        <v>4</v>
      </c>
      <c r="BF598">
        <v>3</v>
      </c>
      <c r="BG598">
        <v>3</v>
      </c>
      <c r="BH598">
        <v>3</v>
      </c>
      <c r="BI598">
        <v>4</v>
      </c>
      <c r="BJ598">
        <v>4</v>
      </c>
      <c r="BK598">
        <v>4</v>
      </c>
      <c r="BL598">
        <v>4</v>
      </c>
      <c r="BM598">
        <v>4</v>
      </c>
      <c r="BN598">
        <v>4</v>
      </c>
      <c r="BO598">
        <v>4</v>
      </c>
      <c r="BP598">
        <v>4</v>
      </c>
      <c r="BQ598">
        <v>4</v>
      </c>
      <c r="BR598">
        <v>4</v>
      </c>
      <c r="BS598">
        <v>4</v>
      </c>
      <c r="BT598">
        <v>3</v>
      </c>
      <c r="BU598">
        <v>3</v>
      </c>
      <c r="BV598">
        <v>4</v>
      </c>
      <c r="BW598">
        <v>4</v>
      </c>
      <c r="BX598">
        <v>4</v>
      </c>
      <c r="BY598">
        <v>4</v>
      </c>
      <c r="BZ598">
        <v>5</v>
      </c>
      <c r="CA598">
        <v>4</v>
      </c>
      <c r="CB598">
        <v>4</v>
      </c>
      <c r="CC598">
        <v>4</v>
      </c>
      <c r="CD598">
        <v>4</v>
      </c>
      <c r="CE598">
        <v>4</v>
      </c>
      <c r="CF598">
        <v>4</v>
      </c>
      <c r="CG598">
        <v>4</v>
      </c>
      <c r="CH598">
        <v>4</v>
      </c>
      <c r="CI598">
        <v>4</v>
      </c>
      <c r="CJ598">
        <v>4</v>
      </c>
      <c r="CK598">
        <v>4</v>
      </c>
      <c r="CL598">
        <v>4</v>
      </c>
      <c r="CM598">
        <v>2</v>
      </c>
      <c r="CN598">
        <v>2</v>
      </c>
    </row>
    <row r="599" spans="1:92" ht="15.5">
      <c r="A599" s="126" t="s">
        <v>1227</v>
      </c>
      <c r="B599" s="132">
        <v>7.3175603988832236</v>
      </c>
      <c r="C599">
        <v>1</v>
      </c>
      <c r="D599">
        <v>6</v>
      </c>
      <c r="E599">
        <v>1</v>
      </c>
      <c r="F599">
        <v>1</v>
      </c>
      <c r="G599"/>
      <c r="H599"/>
      <c r="I599"/>
      <c r="J599"/>
      <c r="K599"/>
      <c r="L599"/>
      <c r="M599"/>
      <c r="N599">
        <v>9</v>
      </c>
      <c r="O599"/>
      <c r="P599" t="s">
        <v>1226</v>
      </c>
      <c r="Q599" s="126">
        <f t="shared" si="27"/>
        <v>2</v>
      </c>
      <c r="R599">
        <f t="shared" si="29"/>
        <v>11</v>
      </c>
      <c r="S599"/>
      <c r="T599">
        <v>2</v>
      </c>
      <c r="U599"/>
      <c r="V599"/>
      <c r="W599">
        <v>5</v>
      </c>
      <c r="X599">
        <v>6</v>
      </c>
      <c r="Y599"/>
      <c r="Z599"/>
      <c r="AA599"/>
      <c r="AB599"/>
      <c r="AC599">
        <v>11</v>
      </c>
      <c r="AD599"/>
      <c r="AE599"/>
      <c r="AF599"/>
      <c r="AG599" s="126">
        <f t="shared" si="28"/>
        <v>4</v>
      </c>
      <c r="AH599"/>
      <c r="AI599">
        <v>2</v>
      </c>
      <c r="AJ599"/>
      <c r="AK599"/>
      <c r="AL599">
        <v>4</v>
      </c>
      <c r="AM599">
        <v>1</v>
      </c>
      <c r="AN599"/>
      <c r="AO599"/>
      <c r="AP599"/>
      <c r="AQ599"/>
      <c r="AR599">
        <v>3</v>
      </c>
      <c r="AS599"/>
      <c r="AT599"/>
      <c r="AU599" t="s">
        <v>86</v>
      </c>
      <c r="AV599"/>
      <c r="AW599"/>
      <c r="AX599"/>
      <c r="AY599"/>
      <c r="AZ599">
        <v>6</v>
      </c>
      <c r="BA599">
        <v>2</v>
      </c>
      <c r="BB599">
        <v>3</v>
      </c>
      <c r="BC599">
        <v>3</v>
      </c>
      <c r="BD599">
        <v>4</v>
      </c>
      <c r="BE599">
        <v>4</v>
      </c>
      <c r="BF599">
        <v>3</v>
      </c>
      <c r="BG599">
        <v>4</v>
      </c>
      <c r="BH599">
        <v>4</v>
      </c>
      <c r="BI599">
        <v>3</v>
      </c>
      <c r="BJ599">
        <v>5</v>
      </c>
      <c r="BK599">
        <v>4</v>
      </c>
      <c r="BL599">
        <v>4</v>
      </c>
      <c r="BM599">
        <v>5</v>
      </c>
      <c r="BN599">
        <v>3</v>
      </c>
      <c r="BO599">
        <v>4</v>
      </c>
      <c r="BP599">
        <v>3</v>
      </c>
      <c r="BQ599">
        <v>4</v>
      </c>
      <c r="BR599">
        <v>5</v>
      </c>
      <c r="BS599">
        <v>4</v>
      </c>
      <c r="BT599">
        <v>4</v>
      </c>
      <c r="BU599">
        <v>4</v>
      </c>
      <c r="BV599">
        <v>4</v>
      </c>
      <c r="BW599">
        <v>4</v>
      </c>
      <c r="BX599">
        <v>4</v>
      </c>
      <c r="BY599">
        <v>4</v>
      </c>
      <c r="BZ599">
        <v>5</v>
      </c>
      <c r="CA599">
        <v>4</v>
      </c>
      <c r="CB599">
        <v>3</v>
      </c>
      <c r="CC599">
        <v>4</v>
      </c>
      <c r="CD599">
        <v>4</v>
      </c>
      <c r="CE599">
        <v>2</v>
      </c>
      <c r="CF599">
        <v>3</v>
      </c>
      <c r="CG599">
        <v>3</v>
      </c>
      <c r="CH599">
        <v>3</v>
      </c>
      <c r="CI599">
        <v>4</v>
      </c>
      <c r="CJ599">
        <v>3</v>
      </c>
      <c r="CK599">
        <v>4</v>
      </c>
      <c r="CL599">
        <v>2</v>
      </c>
      <c r="CM599">
        <v>2</v>
      </c>
      <c r="CN599">
        <v>2</v>
      </c>
    </row>
    <row r="600" spans="1:92" ht="15.5">
      <c r="A600" s="126" t="s">
        <v>1225</v>
      </c>
      <c r="B600" s="132">
        <v>14.359950541429411</v>
      </c>
      <c r="C600">
        <v>2</v>
      </c>
      <c r="D600">
        <v>6</v>
      </c>
      <c r="E600">
        <v>7</v>
      </c>
      <c r="F600">
        <v>1</v>
      </c>
      <c r="G600"/>
      <c r="H600"/>
      <c r="I600"/>
      <c r="J600"/>
      <c r="K600"/>
      <c r="L600"/>
      <c r="M600"/>
      <c r="N600"/>
      <c r="O600"/>
      <c r="P600"/>
      <c r="Q600" s="126">
        <f t="shared" si="27"/>
        <v>1</v>
      </c>
      <c r="R600">
        <f t="shared" si="29"/>
        <v>1</v>
      </c>
      <c r="S600"/>
      <c r="T600">
        <v>2</v>
      </c>
      <c r="U600">
        <v>3</v>
      </c>
      <c r="V600"/>
      <c r="W600"/>
      <c r="X600">
        <v>6</v>
      </c>
      <c r="Y600">
        <v>7</v>
      </c>
      <c r="Z600">
        <v>8</v>
      </c>
      <c r="AA600"/>
      <c r="AB600"/>
      <c r="AC600">
        <v>11</v>
      </c>
      <c r="AD600">
        <v>12</v>
      </c>
      <c r="AE600">
        <v>13</v>
      </c>
      <c r="AF600"/>
      <c r="AG600" s="126">
        <f t="shared" si="28"/>
        <v>8</v>
      </c>
      <c r="AH600"/>
      <c r="AI600">
        <v>3</v>
      </c>
      <c r="AJ600">
        <v>4</v>
      </c>
      <c r="AK600"/>
      <c r="AL600"/>
      <c r="AM600">
        <v>1</v>
      </c>
      <c r="AN600">
        <v>2</v>
      </c>
      <c r="AO600">
        <v>6</v>
      </c>
      <c r="AP600"/>
      <c r="AQ600"/>
      <c r="AR600">
        <v>7</v>
      </c>
      <c r="AS600">
        <v>5</v>
      </c>
      <c r="AT600">
        <v>8</v>
      </c>
      <c r="AU600" t="s">
        <v>795</v>
      </c>
      <c r="AV600"/>
      <c r="AW600"/>
      <c r="AX600"/>
      <c r="AY600"/>
      <c r="AZ600">
        <v>3</v>
      </c>
      <c r="BA600">
        <v>4</v>
      </c>
      <c r="BB600">
        <v>4</v>
      </c>
      <c r="BC600">
        <v>4</v>
      </c>
      <c r="BD600">
        <v>4</v>
      </c>
      <c r="BE600">
        <v>4</v>
      </c>
      <c r="BF600">
        <v>3</v>
      </c>
      <c r="BG600">
        <v>4</v>
      </c>
      <c r="BH600">
        <v>4</v>
      </c>
      <c r="BI600">
        <v>3</v>
      </c>
      <c r="BJ600">
        <v>5</v>
      </c>
      <c r="BK600">
        <v>5</v>
      </c>
      <c r="BL600">
        <v>5</v>
      </c>
      <c r="BM600">
        <v>5</v>
      </c>
      <c r="BN600">
        <v>4</v>
      </c>
      <c r="BO600">
        <v>4</v>
      </c>
      <c r="BP600">
        <v>4</v>
      </c>
      <c r="BQ600">
        <v>4</v>
      </c>
      <c r="BR600">
        <v>4</v>
      </c>
      <c r="BS600">
        <v>4</v>
      </c>
      <c r="BT600">
        <v>3</v>
      </c>
      <c r="BU600">
        <v>4</v>
      </c>
      <c r="BV600">
        <v>4</v>
      </c>
      <c r="BW600">
        <v>5</v>
      </c>
      <c r="BX600">
        <v>5</v>
      </c>
      <c r="BY600">
        <v>5</v>
      </c>
      <c r="BZ600">
        <v>5</v>
      </c>
      <c r="CA600">
        <v>4</v>
      </c>
      <c r="CB600">
        <v>4</v>
      </c>
      <c r="CC600">
        <v>4</v>
      </c>
      <c r="CD600">
        <v>5</v>
      </c>
      <c r="CE600">
        <v>1</v>
      </c>
      <c r="CF600">
        <v>4</v>
      </c>
      <c r="CG600">
        <v>4</v>
      </c>
      <c r="CH600">
        <v>5</v>
      </c>
      <c r="CI600">
        <v>5</v>
      </c>
      <c r="CJ600">
        <v>5</v>
      </c>
      <c r="CK600">
        <v>4</v>
      </c>
      <c r="CL600">
        <v>4</v>
      </c>
      <c r="CM600">
        <v>3</v>
      </c>
      <c r="CN600">
        <v>4</v>
      </c>
    </row>
    <row r="601" spans="1:92" ht="15.5">
      <c r="A601" s="126" t="s">
        <v>1224</v>
      </c>
      <c r="B601" s="132">
        <v>6.004959690832588</v>
      </c>
      <c r="C601">
        <v>2</v>
      </c>
      <c r="D601">
        <v>6</v>
      </c>
      <c r="E601">
        <v>2</v>
      </c>
      <c r="F601">
        <v>1</v>
      </c>
      <c r="G601"/>
      <c r="H601"/>
      <c r="I601"/>
      <c r="J601"/>
      <c r="K601"/>
      <c r="L601"/>
      <c r="M601"/>
      <c r="N601"/>
      <c r="O601"/>
      <c r="P601"/>
      <c r="Q601" s="126">
        <f t="shared" si="27"/>
        <v>1</v>
      </c>
      <c r="R601">
        <f t="shared" si="29"/>
        <v>1</v>
      </c>
      <c r="S601">
        <v>1</v>
      </c>
      <c r="T601">
        <v>2</v>
      </c>
      <c r="U601">
        <v>3</v>
      </c>
      <c r="V601">
        <v>4</v>
      </c>
      <c r="W601"/>
      <c r="X601">
        <v>6</v>
      </c>
      <c r="Y601">
        <v>7</v>
      </c>
      <c r="Z601"/>
      <c r="AA601"/>
      <c r="AB601">
        <v>10</v>
      </c>
      <c r="AC601">
        <v>11</v>
      </c>
      <c r="AD601">
        <v>12</v>
      </c>
      <c r="AE601"/>
      <c r="AF601"/>
      <c r="AG601" s="126">
        <f t="shared" si="28"/>
        <v>9</v>
      </c>
      <c r="AH601">
        <v>1</v>
      </c>
      <c r="AI601">
        <v>3</v>
      </c>
      <c r="AJ601">
        <v>7</v>
      </c>
      <c r="AK601">
        <v>2</v>
      </c>
      <c r="AL601"/>
      <c r="AM601">
        <v>8</v>
      </c>
      <c r="AN601">
        <v>6</v>
      </c>
      <c r="AO601"/>
      <c r="AP601"/>
      <c r="AQ601">
        <v>4</v>
      </c>
      <c r="AR601">
        <v>5</v>
      </c>
      <c r="AS601">
        <v>9</v>
      </c>
      <c r="AT601"/>
      <c r="AU601" t="s">
        <v>324</v>
      </c>
      <c r="AV601"/>
      <c r="AW601"/>
      <c r="AX601"/>
      <c r="AY601"/>
      <c r="AZ601">
        <v>4</v>
      </c>
      <c r="BA601">
        <v>3</v>
      </c>
      <c r="BB601">
        <v>3</v>
      </c>
      <c r="BC601">
        <v>3</v>
      </c>
      <c r="BD601">
        <v>4</v>
      </c>
      <c r="BE601">
        <v>5</v>
      </c>
      <c r="BF601">
        <v>2</v>
      </c>
      <c r="BG601">
        <v>4</v>
      </c>
      <c r="BH601">
        <v>4</v>
      </c>
      <c r="BI601">
        <v>4</v>
      </c>
      <c r="BJ601">
        <v>4</v>
      </c>
      <c r="BK601">
        <v>4</v>
      </c>
      <c r="BL601">
        <v>4</v>
      </c>
      <c r="BM601">
        <v>4</v>
      </c>
      <c r="BN601">
        <v>4</v>
      </c>
      <c r="BO601">
        <v>4</v>
      </c>
      <c r="BP601">
        <v>4</v>
      </c>
      <c r="BQ601">
        <v>4</v>
      </c>
      <c r="BR601">
        <v>5</v>
      </c>
      <c r="BS601">
        <v>4</v>
      </c>
      <c r="BT601">
        <v>4</v>
      </c>
      <c r="BU601">
        <v>3</v>
      </c>
      <c r="BV601">
        <v>4</v>
      </c>
      <c r="BW601">
        <v>4</v>
      </c>
      <c r="BX601">
        <v>5</v>
      </c>
      <c r="BY601">
        <v>5</v>
      </c>
      <c r="BZ601">
        <v>5</v>
      </c>
      <c r="CA601">
        <v>4</v>
      </c>
      <c r="CB601">
        <v>4</v>
      </c>
      <c r="CC601">
        <v>5</v>
      </c>
      <c r="CD601">
        <v>4</v>
      </c>
      <c r="CE601">
        <v>2</v>
      </c>
      <c r="CF601">
        <v>3</v>
      </c>
      <c r="CG601">
        <v>4</v>
      </c>
      <c r="CH601">
        <v>3</v>
      </c>
      <c r="CI601">
        <v>3</v>
      </c>
      <c r="CJ601">
        <v>4</v>
      </c>
      <c r="CK601">
        <v>4</v>
      </c>
      <c r="CL601">
        <v>3</v>
      </c>
      <c r="CM601">
        <v>3</v>
      </c>
      <c r="CN601">
        <v>3</v>
      </c>
    </row>
    <row r="602" spans="1:92" ht="15.5">
      <c r="A602" s="126" t="s">
        <v>1223</v>
      </c>
      <c r="B602" s="132">
        <v>5.0677404097886987</v>
      </c>
      <c r="C602">
        <v>2</v>
      </c>
      <c r="D602">
        <v>2</v>
      </c>
      <c r="E602">
        <v>2</v>
      </c>
      <c r="F602"/>
      <c r="G602"/>
      <c r="H602"/>
      <c r="I602"/>
      <c r="J602"/>
      <c r="K602"/>
      <c r="L602"/>
      <c r="M602">
        <v>8</v>
      </c>
      <c r="N602"/>
      <c r="O602"/>
      <c r="P602"/>
      <c r="Q602" s="126">
        <f t="shared" si="27"/>
        <v>1</v>
      </c>
      <c r="R602">
        <f t="shared" si="29"/>
        <v>8</v>
      </c>
      <c r="S602">
        <v>1</v>
      </c>
      <c r="T602">
        <v>2</v>
      </c>
      <c r="U602">
        <v>3</v>
      </c>
      <c r="V602">
        <v>4</v>
      </c>
      <c r="W602">
        <v>5</v>
      </c>
      <c r="X602">
        <v>6</v>
      </c>
      <c r="Y602">
        <v>7</v>
      </c>
      <c r="Z602">
        <v>8</v>
      </c>
      <c r="AA602">
        <v>9</v>
      </c>
      <c r="AB602">
        <v>10</v>
      </c>
      <c r="AC602">
        <v>11</v>
      </c>
      <c r="AD602">
        <v>12</v>
      </c>
      <c r="AE602">
        <v>13</v>
      </c>
      <c r="AF602"/>
      <c r="AG602" s="126">
        <f t="shared" si="28"/>
        <v>13</v>
      </c>
      <c r="AH602">
        <v>13</v>
      </c>
      <c r="AI602">
        <v>1</v>
      </c>
      <c r="AJ602">
        <v>2</v>
      </c>
      <c r="AK602">
        <v>3</v>
      </c>
      <c r="AL602">
        <v>4</v>
      </c>
      <c r="AM602">
        <v>5</v>
      </c>
      <c r="AN602">
        <v>6</v>
      </c>
      <c r="AO602">
        <v>7</v>
      </c>
      <c r="AP602">
        <v>8</v>
      </c>
      <c r="AQ602">
        <v>9</v>
      </c>
      <c r="AR602">
        <v>10</v>
      </c>
      <c r="AS602">
        <v>11</v>
      </c>
      <c r="AT602">
        <v>12</v>
      </c>
      <c r="AU602" t="s">
        <v>1222</v>
      </c>
      <c r="AV602" t="s">
        <v>1221</v>
      </c>
      <c r="AW602" t="s">
        <v>457</v>
      </c>
      <c r="AX602" t="s">
        <v>517</v>
      </c>
      <c r="AY602" t="s">
        <v>1220</v>
      </c>
      <c r="AZ602">
        <v>5</v>
      </c>
      <c r="BA602">
        <v>4</v>
      </c>
      <c r="BB602">
        <v>4</v>
      </c>
      <c r="BC602">
        <v>4</v>
      </c>
      <c r="BD602">
        <v>5</v>
      </c>
      <c r="BE602">
        <v>5</v>
      </c>
      <c r="BF602">
        <v>4</v>
      </c>
      <c r="BG602">
        <v>5</v>
      </c>
      <c r="BH602">
        <v>5</v>
      </c>
      <c r="BI602">
        <v>5</v>
      </c>
      <c r="BJ602">
        <v>5</v>
      </c>
      <c r="BK602">
        <v>5</v>
      </c>
      <c r="BL602">
        <v>5</v>
      </c>
      <c r="BM602">
        <v>5</v>
      </c>
      <c r="BN602">
        <v>5</v>
      </c>
      <c r="BO602">
        <v>5</v>
      </c>
      <c r="BP602">
        <v>5</v>
      </c>
      <c r="BQ602">
        <v>5</v>
      </c>
      <c r="BR602">
        <v>5</v>
      </c>
      <c r="BS602">
        <v>5</v>
      </c>
      <c r="BT602">
        <v>5</v>
      </c>
      <c r="BU602">
        <v>5</v>
      </c>
      <c r="BV602">
        <v>5</v>
      </c>
      <c r="BW602">
        <v>5</v>
      </c>
      <c r="BX602">
        <v>5</v>
      </c>
      <c r="BY602">
        <v>5</v>
      </c>
      <c r="BZ602">
        <v>5</v>
      </c>
      <c r="CA602">
        <v>5</v>
      </c>
      <c r="CB602">
        <v>5</v>
      </c>
      <c r="CC602">
        <v>5</v>
      </c>
      <c r="CD602">
        <v>5</v>
      </c>
      <c r="CE602">
        <v>2</v>
      </c>
      <c r="CF602">
        <v>5</v>
      </c>
      <c r="CG602">
        <v>5</v>
      </c>
      <c r="CH602">
        <v>5</v>
      </c>
      <c r="CI602">
        <v>5</v>
      </c>
      <c r="CJ602">
        <v>5</v>
      </c>
      <c r="CK602">
        <v>5</v>
      </c>
      <c r="CL602">
        <v>4</v>
      </c>
      <c r="CM602">
        <v>4</v>
      </c>
      <c r="CN602">
        <v>4</v>
      </c>
    </row>
    <row r="603" spans="1:92" ht="15.5">
      <c r="A603" s="126" t="s">
        <v>1219</v>
      </c>
      <c r="B603" s="132">
        <v>13.971923481108703</v>
      </c>
      <c r="C603">
        <v>2</v>
      </c>
      <c r="D603">
        <v>2</v>
      </c>
      <c r="E603">
        <v>2</v>
      </c>
      <c r="F603">
        <v>1</v>
      </c>
      <c r="G603">
        <v>2</v>
      </c>
      <c r="H603"/>
      <c r="I603"/>
      <c r="J603"/>
      <c r="K603"/>
      <c r="L603"/>
      <c r="M603"/>
      <c r="N603"/>
      <c r="O603"/>
      <c r="P603"/>
      <c r="Q603" s="126">
        <f t="shared" si="27"/>
        <v>2</v>
      </c>
      <c r="R603">
        <f t="shared" si="29"/>
        <v>11</v>
      </c>
      <c r="S603"/>
      <c r="T603">
        <v>2</v>
      </c>
      <c r="U603">
        <v>3</v>
      </c>
      <c r="V603"/>
      <c r="W603"/>
      <c r="X603"/>
      <c r="Y603"/>
      <c r="Z603"/>
      <c r="AA603"/>
      <c r="AB603"/>
      <c r="AC603"/>
      <c r="AD603"/>
      <c r="AE603"/>
      <c r="AF603"/>
      <c r="AG603" s="126">
        <f t="shared" si="28"/>
        <v>2</v>
      </c>
      <c r="AH603"/>
      <c r="AI603">
        <v>1</v>
      </c>
      <c r="AJ603">
        <v>2</v>
      </c>
      <c r="AK603"/>
      <c r="AL603"/>
      <c r="AM603"/>
      <c r="AN603"/>
      <c r="AO603"/>
      <c r="AP603"/>
      <c r="AQ603"/>
      <c r="AR603"/>
      <c r="AS603"/>
      <c r="AT603"/>
      <c r="AU603"/>
      <c r="AV603"/>
      <c r="AW603"/>
      <c r="AX603"/>
      <c r="AY603"/>
      <c r="AZ603">
        <v>4</v>
      </c>
      <c r="BA603">
        <v>5</v>
      </c>
      <c r="BB603">
        <v>5</v>
      </c>
      <c r="BC603">
        <v>4</v>
      </c>
      <c r="BD603">
        <v>4</v>
      </c>
      <c r="BE603">
        <v>5</v>
      </c>
      <c r="BF603">
        <v>3</v>
      </c>
      <c r="BG603">
        <v>3</v>
      </c>
      <c r="BH603">
        <v>3</v>
      </c>
      <c r="BI603">
        <v>3</v>
      </c>
      <c r="BJ603">
        <v>3</v>
      </c>
      <c r="BK603">
        <v>3</v>
      </c>
      <c r="BL603">
        <v>3</v>
      </c>
      <c r="BM603">
        <v>3</v>
      </c>
      <c r="BN603">
        <v>3</v>
      </c>
      <c r="BO603">
        <v>5</v>
      </c>
      <c r="BP603">
        <v>5</v>
      </c>
      <c r="BQ603">
        <v>5</v>
      </c>
      <c r="BR603">
        <v>5</v>
      </c>
      <c r="BS603">
        <v>5</v>
      </c>
      <c r="BT603">
        <v>5</v>
      </c>
      <c r="BU603">
        <v>5</v>
      </c>
      <c r="BV603">
        <v>5</v>
      </c>
      <c r="BW603">
        <v>5</v>
      </c>
      <c r="BX603">
        <v>5</v>
      </c>
      <c r="BY603">
        <v>5</v>
      </c>
      <c r="BZ603">
        <v>5</v>
      </c>
      <c r="CA603">
        <v>5</v>
      </c>
      <c r="CB603">
        <v>5</v>
      </c>
      <c r="CC603">
        <v>5</v>
      </c>
      <c r="CD603">
        <v>5</v>
      </c>
      <c r="CE603">
        <v>1</v>
      </c>
      <c r="CF603">
        <v>5</v>
      </c>
      <c r="CG603">
        <v>5</v>
      </c>
      <c r="CH603">
        <v>5</v>
      </c>
      <c r="CI603">
        <v>5</v>
      </c>
      <c r="CJ603">
        <v>5</v>
      </c>
      <c r="CK603">
        <v>5</v>
      </c>
      <c r="CL603">
        <v>5</v>
      </c>
      <c r="CM603">
        <v>5</v>
      </c>
      <c r="CN603">
        <v>5</v>
      </c>
    </row>
    <row r="604" spans="1:92" ht="15.5">
      <c r="A604" s="126" t="s">
        <v>1218</v>
      </c>
      <c r="B604" s="132">
        <v>18.624623803344043</v>
      </c>
      <c r="C604">
        <v>2</v>
      </c>
      <c r="D604">
        <v>2</v>
      </c>
      <c r="E604">
        <v>1</v>
      </c>
      <c r="F604"/>
      <c r="G604"/>
      <c r="H604"/>
      <c r="I604"/>
      <c r="J604"/>
      <c r="K604"/>
      <c r="L604"/>
      <c r="M604"/>
      <c r="N604">
        <v>9</v>
      </c>
      <c r="O604"/>
      <c r="P604" t="s">
        <v>169</v>
      </c>
      <c r="Q604" s="126">
        <f t="shared" si="27"/>
        <v>1</v>
      </c>
      <c r="R604">
        <f t="shared" si="29"/>
        <v>9</v>
      </c>
      <c r="S604">
        <v>1</v>
      </c>
      <c r="T604">
        <v>2</v>
      </c>
      <c r="U604">
        <v>3</v>
      </c>
      <c r="V604">
        <v>4</v>
      </c>
      <c r="W604">
        <v>5</v>
      </c>
      <c r="X604">
        <v>6</v>
      </c>
      <c r="Y604">
        <v>7</v>
      </c>
      <c r="Z604"/>
      <c r="AA604">
        <v>9</v>
      </c>
      <c r="AB604">
        <v>10</v>
      </c>
      <c r="AC604">
        <v>11</v>
      </c>
      <c r="AD604">
        <v>12</v>
      </c>
      <c r="AE604"/>
      <c r="AF604"/>
      <c r="AG604" s="126">
        <f t="shared" si="28"/>
        <v>11</v>
      </c>
      <c r="AH604">
        <v>7</v>
      </c>
      <c r="AI604">
        <v>5</v>
      </c>
      <c r="AJ604">
        <v>1</v>
      </c>
      <c r="AK604">
        <v>3</v>
      </c>
      <c r="AL604">
        <v>8</v>
      </c>
      <c r="AM604">
        <v>2</v>
      </c>
      <c r="AN604">
        <v>4</v>
      </c>
      <c r="AO604"/>
      <c r="AP604">
        <v>6</v>
      </c>
      <c r="AQ604">
        <v>10</v>
      </c>
      <c r="AR604">
        <v>9</v>
      </c>
      <c r="AS604">
        <v>11</v>
      </c>
      <c r="AT604"/>
      <c r="AU604" t="s">
        <v>297</v>
      </c>
      <c r="AV604" t="s">
        <v>1217</v>
      </c>
      <c r="AW604" t="s">
        <v>1216</v>
      </c>
      <c r="AX604" t="s">
        <v>1215</v>
      </c>
      <c r="AY604" t="s">
        <v>1214</v>
      </c>
      <c r="AZ604">
        <v>5</v>
      </c>
      <c r="BA604">
        <v>4</v>
      </c>
      <c r="BB604">
        <v>3</v>
      </c>
      <c r="BC604">
        <v>4</v>
      </c>
      <c r="BD604">
        <v>5</v>
      </c>
      <c r="BE604">
        <v>5</v>
      </c>
      <c r="BF604">
        <v>2</v>
      </c>
      <c r="BG604">
        <v>2</v>
      </c>
      <c r="BH604">
        <v>2</v>
      </c>
      <c r="BI604">
        <v>2</v>
      </c>
      <c r="BJ604">
        <v>3</v>
      </c>
      <c r="BK604">
        <v>4</v>
      </c>
      <c r="BL604">
        <v>4</v>
      </c>
      <c r="BM604">
        <v>4</v>
      </c>
      <c r="BN604">
        <v>4</v>
      </c>
      <c r="BO604">
        <v>3</v>
      </c>
      <c r="BP604">
        <v>4</v>
      </c>
      <c r="BQ604">
        <v>3</v>
      </c>
      <c r="BR604">
        <v>3</v>
      </c>
      <c r="BS604">
        <v>2</v>
      </c>
      <c r="BT604">
        <v>2</v>
      </c>
      <c r="BU604">
        <v>2</v>
      </c>
      <c r="BV604">
        <v>3</v>
      </c>
      <c r="BW604">
        <v>3</v>
      </c>
      <c r="BX604">
        <v>3</v>
      </c>
      <c r="BY604">
        <v>2</v>
      </c>
      <c r="BZ604">
        <v>2</v>
      </c>
      <c r="CA604">
        <v>3</v>
      </c>
      <c r="CB604">
        <v>2</v>
      </c>
      <c r="CC604">
        <v>3</v>
      </c>
      <c r="CD604">
        <v>3</v>
      </c>
      <c r="CE604">
        <v>4</v>
      </c>
      <c r="CF604">
        <v>2</v>
      </c>
      <c r="CG604">
        <v>4</v>
      </c>
      <c r="CH604">
        <v>3</v>
      </c>
      <c r="CI604">
        <v>4</v>
      </c>
      <c r="CJ604">
        <v>5</v>
      </c>
      <c r="CK604">
        <v>4</v>
      </c>
      <c r="CL604">
        <v>3</v>
      </c>
      <c r="CM604">
        <v>3</v>
      </c>
      <c r="CN604">
        <v>3</v>
      </c>
    </row>
    <row r="605" spans="1:92" ht="15.5">
      <c r="A605" s="126" t="s">
        <v>1213</v>
      </c>
      <c r="B605" s="132">
        <v>11.507762156858375</v>
      </c>
      <c r="C605">
        <v>1</v>
      </c>
      <c r="D605">
        <v>3</v>
      </c>
      <c r="E605">
        <v>12</v>
      </c>
      <c r="F605">
        <v>1</v>
      </c>
      <c r="G605"/>
      <c r="H605"/>
      <c r="I605"/>
      <c r="J605"/>
      <c r="K605"/>
      <c r="L605"/>
      <c r="M605"/>
      <c r="N605"/>
      <c r="O605"/>
      <c r="P605"/>
      <c r="Q605" s="126">
        <f t="shared" si="27"/>
        <v>1</v>
      </c>
      <c r="R605">
        <f t="shared" si="29"/>
        <v>1</v>
      </c>
      <c r="S605"/>
      <c r="T605">
        <v>2</v>
      </c>
      <c r="U605"/>
      <c r="V605"/>
      <c r="W605"/>
      <c r="X605"/>
      <c r="Y605"/>
      <c r="Z605"/>
      <c r="AA605">
        <v>9</v>
      </c>
      <c r="AB605"/>
      <c r="AC605">
        <v>11</v>
      </c>
      <c r="AD605"/>
      <c r="AE605"/>
      <c r="AF605"/>
      <c r="AG605" s="126">
        <f t="shared" si="28"/>
        <v>3</v>
      </c>
      <c r="AH605"/>
      <c r="AI605">
        <v>1</v>
      </c>
      <c r="AJ605"/>
      <c r="AK605"/>
      <c r="AL605"/>
      <c r="AM605"/>
      <c r="AN605"/>
      <c r="AO605"/>
      <c r="AP605">
        <v>3</v>
      </c>
      <c r="AQ605"/>
      <c r="AR605">
        <v>2</v>
      </c>
      <c r="AS605"/>
      <c r="AT605"/>
      <c r="AU605" t="s">
        <v>406</v>
      </c>
      <c r="AV605"/>
      <c r="AW605"/>
      <c r="AX605"/>
      <c r="AY605"/>
      <c r="AZ605">
        <v>2</v>
      </c>
      <c r="BA605">
        <v>4</v>
      </c>
      <c r="BB605">
        <v>4</v>
      </c>
      <c r="BC605">
        <v>4</v>
      </c>
      <c r="BD605">
        <v>5</v>
      </c>
      <c r="BE605">
        <v>5</v>
      </c>
      <c r="BF605">
        <v>4</v>
      </c>
      <c r="BG605">
        <v>4</v>
      </c>
      <c r="BH605">
        <v>3</v>
      </c>
      <c r="BI605">
        <v>4</v>
      </c>
      <c r="BJ605">
        <v>4</v>
      </c>
      <c r="BK605">
        <v>5</v>
      </c>
      <c r="BL605">
        <v>5</v>
      </c>
      <c r="BM605">
        <v>5</v>
      </c>
      <c r="BN605">
        <v>4</v>
      </c>
      <c r="BO605">
        <v>5</v>
      </c>
      <c r="BP605">
        <v>5</v>
      </c>
      <c r="BQ605">
        <v>4</v>
      </c>
      <c r="BR605">
        <v>5</v>
      </c>
      <c r="BS605">
        <v>5</v>
      </c>
      <c r="BT605">
        <v>4</v>
      </c>
      <c r="BU605">
        <v>4</v>
      </c>
      <c r="BV605">
        <v>4</v>
      </c>
      <c r="BW605">
        <v>3</v>
      </c>
      <c r="BX605">
        <v>4</v>
      </c>
      <c r="BY605">
        <v>4</v>
      </c>
      <c r="BZ605">
        <v>4</v>
      </c>
      <c r="CA605">
        <v>5</v>
      </c>
      <c r="CB605">
        <v>5</v>
      </c>
      <c r="CC605">
        <v>4</v>
      </c>
      <c r="CD605">
        <v>4</v>
      </c>
      <c r="CE605">
        <v>3</v>
      </c>
      <c r="CF605">
        <v>3</v>
      </c>
      <c r="CG605">
        <v>4</v>
      </c>
      <c r="CH605">
        <v>4</v>
      </c>
      <c r="CI605">
        <v>5</v>
      </c>
      <c r="CJ605">
        <v>5</v>
      </c>
      <c r="CK605">
        <v>4</v>
      </c>
      <c r="CL605">
        <v>4</v>
      </c>
      <c r="CM605">
        <v>4</v>
      </c>
      <c r="CN605">
        <v>3</v>
      </c>
    </row>
    <row r="606" spans="1:92" ht="15.5">
      <c r="A606" s="126" t="s">
        <v>1212</v>
      </c>
      <c r="B606" s="132">
        <v>10.123356934895625</v>
      </c>
      <c r="C606">
        <v>2</v>
      </c>
      <c r="D606">
        <v>4</v>
      </c>
      <c r="E606">
        <v>12</v>
      </c>
      <c r="F606">
        <v>1</v>
      </c>
      <c r="G606"/>
      <c r="H606"/>
      <c r="I606"/>
      <c r="J606"/>
      <c r="K606"/>
      <c r="L606"/>
      <c r="M606"/>
      <c r="N606"/>
      <c r="O606"/>
      <c r="P606"/>
      <c r="Q606" s="126">
        <f t="shared" si="27"/>
        <v>1</v>
      </c>
      <c r="R606">
        <f t="shared" si="29"/>
        <v>1</v>
      </c>
      <c r="S606">
        <v>1</v>
      </c>
      <c r="T606">
        <v>2</v>
      </c>
      <c r="U606">
        <v>3</v>
      </c>
      <c r="V606">
        <v>4</v>
      </c>
      <c r="W606">
        <v>5</v>
      </c>
      <c r="X606">
        <v>6</v>
      </c>
      <c r="Y606">
        <v>7</v>
      </c>
      <c r="Z606">
        <v>8</v>
      </c>
      <c r="AA606"/>
      <c r="AB606"/>
      <c r="AC606"/>
      <c r="AD606"/>
      <c r="AE606"/>
      <c r="AF606"/>
      <c r="AG606" s="126">
        <f t="shared" si="28"/>
        <v>8</v>
      </c>
      <c r="AH606">
        <v>7</v>
      </c>
      <c r="AI606">
        <v>3</v>
      </c>
      <c r="AJ606">
        <v>5</v>
      </c>
      <c r="AK606">
        <v>8</v>
      </c>
      <c r="AL606">
        <v>6</v>
      </c>
      <c r="AM606">
        <v>4</v>
      </c>
      <c r="AN606">
        <v>2</v>
      </c>
      <c r="AO606">
        <v>1</v>
      </c>
      <c r="AP606"/>
      <c r="AQ606"/>
      <c r="AR606"/>
      <c r="AS606"/>
      <c r="AT606"/>
      <c r="AU606"/>
      <c r="AV606"/>
      <c r="AW606"/>
      <c r="AX606"/>
      <c r="AY606"/>
      <c r="AZ606">
        <v>6</v>
      </c>
      <c r="BA606">
        <v>4</v>
      </c>
      <c r="BB606">
        <v>4</v>
      </c>
      <c r="BC606">
        <v>4</v>
      </c>
      <c r="BD606">
        <v>2</v>
      </c>
      <c r="BE606">
        <v>4</v>
      </c>
      <c r="BF606">
        <v>2</v>
      </c>
      <c r="BG606">
        <v>2</v>
      </c>
      <c r="BH606">
        <v>2</v>
      </c>
      <c r="BI606">
        <v>4</v>
      </c>
      <c r="BJ606">
        <v>4</v>
      </c>
      <c r="BK606">
        <v>4</v>
      </c>
      <c r="BL606">
        <v>4</v>
      </c>
      <c r="BM606">
        <v>4</v>
      </c>
      <c r="BN606">
        <v>5</v>
      </c>
      <c r="BO606">
        <v>5</v>
      </c>
      <c r="BP606">
        <v>5</v>
      </c>
      <c r="BQ606">
        <v>4</v>
      </c>
      <c r="BR606">
        <v>5</v>
      </c>
      <c r="BS606">
        <v>4</v>
      </c>
      <c r="BT606">
        <v>2</v>
      </c>
      <c r="BU606">
        <v>4</v>
      </c>
      <c r="BV606">
        <v>4</v>
      </c>
      <c r="BW606">
        <v>5</v>
      </c>
      <c r="BX606">
        <v>5</v>
      </c>
      <c r="BY606">
        <v>5</v>
      </c>
      <c r="BZ606">
        <v>5</v>
      </c>
      <c r="CA606">
        <v>4</v>
      </c>
      <c r="CB606">
        <v>5</v>
      </c>
      <c r="CC606">
        <v>4</v>
      </c>
      <c r="CD606">
        <v>5</v>
      </c>
      <c r="CE606">
        <v>4</v>
      </c>
      <c r="CF606">
        <v>3</v>
      </c>
      <c r="CG606">
        <v>4</v>
      </c>
      <c r="CH606">
        <v>2</v>
      </c>
      <c r="CI606">
        <v>4</v>
      </c>
      <c r="CJ606">
        <v>3</v>
      </c>
      <c r="CK606">
        <v>4</v>
      </c>
      <c r="CL606">
        <v>2</v>
      </c>
      <c r="CM606">
        <v>2</v>
      </c>
      <c r="CN606">
        <v>2</v>
      </c>
    </row>
    <row r="607" spans="1:92" ht="15.5">
      <c r="A607" s="126" t="s">
        <v>1211</v>
      </c>
      <c r="B607" s="132">
        <v>6.6081045124731466</v>
      </c>
      <c r="C607">
        <v>1</v>
      </c>
      <c r="D607">
        <v>6</v>
      </c>
      <c r="E607">
        <v>2</v>
      </c>
      <c r="F607">
        <v>1</v>
      </c>
      <c r="G607"/>
      <c r="H607"/>
      <c r="I607"/>
      <c r="J607"/>
      <c r="K607"/>
      <c r="L607"/>
      <c r="M607"/>
      <c r="N607"/>
      <c r="O607"/>
      <c r="P607"/>
      <c r="Q607" s="126">
        <f t="shared" si="27"/>
        <v>1</v>
      </c>
      <c r="R607">
        <f t="shared" si="29"/>
        <v>1</v>
      </c>
      <c r="S607">
        <v>1</v>
      </c>
      <c r="T607">
        <v>2</v>
      </c>
      <c r="U607"/>
      <c r="V607">
        <v>4</v>
      </c>
      <c r="W607"/>
      <c r="X607">
        <v>6</v>
      </c>
      <c r="Y607"/>
      <c r="Z607"/>
      <c r="AA607">
        <v>9</v>
      </c>
      <c r="AB607"/>
      <c r="AC607"/>
      <c r="AD607">
        <v>12</v>
      </c>
      <c r="AE607"/>
      <c r="AF607"/>
      <c r="AG607" s="126">
        <f t="shared" si="28"/>
        <v>6</v>
      </c>
      <c r="AH607">
        <v>6</v>
      </c>
      <c r="AI607">
        <v>5</v>
      </c>
      <c r="AJ607"/>
      <c r="AK607">
        <v>2</v>
      </c>
      <c r="AL607"/>
      <c r="AM607">
        <v>3</v>
      </c>
      <c r="AN607"/>
      <c r="AO607"/>
      <c r="AP607">
        <v>1</v>
      </c>
      <c r="AQ607"/>
      <c r="AR607"/>
      <c r="AS607">
        <v>4</v>
      </c>
      <c r="AT607"/>
      <c r="AU607"/>
      <c r="AV607"/>
      <c r="AW607"/>
      <c r="AX607"/>
      <c r="AY607"/>
      <c r="AZ607">
        <v>6</v>
      </c>
      <c r="BA607">
        <v>3</v>
      </c>
      <c r="BB607">
        <v>1</v>
      </c>
      <c r="BC607">
        <v>1</v>
      </c>
      <c r="BD607">
        <v>3</v>
      </c>
      <c r="BE607">
        <v>5</v>
      </c>
      <c r="BF607">
        <v>3</v>
      </c>
      <c r="BG607">
        <v>3</v>
      </c>
      <c r="BH607">
        <v>4</v>
      </c>
      <c r="BI607">
        <v>3</v>
      </c>
      <c r="BJ607">
        <v>3</v>
      </c>
      <c r="BK607">
        <v>5</v>
      </c>
      <c r="BL607">
        <v>5</v>
      </c>
      <c r="BM607">
        <v>5</v>
      </c>
      <c r="BN607">
        <v>5</v>
      </c>
      <c r="BO607">
        <v>4</v>
      </c>
      <c r="BP607">
        <v>4</v>
      </c>
      <c r="BQ607">
        <v>5</v>
      </c>
      <c r="BR607">
        <v>5</v>
      </c>
      <c r="BS607">
        <v>4</v>
      </c>
      <c r="BT607">
        <v>2</v>
      </c>
      <c r="BU607">
        <v>3</v>
      </c>
      <c r="BV607">
        <v>3</v>
      </c>
      <c r="BW607">
        <v>4</v>
      </c>
      <c r="BX607">
        <v>5</v>
      </c>
      <c r="BY607">
        <v>5</v>
      </c>
      <c r="BZ607">
        <v>5</v>
      </c>
      <c r="CA607">
        <v>5</v>
      </c>
      <c r="CB607">
        <v>3</v>
      </c>
      <c r="CC607">
        <v>3</v>
      </c>
      <c r="CD607">
        <v>5</v>
      </c>
      <c r="CE607">
        <v>5</v>
      </c>
      <c r="CF607">
        <v>3</v>
      </c>
      <c r="CG607">
        <v>3</v>
      </c>
      <c r="CH607">
        <v>1</v>
      </c>
      <c r="CI607">
        <v>3</v>
      </c>
      <c r="CJ607">
        <v>2</v>
      </c>
      <c r="CK607">
        <v>2</v>
      </c>
      <c r="CL607">
        <v>1</v>
      </c>
      <c r="CM607">
        <v>1</v>
      </c>
      <c r="CN607">
        <v>1</v>
      </c>
    </row>
    <row r="608" spans="1:92" ht="15.5">
      <c r="A608" s="126" t="s">
        <v>1210</v>
      </c>
      <c r="B608" s="132">
        <v>7.7907760998261164</v>
      </c>
      <c r="C608">
        <v>1</v>
      </c>
      <c r="D608">
        <v>2</v>
      </c>
      <c r="E608">
        <v>2</v>
      </c>
      <c r="F608"/>
      <c r="G608"/>
      <c r="H608"/>
      <c r="I608"/>
      <c r="J608"/>
      <c r="K608"/>
      <c r="L608"/>
      <c r="M608">
        <v>8</v>
      </c>
      <c r="N608"/>
      <c r="O608"/>
      <c r="P608"/>
      <c r="Q608" s="126">
        <f t="shared" si="27"/>
        <v>1</v>
      </c>
      <c r="R608">
        <f t="shared" si="29"/>
        <v>8</v>
      </c>
      <c r="S608"/>
      <c r="T608">
        <v>2</v>
      </c>
      <c r="U608"/>
      <c r="V608"/>
      <c r="W608">
        <v>5</v>
      </c>
      <c r="X608"/>
      <c r="Y608">
        <v>7</v>
      </c>
      <c r="Z608"/>
      <c r="AA608"/>
      <c r="AB608"/>
      <c r="AC608">
        <v>11</v>
      </c>
      <c r="AD608"/>
      <c r="AE608"/>
      <c r="AF608"/>
      <c r="AG608" s="126">
        <f t="shared" si="28"/>
        <v>4</v>
      </c>
      <c r="AH608"/>
      <c r="AI608">
        <v>3</v>
      </c>
      <c r="AJ608"/>
      <c r="AK608"/>
      <c r="AL608">
        <v>1</v>
      </c>
      <c r="AM608"/>
      <c r="AN608">
        <v>4</v>
      </c>
      <c r="AO608"/>
      <c r="AP608"/>
      <c r="AQ608"/>
      <c r="AR608">
        <v>2</v>
      </c>
      <c r="AS608"/>
      <c r="AT608"/>
      <c r="AU608"/>
      <c r="AV608"/>
      <c r="AW608"/>
      <c r="AX608"/>
      <c r="AY608"/>
      <c r="AZ608">
        <v>3</v>
      </c>
      <c r="BA608">
        <v>3</v>
      </c>
      <c r="BB608">
        <v>2</v>
      </c>
      <c r="BC608">
        <v>4</v>
      </c>
      <c r="BD608">
        <v>3</v>
      </c>
      <c r="BE608">
        <v>5</v>
      </c>
      <c r="BF608">
        <v>3</v>
      </c>
      <c r="BG608">
        <v>4</v>
      </c>
      <c r="BH608">
        <v>2</v>
      </c>
      <c r="BI608">
        <v>2</v>
      </c>
      <c r="BJ608">
        <v>4</v>
      </c>
      <c r="BK608">
        <v>3</v>
      </c>
      <c r="BL608">
        <v>3</v>
      </c>
      <c r="BM608">
        <v>1</v>
      </c>
      <c r="BN608">
        <v>3</v>
      </c>
      <c r="BO608">
        <v>3</v>
      </c>
      <c r="BP608">
        <v>5</v>
      </c>
      <c r="BQ608">
        <v>4</v>
      </c>
      <c r="BR608">
        <v>3</v>
      </c>
      <c r="BS608">
        <v>4</v>
      </c>
      <c r="BT608">
        <v>2</v>
      </c>
      <c r="BU608">
        <v>4</v>
      </c>
      <c r="BV608">
        <v>3</v>
      </c>
      <c r="BW608">
        <v>4</v>
      </c>
      <c r="BX608">
        <v>4</v>
      </c>
      <c r="BY608">
        <v>5</v>
      </c>
      <c r="BZ608">
        <v>4</v>
      </c>
      <c r="CA608">
        <v>4</v>
      </c>
      <c r="CB608">
        <v>3</v>
      </c>
      <c r="CC608">
        <v>4</v>
      </c>
      <c r="CD608">
        <v>4</v>
      </c>
      <c r="CE608">
        <v>6</v>
      </c>
      <c r="CF608">
        <v>4</v>
      </c>
      <c r="CG608">
        <v>4</v>
      </c>
      <c r="CH608">
        <v>3</v>
      </c>
      <c r="CI608">
        <v>4</v>
      </c>
      <c r="CJ608">
        <v>5</v>
      </c>
      <c r="CK608">
        <v>3</v>
      </c>
      <c r="CL608">
        <v>4</v>
      </c>
      <c r="CM608">
        <v>3</v>
      </c>
      <c r="CN608">
        <v>4</v>
      </c>
    </row>
    <row r="609" spans="1:92" ht="15.5">
      <c r="A609" s="126" t="s">
        <v>1209</v>
      </c>
      <c r="B609" s="132">
        <v>9.3748592194295988</v>
      </c>
      <c r="C609">
        <v>2</v>
      </c>
      <c r="D609">
        <v>3</v>
      </c>
      <c r="E609">
        <v>2</v>
      </c>
      <c r="F609"/>
      <c r="G609"/>
      <c r="H609"/>
      <c r="I609"/>
      <c r="J609"/>
      <c r="K609"/>
      <c r="L609">
        <v>7</v>
      </c>
      <c r="M609"/>
      <c r="N609"/>
      <c r="O609"/>
      <c r="P609"/>
      <c r="Q609" s="126">
        <f t="shared" si="27"/>
        <v>1</v>
      </c>
      <c r="R609">
        <f t="shared" si="29"/>
        <v>7</v>
      </c>
      <c r="S609">
        <v>1</v>
      </c>
      <c r="T609">
        <v>2</v>
      </c>
      <c r="U609"/>
      <c r="V609"/>
      <c r="W609"/>
      <c r="X609"/>
      <c r="Y609"/>
      <c r="Z609"/>
      <c r="AA609"/>
      <c r="AB609"/>
      <c r="AC609"/>
      <c r="AD609"/>
      <c r="AE609"/>
      <c r="AF609"/>
      <c r="AG609" s="126">
        <f t="shared" si="28"/>
        <v>2</v>
      </c>
      <c r="AH609">
        <v>1</v>
      </c>
      <c r="AI609">
        <v>2</v>
      </c>
      <c r="AJ609"/>
      <c r="AK609"/>
      <c r="AL609"/>
      <c r="AM609"/>
      <c r="AN609"/>
      <c r="AO609"/>
      <c r="AP609"/>
      <c r="AQ609"/>
      <c r="AR609"/>
      <c r="AS609"/>
      <c r="AT609"/>
      <c r="AU609" t="s">
        <v>497</v>
      </c>
      <c r="AV609"/>
      <c r="AW609"/>
      <c r="AX609"/>
      <c r="AY609"/>
      <c r="AZ609">
        <v>3</v>
      </c>
      <c r="BA609">
        <v>2</v>
      </c>
      <c r="BB609">
        <v>3</v>
      </c>
      <c r="BC609">
        <v>2</v>
      </c>
      <c r="BD609">
        <v>4</v>
      </c>
      <c r="BE609">
        <v>4</v>
      </c>
      <c r="BF609">
        <v>2</v>
      </c>
      <c r="BG609">
        <v>4</v>
      </c>
      <c r="BH609">
        <v>4</v>
      </c>
      <c r="BI609">
        <v>4</v>
      </c>
      <c r="BJ609">
        <v>4</v>
      </c>
      <c r="BK609">
        <v>4</v>
      </c>
      <c r="BL609">
        <v>4</v>
      </c>
      <c r="BM609">
        <v>4</v>
      </c>
      <c r="BN609">
        <v>4</v>
      </c>
      <c r="BO609">
        <v>4</v>
      </c>
      <c r="BP609">
        <v>4</v>
      </c>
      <c r="BQ609">
        <v>4</v>
      </c>
      <c r="BR609">
        <v>4</v>
      </c>
      <c r="BS609">
        <v>4</v>
      </c>
      <c r="BT609">
        <v>4</v>
      </c>
      <c r="BU609">
        <v>4</v>
      </c>
      <c r="BV609">
        <v>4</v>
      </c>
      <c r="BW609">
        <v>4</v>
      </c>
      <c r="BX609">
        <v>4</v>
      </c>
      <c r="BY609">
        <v>4</v>
      </c>
      <c r="BZ609">
        <v>4</v>
      </c>
      <c r="CA609">
        <v>4</v>
      </c>
      <c r="CB609">
        <v>4</v>
      </c>
      <c r="CC609">
        <v>4</v>
      </c>
      <c r="CD609">
        <v>4</v>
      </c>
      <c r="CE609">
        <v>3</v>
      </c>
      <c r="CF609">
        <v>4</v>
      </c>
      <c r="CG609">
        <v>4</v>
      </c>
      <c r="CH609">
        <v>4</v>
      </c>
      <c r="CI609">
        <v>4</v>
      </c>
      <c r="CJ609">
        <v>4</v>
      </c>
      <c r="CK609">
        <v>4</v>
      </c>
      <c r="CL609">
        <v>3</v>
      </c>
      <c r="CM609">
        <v>2</v>
      </c>
      <c r="CN609">
        <v>2</v>
      </c>
    </row>
    <row r="610" spans="1:92" ht="15.5">
      <c r="A610" s="126" t="s">
        <v>1208</v>
      </c>
      <c r="B610" s="132">
        <v>10.940357358071832</v>
      </c>
      <c r="C610">
        <v>1</v>
      </c>
      <c r="D610">
        <v>6</v>
      </c>
      <c r="E610">
        <v>12</v>
      </c>
      <c r="F610">
        <v>1</v>
      </c>
      <c r="G610"/>
      <c r="H610"/>
      <c r="I610"/>
      <c r="J610"/>
      <c r="K610"/>
      <c r="L610"/>
      <c r="M610"/>
      <c r="N610"/>
      <c r="O610"/>
      <c r="P610"/>
      <c r="Q610" s="126">
        <f t="shared" si="27"/>
        <v>1</v>
      </c>
      <c r="R610">
        <f t="shared" si="29"/>
        <v>1</v>
      </c>
      <c r="S610"/>
      <c r="T610">
        <v>2</v>
      </c>
      <c r="U610"/>
      <c r="V610"/>
      <c r="W610"/>
      <c r="X610">
        <v>6</v>
      </c>
      <c r="Y610">
        <v>7</v>
      </c>
      <c r="Z610"/>
      <c r="AA610"/>
      <c r="AB610"/>
      <c r="AC610"/>
      <c r="AD610"/>
      <c r="AE610"/>
      <c r="AF610"/>
      <c r="AG610" s="126">
        <f t="shared" si="28"/>
        <v>3</v>
      </c>
      <c r="AH610"/>
      <c r="AI610">
        <v>2</v>
      </c>
      <c r="AJ610"/>
      <c r="AK610"/>
      <c r="AL610"/>
      <c r="AM610">
        <v>1</v>
      </c>
      <c r="AN610">
        <v>3</v>
      </c>
      <c r="AO610"/>
      <c r="AP610"/>
      <c r="AQ610"/>
      <c r="AR610"/>
      <c r="AS610"/>
      <c r="AT610"/>
      <c r="AU610" t="s">
        <v>1207</v>
      </c>
      <c r="AV610" t="s">
        <v>1206</v>
      </c>
      <c r="AW610" t="s">
        <v>289</v>
      </c>
      <c r="AX610"/>
      <c r="AY610"/>
      <c r="AZ610">
        <v>3</v>
      </c>
      <c r="BA610">
        <v>3</v>
      </c>
      <c r="BB610">
        <v>3</v>
      </c>
      <c r="BC610">
        <v>3</v>
      </c>
      <c r="BD610">
        <v>4</v>
      </c>
      <c r="BE610">
        <v>5</v>
      </c>
      <c r="BF610">
        <v>4</v>
      </c>
      <c r="BG610">
        <v>3</v>
      </c>
      <c r="BH610">
        <v>4</v>
      </c>
      <c r="BI610">
        <v>4</v>
      </c>
      <c r="BJ610">
        <v>4</v>
      </c>
      <c r="BK610">
        <v>5</v>
      </c>
      <c r="BL610">
        <v>4</v>
      </c>
      <c r="BM610">
        <v>4</v>
      </c>
      <c r="BN610">
        <v>5</v>
      </c>
      <c r="BO610">
        <v>5</v>
      </c>
      <c r="BP610">
        <v>5</v>
      </c>
      <c r="BQ610">
        <v>5</v>
      </c>
      <c r="BR610">
        <v>5</v>
      </c>
      <c r="BS610">
        <v>5</v>
      </c>
      <c r="BT610">
        <v>4</v>
      </c>
      <c r="BU610">
        <v>4</v>
      </c>
      <c r="BV610">
        <v>4</v>
      </c>
      <c r="BW610">
        <v>5</v>
      </c>
      <c r="BX610">
        <v>5</v>
      </c>
      <c r="BY610">
        <v>5</v>
      </c>
      <c r="BZ610">
        <v>5</v>
      </c>
      <c r="CA610">
        <v>5</v>
      </c>
      <c r="CB610">
        <v>3</v>
      </c>
      <c r="CC610">
        <v>5</v>
      </c>
      <c r="CD610">
        <v>4</v>
      </c>
      <c r="CE610">
        <v>4</v>
      </c>
      <c r="CF610">
        <v>4</v>
      </c>
      <c r="CG610">
        <v>4</v>
      </c>
      <c r="CH610">
        <v>4</v>
      </c>
      <c r="CI610">
        <v>4</v>
      </c>
      <c r="CJ610">
        <v>4</v>
      </c>
      <c r="CK610">
        <v>3</v>
      </c>
      <c r="CL610">
        <v>4</v>
      </c>
      <c r="CM610">
        <v>3</v>
      </c>
      <c r="CN610">
        <v>3</v>
      </c>
    </row>
    <row r="611" spans="1:92" ht="15.5">
      <c r="A611" s="126" t="s">
        <v>1205</v>
      </c>
      <c r="B611" s="132">
        <v>13.737395215905487</v>
      </c>
      <c r="C611">
        <v>2</v>
      </c>
      <c r="D611">
        <v>3</v>
      </c>
      <c r="E611">
        <v>12</v>
      </c>
      <c r="F611">
        <v>1</v>
      </c>
      <c r="G611"/>
      <c r="H611"/>
      <c r="I611"/>
      <c r="J611"/>
      <c r="K611"/>
      <c r="L611"/>
      <c r="M611"/>
      <c r="N611"/>
      <c r="O611"/>
      <c r="P611"/>
      <c r="Q611" s="126">
        <f t="shared" si="27"/>
        <v>1</v>
      </c>
      <c r="R611">
        <f t="shared" si="29"/>
        <v>1</v>
      </c>
      <c r="S611"/>
      <c r="T611">
        <v>2</v>
      </c>
      <c r="U611"/>
      <c r="V611"/>
      <c r="W611"/>
      <c r="X611">
        <v>6</v>
      </c>
      <c r="Y611"/>
      <c r="Z611"/>
      <c r="AA611">
        <v>9</v>
      </c>
      <c r="AB611"/>
      <c r="AC611"/>
      <c r="AD611"/>
      <c r="AE611"/>
      <c r="AF611"/>
      <c r="AG611" s="126">
        <f t="shared" si="28"/>
        <v>3</v>
      </c>
      <c r="AH611"/>
      <c r="AI611">
        <v>2</v>
      </c>
      <c r="AJ611"/>
      <c r="AK611"/>
      <c r="AL611"/>
      <c r="AM611">
        <v>1</v>
      </c>
      <c r="AN611"/>
      <c r="AO611"/>
      <c r="AP611">
        <v>3</v>
      </c>
      <c r="AQ611"/>
      <c r="AR611"/>
      <c r="AS611"/>
      <c r="AT611"/>
      <c r="AU611" t="s">
        <v>1204</v>
      </c>
      <c r="AV611"/>
      <c r="AW611"/>
      <c r="AX611"/>
      <c r="AY611"/>
      <c r="AZ611">
        <v>6</v>
      </c>
      <c r="BA611">
        <v>2</v>
      </c>
      <c r="BB611">
        <v>2</v>
      </c>
      <c r="BC611">
        <v>2</v>
      </c>
      <c r="BD611">
        <v>2</v>
      </c>
      <c r="BE611">
        <v>3</v>
      </c>
      <c r="BF611">
        <v>3</v>
      </c>
      <c r="BG611">
        <v>3</v>
      </c>
      <c r="BH611">
        <v>3</v>
      </c>
      <c r="BI611">
        <v>3</v>
      </c>
      <c r="BJ611">
        <v>4</v>
      </c>
      <c r="BK611">
        <v>4</v>
      </c>
      <c r="BL611">
        <v>4</v>
      </c>
      <c r="BM611">
        <v>4</v>
      </c>
      <c r="BN611">
        <v>3</v>
      </c>
      <c r="BO611">
        <v>4</v>
      </c>
      <c r="BP611">
        <v>3</v>
      </c>
      <c r="BQ611">
        <v>3</v>
      </c>
      <c r="BR611">
        <v>4</v>
      </c>
      <c r="BS611">
        <v>3</v>
      </c>
      <c r="BT611">
        <v>4</v>
      </c>
      <c r="BU611">
        <v>4</v>
      </c>
      <c r="BV611">
        <v>4</v>
      </c>
      <c r="BW611">
        <v>4</v>
      </c>
      <c r="BX611">
        <v>4</v>
      </c>
      <c r="BY611">
        <v>4</v>
      </c>
      <c r="BZ611">
        <v>4</v>
      </c>
      <c r="CA611">
        <v>4</v>
      </c>
      <c r="CB611">
        <v>4</v>
      </c>
      <c r="CC611">
        <v>4</v>
      </c>
      <c r="CD611">
        <v>4</v>
      </c>
      <c r="CE611">
        <v>4</v>
      </c>
      <c r="CF611">
        <v>3</v>
      </c>
      <c r="CG611">
        <v>4</v>
      </c>
      <c r="CH611">
        <v>4</v>
      </c>
      <c r="CI611">
        <v>3</v>
      </c>
      <c r="CJ611">
        <v>3</v>
      </c>
      <c r="CK611">
        <v>4</v>
      </c>
      <c r="CL611">
        <v>2</v>
      </c>
      <c r="CM611">
        <v>2</v>
      </c>
      <c r="CN611">
        <v>2</v>
      </c>
    </row>
    <row r="612" spans="1:92" ht="15.5">
      <c r="A612" s="126" t="s">
        <v>1203</v>
      </c>
      <c r="B612" s="132">
        <v>4.0069209870074092</v>
      </c>
      <c r="C612">
        <v>2</v>
      </c>
      <c r="D612">
        <v>2</v>
      </c>
      <c r="E612">
        <v>12</v>
      </c>
      <c r="F612">
        <v>1</v>
      </c>
      <c r="G612"/>
      <c r="H612"/>
      <c r="I612"/>
      <c r="J612"/>
      <c r="K612"/>
      <c r="L612"/>
      <c r="M612"/>
      <c r="N612"/>
      <c r="O612"/>
      <c r="P612"/>
      <c r="Q612" s="126">
        <f t="shared" si="27"/>
        <v>1</v>
      </c>
      <c r="R612">
        <f t="shared" si="29"/>
        <v>1</v>
      </c>
      <c r="S612"/>
      <c r="T612">
        <v>2</v>
      </c>
      <c r="U612">
        <v>3</v>
      </c>
      <c r="V612">
        <v>4</v>
      </c>
      <c r="W612">
        <v>5</v>
      </c>
      <c r="X612">
        <v>6</v>
      </c>
      <c r="Y612">
        <v>7</v>
      </c>
      <c r="Z612">
        <v>8</v>
      </c>
      <c r="AA612"/>
      <c r="AB612">
        <v>10</v>
      </c>
      <c r="AC612"/>
      <c r="AD612">
        <v>12</v>
      </c>
      <c r="AE612"/>
      <c r="AF612"/>
      <c r="AG612" s="126">
        <f t="shared" si="28"/>
        <v>9</v>
      </c>
      <c r="AH612"/>
      <c r="AI612">
        <v>1</v>
      </c>
      <c r="AJ612">
        <v>2</v>
      </c>
      <c r="AK612">
        <v>9</v>
      </c>
      <c r="AL612">
        <v>7</v>
      </c>
      <c r="AM612">
        <v>6</v>
      </c>
      <c r="AN612">
        <v>8</v>
      </c>
      <c r="AO612">
        <v>5</v>
      </c>
      <c r="AP612"/>
      <c r="AQ612">
        <v>3</v>
      </c>
      <c r="AR612"/>
      <c r="AS612">
        <v>4</v>
      </c>
      <c r="AT612"/>
      <c r="AU612" t="s">
        <v>1202</v>
      </c>
      <c r="AV612"/>
      <c r="AW612"/>
      <c r="AX612"/>
      <c r="AY612"/>
      <c r="AZ612">
        <v>3</v>
      </c>
      <c r="BA612">
        <v>3</v>
      </c>
      <c r="BB612">
        <v>3</v>
      </c>
      <c r="BC612">
        <v>3</v>
      </c>
      <c r="BD612">
        <v>3</v>
      </c>
      <c r="BE612">
        <v>5</v>
      </c>
      <c r="BF612">
        <v>3</v>
      </c>
      <c r="BG612">
        <v>3</v>
      </c>
      <c r="BH612">
        <v>4</v>
      </c>
      <c r="BI612">
        <v>4</v>
      </c>
      <c r="BJ612">
        <v>4</v>
      </c>
      <c r="BK612">
        <v>5</v>
      </c>
      <c r="BL612">
        <v>4</v>
      </c>
      <c r="BM612">
        <v>5</v>
      </c>
      <c r="BN612">
        <v>5</v>
      </c>
      <c r="BO612">
        <v>4</v>
      </c>
      <c r="BP612">
        <v>4</v>
      </c>
      <c r="BQ612">
        <v>4</v>
      </c>
      <c r="BR612">
        <v>4</v>
      </c>
      <c r="BS612">
        <v>4</v>
      </c>
      <c r="BT612">
        <v>4</v>
      </c>
      <c r="BU612">
        <v>4</v>
      </c>
      <c r="BV612">
        <v>4</v>
      </c>
      <c r="BW612">
        <v>4</v>
      </c>
      <c r="BX612">
        <v>4</v>
      </c>
      <c r="BY612">
        <v>4</v>
      </c>
      <c r="BZ612">
        <v>4</v>
      </c>
      <c r="CA612">
        <v>4</v>
      </c>
      <c r="CB612">
        <v>4</v>
      </c>
      <c r="CC612">
        <v>4</v>
      </c>
      <c r="CD612">
        <v>5</v>
      </c>
      <c r="CE612">
        <v>2</v>
      </c>
      <c r="CF612">
        <v>3</v>
      </c>
      <c r="CG612">
        <v>3</v>
      </c>
      <c r="CH612">
        <v>3</v>
      </c>
      <c r="CI612">
        <v>3</v>
      </c>
      <c r="CJ612">
        <v>3</v>
      </c>
      <c r="CK612">
        <v>3</v>
      </c>
      <c r="CL612">
        <v>3</v>
      </c>
      <c r="CM612">
        <v>3</v>
      </c>
      <c r="CN612">
        <v>3</v>
      </c>
    </row>
    <row r="613" spans="1:92" ht="15.5">
      <c r="A613" s="126" t="s">
        <v>1201</v>
      </c>
      <c r="B613" s="132">
        <v>18.241638751432042</v>
      </c>
      <c r="C613">
        <v>1</v>
      </c>
      <c r="D613">
        <v>3</v>
      </c>
      <c r="E613">
        <v>9</v>
      </c>
      <c r="F613">
        <v>1</v>
      </c>
      <c r="G613"/>
      <c r="H613"/>
      <c r="I613"/>
      <c r="J613"/>
      <c r="K613"/>
      <c r="L613"/>
      <c r="M613"/>
      <c r="N613"/>
      <c r="O613"/>
      <c r="P613"/>
      <c r="Q613" s="126">
        <f t="shared" si="27"/>
        <v>1</v>
      </c>
      <c r="R613">
        <f t="shared" si="29"/>
        <v>1</v>
      </c>
      <c r="S613"/>
      <c r="T613">
        <v>2</v>
      </c>
      <c r="U613"/>
      <c r="V613"/>
      <c r="W613"/>
      <c r="X613">
        <v>6</v>
      </c>
      <c r="Y613">
        <v>7</v>
      </c>
      <c r="Z613"/>
      <c r="AA613"/>
      <c r="AB613"/>
      <c r="AC613"/>
      <c r="AD613"/>
      <c r="AE613"/>
      <c r="AF613"/>
      <c r="AG613" s="126">
        <f t="shared" si="28"/>
        <v>3</v>
      </c>
      <c r="AH613"/>
      <c r="AI613">
        <v>1</v>
      </c>
      <c r="AJ613"/>
      <c r="AK613"/>
      <c r="AL613"/>
      <c r="AM613">
        <v>3</v>
      </c>
      <c r="AN613">
        <v>2</v>
      </c>
      <c r="AO613"/>
      <c r="AP613"/>
      <c r="AQ613"/>
      <c r="AR613"/>
      <c r="AS613"/>
      <c r="AT613"/>
      <c r="AU613" t="s">
        <v>1200</v>
      </c>
      <c r="AV613"/>
      <c r="AW613"/>
      <c r="AX613"/>
      <c r="AY613"/>
      <c r="AZ613">
        <v>3</v>
      </c>
      <c r="BA613">
        <v>3</v>
      </c>
      <c r="BB613">
        <v>4</v>
      </c>
      <c r="BC613">
        <v>3</v>
      </c>
      <c r="BD613">
        <v>4</v>
      </c>
      <c r="BE613">
        <v>5</v>
      </c>
      <c r="BF613">
        <v>4</v>
      </c>
      <c r="BG613">
        <v>4</v>
      </c>
      <c r="BH613">
        <v>4</v>
      </c>
      <c r="BI613">
        <v>5</v>
      </c>
      <c r="BJ613">
        <v>4</v>
      </c>
      <c r="BK613">
        <v>5</v>
      </c>
      <c r="BL613">
        <v>5</v>
      </c>
      <c r="BM613">
        <v>5</v>
      </c>
      <c r="BN613">
        <v>4</v>
      </c>
      <c r="BO613">
        <v>5</v>
      </c>
      <c r="BP613">
        <v>5</v>
      </c>
      <c r="BQ613">
        <v>5</v>
      </c>
      <c r="BR613">
        <v>5</v>
      </c>
      <c r="BS613">
        <v>5</v>
      </c>
      <c r="BT613">
        <v>4</v>
      </c>
      <c r="BU613">
        <v>5</v>
      </c>
      <c r="BV613">
        <v>5</v>
      </c>
      <c r="BW613">
        <v>5</v>
      </c>
      <c r="BX613">
        <v>5</v>
      </c>
      <c r="BY613">
        <v>5</v>
      </c>
      <c r="BZ613">
        <v>5</v>
      </c>
      <c r="CA613">
        <v>5</v>
      </c>
      <c r="CB613">
        <v>5</v>
      </c>
      <c r="CC613">
        <v>5</v>
      </c>
      <c r="CD613">
        <v>5</v>
      </c>
      <c r="CE613">
        <v>3</v>
      </c>
      <c r="CF613">
        <v>4</v>
      </c>
      <c r="CG613">
        <v>4</v>
      </c>
      <c r="CH613">
        <v>4</v>
      </c>
      <c r="CI613">
        <v>4</v>
      </c>
      <c r="CJ613">
        <v>5</v>
      </c>
      <c r="CK613">
        <v>4</v>
      </c>
      <c r="CL613">
        <v>4</v>
      </c>
      <c r="CM613">
        <v>3</v>
      </c>
      <c r="CN613">
        <v>2</v>
      </c>
    </row>
    <row r="614" spans="1:92" ht="15.5">
      <c r="A614" s="126" t="s">
        <v>1199</v>
      </c>
      <c r="B614" s="132">
        <v>14.574685793721954</v>
      </c>
      <c r="C614">
        <v>1</v>
      </c>
      <c r="D614">
        <v>4</v>
      </c>
      <c r="E614">
        <v>12</v>
      </c>
      <c r="F614">
        <v>1</v>
      </c>
      <c r="G614"/>
      <c r="H614"/>
      <c r="I614"/>
      <c r="J614"/>
      <c r="K614"/>
      <c r="L614"/>
      <c r="M614"/>
      <c r="N614"/>
      <c r="O614"/>
      <c r="P614"/>
      <c r="Q614" s="126">
        <f t="shared" si="27"/>
        <v>1</v>
      </c>
      <c r="R614">
        <f t="shared" si="29"/>
        <v>1</v>
      </c>
      <c r="S614"/>
      <c r="T614">
        <v>2</v>
      </c>
      <c r="U614"/>
      <c r="V614"/>
      <c r="W614"/>
      <c r="X614">
        <v>6</v>
      </c>
      <c r="Y614">
        <v>7</v>
      </c>
      <c r="Z614"/>
      <c r="AA614"/>
      <c r="AB614"/>
      <c r="AC614"/>
      <c r="AD614">
        <v>12</v>
      </c>
      <c r="AE614"/>
      <c r="AF614"/>
      <c r="AG614" s="126">
        <f t="shared" si="28"/>
        <v>4</v>
      </c>
      <c r="AH614"/>
      <c r="AI614">
        <v>4</v>
      </c>
      <c r="AJ614"/>
      <c r="AK614"/>
      <c r="AL614"/>
      <c r="AM614">
        <v>1</v>
      </c>
      <c r="AN614">
        <v>3</v>
      </c>
      <c r="AO614"/>
      <c r="AP614"/>
      <c r="AQ614"/>
      <c r="AR614"/>
      <c r="AS614">
        <v>2</v>
      </c>
      <c r="AT614"/>
      <c r="AU614" t="s">
        <v>1198</v>
      </c>
      <c r="AV614" t="s">
        <v>403</v>
      </c>
      <c r="AW614" t="s">
        <v>509</v>
      </c>
      <c r="AX614" t="s">
        <v>730</v>
      </c>
      <c r="AY614"/>
      <c r="AZ614">
        <v>5</v>
      </c>
      <c r="BA614">
        <v>4</v>
      </c>
      <c r="BB614">
        <v>4</v>
      </c>
      <c r="BC614">
        <v>4</v>
      </c>
      <c r="BD614">
        <v>4</v>
      </c>
      <c r="BE614">
        <v>5</v>
      </c>
      <c r="BF614">
        <v>3</v>
      </c>
      <c r="BG614">
        <v>5</v>
      </c>
      <c r="BH614">
        <v>4</v>
      </c>
      <c r="BI614">
        <v>4</v>
      </c>
      <c r="BJ614">
        <v>5</v>
      </c>
      <c r="BK614">
        <v>5</v>
      </c>
      <c r="BL614">
        <v>4</v>
      </c>
      <c r="BM614">
        <v>4</v>
      </c>
      <c r="BN614">
        <v>4</v>
      </c>
      <c r="BO614">
        <v>4</v>
      </c>
      <c r="BP614">
        <v>4</v>
      </c>
      <c r="BQ614">
        <v>4</v>
      </c>
      <c r="BR614">
        <v>4</v>
      </c>
      <c r="BS614">
        <v>4</v>
      </c>
      <c r="BT614">
        <v>5</v>
      </c>
      <c r="BU614">
        <v>5</v>
      </c>
      <c r="BV614">
        <v>5</v>
      </c>
      <c r="BW614">
        <v>4</v>
      </c>
      <c r="BX614">
        <v>4</v>
      </c>
      <c r="BY614">
        <v>4</v>
      </c>
      <c r="BZ614">
        <v>4</v>
      </c>
      <c r="CA614">
        <v>4</v>
      </c>
      <c r="CB614">
        <v>4</v>
      </c>
      <c r="CC614">
        <v>4</v>
      </c>
      <c r="CD614">
        <v>5</v>
      </c>
      <c r="CE614">
        <v>5</v>
      </c>
      <c r="CF614">
        <v>4</v>
      </c>
      <c r="CG614">
        <v>5</v>
      </c>
      <c r="CH614">
        <v>3</v>
      </c>
      <c r="CI614">
        <v>4</v>
      </c>
      <c r="CJ614">
        <v>4</v>
      </c>
      <c r="CK614">
        <v>4</v>
      </c>
      <c r="CL614">
        <v>3</v>
      </c>
      <c r="CM614">
        <v>3</v>
      </c>
      <c r="CN614">
        <v>3</v>
      </c>
    </row>
    <row r="615" spans="1:92" ht="15.5">
      <c r="A615" s="126" t="s">
        <v>1197</v>
      </c>
      <c r="B615" s="132">
        <v>22.078381461075942</v>
      </c>
      <c r="C615">
        <v>1</v>
      </c>
      <c r="D615">
        <v>5</v>
      </c>
      <c r="E615">
        <v>14</v>
      </c>
      <c r="F615">
        <v>1</v>
      </c>
      <c r="G615"/>
      <c r="H615"/>
      <c r="I615"/>
      <c r="J615"/>
      <c r="K615"/>
      <c r="L615"/>
      <c r="M615"/>
      <c r="N615"/>
      <c r="O615"/>
      <c r="P615"/>
      <c r="Q615" s="126">
        <f t="shared" si="27"/>
        <v>1</v>
      </c>
      <c r="R615">
        <f t="shared" si="29"/>
        <v>1</v>
      </c>
      <c r="S615"/>
      <c r="T615"/>
      <c r="U615">
        <v>3</v>
      </c>
      <c r="V615"/>
      <c r="W615">
        <v>5</v>
      </c>
      <c r="X615">
        <v>6</v>
      </c>
      <c r="Y615"/>
      <c r="Z615"/>
      <c r="AA615"/>
      <c r="AB615"/>
      <c r="AC615">
        <v>11</v>
      </c>
      <c r="AD615">
        <v>12</v>
      </c>
      <c r="AE615"/>
      <c r="AF615"/>
      <c r="AG615" s="126">
        <f t="shared" si="28"/>
        <v>5</v>
      </c>
      <c r="AH615"/>
      <c r="AI615"/>
      <c r="AJ615">
        <v>1</v>
      </c>
      <c r="AK615"/>
      <c r="AL615">
        <v>3</v>
      </c>
      <c r="AM615">
        <v>2</v>
      </c>
      <c r="AN615"/>
      <c r="AO615"/>
      <c r="AP615"/>
      <c r="AQ615"/>
      <c r="AR615">
        <v>4</v>
      </c>
      <c r="AS615">
        <v>5</v>
      </c>
      <c r="AT615"/>
      <c r="AU615"/>
      <c r="AV615"/>
      <c r="AW615"/>
      <c r="AX615"/>
      <c r="AY615"/>
      <c r="AZ615">
        <v>6</v>
      </c>
      <c r="BA615">
        <v>1</v>
      </c>
      <c r="BB615">
        <v>1</v>
      </c>
      <c r="BC615">
        <v>1</v>
      </c>
      <c r="BD615">
        <v>4</v>
      </c>
      <c r="BE615">
        <v>5</v>
      </c>
      <c r="BF615">
        <v>3</v>
      </c>
      <c r="BG615">
        <v>4</v>
      </c>
      <c r="BH615">
        <v>3</v>
      </c>
      <c r="BI615">
        <v>3</v>
      </c>
      <c r="BJ615">
        <v>5</v>
      </c>
      <c r="BK615">
        <v>5</v>
      </c>
      <c r="BL615">
        <v>5</v>
      </c>
      <c r="BM615">
        <v>5</v>
      </c>
      <c r="BN615">
        <v>5</v>
      </c>
      <c r="BO615">
        <v>3</v>
      </c>
      <c r="BP615">
        <v>4</v>
      </c>
      <c r="BQ615">
        <v>4</v>
      </c>
      <c r="BR615">
        <v>5</v>
      </c>
      <c r="BS615">
        <v>5</v>
      </c>
      <c r="BT615">
        <v>5</v>
      </c>
      <c r="BU615">
        <v>5</v>
      </c>
      <c r="BV615">
        <v>5</v>
      </c>
      <c r="BW615">
        <v>5</v>
      </c>
      <c r="BX615">
        <v>5</v>
      </c>
      <c r="BY615">
        <v>5</v>
      </c>
      <c r="BZ615">
        <v>5</v>
      </c>
      <c r="CA615">
        <v>5</v>
      </c>
      <c r="CB615">
        <v>5</v>
      </c>
      <c r="CC615">
        <v>5</v>
      </c>
      <c r="CD615">
        <v>5</v>
      </c>
      <c r="CE615">
        <v>2</v>
      </c>
      <c r="CF615">
        <v>3</v>
      </c>
      <c r="CG615">
        <v>3</v>
      </c>
      <c r="CH615">
        <v>3</v>
      </c>
      <c r="CI615">
        <v>3</v>
      </c>
      <c r="CJ615">
        <v>3</v>
      </c>
      <c r="CK615">
        <v>3</v>
      </c>
      <c r="CL615">
        <v>2</v>
      </c>
      <c r="CM615">
        <v>3</v>
      </c>
      <c r="CN615">
        <v>1</v>
      </c>
    </row>
    <row r="616" spans="1:92" ht="15.5">
      <c r="A616" s="126" t="s">
        <v>1196</v>
      </c>
      <c r="B616" s="132">
        <v>21.138739358702534</v>
      </c>
      <c r="C616">
        <v>2</v>
      </c>
      <c r="D616">
        <v>6</v>
      </c>
      <c r="E616">
        <v>9</v>
      </c>
      <c r="F616">
        <v>1</v>
      </c>
      <c r="G616"/>
      <c r="H616"/>
      <c r="I616"/>
      <c r="J616"/>
      <c r="K616"/>
      <c r="L616"/>
      <c r="M616"/>
      <c r="N616"/>
      <c r="O616"/>
      <c r="P616"/>
      <c r="Q616" s="126">
        <f t="shared" si="27"/>
        <v>1</v>
      </c>
      <c r="R616">
        <f t="shared" si="29"/>
        <v>1</v>
      </c>
      <c r="S616"/>
      <c r="T616">
        <v>2</v>
      </c>
      <c r="U616">
        <v>3</v>
      </c>
      <c r="V616"/>
      <c r="W616">
        <v>5</v>
      </c>
      <c r="X616">
        <v>6</v>
      </c>
      <c r="Y616"/>
      <c r="Z616">
        <v>8</v>
      </c>
      <c r="AA616"/>
      <c r="AB616"/>
      <c r="AC616">
        <v>11</v>
      </c>
      <c r="AD616">
        <v>12</v>
      </c>
      <c r="AE616"/>
      <c r="AF616"/>
      <c r="AG616" s="126">
        <f t="shared" si="28"/>
        <v>7</v>
      </c>
      <c r="AH616"/>
      <c r="AI616">
        <v>5</v>
      </c>
      <c r="AJ616">
        <v>4</v>
      </c>
      <c r="AK616"/>
      <c r="AL616">
        <v>1</v>
      </c>
      <c r="AM616">
        <v>2</v>
      </c>
      <c r="AN616"/>
      <c r="AO616">
        <v>3</v>
      </c>
      <c r="AP616"/>
      <c r="AQ616"/>
      <c r="AR616">
        <v>6</v>
      </c>
      <c r="AS616">
        <v>7</v>
      </c>
      <c r="AT616"/>
      <c r="AU616" t="s">
        <v>795</v>
      </c>
      <c r="AV616"/>
      <c r="AW616"/>
      <c r="AX616"/>
      <c r="AY616"/>
      <c r="AZ616">
        <v>2</v>
      </c>
      <c r="BA616">
        <v>4</v>
      </c>
      <c r="BB616">
        <v>4</v>
      </c>
      <c r="BC616">
        <v>4</v>
      </c>
      <c r="BD616">
        <v>5</v>
      </c>
      <c r="BE616">
        <v>4</v>
      </c>
      <c r="BF616">
        <v>4</v>
      </c>
      <c r="BG616">
        <v>4</v>
      </c>
      <c r="BH616">
        <v>4</v>
      </c>
      <c r="BI616">
        <v>4</v>
      </c>
      <c r="BJ616">
        <v>4</v>
      </c>
      <c r="BK616">
        <v>4</v>
      </c>
      <c r="BL616">
        <v>4</v>
      </c>
      <c r="BM616">
        <v>4</v>
      </c>
      <c r="BN616">
        <v>4</v>
      </c>
      <c r="BO616">
        <v>4</v>
      </c>
      <c r="BP616">
        <v>4</v>
      </c>
      <c r="BQ616">
        <v>4</v>
      </c>
      <c r="BR616">
        <v>4</v>
      </c>
      <c r="BS616">
        <v>4</v>
      </c>
      <c r="BT616">
        <v>4</v>
      </c>
      <c r="BU616">
        <v>4</v>
      </c>
      <c r="BV616">
        <v>4</v>
      </c>
      <c r="BW616">
        <v>4</v>
      </c>
      <c r="BX616">
        <v>4</v>
      </c>
      <c r="BY616">
        <v>4</v>
      </c>
      <c r="BZ616">
        <v>5</v>
      </c>
      <c r="CA616">
        <v>4</v>
      </c>
      <c r="CB616">
        <v>4</v>
      </c>
      <c r="CC616">
        <v>4</v>
      </c>
      <c r="CD616">
        <v>4</v>
      </c>
      <c r="CE616">
        <v>6</v>
      </c>
      <c r="CF616">
        <v>3</v>
      </c>
      <c r="CG616">
        <v>4</v>
      </c>
      <c r="CH616">
        <v>4</v>
      </c>
      <c r="CI616">
        <v>4</v>
      </c>
      <c r="CJ616">
        <v>4</v>
      </c>
      <c r="CK616">
        <v>4</v>
      </c>
      <c r="CL616">
        <v>3</v>
      </c>
      <c r="CM616">
        <v>3</v>
      </c>
      <c r="CN616">
        <v>3</v>
      </c>
    </row>
    <row r="617" spans="1:92" ht="15.5">
      <c r="A617" s="126" t="s">
        <v>1195</v>
      </c>
      <c r="B617" s="132">
        <v>13.739683310159759</v>
      </c>
      <c r="C617">
        <v>2</v>
      </c>
      <c r="D617">
        <v>5</v>
      </c>
      <c r="E617">
        <v>2</v>
      </c>
      <c r="F617">
        <v>1</v>
      </c>
      <c r="G617"/>
      <c r="H617"/>
      <c r="I617"/>
      <c r="J617"/>
      <c r="K617"/>
      <c r="L617"/>
      <c r="M617"/>
      <c r="N617"/>
      <c r="O617"/>
      <c r="P617"/>
      <c r="Q617" s="126">
        <f t="shared" si="27"/>
        <v>1</v>
      </c>
      <c r="R617">
        <f t="shared" si="29"/>
        <v>1</v>
      </c>
      <c r="S617"/>
      <c r="T617">
        <v>2</v>
      </c>
      <c r="U617"/>
      <c r="V617">
        <v>4</v>
      </c>
      <c r="W617">
        <v>5</v>
      </c>
      <c r="X617">
        <v>6</v>
      </c>
      <c r="Y617"/>
      <c r="Z617"/>
      <c r="AA617">
        <v>9</v>
      </c>
      <c r="AB617">
        <v>10</v>
      </c>
      <c r="AC617">
        <v>11</v>
      </c>
      <c r="AD617"/>
      <c r="AE617">
        <v>13</v>
      </c>
      <c r="AF617"/>
      <c r="AG617" s="126">
        <f t="shared" si="28"/>
        <v>8</v>
      </c>
      <c r="AH617"/>
      <c r="AI617">
        <v>1</v>
      </c>
      <c r="AJ617"/>
      <c r="AK617">
        <v>5</v>
      </c>
      <c r="AL617">
        <v>6</v>
      </c>
      <c r="AM617">
        <v>3</v>
      </c>
      <c r="AN617"/>
      <c r="AO617"/>
      <c r="AP617">
        <v>7</v>
      </c>
      <c r="AQ617">
        <v>4</v>
      </c>
      <c r="AR617">
        <v>2</v>
      </c>
      <c r="AS617"/>
      <c r="AT617">
        <v>8</v>
      </c>
      <c r="AU617" t="s">
        <v>1194</v>
      </c>
      <c r="AV617" t="s">
        <v>1193</v>
      </c>
      <c r="AW617"/>
      <c r="AX617"/>
      <c r="AY617"/>
      <c r="AZ617">
        <v>4</v>
      </c>
      <c r="BA617">
        <v>3</v>
      </c>
      <c r="BB617">
        <v>3</v>
      </c>
      <c r="BC617">
        <v>3</v>
      </c>
      <c r="BD617">
        <v>5</v>
      </c>
      <c r="BE617">
        <v>5</v>
      </c>
      <c r="BF617">
        <v>4</v>
      </c>
      <c r="BG617">
        <v>4</v>
      </c>
      <c r="BH617">
        <v>4</v>
      </c>
      <c r="BI617">
        <v>4</v>
      </c>
      <c r="BJ617">
        <v>4</v>
      </c>
      <c r="BK617">
        <v>5</v>
      </c>
      <c r="BL617">
        <v>5</v>
      </c>
      <c r="BM617">
        <v>5</v>
      </c>
      <c r="BN617">
        <v>5</v>
      </c>
      <c r="BO617">
        <v>5</v>
      </c>
      <c r="BP617">
        <v>5</v>
      </c>
      <c r="BQ617">
        <v>5</v>
      </c>
      <c r="BR617">
        <v>5</v>
      </c>
      <c r="BS617">
        <v>5</v>
      </c>
      <c r="BT617">
        <v>4</v>
      </c>
      <c r="BU617">
        <v>4</v>
      </c>
      <c r="BV617">
        <v>5</v>
      </c>
      <c r="BW617">
        <v>5</v>
      </c>
      <c r="BX617">
        <v>5</v>
      </c>
      <c r="BY617">
        <v>5</v>
      </c>
      <c r="BZ617">
        <v>5</v>
      </c>
      <c r="CA617">
        <v>5</v>
      </c>
      <c r="CB617">
        <v>5</v>
      </c>
      <c r="CC617">
        <v>5</v>
      </c>
      <c r="CD617">
        <v>5</v>
      </c>
      <c r="CE617">
        <v>7</v>
      </c>
      <c r="CF617">
        <v>3</v>
      </c>
      <c r="CG617">
        <v>5</v>
      </c>
      <c r="CH617">
        <v>5</v>
      </c>
      <c r="CI617">
        <v>4</v>
      </c>
      <c r="CJ617">
        <v>4</v>
      </c>
      <c r="CK617">
        <v>3</v>
      </c>
      <c r="CL617">
        <v>3</v>
      </c>
      <c r="CM617">
        <v>3</v>
      </c>
      <c r="CN617">
        <v>3</v>
      </c>
    </row>
    <row r="618" spans="1:92" ht="15.5">
      <c r="A618" s="126" t="s">
        <v>1192</v>
      </c>
      <c r="B618" s="132">
        <v>21.524263037033613</v>
      </c>
      <c r="C618">
        <v>1</v>
      </c>
      <c r="D618">
        <v>6</v>
      </c>
      <c r="E618">
        <v>3</v>
      </c>
      <c r="F618">
        <v>1</v>
      </c>
      <c r="G618"/>
      <c r="H618"/>
      <c r="I618"/>
      <c r="J618"/>
      <c r="K618"/>
      <c r="L618"/>
      <c r="M618"/>
      <c r="N618"/>
      <c r="O618"/>
      <c r="P618"/>
      <c r="Q618" s="126">
        <f t="shared" si="27"/>
        <v>1</v>
      </c>
      <c r="R618">
        <f t="shared" si="29"/>
        <v>1</v>
      </c>
      <c r="S618"/>
      <c r="T618">
        <v>2</v>
      </c>
      <c r="U618"/>
      <c r="V618"/>
      <c r="W618">
        <v>5</v>
      </c>
      <c r="X618">
        <v>6</v>
      </c>
      <c r="Y618">
        <v>7</v>
      </c>
      <c r="Z618"/>
      <c r="AA618"/>
      <c r="AB618"/>
      <c r="AC618"/>
      <c r="AD618">
        <v>12</v>
      </c>
      <c r="AE618"/>
      <c r="AF618"/>
      <c r="AG618" s="126">
        <f t="shared" si="28"/>
        <v>5</v>
      </c>
      <c r="AH618"/>
      <c r="AI618">
        <v>1</v>
      </c>
      <c r="AJ618"/>
      <c r="AK618"/>
      <c r="AL618">
        <v>5</v>
      </c>
      <c r="AM618">
        <v>2</v>
      </c>
      <c r="AN618">
        <v>3</v>
      </c>
      <c r="AO618"/>
      <c r="AP618"/>
      <c r="AQ618"/>
      <c r="AR618"/>
      <c r="AS618">
        <v>4</v>
      </c>
      <c r="AT618"/>
      <c r="AU618"/>
      <c r="AV618"/>
      <c r="AW618"/>
      <c r="AX618"/>
      <c r="AY618"/>
      <c r="AZ618">
        <v>6</v>
      </c>
      <c r="BA618">
        <v>3</v>
      </c>
      <c r="BB618">
        <v>3</v>
      </c>
      <c r="BC618">
        <v>3</v>
      </c>
      <c r="BD618">
        <v>4</v>
      </c>
      <c r="BE618">
        <v>4</v>
      </c>
      <c r="BF618">
        <v>3</v>
      </c>
      <c r="BG618">
        <v>3</v>
      </c>
      <c r="BH618">
        <v>3</v>
      </c>
      <c r="BI618">
        <v>3</v>
      </c>
      <c r="BJ618">
        <v>3</v>
      </c>
      <c r="BK618">
        <v>4</v>
      </c>
      <c r="BL618">
        <v>4</v>
      </c>
      <c r="BM618">
        <v>4</v>
      </c>
      <c r="BN618">
        <v>4</v>
      </c>
      <c r="BO618">
        <v>4</v>
      </c>
      <c r="BP618">
        <v>3</v>
      </c>
      <c r="BQ618">
        <v>3</v>
      </c>
      <c r="BR618">
        <v>4</v>
      </c>
      <c r="BS618">
        <v>4</v>
      </c>
      <c r="BT618">
        <v>4</v>
      </c>
      <c r="BU618">
        <v>4</v>
      </c>
      <c r="BV618">
        <v>4</v>
      </c>
      <c r="BW618">
        <v>4</v>
      </c>
      <c r="BX618">
        <v>4</v>
      </c>
      <c r="BY618">
        <v>4</v>
      </c>
      <c r="BZ618">
        <v>4</v>
      </c>
      <c r="CA618">
        <v>4</v>
      </c>
      <c r="CB618">
        <v>3</v>
      </c>
      <c r="CC618">
        <v>3</v>
      </c>
      <c r="CD618">
        <v>4</v>
      </c>
      <c r="CE618">
        <v>2</v>
      </c>
      <c r="CF618">
        <v>3</v>
      </c>
      <c r="CG618">
        <v>3</v>
      </c>
      <c r="CH618">
        <v>3</v>
      </c>
      <c r="CI618">
        <v>3</v>
      </c>
      <c r="CJ618">
        <v>3</v>
      </c>
      <c r="CK618">
        <v>3</v>
      </c>
      <c r="CL618">
        <v>3</v>
      </c>
      <c r="CM618">
        <v>3</v>
      </c>
      <c r="CN618">
        <v>3</v>
      </c>
    </row>
    <row r="619" spans="1:92" ht="15.5">
      <c r="A619" s="126" t="s">
        <v>1191</v>
      </c>
      <c r="B619" s="132">
        <v>18.624653766906025</v>
      </c>
      <c r="C619">
        <v>2</v>
      </c>
      <c r="D619">
        <v>4</v>
      </c>
      <c r="E619">
        <v>2</v>
      </c>
      <c r="F619">
        <v>1</v>
      </c>
      <c r="G619"/>
      <c r="H619"/>
      <c r="I619"/>
      <c r="J619"/>
      <c r="K619"/>
      <c r="L619"/>
      <c r="M619"/>
      <c r="N619"/>
      <c r="O619"/>
      <c r="P619"/>
      <c r="Q619" s="126">
        <f t="shared" si="27"/>
        <v>1</v>
      </c>
      <c r="R619">
        <f t="shared" si="29"/>
        <v>1</v>
      </c>
      <c r="S619"/>
      <c r="T619"/>
      <c r="U619">
        <v>3</v>
      </c>
      <c r="V619"/>
      <c r="W619"/>
      <c r="X619">
        <v>6</v>
      </c>
      <c r="Y619"/>
      <c r="Z619"/>
      <c r="AA619"/>
      <c r="AB619"/>
      <c r="AC619"/>
      <c r="AD619"/>
      <c r="AE619"/>
      <c r="AF619"/>
      <c r="AG619" s="126">
        <f t="shared" si="28"/>
        <v>2</v>
      </c>
      <c r="AH619"/>
      <c r="AI619"/>
      <c r="AJ619">
        <v>2</v>
      </c>
      <c r="AK619"/>
      <c r="AL619"/>
      <c r="AM619">
        <v>3</v>
      </c>
      <c r="AN619"/>
      <c r="AO619"/>
      <c r="AP619"/>
      <c r="AQ619"/>
      <c r="AR619"/>
      <c r="AS619"/>
      <c r="AT619"/>
      <c r="AU619" t="s">
        <v>1190</v>
      </c>
      <c r="AV619" t="s">
        <v>1189</v>
      </c>
      <c r="AW619" t="s">
        <v>1188</v>
      </c>
      <c r="AX619"/>
      <c r="AY619"/>
      <c r="AZ619">
        <v>6</v>
      </c>
      <c r="BA619">
        <v>2</v>
      </c>
      <c r="BB619">
        <v>2</v>
      </c>
      <c r="BC619">
        <v>3</v>
      </c>
      <c r="BD619">
        <v>3</v>
      </c>
      <c r="BE619">
        <v>4</v>
      </c>
      <c r="BF619">
        <v>2</v>
      </c>
      <c r="BG619">
        <v>4</v>
      </c>
      <c r="BH619">
        <v>2</v>
      </c>
      <c r="BI619">
        <v>4</v>
      </c>
      <c r="BJ619">
        <v>2</v>
      </c>
      <c r="BK619">
        <v>2</v>
      </c>
      <c r="BL619">
        <v>2</v>
      </c>
      <c r="BM619">
        <v>2</v>
      </c>
      <c r="BN619">
        <v>4</v>
      </c>
      <c r="BO619">
        <v>3</v>
      </c>
      <c r="BP619">
        <v>2</v>
      </c>
      <c r="BQ619">
        <v>3</v>
      </c>
      <c r="BR619">
        <v>4</v>
      </c>
      <c r="BS619">
        <v>2</v>
      </c>
      <c r="BT619">
        <v>2</v>
      </c>
      <c r="BU619">
        <v>2</v>
      </c>
      <c r="BV619">
        <v>4</v>
      </c>
      <c r="BW619">
        <v>4</v>
      </c>
      <c r="BX619">
        <v>4</v>
      </c>
      <c r="BY619">
        <v>4</v>
      </c>
      <c r="BZ619">
        <v>5</v>
      </c>
      <c r="CA619">
        <v>2</v>
      </c>
      <c r="CB619">
        <v>2</v>
      </c>
      <c r="CC619">
        <v>2</v>
      </c>
      <c r="CD619">
        <v>2</v>
      </c>
      <c r="CE619">
        <v>6</v>
      </c>
      <c r="CF619">
        <v>1</v>
      </c>
      <c r="CG619">
        <v>2</v>
      </c>
      <c r="CH619">
        <v>2</v>
      </c>
      <c r="CI619">
        <v>2</v>
      </c>
      <c r="CJ619">
        <v>2</v>
      </c>
      <c r="CK619">
        <v>1</v>
      </c>
      <c r="CL619">
        <v>1</v>
      </c>
      <c r="CM619">
        <v>1</v>
      </c>
      <c r="CN619">
        <v>1</v>
      </c>
    </row>
    <row r="620" spans="1:92" ht="15.5">
      <c r="A620" s="126" t="s">
        <v>1187</v>
      </c>
      <c r="B620" s="132">
        <v>23.71443233103227</v>
      </c>
      <c r="C620">
        <v>2</v>
      </c>
      <c r="D620">
        <v>6</v>
      </c>
      <c r="E620">
        <v>13</v>
      </c>
      <c r="F620">
        <v>1</v>
      </c>
      <c r="G620"/>
      <c r="H620"/>
      <c r="I620"/>
      <c r="J620"/>
      <c r="K620"/>
      <c r="L620"/>
      <c r="M620"/>
      <c r="N620"/>
      <c r="O620"/>
      <c r="P620"/>
      <c r="Q620" s="126">
        <f t="shared" si="27"/>
        <v>1</v>
      </c>
      <c r="R620">
        <f t="shared" si="29"/>
        <v>1</v>
      </c>
      <c r="S620"/>
      <c r="T620">
        <v>2</v>
      </c>
      <c r="U620">
        <v>3</v>
      </c>
      <c r="V620"/>
      <c r="W620">
        <v>5</v>
      </c>
      <c r="X620">
        <v>6</v>
      </c>
      <c r="Y620">
        <v>7</v>
      </c>
      <c r="Z620">
        <v>8</v>
      </c>
      <c r="AA620"/>
      <c r="AB620">
        <v>10</v>
      </c>
      <c r="AC620">
        <v>11</v>
      </c>
      <c r="AD620">
        <v>12</v>
      </c>
      <c r="AE620"/>
      <c r="AF620"/>
      <c r="AG620" s="126">
        <f t="shared" si="28"/>
        <v>9</v>
      </c>
      <c r="AH620"/>
      <c r="AI620">
        <v>5</v>
      </c>
      <c r="AJ620">
        <v>1</v>
      </c>
      <c r="AK620"/>
      <c r="AL620">
        <v>6</v>
      </c>
      <c r="AM620">
        <v>3</v>
      </c>
      <c r="AN620">
        <v>7</v>
      </c>
      <c r="AO620">
        <v>4</v>
      </c>
      <c r="AP620"/>
      <c r="AQ620">
        <v>8</v>
      </c>
      <c r="AR620">
        <v>9</v>
      </c>
      <c r="AS620">
        <v>2</v>
      </c>
      <c r="AT620"/>
      <c r="AU620" t="s">
        <v>636</v>
      </c>
      <c r="AV620"/>
      <c r="AW620"/>
      <c r="AX620"/>
      <c r="AY620"/>
      <c r="AZ620">
        <v>4</v>
      </c>
      <c r="BA620">
        <v>3</v>
      </c>
      <c r="BB620">
        <v>3</v>
      </c>
      <c r="BC620">
        <v>3</v>
      </c>
      <c r="BD620">
        <v>5</v>
      </c>
      <c r="BE620">
        <v>5</v>
      </c>
      <c r="BF620">
        <v>5</v>
      </c>
      <c r="BG620">
        <v>5</v>
      </c>
      <c r="BH620">
        <v>5</v>
      </c>
      <c r="BI620">
        <v>5</v>
      </c>
      <c r="BJ620">
        <v>5</v>
      </c>
      <c r="BK620">
        <v>5</v>
      </c>
      <c r="BL620">
        <v>5</v>
      </c>
      <c r="BM620">
        <v>5</v>
      </c>
      <c r="BN620">
        <v>5</v>
      </c>
      <c r="BO620">
        <v>5</v>
      </c>
      <c r="BP620">
        <v>5</v>
      </c>
      <c r="BQ620">
        <v>5</v>
      </c>
      <c r="BR620">
        <v>5</v>
      </c>
      <c r="BS620">
        <v>5</v>
      </c>
      <c r="BT620">
        <v>5</v>
      </c>
      <c r="BU620">
        <v>5</v>
      </c>
      <c r="BV620">
        <v>5</v>
      </c>
      <c r="BW620">
        <v>5</v>
      </c>
      <c r="BX620">
        <v>5</v>
      </c>
      <c r="BY620">
        <v>5</v>
      </c>
      <c r="BZ620">
        <v>5</v>
      </c>
      <c r="CA620">
        <v>5</v>
      </c>
      <c r="CB620">
        <v>5</v>
      </c>
      <c r="CC620">
        <v>5</v>
      </c>
      <c r="CD620">
        <v>5</v>
      </c>
      <c r="CE620">
        <v>2</v>
      </c>
      <c r="CF620">
        <v>4</v>
      </c>
      <c r="CG620">
        <v>4</v>
      </c>
      <c r="CH620">
        <v>4</v>
      </c>
      <c r="CI620">
        <v>5</v>
      </c>
      <c r="CJ620">
        <v>5</v>
      </c>
      <c r="CK620">
        <v>5</v>
      </c>
      <c r="CL620">
        <v>3</v>
      </c>
      <c r="CM620">
        <v>3</v>
      </c>
      <c r="CN620">
        <v>3</v>
      </c>
    </row>
    <row r="621" spans="1:92" ht="15.5">
      <c r="A621" s="126" t="s">
        <v>1186</v>
      </c>
      <c r="B621" s="132">
        <v>19.135463459191712</v>
      </c>
      <c r="C621">
        <v>1</v>
      </c>
      <c r="D621">
        <v>3</v>
      </c>
      <c r="E621">
        <v>3</v>
      </c>
      <c r="F621">
        <v>1</v>
      </c>
      <c r="G621"/>
      <c r="H621"/>
      <c r="I621"/>
      <c r="J621"/>
      <c r="K621"/>
      <c r="L621"/>
      <c r="M621"/>
      <c r="N621"/>
      <c r="O621"/>
      <c r="P621"/>
      <c r="Q621" s="126">
        <f t="shared" si="27"/>
        <v>1</v>
      </c>
      <c r="R621">
        <f t="shared" si="29"/>
        <v>1</v>
      </c>
      <c r="S621"/>
      <c r="T621">
        <v>2</v>
      </c>
      <c r="U621"/>
      <c r="V621"/>
      <c r="W621"/>
      <c r="X621">
        <v>6</v>
      </c>
      <c r="Y621"/>
      <c r="Z621"/>
      <c r="AA621"/>
      <c r="AB621"/>
      <c r="AC621"/>
      <c r="AD621"/>
      <c r="AE621"/>
      <c r="AF621"/>
      <c r="AG621" s="126">
        <f t="shared" si="28"/>
        <v>2</v>
      </c>
      <c r="AH621"/>
      <c r="AI621">
        <v>2</v>
      </c>
      <c r="AJ621"/>
      <c r="AK621"/>
      <c r="AL621"/>
      <c r="AM621">
        <v>1</v>
      </c>
      <c r="AN621"/>
      <c r="AO621"/>
      <c r="AP621"/>
      <c r="AQ621"/>
      <c r="AR621"/>
      <c r="AS621"/>
      <c r="AT621"/>
      <c r="AU621" t="s">
        <v>752</v>
      </c>
      <c r="AV621"/>
      <c r="AW621"/>
      <c r="AX621"/>
      <c r="AY621"/>
      <c r="AZ621">
        <v>6</v>
      </c>
      <c r="BA621">
        <v>3</v>
      </c>
      <c r="BB621">
        <v>2</v>
      </c>
      <c r="BC621">
        <v>2</v>
      </c>
      <c r="BD621">
        <v>4</v>
      </c>
      <c r="BE621">
        <v>4</v>
      </c>
      <c r="BF621">
        <v>3</v>
      </c>
      <c r="BG621">
        <v>3</v>
      </c>
      <c r="BH621">
        <v>3</v>
      </c>
      <c r="BI621">
        <v>3</v>
      </c>
      <c r="BJ621">
        <v>4</v>
      </c>
      <c r="BK621">
        <v>4</v>
      </c>
      <c r="BL621">
        <v>4</v>
      </c>
      <c r="BM621">
        <v>4</v>
      </c>
      <c r="BN621">
        <v>4</v>
      </c>
      <c r="BO621">
        <v>4</v>
      </c>
      <c r="BP621">
        <v>4</v>
      </c>
      <c r="BQ621">
        <v>3</v>
      </c>
      <c r="BR621">
        <v>4</v>
      </c>
      <c r="BS621">
        <v>3</v>
      </c>
      <c r="BT621">
        <v>3</v>
      </c>
      <c r="BU621">
        <v>4</v>
      </c>
      <c r="BV621">
        <v>3</v>
      </c>
      <c r="BW621">
        <v>4</v>
      </c>
      <c r="BX621">
        <v>4</v>
      </c>
      <c r="BY621">
        <v>4</v>
      </c>
      <c r="BZ621">
        <v>4</v>
      </c>
      <c r="CA621">
        <v>3</v>
      </c>
      <c r="CB621">
        <v>3</v>
      </c>
      <c r="CC621">
        <v>3</v>
      </c>
      <c r="CD621">
        <v>3</v>
      </c>
      <c r="CE621">
        <v>4</v>
      </c>
      <c r="CF621">
        <v>3</v>
      </c>
      <c r="CG621">
        <v>4</v>
      </c>
      <c r="CH621">
        <v>4</v>
      </c>
      <c r="CI621">
        <v>3</v>
      </c>
      <c r="CJ621">
        <v>4</v>
      </c>
      <c r="CK621">
        <v>4</v>
      </c>
      <c r="CL621">
        <v>2</v>
      </c>
      <c r="CM621">
        <v>2</v>
      </c>
      <c r="CN621">
        <v>2</v>
      </c>
    </row>
    <row r="622" spans="1:92" ht="15.5">
      <c r="A622" s="126" t="s">
        <v>1185</v>
      </c>
      <c r="B622" s="132">
        <v>18.57302531594085</v>
      </c>
      <c r="C622">
        <v>2</v>
      </c>
      <c r="D622">
        <v>5</v>
      </c>
      <c r="E622">
        <v>9</v>
      </c>
      <c r="F622"/>
      <c r="G622"/>
      <c r="H622"/>
      <c r="I622"/>
      <c r="J622"/>
      <c r="K622"/>
      <c r="L622"/>
      <c r="M622"/>
      <c r="N622">
        <v>9</v>
      </c>
      <c r="O622"/>
      <c r="P622" t="s">
        <v>1184</v>
      </c>
      <c r="Q622" s="126">
        <f t="shared" si="27"/>
        <v>1</v>
      </c>
      <c r="R622">
        <f t="shared" si="29"/>
        <v>9</v>
      </c>
      <c r="S622"/>
      <c r="T622">
        <v>2</v>
      </c>
      <c r="U622">
        <v>3</v>
      </c>
      <c r="V622"/>
      <c r="W622"/>
      <c r="X622">
        <v>6</v>
      </c>
      <c r="Y622">
        <v>7</v>
      </c>
      <c r="Z622">
        <v>8</v>
      </c>
      <c r="AA622">
        <v>9</v>
      </c>
      <c r="AB622">
        <v>10</v>
      </c>
      <c r="AC622"/>
      <c r="AD622">
        <v>12</v>
      </c>
      <c r="AE622"/>
      <c r="AF622"/>
      <c r="AG622" s="126">
        <f t="shared" si="28"/>
        <v>8</v>
      </c>
      <c r="AH622"/>
      <c r="AI622">
        <v>2</v>
      </c>
      <c r="AJ622">
        <v>6</v>
      </c>
      <c r="AK622"/>
      <c r="AL622"/>
      <c r="AM622">
        <v>1</v>
      </c>
      <c r="AN622">
        <v>3</v>
      </c>
      <c r="AO622">
        <v>5</v>
      </c>
      <c r="AP622">
        <v>4</v>
      </c>
      <c r="AQ622">
        <v>8</v>
      </c>
      <c r="AR622"/>
      <c r="AS622">
        <v>7</v>
      </c>
      <c r="AT622"/>
      <c r="AU622" t="s">
        <v>1183</v>
      </c>
      <c r="AV622" t="s">
        <v>1182</v>
      </c>
      <c r="AW622" t="s">
        <v>874</v>
      </c>
      <c r="AX622"/>
      <c r="AY622"/>
      <c r="AZ622">
        <v>5</v>
      </c>
      <c r="BA622">
        <v>4</v>
      </c>
      <c r="BB622">
        <v>4</v>
      </c>
      <c r="BC622">
        <v>4</v>
      </c>
      <c r="BD622">
        <v>5</v>
      </c>
      <c r="BE622">
        <v>4</v>
      </c>
      <c r="BF622">
        <v>4</v>
      </c>
      <c r="BG622">
        <v>3</v>
      </c>
      <c r="BH622">
        <v>3</v>
      </c>
      <c r="BI622">
        <v>4</v>
      </c>
      <c r="BJ622">
        <v>4</v>
      </c>
      <c r="BK622">
        <v>5</v>
      </c>
      <c r="BL622">
        <v>4</v>
      </c>
      <c r="BM622">
        <v>5</v>
      </c>
      <c r="BN622">
        <v>4</v>
      </c>
      <c r="BO622">
        <v>4</v>
      </c>
      <c r="BP622">
        <v>5</v>
      </c>
      <c r="BQ622">
        <v>4</v>
      </c>
      <c r="BR622">
        <v>4</v>
      </c>
      <c r="BS622">
        <v>4</v>
      </c>
      <c r="BT622">
        <v>4</v>
      </c>
      <c r="BU622">
        <v>4</v>
      </c>
      <c r="BV622">
        <v>4</v>
      </c>
      <c r="BW622">
        <v>4</v>
      </c>
      <c r="BX622">
        <v>4</v>
      </c>
      <c r="BY622">
        <v>4</v>
      </c>
      <c r="BZ622">
        <v>4</v>
      </c>
      <c r="CA622">
        <v>4</v>
      </c>
      <c r="CB622">
        <v>4</v>
      </c>
      <c r="CC622">
        <v>4</v>
      </c>
      <c r="CD622">
        <v>4</v>
      </c>
      <c r="CE622">
        <v>1</v>
      </c>
      <c r="CF622">
        <v>3</v>
      </c>
      <c r="CG622">
        <v>4</v>
      </c>
      <c r="CH622">
        <v>4</v>
      </c>
      <c r="CI622">
        <v>4</v>
      </c>
      <c r="CJ622">
        <v>4</v>
      </c>
      <c r="CK622">
        <v>5</v>
      </c>
      <c r="CL622">
        <v>4</v>
      </c>
      <c r="CM622">
        <v>3</v>
      </c>
      <c r="CN622">
        <v>3</v>
      </c>
    </row>
    <row r="623" spans="1:92" ht="15.5">
      <c r="A623" s="126" t="s">
        <v>1181</v>
      </c>
      <c r="B623" s="132">
        <v>22.406774326462845</v>
      </c>
      <c r="C623">
        <v>2</v>
      </c>
      <c r="D623">
        <v>1</v>
      </c>
      <c r="E623">
        <v>12</v>
      </c>
      <c r="F623"/>
      <c r="G623"/>
      <c r="H623"/>
      <c r="I623"/>
      <c r="J623"/>
      <c r="K623"/>
      <c r="L623"/>
      <c r="M623"/>
      <c r="N623">
        <v>9</v>
      </c>
      <c r="O623"/>
      <c r="P623" t="s">
        <v>1180</v>
      </c>
      <c r="Q623" s="126">
        <f t="shared" si="27"/>
        <v>1</v>
      </c>
      <c r="R623">
        <f t="shared" si="29"/>
        <v>9</v>
      </c>
      <c r="S623"/>
      <c r="T623">
        <v>2</v>
      </c>
      <c r="U623"/>
      <c r="V623"/>
      <c r="W623">
        <v>5</v>
      </c>
      <c r="X623">
        <v>6</v>
      </c>
      <c r="Y623">
        <v>7</v>
      </c>
      <c r="Z623">
        <v>8</v>
      </c>
      <c r="AA623">
        <v>9</v>
      </c>
      <c r="AB623"/>
      <c r="AC623"/>
      <c r="AD623">
        <v>12</v>
      </c>
      <c r="AE623">
        <v>13</v>
      </c>
      <c r="AF623"/>
      <c r="AG623" s="126">
        <f t="shared" si="28"/>
        <v>8</v>
      </c>
      <c r="AH623"/>
      <c r="AI623">
        <v>1</v>
      </c>
      <c r="AJ623"/>
      <c r="AK623"/>
      <c r="AL623">
        <v>6</v>
      </c>
      <c r="AM623">
        <v>5</v>
      </c>
      <c r="AN623">
        <v>4</v>
      </c>
      <c r="AO623">
        <v>2</v>
      </c>
      <c r="AP623">
        <v>3</v>
      </c>
      <c r="AQ623"/>
      <c r="AR623"/>
      <c r="AS623">
        <v>7</v>
      </c>
      <c r="AT623">
        <v>8</v>
      </c>
      <c r="AU623" t="s">
        <v>418</v>
      </c>
      <c r="AV623"/>
      <c r="AW623"/>
      <c r="AX623"/>
      <c r="AY623"/>
      <c r="AZ623">
        <v>4</v>
      </c>
      <c r="BA623">
        <v>4</v>
      </c>
      <c r="BB623">
        <v>4</v>
      </c>
      <c r="BC623">
        <v>4</v>
      </c>
      <c r="BD623">
        <v>4</v>
      </c>
      <c r="BE623">
        <v>4</v>
      </c>
      <c r="BF623">
        <v>4</v>
      </c>
      <c r="BG623">
        <v>5</v>
      </c>
      <c r="BH623">
        <v>5</v>
      </c>
      <c r="BI623">
        <v>5</v>
      </c>
      <c r="BJ623">
        <v>5</v>
      </c>
      <c r="BK623">
        <v>5</v>
      </c>
      <c r="BL623">
        <v>4</v>
      </c>
      <c r="BM623">
        <v>5</v>
      </c>
      <c r="BN623">
        <v>4</v>
      </c>
      <c r="BO623">
        <v>5</v>
      </c>
      <c r="BP623">
        <v>5</v>
      </c>
      <c r="BQ623">
        <v>3</v>
      </c>
      <c r="BR623">
        <v>5</v>
      </c>
      <c r="BS623">
        <v>5</v>
      </c>
      <c r="BT623">
        <v>4</v>
      </c>
      <c r="BU623">
        <v>5</v>
      </c>
      <c r="BV623">
        <v>5</v>
      </c>
      <c r="BW623">
        <v>5</v>
      </c>
      <c r="BX623">
        <v>5</v>
      </c>
      <c r="BY623">
        <v>5</v>
      </c>
      <c r="BZ623">
        <v>5</v>
      </c>
      <c r="CA623">
        <v>5</v>
      </c>
      <c r="CB623">
        <v>4</v>
      </c>
      <c r="CC623">
        <v>5</v>
      </c>
      <c r="CD623">
        <v>5</v>
      </c>
      <c r="CE623">
        <v>2</v>
      </c>
      <c r="CF623">
        <v>3</v>
      </c>
      <c r="CG623">
        <v>4</v>
      </c>
      <c r="CH623">
        <v>4</v>
      </c>
      <c r="CI623">
        <v>4</v>
      </c>
      <c r="CJ623">
        <v>4</v>
      </c>
      <c r="CK623">
        <v>4</v>
      </c>
      <c r="CL623">
        <v>3</v>
      </c>
      <c r="CM623">
        <v>3</v>
      </c>
      <c r="CN623">
        <v>2</v>
      </c>
    </row>
    <row r="624" spans="1:92" ht="15.5">
      <c r="A624" s="126" t="s">
        <v>1179</v>
      </c>
      <c r="B624" s="132">
        <v>14.351931168973749</v>
      </c>
      <c r="C624">
        <v>1</v>
      </c>
      <c r="D624">
        <v>6</v>
      </c>
      <c r="E624">
        <v>9</v>
      </c>
      <c r="F624">
        <v>1</v>
      </c>
      <c r="G624"/>
      <c r="H624"/>
      <c r="I624"/>
      <c r="J624"/>
      <c r="K624"/>
      <c r="L624"/>
      <c r="M624"/>
      <c r="N624"/>
      <c r="O624"/>
      <c r="P624"/>
      <c r="Q624" s="126">
        <f t="shared" si="27"/>
        <v>1</v>
      </c>
      <c r="R624">
        <f t="shared" si="29"/>
        <v>1</v>
      </c>
      <c r="S624"/>
      <c r="T624"/>
      <c r="U624">
        <v>3</v>
      </c>
      <c r="V624"/>
      <c r="W624"/>
      <c r="X624">
        <v>6</v>
      </c>
      <c r="Y624">
        <v>7</v>
      </c>
      <c r="Z624"/>
      <c r="AA624"/>
      <c r="AB624"/>
      <c r="AC624"/>
      <c r="AD624"/>
      <c r="AE624"/>
      <c r="AF624"/>
      <c r="AG624" s="126">
        <f t="shared" si="28"/>
        <v>3</v>
      </c>
      <c r="AH624"/>
      <c r="AI624"/>
      <c r="AJ624">
        <v>1</v>
      </c>
      <c r="AK624"/>
      <c r="AL624"/>
      <c r="AM624">
        <v>3</v>
      </c>
      <c r="AN624">
        <v>2</v>
      </c>
      <c r="AO624"/>
      <c r="AP624"/>
      <c r="AQ624"/>
      <c r="AR624"/>
      <c r="AS624"/>
      <c r="AT624"/>
      <c r="AU624"/>
      <c r="AV624"/>
      <c r="AW624"/>
      <c r="AX624"/>
      <c r="AY624"/>
      <c r="AZ624">
        <v>1</v>
      </c>
      <c r="BA624">
        <v>1</v>
      </c>
      <c r="BB624">
        <v>1</v>
      </c>
      <c r="BC624">
        <v>1</v>
      </c>
      <c r="BD624">
        <v>4</v>
      </c>
      <c r="BE624">
        <v>5</v>
      </c>
      <c r="BF624">
        <v>4</v>
      </c>
      <c r="BG624">
        <v>3</v>
      </c>
      <c r="BH624">
        <v>3</v>
      </c>
      <c r="BI624">
        <v>4</v>
      </c>
      <c r="BJ624">
        <v>5</v>
      </c>
      <c r="BK624">
        <v>5</v>
      </c>
      <c r="BL624">
        <v>5</v>
      </c>
      <c r="BM624">
        <v>5</v>
      </c>
      <c r="BN624">
        <v>4</v>
      </c>
      <c r="BO624">
        <v>4</v>
      </c>
      <c r="BP624">
        <v>3</v>
      </c>
      <c r="BQ624">
        <v>3</v>
      </c>
      <c r="BR624">
        <v>4</v>
      </c>
      <c r="BS624">
        <v>4</v>
      </c>
      <c r="BT624">
        <v>4</v>
      </c>
      <c r="BU624">
        <v>4</v>
      </c>
      <c r="BV624">
        <v>3</v>
      </c>
      <c r="BW624">
        <v>4</v>
      </c>
      <c r="BX624">
        <v>4</v>
      </c>
      <c r="BY624">
        <v>4</v>
      </c>
      <c r="BZ624">
        <v>5</v>
      </c>
      <c r="CA624">
        <v>4</v>
      </c>
      <c r="CB624">
        <v>4</v>
      </c>
      <c r="CC624">
        <v>3</v>
      </c>
      <c r="CD624">
        <v>3</v>
      </c>
      <c r="CE624">
        <v>7</v>
      </c>
      <c r="CF624">
        <v>3</v>
      </c>
      <c r="CG624">
        <v>3</v>
      </c>
      <c r="CH624">
        <v>2</v>
      </c>
      <c r="CI624">
        <v>3</v>
      </c>
      <c r="CJ624">
        <v>2</v>
      </c>
      <c r="CK624">
        <v>2</v>
      </c>
      <c r="CL624">
        <v>2</v>
      </c>
      <c r="CM624">
        <v>2</v>
      </c>
      <c r="CN624">
        <v>3</v>
      </c>
    </row>
    <row r="625" spans="1:92" ht="15.5">
      <c r="A625" s="126" t="s">
        <v>1178</v>
      </c>
      <c r="B625" s="132">
        <v>18.039029868285244</v>
      </c>
      <c r="C625">
        <v>1</v>
      </c>
      <c r="D625">
        <v>6</v>
      </c>
      <c r="E625">
        <v>12</v>
      </c>
      <c r="F625">
        <v>1</v>
      </c>
      <c r="G625"/>
      <c r="H625"/>
      <c r="I625"/>
      <c r="J625"/>
      <c r="K625"/>
      <c r="L625"/>
      <c r="M625"/>
      <c r="N625"/>
      <c r="O625"/>
      <c r="P625"/>
      <c r="Q625" s="126">
        <f t="shared" si="27"/>
        <v>1</v>
      </c>
      <c r="R625">
        <f t="shared" si="29"/>
        <v>1</v>
      </c>
      <c r="S625">
        <v>1</v>
      </c>
      <c r="T625"/>
      <c r="U625">
        <v>3</v>
      </c>
      <c r="V625"/>
      <c r="W625"/>
      <c r="X625"/>
      <c r="Y625"/>
      <c r="Z625"/>
      <c r="AA625"/>
      <c r="AB625"/>
      <c r="AC625">
        <v>11</v>
      </c>
      <c r="AD625">
        <v>12</v>
      </c>
      <c r="AE625"/>
      <c r="AF625"/>
      <c r="AG625" s="126">
        <f t="shared" si="28"/>
        <v>4</v>
      </c>
      <c r="AH625">
        <v>3</v>
      </c>
      <c r="AI625"/>
      <c r="AJ625">
        <v>2</v>
      </c>
      <c r="AK625"/>
      <c r="AL625"/>
      <c r="AM625"/>
      <c r="AN625"/>
      <c r="AO625"/>
      <c r="AP625"/>
      <c r="AQ625"/>
      <c r="AR625">
        <v>4</v>
      </c>
      <c r="AS625">
        <v>1</v>
      </c>
      <c r="AT625"/>
      <c r="AU625" s="141" t="s">
        <v>1177</v>
      </c>
      <c r="AV625"/>
      <c r="AW625"/>
      <c r="AX625"/>
      <c r="AY625"/>
      <c r="AZ625">
        <v>6</v>
      </c>
      <c r="BA625">
        <v>4</v>
      </c>
      <c r="BB625">
        <v>4</v>
      </c>
      <c r="BC625">
        <v>4</v>
      </c>
      <c r="BD625">
        <v>4</v>
      </c>
      <c r="BE625">
        <v>4</v>
      </c>
      <c r="BF625">
        <v>3</v>
      </c>
      <c r="BG625">
        <v>3</v>
      </c>
      <c r="BH625">
        <v>3</v>
      </c>
      <c r="BI625">
        <v>3</v>
      </c>
      <c r="BJ625">
        <v>3</v>
      </c>
      <c r="BK625">
        <v>3</v>
      </c>
      <c r="BL625">
        <v>3</v>
      </c>
      <c r="BM625">
        <v>3</v>
      </c>
      <c r="BN625">
        <v>3</v>
      </c>
      <c r="BO625">
        <v>3</v>
      </c>
      <c r="BP625">
        <v>3</v>
      </c>
      <c r="BQ625">
        <v>3</v>
      </c>
      <c r="BR625">
        <v>3</v>
      </c>
      <c r="BS625">
        <v>3</v>
      </c>
      <c r="BT625">
        <v>3</v>
      </c>
      <c r="BU625">
        <v>3</v>
      </c>
      <c r="BV625">
        <v>3</v>
      </c>
      <c r="BW625">
        <v>3</v>
      </c>
      <c r="BX625">
        <v>3</v>
      </c>
      <c r="BY625">
        <v>3</v>
      </c>
      <c r="BZ625">
        <v>3</v>
      </c>
      <c r="CA625">
        <v>4</v>
      </c>
      <c r="CB625">
        <v>4</v>
      </c>
      <c r="CC625">
        <v>3</v>
      </c>
      <c r="CD625">
        <v>3</v>
      </c>
      <c r="CE625">
        <v>7</v>
      </c>
      <c r="CF625">
        <v>4</v>
      </c>
      <c r="CG625">
        <v>4</v>
      </c>
      <c r="CH625">
        <v>4</v>
      </c>
      <c r="CI625">
        <v>4</v>
      </c>
      <c r="CJ625">
        <v>4</v>
      </c>
      <c r="CK625">
        <v>4</v>
      </c>
      <c r="CL625">
        <v>2</v>
      </c>
      <c r="CM625">
        <v>2</v>
      </c>
      <c r="CN625">
        <v>2</v>
      </c>
    </row>
    <row r="626" spans="1:92" ht="15.5">
      <c r="A626" s="126" t="s">
        <v>1176</v>
      </c>
      <c r="B626" s="132">
        <v>6.7226241190895317</v>
      </c>
      <c r="C626">
        <v>2</v>
      </c>
      <c r="D626">
        <v>6</v>
      </c>
      <c r="E626">
        <v>4</v>
      </c>
      <c r="F626">
        <v>1</v>
      </c>
      <c r="G626"/>
      <c r="H626"/>
      <c r="I626"/>
      <c r="J626"/>
      <c r="K626"/>
      <c r="L626"/>
      <c r="M626"/>
      <c r="N626"/>
      <c r="O626"/>
      <c r="P626"/>
      <c r="Q626" s="126">
        <f t="shared" si="27"/>
        <v>1</v>
      </c>
      <c r="R626">
        <f t="shared" si="29"/>
        <v>1</v>
      </c>
      <c r="S626"/>
      <c r="T626"/>
      <c r="U626"/>
      <c r="V626"/>
      <c r="W626"/>
      <c r="X626">
        <v>6</v>
      </c>
      <c r="Y626"/>
      <c r="Z626"/>
      <c r="AA626"/>
      <c r="AB626"/>
      <c r="AC626"/>
      <c r="AD626"/>
      <c r="AE626"/>
      <c r="AF626"/>
      <c r="AG626" s="126">
        <f t="shared" si="28"/>
        <v>1</v>
      </c>
      <c r="AH626"/>
      <c r="AI626"/>
      <c r="AJ626"/>
      <c r="AK626"/>
      <c r="AL626"/>
      <c r="AM626">
        <v>1</v>
      </c>
      <c r="AN626"/>
      <c r="AO626"/>
      <c r="AP626"/>
      <c r="AQ626"/>
      <c r="AR626"/>
      <c r="AS626"/>
      <c r="AT626"/>
      <c r="AU626"/>
      <c r="AV626"/>
      <c r="AW626"/>
      <c r="AX626"/>
      <c r="AY626"/>
      <c r="AZ626">
        <v>4</v>
      </c>
      <c r="BA626">
        <v>4</v>
      </c>
      <c r="BB626">
        <v>4</v>
      </c>
      <c r="BC626">
        <v>4</v>
      </c>
      <c r="BD626">
        <v>4</v>
      </c>
      <c r="BE626">
        <v>5</v>
      </c>
      <c r="BF626">
        <v>4</v>
      </c>
      <c r="BG626">
        <v>4</v>
      </c>
      <c r="BH626">
        <v>3</v>
      </c>
      <c r="BI626">
        <v>4</v>
      </c>
      <c r="BJ626">
        <v>4</v>
      </c>
      <c r="BK626">
        <v>5</v>
      </c>
      <c r="BL626">
        <v>4</v>
      </c>
      <c r="BM626">
        <v>5</v>
      </c>
      <c r="BN626">
        <v>4</v>
      </c>
      <c r="BO626">
        <v>4</v>
      </c>
      <c r="BP626">
        <v>5</v>
      </c>
      <c r="BQ626">
        <v>4</v>
      </c>
      <c r="BR626">
        <v>4</v>
      </c>
      <c r="BS626">
        <v>4</v>
      </c>
      <c r="BT626">
        <v>4</v>
      </c>
      <c r="BU626">
        <v>4</v>
      </c>
      <c r="BV626">
        <v>3</v>
      </c>
      <c r="BW626">
        <v>3</v>
      </c>
      <c r="BX626">
        <v>4</v>
      </c>
      <c r="BY626">
        <v>5</v>
      </c>
      <c r="BZ626">
        <v>5</v>
      </c>
      <c r="CA626">
        <v>5</v>
      </c>
      <c r="CB626">
        <v>5</v>
      </c>
      <c r="CC626">
        <v>4</v>
      </c>
      <c r="CD626">
        <v>4</v>
      </c>
      <c r="CE626">
        <v>2</v>
      </c>
      <c r="CF626">
        <v>3</v>
      </c>
      <c r="CG626">
        <v>4</v>
      </c>
      <c r="CH626">
        <v>4</v>
      </c>
      <c r="CI626">
        <v>4</v>
      </c>
      <c r="CJ626">
        <v>4</v>
      </c>
      <c r="CK626">
        <v>4</v>
      </c>
      <c r="CL626">
        <v>3</v>
      </c>
      <c r="CM626">
        <v>3</v>
      </c>
      <c r="CN626">
        <v>3</v>
      </c>
    </row>
    <row r="627" spans="1:92" ht="15.5">
      <c r="A627" s="126" t="s">
        <v>1175</v>
      </c>
      <c r="B627" s="132">
        <v>19.405794415728444</v>
      </c>
      <c r="C627">
        <v>2</v>
      </c>
      <c r="D627">
        <v>3</v>
      </c>
      <c r="E627">
        <v>2</v>
      </c>
      <c r="F627"/>
      <c r="G627"/>
      <c r="H627"/>
      <c r="I627"/>
      <c r="J627"/>
      <c r="K627"/>
      <c r="L627"/>
      <c r="M627"/>
      <c r="N627">
        <v>9</v>
      </c>
      <c r="O627"/>
      <c r="P627" t="s">
        <v>870</v>
      </c>
      <c r="Q627" s="126">
        <f t="shared" si="27"/>
        <v>1</v>
      </c>
      <c r="R627">
        <f t="shared" si="29"/>
        <v>9</v>
      </c>
      <c r="S627"/>
      <c r="T627">
        <v>2</v>
      </c>
      <c r="U627"/>
      <c r="V627">
        <v>4</v>
      </c>
      <c r="W627"/>
      <c r="X627">
        <v>6</v>
      </c>
      <c r="Y627"/>
      <c r="Z627"/>
      <c r="AA627"/>
      <c r="AB627"/>
      <c r="AC627">
        <v>11</v>
      </c>
      <c r="AD627">
        <v>12</v>
      </c>
      <c r="AE627">
        <v>13</v>
      </c>
      <c r="AF627"/>
      <c r="AG627" s="126">
        <f t="shared" si="28"/>
        <v>6</v>
      </c>
      <c r="AH627"/>
      <c r="AI627">
        <v>4</v>
      </c>
      <c r="AJ627"/>
      <c r="AK627">
        <v>3</v>
      </c>
      <c r="AL627"/>
      <c r="AM627">
        <v>1</v>
      </c>
      <c r="AN627"/>
      <c r="AO627"/>
      <c r="AP627"/>
      <c r="AQ627"/>
      <c r="AR627">
        <v>2</v>
      </c>
      <c r="AS627">
        <v>5</v>
      </c>
      <c r="AT627">
        <v>6</v>
      </c>
      <c r="AU627" t="s">
        <v>1174</v>
      </c>
      <c r="AV627" t="s">
        <v>1173</v>
      </c>
      <c r="AW627" t="s">
        <v>1172</v>
      </c>
      <c r="AX627" t="s">
        <v>1171</v>
      </c>
      <c r="AY627" t="s">
        <v>1170</v>
      </c>
      <c r="AZ627">
        <v>4</v>
      </c>
      <c r="BA627">
        <v>4</v>
      </c>
      <c r="BB627">
        <v>5</v>
      </c>
      <c r="BC627">
        <v>5</v>
      </c>
      <c r="BD627">
        <v>4</v>
      </c>
      <c r="BE627">
        <v>4</v>
      </c>
      <c r="BF627">
        <v>4</v>
      </c>
      <c r="BG627">
        <v>4</v>
      </c>
      <c r="BH627">
        <v>4</v>
      </c>
      <c r="BI627">
        <v>4</v>
      </c>
      <c r="BJ627">
        <v>4</v>
      </c>
      <c r="BK627">
        <v>4</v>
      </c>
      <c r="BL627">
        <v>4</v>
      </c>
      <c r="BM627">
        <v>4</v>
      </c>
      <c r="BN627">
        <v>4</v>
      </c>
      <c r="BO627">
        <v>4</v>
      </c>
      <c r="BP627">
        <v>4</v>
      </c>
      <c r="BQ627">
        <v>4</v>
      </c>
      <c r="BR627">
        <v>4</v>
      </c>
      <c r="BS627">
        <v>4</v>
      </c>
      <c r="BT627">
        <v>4</v>
      </c>
      <c r="BU627">
        <v>4</v>
      </c>
      <c r="BV627">
        <v>4</v>
      </c>
      <c r="BW627">
        <v>4</v>
      </c>
      <c r="BX627">
        <v>4</v>
      </c>
      <c r="BY627">
        <v>4</v>
      </c>
      <c r="BZ627">
        <v>4</v>
      </c>
      <c r="CA627">
        <v>4</v>
      </c>
      <c r="CB627">
        <v>4</v>
      </c>
      <c r="CC627">
        <v>4</v>
      </c>
      <c r="CD627">
        <v>4</v>
      </c>
      <c r="CE627">
        <v>3</v>
      </c>
      <c r="CF627">
        <v>4</v>
      </c>
      <c r="CG627">
        <v>4</v>
      </c>
      <c r="CH627">
        <v>4</v>
      </c>
      <c r="CI627">
        <v>4</v>
      </c>
      <c r="CJ627">
        <v>4</v>
      </c>
      <c r="CK627">
        <v>4</v>
      </c>
      <c r="CL627">
        <v>4</v>
      </c>
      <c r="CM627">
        <v>4</v>
      </c>
      <c r="CN627">
        <v>4</v>
      </c>
    </row>
    <row r="628" spans="1:92" ht="15.5">
      <c r="A628" s="126" t="s">
        <v>1169</v>
      </c>
      <c r="B628" s="132">
        <v>9.2741164651364407</v>
      </c>
      <c r="C628">
        <v>2</v>
      </c>
      <c r="D628">
        <v>2</v>
      </c>
      <c r="E628">
        <v>9</v>
      </c>
      <c r="F628">
        <v>1</v>
      </c>
      <c r="G628"/>
      <c r="H628"/>
      <c r="I628"/>
      <c r="J628"/>
      <c r="K628"/>
      <c r="L628"/>
      <c r="M628"/>
      <c r="N628"/>
      <c r="O628"/>
      <c r="P628"/>
      <c r="Q628" s="126">
        <f t="shared" si="27"/>
        <v>1</v>
      </c>
      <c r="R628">
        <f t="shared" si="29"/>
        <v>1</v>
      </c>
      <c r="S628">
        <v>1</v>
      </c>
      <c r="T628">
        <v>2</v>
      </c>
      <c r="U628">
        <v>3</v>
      </c>
      <c r="V628">
        <v>4</v>
      </c>
      <c r="W628">
        <v>5</v>
      </c>
      <c r="X628">
        <v>6</v>
      </c>
      <c r="Y628">
        <v>7</v>
      </c>
      <c r="Z628">
        <v>8</v>
      </c>
      <c r="AA628">
        <v>9</v>
      </c>
      <c r="AB628">
        <v>10</v>
      </c>
      <c r="AC628">
        <v>11</v>
      </c>
      <c r="AD628">
        <v>12</v>
      </c>
      <c r="AE628"/>
      <c r="AF628"/>
      <c r="AG628" s="126">
        <f t="shared" si="28"/>
        <v>12</v>
      </c>
      <c r="AH628">
        <v>3</v>
      </c>
      <c r="AI628">
        <v>2</v>
      </c>
      <c r="AJ628">
        <v>12</v>
      </c>
      <c r="AK628">
        <v>7</v>
      </c>
      <c r="AL628">
        <v>6</v>
      </c>
      <c r="AM628">
        <v>5</v>
      </c>
      <c r="AN628">
        <v>4</v>
      </c>
      <c r="AO628">
        <v>8</v>
      </c>
      <c r="AP628">
        <v>11</v>
      </c>
      <c r="AQ628">
        <v>9</v>
      </c>
      <c r="AR628">
        <v>10</v>
      </c>
      <c r="AS628">
        <v>1</v>
      </c>
      <c r="AT628"/>
      <c r="AU628" t="s">
        <v>1168</v>
      </c>
      <c r="AV628"/>
      <c r="AW628"/>
      <c r="AX628"/>
      <c r="AY628"/>
      <c r="AZ628">
        <v>2</v>
      </c>
      <c r="BA628">
        <v>4</v>
      </c>
      <c r="BB628">
        <v>4</v>
      </c>
      <c r="BC628">
        <v>4</v>
      </c>
      <c r="BD628">
        <v>2</v>
      </c>
      <c r="BE628">
        <v>5</v>
      </c>
      <c r="BF628">
        <v>3</v>
      </c>
      <c r="BG628">
        <v>3</v>
      </c>
      <c r="BH628">
        <v>3</v>
      </c>
      <c r="BI628">
        <v>4</v>
      </c>
      <c r="BJ628">
        <v>4</v>
      </c>
      <c r="BK628">
        <v>5</v>
      </c>
      <c r="BL628">
        <v>5</v>
      </c>
      <c r="BM628">
        <v>5</v>
      </c>
      <c r="BN628">
        <v>5</v>
      </c>
      <c r="BO628">
        <v>5</v>
      </c>
      <c r="BP628">
        <v>5</v>
      </c>
      <c r="BQ628">
        <v>4</v>
      </c>
      <c r="BR628">
        <v>5</v>
      </c>
      <c r="BS628">
        <v>5</v>
      </c>
      <c r="BT628">
        <v>4</v>
      </c>
      <c r="BU628">
        <v>4</v>
      </c>
      <c r="BV628">
        <v>5</v>
      </c>
      <c r="BW628">
        <v>5</v>
      </c>
      <c r="BX628">
        <v>5</v>
      </c>
      <c r="BY628">
        <v>4</v>
      </c>
      <c r="BZ628">
        <v>5</v>
      </c>
      <c r="CA628">
        <v>5</v>
      </c>
      <c r="CB628">
        <v>5</v>
      </c>
      <c r="CC628">
        <v>5</v>
      </c>
      <c r="CD628">
        <v>5</v>
      </c>
      <c r="CE628">
        <v>6</v>
      </c>
      <c r="CF628">
        <v>5</v>
      </c>
      <c r="CG628">
        <v>5</v>
      </c>
      <c r="CH628">
        <v>4</v>
      </c>
      <c r="CI628">
        <v>4</v>
      </c>
      <c r="CJ628">
        <v>5</v>
      </c>
      <c r="CK628">
        <v>5</v>
      </c>
      <c r="CL628">
        <v>2</v>
      </c>
      <c r="CM628">
        <v>2</v>
      </c>
      <c r="CN628">
        <v>2</v>
      </c>
    </row>
    <row r="629" spans="1:92" ht="15.5">
      <c r="A629" s="126" t="s">
        <v>1167</v>
      </c>
      <c r="B629" s="132">
        <v>11.233908965459545</v>
      </c>
      <c r="C629">
        <v>1</v>
      </c>
      <c r="D629">
        <v>3</v>
      </c>
      <c r="E629">
        <v>14</v>
      </c>
      <c r="F629"/>
      <c r="G629"/>
      <c r="H629"/>
      <c r="I629"/>
      <c r="J629"/>
      <c r="K629"/>
      <c r="L629"/>
      <c r="M629"/>
      <c r="N629"/>
      <c r="O629">
        <v>10</v>
      </c>
      <c r="P629"/>
      <c r="Q629" s="126">
        <f t="shared" si="27"/>
        <v>1</v>
      </c>
      <c r="R629">
        <f t="shared" si="29"/>
        <v>10</v>
      </c>
      <c r="S629"/>
      <c r="T629">
        <v>2</v>
      </c>
      <c r="U629">
        <v>3</v>
      </c>
      <c r="V629">
        <v>4</v>
      </c>
      <c r="W629">
        <v>5</v>
      </c>
      <c r="X629">
        <v>6</v>
      </c>
      <c r="Y629">
        <v>7</v>
      </c>
      <c r="Z629"/>
      <c r="AA629"/>
      <c r="AB629"/>
      <c r="AC629">
        <v>11</v>
      </c>
      <c r="AD629">
        <v>12</v>
      </c>
      <c r="AE629"/>
      <c r="AF629"/>
      <c r="AG629" s="126">
        <f t="shared" si="28"/>
        <v>8</v>
      </c>
      <c r="AH629"/>
      <c r="AI629">
        <v>1</v>
      </c>
      <c r="AJ629">
        <v>2</v>
      </c>
      <c r="AK629">
        <v>5</v>
      </c>
      <c r="AL629">
        <v>3</v>
      </c>
      <c r="AM629">
        <v>7</v>
      </c>
      <c r="AN629">
        <v>6</v>
      </c>
      <c r="AO629"/>
      <c r="AP629"/>
      <c r="AQ629"/>
      <c r="AR629">
        <v>4</v>
      </c>
      <c r="AS629">
        <v>8</v>
      </c>
      <c r="AT629"/>
      <c r="AU629"/>
      <c r="AV629"/>
      <c r="AW629"/>
      <c r="AX629"/>
      <c r="AY629"/>
      <c r="AZ629">
        <v>5</v>
      </c>
      <c r="BA629">
        <v>4</v>
      </c>
      <c r="BB629">
        <v>3</v>
      </c>
      <c r="BC629">
        <v>5</v>
      </c>
      <c r="BD629">
        <v>5</v>
      </c>
      <c r="BE629">
        <v>5</v>
      </c>
      <c r="BF629">
        <v>5</v>
      </c>
      <c r="BG629">
        <v>5</v>
      </c>
      <c r="BH629">
        <v>5</v>
      </c>
      <c r="BI629">
        <v>5</v>
      </c>
      <c r="BJ629">
        <v>5</v>
      </c>
      <c r="BK629">
        <v>5</v>
      </c>
      <c r="BL629">
        <v>5</v>
      </c>
      <c r="BM629">
        <v>5</v>
      </c>
      <c r="BN629">
        <v>5</v>
      </c>
      <c r="BO629">
        <v>5</v>
      </c>
      <c r="BP629">
        <v>5</v>
      </c>
      <c r="BQ629">
        <v>5</v>
      </c>
      <c r="BR629">
        <v>5</v>
      </c>
      <c r="BS629">
        <v>5</v>
      </c>
      <c r="BT629">
        <v>5</v>
      </c>
      <c r="BU629">
        <v>5</v>
      </c>
      <c r="BV629">
        <v>5</v>
      </c>
      <c r="BW629">
        <v>5</v>
      </c>
      <c r="BX629">
        <v>5</v>
      </c>
      <c r="BY629">
        <v>5</v>
      </c>
      <c r="BZ629">
        <v>5</v>
      </c>
      <c r="CA629">
        <v>5</v>
      </c>
      <c r="CB629">
        <v>5</v>
      </c>
      <c r="CC629">
        <v>5</v>
      </c>
      <c r="CD629">
        <v>5</v>
      </c>
      <c r="CE629">
        <v>7</v>
      </c>
      <c r="CF629">
        <v>5</v>
      </c>
      <c r="CG629">
        <v>5</v>
      </c>
      <c r="CH629">
        <v>5</v>
      </c>
      <c r="CI629">
        <v>5</v>
      </c>
      <c r="CJ629">
        <v>5</v>
      </c>
      <c r="CK629">
        <v>5</v>
      </c>
      <c r="CL629">
        <v>5</v>
      </c>
      <c r="CM629">
        <v>5</v>
      </c>
      <c r="CN629">
        <v>5</v>
      </c>
    </row>
    <row r="630" spans="1:92" ht="15.5">
      <c r="A630" s="126" t="s">
        <v>1166</v>
      </c>
      <c r="B630" s="132">
        <v>19.626809412314472</v>
      </c>
      <c r="C630">
        <v>1</v>
      </c>
      <c r="D630">
        <v>3</v>
      </c>
      <c r="E630">
        <v>2</v>
      </c>
      <c r="F630"/>
      <c r="G630"/>
      <c r="H630"/>
      <c r="I630"/>
      <c r="J630"/>
      <c r="K630"/>
      <c r="L630"/>
      <c r="M630"/>
      <c r="N630">
        <v>9</v>
      </c>
      <c r="O630"/>
      <c r="P630" t="s">
        <v>978</v>
      </c>
      <c r="Q630" s="126">
        <f t="shared" si="27"/>
        <v>1</v>
      </c>
      <c r="R630">
        <f t="shared" si="29"/>
        <v>9</v>
      </c>
      <c r="S630"/>
      <c r="T630">
        <v>2</v>
      </c>
      <c r="U630">
        <v>3</v>
      </c>
      <c r="V630"/>
      <c r="W630">
        <v>5</v>
      </c>
      <c r="X630">
        <v>6</v>
      </c>
      <c r="Y630">
        <v>7</v>
      </c>
      <c r="Z630">
        <v>8</v>
      </c>
      <c r="AA630"/>
      <c r="AB630"/>
      <c r="AC630">
        <v>11</v>
      </c>
      <c r="AD630"/>
      <c r="AE630"/>
      <c r="AF630"/>
      <c r="AG630" s="126">
        <f t="shared" si="28"/>
        <v>7</v>
      </c>
      <c r="AH630"/>
      <c r="AI630">
        <v>2</v>
      </c>
      <c r="AJ630">
        <v>6</v>
      </c>
      <c r="AK630"/>
      <c r="AL630">
        <v>3</v>
      </c>
      <c r="AM630">
        <v>4</v>
      </c>
      <c r="AN630">
        <v>5</v>
      </c>
      <c r="AO630">
        <v>1</v>
      </c>
      <c r="AP630"/>
      <c r="AQ630"/>
      <c r="AR630">
        <v>7</v>
      </c>
      <c r="AS630"/>
      <c r="AT630"/>
      <c r="AU630"/>
      <c r="AV630"/>
      <c r="AW630"/>
      <c r="AX630"/>
      <c r="AY630"/>
      <c r="AZ630">
        <v>6</v>
      </c>
      <c r="BA630">
        <v>3</v>
      </c>
      <c r="BB630">
        <v>3</v>
      </c>
      <c r="BC630">
        <v>3</v>
      </c>
      <c r="BD630">
        <v>2</v>
      </c>
      <c r="BE630">
        <v>5</v>
      </c>
      <c r="BF630">
        <v>3</v>
      </c>
      <c r="BG630">
        <v>3</v>
      </c>
      <c r="BH630">
        <v>2</v>
      </c>
      <c r="BI630">
        <v>3</v>
      </c>
      <c r="BJ630">
        <v>4</v>
      </c>
      <c r="BK630">
        <v>5</v>
      </c>
      <c r="BL630">
        <v>4</v>
      </c>
      <c r="BM630">
        <v>4</v>
      </c>
      <c r="BN630">
        <v>3</v>
      </c>
      <c r="BO630">
        <v>3</v>
      </c>
      <c r="BP630">
        <v>3</v>
      </c>
      <c r="BQ630">
        <v>3</v>
      </c>
      <c r="BR630">
        <v>3</v>
      </c>
      <c r="BS630">
        <v>3</v>
      </c>
      <c r="BT630">
        <v>3</v>
      </c>
      <c r="BU630">
        <v>4</v>
      </c>
      <c r="BV630">
        <v>3</v>
      </c>
      <c r="BW630">
        <v>3</v>
      </c>
      <c r="BX630">
        <v>3</v>
      </c>
      <c r="BY630">
        <v>3</v>
      </c>
      <c r="BZ630">
        <v>5</v>
      </c>
      <c r="CA630">
        <v>3</v>
      </c>
      <c r="CB630">
        <v>3</v>
      </c>
      <c r="CC630">
        <v>3</v>
      </c>
      <c r="CD630">
        <v>3</v>
      </c>
      <c r="CE630">
        <v>4</v>
      </c>
      <c r="CF630">
        <v>3</v>
      </c>
      <c r="CG630">
        <v>3</v>
      </c>
      <c r="CH630">
        <v>3</v>
      </c>
      <c r="CI630">
        <v>3</v>
      </c>
      <c r="CJ630">
        <v>3</v>
      </c>
      <c r="CK630">
        <v>2</v>
      </c>
      <c r="CL630">
        <v>2</v>
      </c>
      <c r="CM630">
        <v>2</v>
      </c>
      <c r="CN630">
        <v>1</v>
      </c>
    </row>
    <row r="631" spans="1:92" ht="15.5">
      <c r="A631" s="126" t="s">
        <v>1165</v>
      </c>
      <c r="B631" s="132">
        <v>23.564343920187675</v>
      </c>
      <c r="C631">
        <v>2</v>
      </c>
      <c r="D631">
        <v>6</v>
      </c>
      <c r="E631">
        <v>9</v>
      </c>
      <c r="F631">
        <v>1</v>
      </c>
      <c r="G631"/>
      <c r="H631"/>
      <c r="I631"/>
      <c r="J631"/>
      <c r="K631"/>
      <c r="L631"/>
      <c r="M631"/>
      <c r="N631"/>
      <c r="O631"/>
      <c r="P631"/>
      <c r="Q631" s="126">
        <f t="shared" si="27"/>
        <v>1</v>
      </c>
      <c r="R631">
        <f t="shared" si="29"/>
        <v>1</v>
      </c>
      <c r="S631"/>
      <c r="T631">
        <v>2</v>
      </c>
      <c r="U631"/>
      <c r="V631"/>
      <c r="W631">
        <v>5</v>
      </c>
      <c r="X631">
        <v>6</v>
      </c>
      <c r="Y631">
        <v>7</v>
      </c>
      <c r="Z631"/>
      <c r="AA631"/>
      <c r="AB631"/>
      <c r="AC631"/>
      <c r="AD631">
        <v>12</v>
      </c>
      <c r="AE631"/>
      <c r="AF631"/>
      <c r="AG631" s="126">
        <f t="shared" si="28"/>
        <v>5</v>
      </c>
      <c r="AH631"/>
      <c r="AI631">
        <v>1</v>
      </c>
      <c r="AJ631"/>
      <c r="AK631"/>
      <c r="AL631">
        <v>5</v>
      </c>
      <c r="AM631">
        <v>4</v>
      </c>
      <c r="AN631">
        <v>2</v>
      </c>
      <c r="AO631"/>
      <c r="AP631"/>
      <c r="AQ631"/>
      <c r="AR631"/>
      <c r="AS631">
        <v>3</v>
      </c>
      <c r="AT631"/>
      <c r="AU631"/>
      <c r="AV631"/>
      <c r="AW631"/>
      <c r="AX631"/>
      <c r="AY631"/>
      <c r="AZ631">
        <v>6</v>
      </c>
      <c r="BA631">
        <v>4</v>
      </c>
      <c r="BB631">
        <v>4</v>
      </c>
      <c r="BC631">
        <v>4</v>
      </c>
      <c r="BD631">
        <v>4</v>
      </c>
      <c r="BE631">
        <v>4</v>
      </c>
      <c r="BF631">
        <v>4</v>
      </c>
      <c r="BG631">
        <v>4</v>
      </c>
      <c r="BH631">
        <v>3</v>
      </c>
      <c r="BI631">
        <v>4</v>
      </c>
      <c r="BJ631">
        <v>4</v>
      </c>
      <c r="BK631">
        <v>5</v>
      </c>
      <c r="BL631">
        <v>5</v>
      </c>
      <c r="BM631">
        <v>4</v>
      </c>
      <c r="BN631">
        <v>4</v>
      </c>
      <c r="BO631">
        <v>4</v>
      </c>
      <c r="BP631">
        <v>4</v>
      </c>
      <c r="BQ631">
        <v>3</v>
      </c>
      <c r="BR631">
        <v>4</v>
      </c>
      <c r="BS631">
        <v>4</v>
      </c>
      <c r="BT631">
        <v>4</v>
      </c>
      <c r="BU631">
        <v>4</v>
      </c>
      <c r="BV631">
        <v>4</v>
      </c>
      <c r="BW631">
        <v>4</v>
      </c>
      <c r="BX631">
        <v>5</v>
      </c>
      <c r="BY631">
        <v>5</v>
      </c>
      <c r="BZ631">
        <v>5</v>
      </c>
      <c r="CA631">
        <v>5</v>
      </c>
      <c r="CB631">
        <v>4</v>
      </c>
      <c r="CC631">
        <v>4</v>
      </c>
      <c r="CD631">
        <v>4</v>
      </c>
      <c r="CE631">
        <v>1</v>
      </c>
      <c r="CF631">
        <v>3</v>
      </c>
      <c r="CG631">
        <v>4</v>
      </c>
      <c r="CH631">
        <v>4</v>
      </c>
      <c r="CI631">
        <v>4</v>
      </c>
      <c r="CJ631">
        <v>4</v>
      </c>
      <c r="CK631">
        <v>4</v>
      </c>
      <c r="CL631">
        <v>3</v>
      </c>
      <c r="CM631">
        <v>4</v>
      </c>
      <c r="CN631">
        <v>2</v>
      </c>
    </row>
    <row r="632" spans="1:92" ht="15.5">
      <c r="A632" s="126" t="s">
        <v>1164</v>
      </c>
      <c r="B632" s="132">
        <v>11.971764971719338</v>
      </c>
      <c r="C632">
        <v>1</v>
      </c>
      <c r="D632">
        <v>6</v>
      </c>
      <c r="E632">
        <v>2</v>
      </c>
      <c r="F632">
        <v>1</v>
      </c>
      <c r="G632"/>
      <c r="H632"/>
      <c r="I632"/>
      <c r="J632"/>
      <c r="K632"/>
      <c r="L632"/>
      <c r="M632"/>
      <c r="N632">
        <v>9</v>
      </c>
      <c r="O632"/>
      <c r="P632" t="s">
        <v>182</v>
      </c>
      <c r="Q632" s="126">
        <f t="shared" si="27"/>
        <v>2</v>
      </c>
      <c r="R632">
        <f t="shared" si="29"/>
        <v>11</v>
      </c>
      <c r="S632"/>
      <c r="T632">
        <v>2</v>
      </c>
      <c r="U632"/>
      <c r="V632"/>
      <c r="W632"/>
      <c r="X632">
        <v>6</v>
      </c>
      <c r="Y632"/>
      <c r="Z632"/>
      <c r="AA632"/>
      <c r="AB632"/>
      <c r="AC632"/>
      <c r="AD632"/>
      <c r="AE632"/>
      <c r="AF632"/>
      <c r="AG632" s="126">
        <f t="shared" si="28"/>
        <v>2</v>
      </c>
      <c r="AH632"/>
      <c r="AI632">
        <v>2</v>
      </c>
      <c r="AJ632"/>
      <c r="AK632"/>
      <c r="AL632"/>
      <c r="AM632">
        <v>1</v>
      </c>
      <c r="AN632"/>
      <c r="AO632"/>
      <c r="AP632"/>
      <c r="AQ632"/>
      <c r="AR632"/>
      <c r="AS632"/>
      <c r="AT632"/>
      <c r="AU632" t="s">
        <v>1163</v>
      </c>
      <c r="AV632" t="s">
        <v>1162</v>
      </c>
      <c r="AW632" t="s">
        <v>1161</v>
      </c>
      <c r="AX632"/>
      <c r="AY632"/>
      <c r="AZ632">
        <v>6</v>
      </c>
      <c r="BA632">
        <v>4</v>
      </c>
      <c r="BB632">
        <v>4</v>
      </c>
      <c r="BC632">
        <v>4</v>
      </c>
      <c r="BD632">
        <v>5</v>
      </c>
      <c r="BE632">
        <v>5</v>
      </c>
      <c r="BF632">
        <v>2</v>
      </c>
      <c r="BG632">
        <v>1</v>
      </c>
      <c r="BH632">
        <v>2</v>
      </c>
      <c r="BI632">
        <v>4</v>
      </c>
      <c r="BJ632">
        <v>4</v>
      </c>
      <c r="BK632">
        <v>5</v>
      </c>
      <c r="BL632">
        <v>5</v>
      </c>
      <c r="BM632">
        <v>4</v>
      </c>
      <c r="BN632">
        <v>4</v>
      </c>
      <c r="BO632">
        <v>4</v>
      </c>
      <c r="BP632">
        <v>4</v>
      </c>
      <c r="BQ632">
        <v>3</v>
      </c>
      <c r="BR632">
        <v>5</v>
      </c>
      <c r="BS632">
        <v>5</v>
      </c>
      <c r="BT632">
        <v>2</v>
      </c>
      <c r="BU632">
        <v>3</v>
      </c>
      <c r="BV632">
        <v>2</v>
      </c>
      <c r="BW632">
        <v>5</v>
      </c>
      <c r="BX632">
        <v>5</v>
      </c>
      <c r="BY632">
        <v>4</v>
      </c>
      <c r="BZ632">
        <v>5</v>
      </c>
      <c r="CA632">
        <v>4</v>
      </c>
      <c r="CB632">
        <v>4</v>
      </c>
      <c r="CC632">
        <v>4</v>
      </c>
      <c r="CD632">
        <v>4</v>
      </c>
      <c r="CE632">
        <v>5</v>
      </c>
      <c r="CF632">
        <v>4</v>
      </c>
      <c r="CG632">
        <v>5</v>
      </c>
      <c r="CH632">
        <v>4</v>
      </c>
      <c r="CI632">
        <v>4</v>
      </c>
      <c r="CJ632">
        <v>4</v>
      </c>
      <c r="CK632">
        <v>4</v>
      </c>
      <c r="CL632">
        <v>4</v>
      </c>
      <c r="CM632">
        <v>4</v>
      </c>
      <c r="CN632">
        <v>3</v>
      </c>
    </row>
    <row r="633" spans="1:92" ht="15.5">
      <c r="A633" s="126" t="s">
        <v>1160</v>
      </c>
      <c r="B633" s="132">
        <v>19.930531589675155</v>
      </c>
      <c r="C633">
        <v>1</v>
      </c>
      <c r="D633">
        <v>4</v>
      </c>
      <c r="E633">
        <v>2</v>
      </c>
      <c r="F633"/>
      <c r="G633"/>
      <c r="H633"/>
      <c r="I633"/>
      <c r="J633"/>
      <c r="K633"/>
      <c r="L633"/>
      <c r="M633"/>
      <c r="N633">
        <v>9</v>
      </c>
      <c r="O633"/>
      <c r="P633" t="s">
        <v>767</v>
      </c>
      <c r="Q633" s="126">
        <f t="shared" si="27"/>
        <v>1</v>
      </c>
      <c r="R633">
        <f t="shared" si="29"/>
        <v>9</v>
      </c>
      <c r="S633"/>
      <c r="T633">
        <v>2</v>
      </c>
      <c r="U633">
        <v>3</v>
      </c>
      <c r="V633"/>
      <c r="W633">
        <v>5</v>
      </c>
      <c r="X633">
        <v>6</v>
      </c>
      <c r="Y633">
        <v>7</v>
      </c>
      <c r="Z633">
        <v>8</v>
      </c>
      <c r="AA633"/>
      <c r="AB633">
        <v>10</v>
      </c>
      <c r="AC633"/>
      <c r="AD633"/>
      <c r="AE633"/>
      <c r="AF633"/>
      <c r="AG633" s="126">
        <f t="shared" si="28"/>
        <v>7</v>
      </c>
      <c r="AH633"/>
      <c r="AI633">
        <v>2</v>
      </c>
      <c r="AJ633">
        <v>5</v>
      </c>
      <c r="AK633"/>
      <c r="AL633">
        <v>6</v>
      </c>
      <c r="AM633">
        <v>3</v>
      </c>
      <c r="AN633">
        <v>4</v>
      </c>
      <c r="AO633">
        <v>7</v>
      </c>
      <c r="AP633"/>
      <c r="AQ633">
        <v>1</v>
      </c>
      <c r="AR633"/>
      <c r="AS633"/>
      <c r="AT633"/>
      <c r="AU633" t="s">
        <v>457</v>
      </c>
      <c r="AV633" t="s">
        <v>284</v>
      </c>
      <c r="AW633" t="s">
        <v>1159</v>
      </c>
      <c r="AX633" t="s">
        <v>1158</v>
      </c>
      <c r="AY633" t="s">
        <v>1157</v>
      </c>
      <c r="AZ633">
        <v>3</v>
      </c>
      <c r="BA633">
        <v>5</v>
      </c>
      <c r="BB633">
        <v>5</v>
      </c>
      <c r="BC633">
        <v>5</v>
      </c>
      <c r="BD633">
        <v>5</v>
      </c>
      <c r="BE633">
        <v>5</v>
      </c>
      <c r="BF633">
        <v>5</v>
      </c>
      <c r="BG633">
        <v>5</v>
      </c>
      <c r="BH633">
        <v>5</v>
      </c>
      <c r="BI633">
        <v>5</v>
      </c>
      <c r="BJ633">
        <v>5</v>
      </c>
      <c r="BK633">
        <v>5</v>
      </c>
      <c r="BL633">
        <v>5</v>
      </c>
      <c r="BM633">
        <v>5</v>
      </c>
      <c r="BN633">
        <v>5</v>
      </c>
      <c r="BO633">
        <v>5</v>
      </c>
      <c r="BP633">
        <v>5</v>
      </c>
      <c r="BQ633">
        <v>5</v>
      </c>
      <c r="BR633">
        <v>5</v>
      </c>
      <c r="BS633">
        <v>5</v>
      </c>
      <c r="BT633">
        <v>4</v>
      </c>
      <c r="BU633">
        <v>4</v>
      </c>
      <c r="BV633">
        <v>5</v>
      </c>
      <c r="BW633">
        <v>5</v>
      </c>
      <c r="BX633">
        <v>5</v>
      </c>
      <c r="BY633">
        <v>5</v>
      </c>
      <c r="BZ633">
        <v>5</v>
      </c>
      <c r="CA633">
        <v>5</v>
      </c>
      <c r="CB633">
        <v>5</v>
      </c>
      <c r="CC633">
        <v>5</v>
      </c>
      <c r="CD633">
        <v>5</v>
      </c>
      <c r="CE633">
        <v>4</v>
      </c>
      <c r="CF633">
        <v>5</v>
      </c>
      <c r="CG633">
        <v>5</v>
      </c>
      <c r="CH633">
        <v>4</v>
      </c>
      <c r="CI633">
        <v>5</v>
      </c>
      <c r="CJ633">
        <v>5</v>
      </c>
      <c r="CK633">
        <v>5</v>
      </c>
      <c r="CL633">
        <v>5</v>
      </c>
      <c r="CM633">
        <v>5</v>
      </c>
      <c r="CN633">
        <v>4</v>
      </c>
    </row>
    <row r="634" spans="1:92" ht="15.5">
      <c r="A634" s="126" t="s">
        <v>1156</v>
      </c>
      <c r="B634" s="132">
        <v>14.023295615873948</v>
      </c>
      <c r="C634">
        <v>1</v>
      </c>
      <c r="D634">
        <v>3</v>
      </c>
      <c r="E634">
        <v>7</v>
      </c>
      <c r="F634">
        <v>1</v>
      </c>
      <c r="G634"/>
      <c r="H634"/>
      <c r="I634"/>
      <c r="J634"/>
      <c r="K634"/>
      <c r="L634"/>
      <c r="M634"/>
      <c r="N634"/>
      <c r="O634"/>
      <c r="P634"/>
      <c r="Q634" s="126">
        <f t="shared" si="27"/>
        <v>1</v>
      </c>
      <c r="R634">
        <f t="shared" si="29"/>
        <v>1</v>
      </c>
      <c r="S634"/>
      <c r="T634"/>
      <c r="U634">
        <v>3</v>
      </c>
      <c r="V634"/>
      <c r="W634"/>
      <c r="X634"/>
      <c r="Y634">
        <v>7</v>
      </c>
      <c r="Z634"/>
      <c r="AA634"/>
      <c r="AB634"/>
      <c r="AC634"/>
      <c r="AD634"/>
      <c r="AE634"/>
      <c r="AF634"/>
      <c r="AG634" s="126">
        <f t="shared" si="28"/>
        <v>2</v>
      </c>
      <c r="AH634"/>
      <c r="AI634"/>
      <c r="AJ634">
        <v>2</v>
      </c>
      <c r="AK634"/>
      <c r="AL634"/>
      <c r="AM634"/>
      <c r="AN634">
        <v>1</v>
      </c>
      <c r="AO634"/>
      <c r="AP634"/>
      <c r="AQ634"/>
      <c r="AR634"/>
      <c r="AS634"/>
      <c r="AT634"/>
      <c r="AU634"/>
      <c r="AV634"/>
      <c r="AW634"/>
      <c r="AX634"/>
      <c r="AY634"/>
      <c r="AZ634">
        <v>3</v>
      </c>
      <c r="BA634">
        <v>3</v>
      </c>
      <c r="BB634">
        <v>3</v>
      </c>
      <c r="BC634">
        <v>3</v>
      </c>
      <c r="BD634">
        <v>3</v>
      </c>
      <c r="BE634">
        <v>3</v>
      </c>
      <c r="BF634">
        <v>3</v>
      </c>
      <c r="BG634">
        <v>3</v>
      </c>
      <c r="BH634">
        <v>3</v>
      </c>
      <c r="BI634">
        <v>3</v>
      </c>
      <c r="BJ634">
        <v>4</v>
      </c>
      <c r="BK634">
        <v>3</v>
      </c>
      <c r="BL634">
        <v>3</v>
      </c>
      <c r="BM634">
        <v>3</v>
      </c>
      <c r="BN634">
        <v>3</v>
      </c>
      <c r="BO634">
        <v>3</v>
      </c>
      <c r="BP634">
        <v>3</v>
      </c>
      <c r="BQ634">
        <v>3</v>
      </c>
      <c r="BR634">
        <v>3</v>
      </c>
      <c r="BS634">
        <v>3</v>
      </c>
      <c r="BT634">
        <v>3</v>
      </c>
      <c r="BU634">
        <v>3</v>
      </c>
      <c r="BV634">
        <v>3</v>
      </c>
      <c r="BW634">
        <v>3</v>
      </c>
      <c r="BX634">
        <v>3</v>
      </c>
      <c r="BY634">
        <v>3</v>
      </c>
      <c r="BZ634">
        <v>3</v>
      </c>
      <c r="CA634">
        <v>3</v>
      </c>
      <c r="CB634">
        <v>3</v>
      </c>
      <c r="CC634">
        <v>3</v>
      </c>
      <c r="CD634">
        <v>3</v>
      </c>
      <c r="CE634">
        <v>5</v>
      </c>
      <c r="CF634">
        <v>3</v>
      </c>
      <c r="CG634">
        <v>3</v>
      </c>
      <c r="CH634">
        <v>3</v>
      </c>
      <c r="CI634">
        <v>3</v>
      </c>
      <c r="CJ634">
        <v>3</v>
      </c>
      <c r="CK634">
        <v>3</v>
      </c>
      <c r="CL634">
        <v>3</v>
      </c>
      <c r="CM634">
        <v>3</v>
      </c>
      <c r="CN634">
        <v>3</v>
      </c>
    </row>
    <row r="635" spans="1:92" ht="15.5">
      <c r="A635" s="126" t="s">
        <v>1155</v>
      </c>
      <c r="B635" s="132">
        <v>24.895736158277053</v>
      </c>
      <c r="C635">
        <v>1</v>
      </c>
      <c r="D635">
        <v>4</v>
      </c>
      <c r="E635">
        <v>2</v>
      </c>
      <c r="F635"/>
      <c r="G635"/>
      <c r="H635"/>
      <c r="I635"/>
      <c r="J635"/>
      <c r="K635"/>
      <c r="L635"/>
      <c r="M635"/>
      <c r="N635">
        <v>9</v>
      </c>
      <c r="O635"/>
      <c r="P635" t="s">
        <v>293</v>
      </c>
      <c r="Q635" s="126">
        <f t="shared" si="27"/>
        <v>1</v>
      </c>
      <c r="R635">
        <f t="shared" si="29"/>
        <v>9</v>
      </c>
      <c r="S635">
        <v>1</v>
      </c>
      <c r="T635">
        <v>2</v>
      </c>
      <c r="U635">
        <v>3</v>
      </c>
      <c r="V635">
        <v>4</v>
      </c>
      <c r="W635">
        <v>5</v>
      </c>
      <c r="X635">
        <v>6</v>
      </c>
      <c r="Y635">
        <v>7</v>
      </c>
      <c r="Z635">
        <v>8</v>
      </c>
      <c r="AA635"/>
      <c r="AB635"/>
      <c r="AC635"/>
      <c r="AD635"/>
      <c r="AE635"/>
      <c r="AF635"/>
      <c r="AG635" s="126">
        <f t="shared" si="28"/>
        <v>8</v>
      </c>
      <c r="AH635">
        <v>1</v>
      </c>
      <c r="AI635">
        <v>4</v>
      </c>
      <c r="AJ635">
        <v>2</v>
      </c>
      <c r="AK635">
        <v>3</v>
      </c>
      <c r="AL635">
        <v>6</v>
      </c>
      <c r="AM635">
        <v>5</v>
      </c>
      <c r="AN635">
        <v>8</v>
      </c>
      <c r="AO635">
        <v>7</v>
      </c>
      <c r="AP635"/>
      <c r="AQ635"/>
      <c r="AR635"/>
      <c r="AS635"/>
      <c r="AT635"/>
      <c r="AU635" t="s">
        <v>874</v>
      </c>
      <c r="AV635" t="s">
        <v>584</v>
      </c>
      <c r="AW635"/>
      <c r="AX635"/>
      <c r="AY635"/>
      <c r="AZ635">
        <v>4</v>
      </c>
      <c r="BA635">
        <v>4</v>
      </c>
      <c r="BB635">
        <v>4</v>
      </c>
      <c r="BC635">
        <v>4</v>
      </c>
      <c r="BD635">
        <v>4</v>
      </c>
      <c r="BE635">
        <v>4</v>
      </c>
      <c r="BF635">
        <v>4</v>
      </c>
      <c r="BG635">
        <v>4</v>
      </c>
      <c r="BH635">
        <v>4</v>
      </c>
      <c r="BI635">
        <v>4</v>
      </c>
      <c r="BJ635">
        <v>4</v>
      </c>
      <c r="BK635">
        <v>4</v>
      </c>
      <c r="BL635">
        <v>4</v>
      </c>
      <c r="BM635">
        <v>4</v>
      </c>
      <c r="BN635">
        <v>4</v>
      </c>
      <c r="BO635">
        <v>4</v>
      </c>
      <c r="BP635">
        <v>4</v>
      </c>
      <c r="BQ635">
        <v>4</v>
      </c>
      <c r="BR635">
        <v>4</v>
      </c>
      <c r="BS635">
        <v>4</v>
      </c>
      <c r="BT635">
        <v>4</v>
      </c>
      <c r="BU635">
        <v>4</v>
      </c>
      <c r="BV635">
        <v>4</v>
      </c>
      <c r="BW635">
        <v>4</v>
      </c>
      <c r="BX635">
        <v>4</v>
      </c>
      <c r="BY635">
        <v>4</v>
      </c>
      <c r="BZ635">
        <v>4</v>
      </c>
      <c r="CA635">
        <v>4</v>
      </c>
      <c r="CB635">
        <v>4</v>
      </c>
      <c r="CC635">
        <v>4</v>
      </c>
      <c r="CD635">
        <v>4</v>
      </c>
      <c r="CE635">
        <v>3</v>
      </c>
      <c r="CF635">
        <v>4</v>
      </c>
      <c r="CG635">
        <v>4</v>
      </c>
      <c r="CH635">
        <v>4</v>
      </c>
      <c r="CI635">
        <v>4</v>
      </c>
      <c r="CJ635">
        <v>4</v>
      </c>
      <c r="CK635">
        <v>4</v>
      </c>
      <c r="CL635">
        <v>4</v>
      </c>
      <c r="CM635">
        <v>4</v>
      </c>
      <c r="CN635">
        <v>4</v>
      </c>
    </row>
    <row r="636" spans="1:92" ht="15.5">
      <c r="A636" s="126" t="s">
        <v>1154</v>
      </c>
      <c r="B636" s="132">
        <v>13.1976447613205</v>
      </c>
      <c r="C636">
        <v>2</v>
      </c>
      <c r="D636">
        <v>6</v>
      </c>
      <c r="E636">
        <v>4</v>
      </c>
      <c r="F636">
        <v>1</v>
      </c>
      <c r="G636"/>
      <c r="H636"/>
      <c r="I636"/>
      <c r="J636"/>
      <c r="K636"/>
      <c r="L636"/>
      <c r="M636"/>
      <c r="N636"/>
      <c r="O636"/>
      <c r="P636"/>
      <c r="Q636" s="126">
        <f t="shared" si="27"/>
        <v>1</v>
      </c>
      <c r="R636">
        <f t="shared" si="29"/>
        <v>1</v>
      </c>
      <c r="S636"/>
      <c r="T636">
        <v>2</v>
      </c>
      <c r="U636"/>
      <c r="V636">
        <v>4</v>
      </c>
      <c r="W636">
        <v>5</v>
      </c>
      <c r="X636">
        <v>6</v>
      </c>
      <c r="Y636">
        <v>7</v>
      </c>
      <c r="Z636">
        <v>8</v>
      </c>
      <c r="AA636">
        <v>9</v>
      </c>
      <c r="AB636">
        <v>10</v>
      </c>
      <c r="AC636">
        <v>11</v>
      </c>
      <c r="AD636">
        <v>12</v>
      </c>
      <c r="AE636">
        <v>13</v>
      </c>
      <c r="AF636"/>
      <c r="AG636" s="126">
        <f t="shared" si="28"/>
        <v>11</v>
      </c>
      <c r="AH636"/>
      <c r="AI636">
        <v>1</v>
      </c>
      <c r="AJ636"/>
      <c r="AK636">
        <v>2</v>
      </c>
      <c r="AL636">
        <v>11</v>
      </c>
      <c r="AM636">
        <v>6</v>
      </c>
      <c r="AN636">
        <v>4</v>
      </c>
      <c r="AO636">
        <v>9</v>
      </c>
      <c r="AP636">
        <v>3</v>
      </c>
      <c r="AQ636">
        <v>10</v>
      </c>
      <c r="AR636">
        <v>5</v>
      </c>
      <c r="AS636">
        <v>8</v>
      </c>
      <c r="AT636">
        <v>7</v>
      </c>
      <c r="AU636"/>
      <c r="AV636"/>
      <c r="AW636"/>
      <c r="AX636"/>
      <c r="AY636"/>
      <c r="AZ636">
        <v>5</v>
      </c>
      <c r="BA636">
        <v>3</v>
      </c>
      <c r="BB636">
        <v>3</v>
      </c>
      <c r="BC636">
        <v>4</v>
      </c>
      <c r="BD636">
        <v>5</v>
      </c>
      <c r="BE636">
        <v>5</v>
      </c>
      <c r="BF636">
        <v>4</v>
      </c>
      <c r="BG636">
        <v>4</v>
      </c>
      <c r="BH636">
        <v>4</v>
      </c>
      <c r="BI636">
        <v>4</v>
      </c>
      <c r="BJ636">
        <v>4</v>
      </c>
      <c r="BK636">
        <v>4</v>
      </c>
      <c r="BL636">
        <v>4</v>
      </c>
      <c r="BM636">
        <v>4</v>
      </c>
      <c r="BN636">
        <v>4</v>
      </c>
      <c r="BO636">
        <v>4</v>
      </c>
      <c r="BP636">
        <v>4</v>
      </c>
      <c r="BQ636">
        <v>4</v>
      </c>
      <c r="BR636">
        <v>4</v>
      </c>
      <c r="BS636">
        <v>4</v>
      </c>
      <c r="BT636">
        <v>4</v>
      </c>
      <c r="BU636">
        <v>4</v>
      </c>
      <c r="BV636">
        <v>4</v>
      </c>
      <c r="BW636">
        <v>4</v>
      </c>
      <c r="BX636">
        <v>4</v>
      </c>
      <c r="BY636">
        <v>4</v>
      </c>
      <c r="BZ636">
        <v>4</v>
      </c>
      <c r="CA636">
        <v>4</v>
      </c>
      <c r="CB636">
        <v>4</v>
      </c>
      <c r="CC636">
        <v>4</v>
      </c>
      <c r="CD636">
        <v>4</v>
      </c>
      <c r="CE636">
        <v>2</v>
      </c>
      <c r="CF636">
        <v>3</v>
      </c>
      <c r="CG636">
        <v>4</v>
      </c>
      <c r="CH636">
        <v>3</v>
      </c>
      <c r="CI636">
        <v>4</v>
      </c>
      <c r="CJ636">
        <v>4</v>
      </c>
      <c r="CK636">
        <v>3</v>
      </c>
      <c r="CL636">
        <v>4</v>
      </c>
      <c r="CM636">
        <v>4</v>
      </c>
      <c r="CN636">
        <v>4</v>
      </c>
    </row>
    <row r="637" spans="1:92" ht="15.5">
      <c r="A637" s="126" t="s">
        <v>1153</v>
      </c>
      <c r="B637" s="132">
        <v>4.3843130715232519</v>
      </c>
      <c r="C637">
        <v>2</v>
      </c>
      <c r="D637">
        <v>4</v>
      </c>
      <c r="E637">
        <v>8</v>
      </c>
      <c r="F637">
        <v>1</v>
      </c>
      <c r="G637"/>
      <c r="H637"/>
      <c r="I637"/>
      <c r="J637"/>
      <c r="K637"/>
      <c r="L637"/>
      <c r="M637"/>
      <c r="N637"/>
      <c r="O637"/>
      <c r="P637"/>
      <c r="Q637" s="126">
        <f t="shared" si="27"/>
        <v>1</v>
      </c>
      <c r="R637">
        <f t="shared" si="29"/>
        <v>1</v>
      </c>
      <c r="S637"/>
      <c r="T637">
        <v>2</v>
      </c>
      <c r="U637">
        <v>3</v>
      </c>
      <c r="V637">
        <v>4</v>
      </c>
      <c r="W637">
        <v>5</v>
      </c>
      <c r="X637">
        <v>6</v>
      </c>
      <c r="Y637">
        <v>7</v>
      </c>
      <c r="Z637">
        <v>8</v>
      </c>
      <c r="AA637"/>
      <c r="AB637">
        <v>10</v>
      </c>
      <c r="AC637">
        <v>11</v>
      </c>
      <c r="AD637">
        <v>12</v>
      </c>
      <c r="AE637"/>
      <c r="AF637"/>
      <c r="AG637" s="126">
        <f t="shared" si="28"/>
        <v>10</v>
      </c>
      <c r="AH637"/>
      <c r="AI637">
        <v>5</v>
      </c>
      <c r="AJ637">
        <v>6</v>
      </c>
      <c r="AK637">
        <v>4</v>
      </c>
      <c r="AL637">
        <v>7</v>
      </c>
      <c r="AM637">
        <v>3</v>
      </c>
      <c r="AN637">
        <v>8</v>
      </c>
      <c r="AO637">
        <v>2</v>
      </c>
      <c r="AP637"/>
      <c r="AQ637">
        <v>10</v>
      </c>
      <c r="AR637">
        <v>9</v>
      </c>
      <c r="AS637">
        <v>1</v>
      </c>
      <c r="AT637"/>
      <c r="AU637" t="s">
        <v>1152</v>
      </c>
      <c r="AV637" t="s">
        <v>1151</v>
      </c>
      <c r="AW637"/>
      <c r="AX637"/>
      <c r="AY637"/>
      <c r="AZ637">
        <v>3</v>
      </c>
      <c r="BA637">
        <v>4</v>
      </c>
      <c r="BB637">
        <v>4</v>
      </c>
      <c r="BC637">
        <v>4</v>
      </c>
      <c r="BD637">
        <v>3</v>
      </c>
      <c r="BE637">
        <v>3</v>
      </c>
      <c r="BF637">
        <v>2</v>
      </c>
      <c r="BG637">
        <v>5</v>
      </c>
      <c r="BH637">
        <v>5</v>
      </c>
      <c r="BI637">
        <v>5</v>
      </c>
      <c r="BJ637">
        <v>5</v>
      </c>
      <c r="BK637">
        <v>5</v>
      </c>
      <c r="BL637">
        <v>5</v>
      </c>
      <c r="BM637">
        <v>5</v>
      </c>
      <c r="BN637">
        <v>5</v>
      </c>
      <c r="BO637">
        <v>4</v>
      </c>
      <c r="BP637">
        <v>4</v>
      </c>
      <c r="BQ637">
        <v>5</v>
      </c>
      <c r="BR637">
        <v>5</v>
      </c>
      <c r="BS637">
        <v>4</v>
      </c>
      <c r="BT637">
        <v>4</v>
      </c>
      <c r="BU637">
        <v>4</v>
      </c>
      <c r="BV637">
        <v>4</v>
      </c>
      <c r="BW637">
        <v>5</v>
      </c>
      <c r="BX637">
        <v>5</v>
      </c>
      <c r="BY637">
        <v>5</v>
      </c>
      <c r="BZ637">
        <v>5</v>
      </c>
      <c r="CA637">
        <v>5</v>
      </c>
      <c r="CB637">
        <v>4</v>
      </c>
      <c r="CC637">
        <v>3</v>
      </c>
      <c r="CD637">
        <v>4</v>
      </c>
      <c r="CE637">
        <v>6</v>
      </c>
      <c r="CF637">
        <v>4</v>
      </c>
      <c r="CG637">
        <v>4</v>
      </c>
      <c r="CH637">
        <v>4</v>
      </c>
      <c r="CI637">
        <v>4</v>
      </c>
      <c r="CJ637">
        <v>4</v>
      </c>
      <c r="CK637">
        <v>5</v>
      </c>
      <c r="CL637">
        <v>3</v>
      </c>
      <c r="CM637">
        <v>3</v>
      </c>
      <c r="CN637">
        <v>3</v>
      </c>
    </row>
    <row r="638" spans="1:92" ht="15.5">
      <c r="A638" s="126" t="s">
        <v>1150</v>
      </c>
      <c r="B638" s="132">
        <v>13.619303903906602</v>
      </c>
      <c r="C638">
        <v>2</v>
      </c>
      <c r="D638">
        <v>2</v>
      </c>
      <c r="E638">
        <v>13</v>
      </c>
      <c r="F638"/>
      <c r="G638"/>
      <c r="H638"/>
      <c r="I638"/>
      <c r="J638"/>
      <c r="K638"/>
      <c r="L638"/>
      <c r="M638"/>
      <c r="N638">
        <v>9</v>
      </c>
      <c r="O638"/>
      <c r="P638" t="s">
        <v>404</v>
      </c>
      <c r="Q638" s="126">
        <f t="shared" si="27"/>
        <v>1</v>
      </c>
      <c r="R638">
        <f t="shared" si="29"/>
        <v>9</v>
      </c>
      <c r="S638"/>
      <c r="T638">
        <v>2</v>
      </c>
      <c r="U638"/>
      <c r="V638">
        <v>4</v>
      </c>
      <c r="W638"/>
      <c r="X638"/>
      <c r="Y638"/>
      <c r="Z638">
        <v>8</v>
      </c>
      <c r="AA638">
        <v>9</v>
      </c>
      <c r="AB638">
        <v>10</v>
      </c>
      <c r="AC638"/>
      <c r="AD638"/>
      <c r="AE638"/>
      <c r="AF638"/>
      <c r="AG638" s="126">
        <f t="shared" si="28"/>
        <v>5</v>
      </c>
      <c r="AH638"/>
      <c r="AI638">
        <v>1</v>
      </c>
      <c r="AJ638"/>
      <c r="AK638">
        <v>2</v>
      </c>
      <c r="AL638"/>
      <c r="AM638"/>
      <c r="AN638"/>
      <c r="AO638">
        <v>3</v>
      </c>
      <c r="AP638">
        <v>4</v>
      </c>
      <c r="AQ638">
        <v>5</v>
      </c>
      <c r="AR638"/>
      <c r="AS638"/>
      <c r="AT638"/>
      <c r="AU638" t="s">
        <v>1149</v>
      </c>
      <c r="AV638"/>
      <c r="AW638"/>
      <c r="AX638"/>
      <c r="AY638"/>
      <c r="AZ638">
        <v>3</v>
      </c>
      <c r="BA638">
        <v>4</v>
      </c>
      <c r="BB638">
        <v>4</v>
      </c>
      <c r="BC638">
        <v>4</v>
      </c>
      <c r="BD638">
        <v>5</v>
      </c>
      <c r="BE638">
        <v>5</v>
      </c>
      <c r="BF638">
        <v>4</v>
      </c>
      <c r="BG638">
        <v>4</v>
      </c>
      <c r="BH638">
        <v>4</v>
      </c>
      <c r="BI638">
        <v>4</v>
      </c>
      <c r="BJ638">
        <v>4</v>
      </c>
      <c r="BK638">
        <v>4</v>
      </c>
      <c r="BL638">
        <v>4</v>
      </c>
      <c r="BM638">
        <v>4</v>
      </c>
      <c r="BN638">
        <v>5</v>
      </c>
      <c r="BO638">
        <v>4</v>
      </c>
      <c r="BP638">
        <v>4</v>
      </c>
      <c r="BQ638">
        <v>4</v>
      </c>
      <c r="BR638">
        <v>4</v>
      </c>
      <c r="BS638">
        <v>4</v>
      </c>
      <c r="BT638">
        <v>4</v>
      </c>
      <c r="BU638">
        <v>4</v>
      </c>
      <c r="BV638">
        <v>4</v>
      </c>
      <c r="BW638">
        <v>4</v>
      </c>
      <c r="BX638">
        <v>4</v>
      </c>
      <c r="BY638">
        <v>5</v>
      </c>
      <c r="BZ638">
        <v>5</v>
      </c>
      <c r="CA638">
        <v>4</v>
      </c>
      <c r="CB638">
        <v>4</v>
      </c>
      <c r="CC638">
        <v>4</v>
      </c>
      <c r="CD638">
        <v>4</v>
      </c>
      <c r="CE638">
        <v>1</v>
      </c>
      <c r="CF638">
        <v>3</v>
      </c>
      <c r="CG638">
        <v>4</v>
      </c>
      <c r="CH638">
        <v>4</v>
      </c>
      <c r="CI638">
        <v>4</v>
      </c>
      <c r="CJ638">
        <v>4</v>
      </c>
      <c r="CK638">
        <v>4</v>
      </c>
      <c r="CL638">
        <v>3</v>
      </c>
      <c r="CM638">
        <v>3</v>
      </c>
      <c r="CN638">
        <v>3</v>
      </c>
    </row>
    <row r="639" spans="1:92" ht="15.5">
      <c r="A639" s="126" t="s">
        <v>1148</v>
      </c>
      <c r="B639" s="132">
        <v>23.531997423386873</v>
      </c>
      <c r="C639">
        <v>1</v>
      </c>
      <c r="D639">
        <v>5</v>
      </c>
      <c r="E639">
        <v>8</v>
      </c>
      <c r="F639">
        <v>1</v>
      </c>
      <c r="G639"/>
      <c r="H639"/>
      <c r="I639"/>
      <c r="J639"/>
      <c r="K639"/>
      <c r="L639"/>
      <c r="M639"/>
      <c r="N639"/>
      <c r="O639"/>
      <c r="P639"/>
      <c r="Q639" s="126">
        <f t="shared" si="27"/>
        <v>1</v>
      </c>
      <c r="R639">
        <f t="shared" si="29"/>
        <v>1</v>
      </c>
      <c r="S639"/>
      <c r="T639">
        <v>2</v>
      </c>
      <c r="U639">
        <v>3</v>
      </c>
      <c r="V639">
        <v>4</v>
      </c>
      <c r="W639">
        <v>5</v>
      </c>
      <c r="X639">
        <v>6</v>
      </c>
      <c r="Y639">
        <v>7</v>
      </c>
      <c r="Z639"/>
      <c r="AA639"/>
      <c r="AB639">
        <v>10</v>
      </c>
      <c r="AC639">
        <v>11</v>
      </c>
      <c r="AD639">
        <v>12</v>
      </c>
      <c r="AE639"/>
      <c r="AF639"/>
      <c r="AG639" s="126">
        <f t="shared" si="28"/>
        <v>9</v>
      </c>
      <c r="AH639"/>
      <c r="AI639">
        <v>3</v>
      </c>
      <c r="AJ639">
        <v>8</v>
      </c>
      <c r="AK639">
        <v>2</v>
      </c>
      <c r="AL639">
        <v>9</v>
      </c>
      <c r="AM639">
        <v>4</v>
      </c>
      <c r="AN639">
        <v>5</v>
      </c>
      <c r="AO639"/>
      <c r="AP639"/>
      <c r="AQ639">
        <v>1</v>
      </c>
      <c r="AR639">
        <v>7</v>
      </c>
      <c r="AS639">
        <v>6</v>
      </c>
      <c r="AT639"/>
      <c r="AU639" t="s">
        <v>1147</v>
      </c>
      <c r="AV639" t="s">
        <v>1146</v>
      </c>
      <c r="AW639"/>
      <c r="AX639"/>
      <c r="AY639"/>
      <c r="AZ639">
        <v>4</v>
      </c>
      <c r="BA639">
        <v>3</v>
      </c>
      <c r="BB639">
        <v>3</v>
      </c>
      <c r="BC639">
        <v>3</v>
      </c>
      <c r="BD639">
        <v>4</v>
      </c>
      <c r="BE639">
        <v>4</v>
      </c>
      <c r="BF639">
        <v>3</v>
      </c>
      <c r="BG639">
        <v>3</v>
      </c>
      <c r="BH639">
        <v>3</v>
      </c>
      <c r="BI639">
        <v>4</v>
      </c>
      <c r="BJ639">
        <v>4</v>
      </c>
      <c r="BK639">
        <v>4</v>
      </c>
      <c r="BL639">
        <v>4</v>
      </c>
      <c r="BM639">
        <v>4</v>
      </c>
      <c r="BN639">
        <v>4</v>
      </c>
      <c r="BO639">
        <v>4</v>
      </c>
      <c r="BP639">
        <v>4</v>
      </c>
      <c r="BQ639">
        <v>4</v>
      </c>
      <c r="BR639">
        <v>4</v>
      </c>
      <c r="BS639">
        <v>4</v>
      </c>
      <c r="BT639">
        <v>4</v>
      </c>
      <c r="BU639">
        <v>4</v>
      </c>
      <c r="BV639">
        <v>4</v>
      </c>
      <c r="BW639">
        <v>4</v>
      </c>
      <c r="BX639">
        <v>4</v>
      </c>
      <c r="BY639">
        <v>4</v>
      </c>
      <c r="BZ639">
        <v>4</v>
      </c>
      <c r="CA639">
        <v>4</v>
      </c>
      <c r="CB639">
        <v>4</v>
      </c>
      <c r="CC639">
        <v>4</v>
      </c>
      <c r="CD639">
        <v>4</v>
      </c>
      <c r="CE639">
        <v>1</v>
      </c>
      <c r="CF639">
        <v>3</v>
      </c>
      <c r="CG639">
        <v>3</v>
      </c>
      <c r="CH639">
        <v>3</v>
      </c>
      <c r="CI639">
        <v>3</v>
      </c>
      <c r="CJ639">
        <v>3</v>
      </c>
      <c r="CK639">
        <v>3</v>
      </c>
      <c r="CL639">
        <v>3</v>
      </c>
      <c r="CM639">
        <v>3</v>
      </c>
      <c r="CN639">
        <v>3</v>
      </c>
    </row>
    <row r="640" spans="1:92" ht="15.5">
      <c r="A640" s="126" t="s">
        <v>1145</v>
      </c>
      <c r="B640" s="132">
        <v>19.947045752697036</v>
      </c>
      <c r="C640">
        <v>2</v>
      </c>
      <c r="D640">
        <v>2</v>
      </c>
      <c r="E640">
        <v>2</v>
      </c>
      <c r="F640"/>
      <c r="G640"/>
      <c r="H640"/>
      <c r="I640"/>
      <c r="J640"/>
      <c r="K640"/>
      <c r="L640"/>
      <c r="M640"/>
      <c r="N640">
        <v>9</v>
      </c>
      <c r="O640"/>
      <c r="P640" t="s">
        <v>1144</v>
      </c>
      <c r="Q640" s="126">
        <f t="shared" si="27"/>
        <v>1</v>
      </c>
      <c r="R640">
        <f t="shared" si="29"/>
        <v>9</v>
      </c>
      <c r="S640"/>
      <c r="T640">
        <v>2</v>
      </c>
      <c r="U640">
        <v>3</v>
      </c>
      <c r="V640">
        <v>4</v>
      </c>
      <c r="W640">
        <v>5</v>
      </c>
      <c r="X640">
        <v>6</v>
      </c>
      <c r="Y640">
        <v>7</v>
      </c>
      <c r="Z640">
        <v>8</v>
      </c>
      <c r="AA640">
        <v>9</v>
      </c>
      <c r="AB640">
        <v>10</v>
      </c>
      <c r="AC640">
        <v>11</v>
      </c>
      <c r="AD640">
        <v>12</v>
      </c>
      <c r="AE640">
        <v>13</v>
      </c>
      <c r="AF640"/>
      <c r="AG640" s="126">
        <f t="shared" si="28"/>
        <v>12</v>
      </c>
      <c r="AH640"/>
      <c r="AI640">
        <v>6</v>
      </c>
      <c r="AJ640">
        <v>1</v>
      </c>
      <c r="AK640">
        <v>7</v>
      </c>
      <c r="AL640">
        <v>5</v>
      </c>
      <c r="AM640">
        <v>2</v>
      </c>
      <c r="AN640">
        <v>8</v>
      </c>
      <c r="AO640">
        <v>3</v>
      </c>
      <c r="AP640">
        <v>10</v>
      </c>
      <c r="AQ640">
        <v>11</v>
      </c>
      <c r="AR640">
        <v>4</v>
      </c>
      <c r="AS640">
        <v>12</v>
      </c>
      <c r="AT640">
        <v>9</v>
      </c>
      <c r="AU640" t="s">
        <v>333</v>
      </c>
      <c r="AV640" t="s">
        <v>1143</v>
      </c>
      <c r="AW640"/>
      <c r="AX640"/>
      <c r="AY640"/>
      <c r="AZ640">
        <v>3</v>
      </c>
      <c r="BA640">
        <v>4</v>
      </c>
      <c r="BB640">
        <v>5</v>
      </c>
      <c r="BC640">
        <v>5</v>
      </c>
      <c r="BD640">
        <v>5</v>
      </c>
      <c r="BE640">
        <v>5</v>
      </c>
      <c r="BF640">
        <v>5</v>
      </c>
      <c r="BG640">
        <v>5</v>
      </c>
      <c r="BH640">
        <v>5</v>
      </c>
      <c r="BI640">
        <v>5</v>
      </c>
      <c r="BJ640">
        <v>5</v>
      </c>
      <c r="BK640">
        <v>5</v>
      </c>
      <c r="BL640">
        <v>5</v>
      </c>
      <c r="BM640">
        <v>5</v>
      </c>
      <c r="BN640">
        <v>5</v>
      </c>
      <c r="BO640">
        <v>5</v>
      </c>
      <c r="BP640">
        <v>5</v>
      </c>
      <c r="BQ640">
        <v>5</v>
      </c>
      <c r="BR640">
        <v>5</v>
      </c>
      <c r="BS640">
        <v>5</v>
      </c>
      <c r="BT640">
        <v>4</v>
      </c>
      <c r="BU640">
        <v>3</v>
      </c>
      <c r="BV640">
        <v>5</v>
      </c>
      <c r="BW640">
        <v>5</v>
      </c>
      <c r="BX640">
        <v>5</v>
      </c>
      <c r="BY640">
        <v>5</v>
      </c>
      <c r="BZ640">
        <v>5</v>
      </c>
      <c r="CA640">
        <v>5</v>
      </c>
      <c r="CB640">
        <v>5</v>
      </c>
      <c r="CC640">
        <v>5</v>
      </c>
      <c r="CD640">
        <v>5</v>
      </c>
      <c r="CE640">
        <v>3</v>
      </c>
      <c r="CF640">
        <v>5</v>
      </c>
      <c r="CG640">
        <v>4</v>
      </c>
      <c r="CH640">
        <v>4</v>
      </c>
      <c r="CI640">
        <v>4</v>
      </c>
      <c r="CJ640">
        <v>4</v>
      </c>
      <c r="CK640">
        <v>5</v>
      </c>
      <c r="CL640">
        <v>5</v>
      </c>
      <c r="CM640">
        <v>5</v>
      </c>
      <c r="CN640">
        <v>3</v>
      </c>
    </row>
    <row r="641" spans="1:92" ht="15.5">
      <c r="A641" s="126" t="s">
        <v>1142</v>
      </c>
      <c r="B641" s="132">
        <v>11.214222865039808</v>
      </c>
      <c r="C641">
        <v>2</v>
      </c>
      <c r="D641">
        <v>3</v>
      </c>
      <c r="E641">
        <v>8</v>
      </c>
      <c r="F641">
        <v>1</v>
      </c>
      <c r="G641">
        <v>2</v>
      </c>
      <c r="H641"/>
      <c r="I641"/>
      <c r="J641"/>
      <c r="K641"/>
      <c r="L641"/>
      <c r="M641"/>
      <c r="N641"/>
      <c r="O641"/>
      <c r="P641"/>
      <c r="Q641" s="126">
        <f t="shared" si="27"/>
        <v>2</v>
      </c>
      <c r="R641">
        <f t="shared" si="29"/>
        <v>11</v>
      </c>
      <c r="S641"/>
      <c r="T641">
        <v>2</v>
      </c>
      <c r="U641">
        <v>3</v>
      </c>
      <c r="V641">
        <v>4</v>
      </c>
      <c r="W641">
        <v>5</v>
      </c>
      <c r="X641">
        <v>6</v>
      </c>
      <c r="Y641">
        <v>7</v>
      </c>
      <c r="Z641">
        <v>8</v>
      </c>
      <c r="AA641">
        <v>9</v>
      </c>
      <c r="AB641">
        <v>10</v>
      </c>
      <c r="AC641">
        <v>11</v>
      </c>
      <c r="AD641">
        <v>12</v>
      </c>
      <c r="AE641">
        <v>13</v>
      </c>
      <c r="AF641"/>
      <c r="AG641" s="126">
        <f t="shared" si="28"/>
        <v>12</v>
      </c>
      <c r="AH641"/>
      <c r="AI641">
        <v>1</v>
      </c>
      <c r="AJ641">
        <v>12</v>
      </c>
      <c r="AK641">
        <v>2</v>
      </c>
      <c r="AL641">
        <v>7</v>
      </c>
      <c r="AM641">
        <v>3</v>
      </c>
      <c r="AN641">
        <v>4</v>
      </c>
      <c r="AO641">
        <v>8</v>
      </c>
      <c r="AP641">
        <v>5</v>
      </c>
      <c r="AQ641">
        <v>11</v>
      </c>
      <c r="AR641">
        <v>9</v>
      </c>
      <c r="AS641">
        <v>6</v>
      </c>
      <c r="AT641">
        <v>10</v>
      </c>
      <c r="AU641" t="s">
        <v>406</v>
      </c>
      <c r="AV641" t="s">
        <v>714</v>
      </c>
      <c r="AW641" t="s">
        <v>1141</v>
      </c>
      <c r="AX641" t="s">
        <v>1140</v>
      </c>
      <c r="AY641" t="s">
        <v>1139</v>
      </c>
      <c r="AZ641">
        <v>4</v>
      </c>
      <c r="BA641">
        <v>3</v>
      </c>
      <c r="BB641">
        <v>3</v>
      </c>
      <c r="BC641">
        <v>2</v>
      </c>
      <c r="BD641">
        <v>4</v>
      </c>
      <c r="BE641">
        <v>5</v>
      </c>
      <c r="BF641">
        <v>4</v>
      </c>
      <c r="BG641">
        <v>5</v>
      </c>
      <c r="BH641">
        <v>5</v>
      </c>
      <c r="BI641">
        <v>5</v>
      </c>
      <c r="BJ641">
        <v>5</v>
      </c>
      <c r="BK641">
        <v>5</v>
      </c>
      <c r="BL641">
        <v>5</v>
      </c>
      <c r="BM641">
        <v>5</v>
      </c>
      <c r="BN641">
        <v>5</v>
      </c>
      <c r="BO641">
        <v>5</v>
      </c>
      <c r="BP641">
        <v>5</v>
      </c>
      <c r="BQ641">
        <v>5</v>
      </c>
      <c r="BR641">
        <v>5</v>
      </c>
      <c r="BS641">
        <v>5</v>
      </c>
      <c r="BT641">
        <v>5</v>
      </c>
      <c r="BU641">
        <v>4</v>
      </c>
      <c r="BV641">
        <v>4</v>
      </c>
      <c r="BW641">
        <v>5</v>
      </c>
      <c r="BX641">
        <v>5</v>
      </c>
      <c r="BY641">
        <v>5</v>
      </c>
      <c r="BZ641">
        <v>5</v>
      </c>
      <c r="CA641">
        <v>5</v>
      </c>
      <c r="CB641">
        <v>5</v>
      </c>
      <c r="CC641">
        <v>5</v>
      </c>
      <c r="CD641">
        <v>5</v>
      </c>
      <c r="CE641">
        <v>1</v>
      </c>
      <c r="CF641">
        <v>3</v>
      </c>
      <c r="CG641">
        <v>4</v>
      </c>
      <c r="CH641">
        <v>3</v>
      </c>
      <c r="CI641">
        <v>4</v>
      </c>
      <c r="CJ641">
        <v>4</v>
      </c>
      <c r="CK641">
        <v>4</v>
      </c>
      <c r="CL641">
        <v>4</v>
      </c>
      <c r="CM641">
        <v>4</v>
      </c>
      <c r="CN641">
        <v>4</v>
      </c>
    </row>
    <row r="642" spans="1:92" ht="15.5">
      <c r="A642" s="126" t="s">
        <v>1138</v>
      </c>
      <c r="B642" s="132">
        <v>19.798575882903513</v>
      </c>
      <c r="C642">
        <v>2</v>
      </c>
      <c r="D642">
        <v>5</v>
      </c>
      <c r="E642">
        <v>2</v>
      </c>
      <c r="F642">
        <v>1</v>
      </c>
      <c r="G642"/>
      <c r="H642"/>
      <c r="I642"/>
      <c r="J642"/>
      <c r="K642"/>
      <c r="L642"/>
      <c r="M642"/>
      <c r="N642"/>
      <c r="O642"/>
      <c r="P642"/>
      <c r="Q642" s="126">
        <f t="shared" si="27"/>
        <v>1</v>
      </c>
      <c r="R642">
        <f t="shared" si="29"/>
        <v>1</v>
      </c>
      <c r="S642"/>
      <c r="T642">
        <v>2</v>
      </c>
      <c r="U642">
        <v>3</v>
      </c>
      <c r="V642"/>
      <c r="W642"/>
      <c r="X642">
        <v>6</v>
      </c>
      <c r="Y642">
        <v>7</v>
      </c>
      <c r="Z642">
        <v>8</v>
      </c>
      <c r="AA642"/>
      <c r="AB642">
        <v>10</v>
      </c>
      <c r="AC642">
        <v>11</v>
      </c>
      <c r="AD642">
        <v>12</v>
      </c>
      <c r="AE642">
        <v>13</v>
      </c>
      <c r="AF642"/>
      <c r="AG642" s="126">
        <f t="shared" si="28"/>
        <v>9</v>
      </c>
      <c r="AH642"/>
      <c r="AI642">
        <v>1</v>
      </c>
      <c r="AJ642">
        <v>4</v>
      </c>
      <c r="AK642"/>
      <c r="AL642"/>
      <c r="AM642">
        <v>2</v>
      </c>
      <c r="AN642">
        <v>5</v>
      </c>
      <c r="AO642">
        <v>6</v>
      </c>
      <c r="AP642"/>
      <c r="AQ642">
        <v>3</v>
      </c>
      <c r="AR642">
        <v>9</v>
      </c>
      <c r="AS642">
        <v>8</v>
      </c>
      <c r="AT642">
        <v>7</v>
      </c>
      <c r="AU642"/>
      <c r="AV642"/>
      <c r="AW642"/>
      <c r="AX642"/>
      <c r="AY642"/>
      <c r="AZ642">
        <v>6</v>
      </c>
      <c r="BA642">
        <v>3</v>
      </c>
      <c r="BB642">
        <v>3</v>
      </c>
      <c r="BC642">
        <v>3</v>
      </c>
      <c r="BD642">
        <v>5</v>
      </c>
      <c r="BE642">
        <v>5</v>
      </c>
      <c r="BF642">
        <v>4</v>
      </c>
      <c r="BG642">
        <v>4</v>
      </c>
      <c r="BH642">
        <v>3</v>
      </c>
      <c r="BI642">
        <v>4</v>
      </c>
      <c r="BJ642">
        <v>4</v>
      </c>
      <c r="BK642">
        <v>5</v>
      </c>
      <c r="BL642">
        <v>5</v>
      </c>
      <c r="BM642">
        <v>5</v>
      </c>
      <c r="BN642">
        <v>4</v>
      </c>
      <c r="BO642">
        <v>4</v>
      </c>
      <c r="BP642">
        <v>5</v>
      </c>
      <c r="BQ642">
        <v>5</v>
      </c>
      <c r="BR642">
        <v>5</v>
      </c>
      <c r="BS642">
        <v>5</v>
      </c>
      <c r="BT642">
        <v>4</v>
      </c>
      <c r="BU642">
        <v>4</v>
      </c>
      <c r="BV642">
        <v>4</v>
      </c>
      <c r="BW642">
        <v>4</v>
      </c>
      <c r="BX642">
        <v>4</v>
      </c>
      <c r="BY642">
        <v>4</v>
      </c>
      <c r="BZ642">
        <v>4</v>
      </c>
      <c r="CA642">
        <v>5</v>
      </c>
      <c r="CB642">
        <v>5</v>
      </c>
      <c r="CC642">
        <v>5</v>
      </c>
      <c r="CD642">
        <v>5</v>
      </c>
      <c r="CE642">
        <v>1</v>
      </c>
      <c r="CF642">
        <v>4</v>
      </c>
      <c r="CG642">
        <v>4</v>
      </c>
      <c r="CH642">
        <v>4</v>
      </c>
      <c r="CI642">
        <v>4</v>
      </c>
      <c r="CJ642">
        <v>4</v>
      </c>
      <c r="CK642">
        <v>4</v>
      </c>
      <c r="CL642">
        <v>3</v>
      </c>
      <c r="CM642">
        <v>3</v>
      </c>
      <c r="CN642">
        <v>3</v>
      </c>
    </row>
    <row r="643" spans="1:92" ht="15.5">
      <c r="A643" s="126" t="s">
        <v>1137</v>
      </c>
      <c r="B643" s="132">
        <v>6.0616877201432953</v>
      </c>
      <c r="C643">
        <v>2</v>
      </c>
      <c r="D643">
        <v>6</v>
      </c>
      <c r="E643">
        <v>3</v>
      </c>
      <c r="F643">
        <v>1</v>
      </c>
      <c r="G643"/>
      <c r="H643"/>
      <c r="I643"/>
      <c r="J643"/>
      <c r="K643"/>
      <c r="L643"/>
      <c r="M643"/>
      <c r="N643"/>
      <c r="O643"/>
      <c r="P643"/>
      <c r="Q643" s="126">
        <f t="shared" si="27"/>
        <v>1</v>
      </c>
      <c r="R643">
        <f t="shared" si="29"/>
        <v>1</v>
      </c>
      <c r="S643">
        <v>1</v>
      </c>
      <c r="T643">
        <v>2</v>
      </c>
      <c r="U643">
        <v>3</v>
      </c>
      <c r="V643">
        <v>4</v>
      </c>
      <c r="W643">
        <v>5</v>
      </c>
      <c r="X643">
        <v>6</v>
      </c>
      <c r="Y643">
        <v>7</v>
      </c>
      <c r="Z643">
        <v>8</v>
      </c>
      <c r="AA643">
        <v>9</v>
      </c>
      <c r="AB643">
        <v>10</v>
      </c>
      <c r="AC643">
        <v>11</v>
      </c>
      <c r="AD643">
        <v>12</v>
      </c>
      <c r="AE643">
        <v>13</v>
      </c>
      <c r="AF643"/>
      <c r="AG643" s="126">
        <f t="shared" si="28"/>
        <v>13</v>
      </c>
      <c r="AH643">
        <v>4</v>
      </c>
      <c r="AI643">
        <v>1</v>
      </c>
      <c r="AJ643">
        <v>3</v>
      </c>
      <c r="AK643">
        <v>2</v>
      </c>
      <c r="AL643">
        <v>12</v>
      </c>
      <c r="AM643">
        <v>7</v>
      </c>
      <c r="AN643">
        <v>5</v>
      </c>
      <c r="AO643">
        <v>10</v>
      </c>
      <c r="AP643">
        <v>6</v>
      </c>
      <c r="AQ643">
        <v>11</v>
      </c>
      <c r="AR643">
        <v>8</v>
      </c>
      <c r="AS643">
        <v>9</v>
      </c>
      <c r="AT643">
        <v>13</v>
      </c>
      <c r="AU643" t="s">
        <v>1136</v>
      </c>
      <c r="AV643" t="s">
        <v>1135</v>
      </c>
      <c r="AW643" t="s">
        <v>1134</v>
      </c>
      <c r="AX643"/>
      <c r="AY643"/>
      <c r="AZ643">
        <v>5</v>
      </c>
      <c r="BA643">
        <v>3</v>
      </c>
      <c r="BB643">
        <v>3</v>
      </c>
      <c r="BC643">
        <v>3</v>
      </c>
      <c r="BD643">
        <v>4</v>
      </c>
      <c r="BE643">
        <v>5</v>
      </c>
      <c r="BF643">
        <v>4</v>
      </c>
      <c r="BG643">
        <v>4</v>
      </c>
      <c r="BH643">
        <v>4</v>
      </c>
      <c r="BI643">
        <v>4</v>
      </c>
      <c r="BJ643">
        <v>4</v>
      </c>
      <c r="BK643">
        <v>5</v>
      </c>
      <c r="BL643">
        <v>4</v>
      </c>
      <c r="BM643">
        <v>5</v>
      </c>
      <c r="BN643">
        <v>5</v>
      </c>
      <c r="BO643">
        <v>5</v>
      </c>
      <c r="BP643">
        <v>5</v>
      </c>
      <c r="BQ643">
        <v>5</v>
      </c>
      <c r="BR643">
        <v>5</v>
      </c>
      <c r="BS643">
        <v>5</v>
      </c>
      <c r="BT643">
        <v>5</v>
      </c>
      <c r="BU643">
        <v>4</v>
      </c>
      <c r="BV643">
        <v>4</v>
      </c>
      <c r="BW643">
        <v>5</v>
      </c>
      <c r="BX643">
        <v>5</v>
      </c>
      <c r="BY643">
        <v>5</v>
      </c>
      <c r="BZ643">
        <v>5</v>
      </c>
      <c r="CA643">
        <v>5</v>
      </c>
      <c r="CB643">
        <v>4</v>
      </c>
      <c r="CC643">
        <v>4</v>
      </c>
      <c r="CD643">
        <v>5</v>
      </c>
      <c r="CE643">
        <v>7</v>
      </c>
      <c r="CF643">
        <v>4</v>
      </c>
      <c r="CG643">
        <v>4</v>
      </c>
      <c r="CH643">
        <v>4</v>
      </c>
      <c r="CI643">
        <v>4</v>
      </c>
      <c r="CJ643">
        <v>4</v>
      </c>
      <c r="CK643">
        <v>5</v>
      </c>
      <c r="CL643">
        <v>4</v>
      </c>
      <c r="CM643">
        <v>4</v>
      </c>
      <c r="CN643">
        <v>4</v>
      </c>
    </row>
    <row r="644" spans="1:92" ht="15.5">
      <c r="A644" s="126" t="s">
        <v>1133</v>
      </c>
      <c r="B644" s="132">
        <v>12.839423009434849</v>
      </c>
      <c r="C644">
        <v>2</v>
      </c>
      <c r="D644">
        <v>2</v>
      </c>
      <c r="E644">
        <v>2</v>
      </c>
      <c r="F644">
        <v>1</v>
      </c>
      <c r="G644"/>
      <c r="H644"/>
      <c r="I644"/>
      <c r="J644"/>
      <c r="K644"/>
      <c r="L644"/>
      <c r="M644"/>
      <c r="N644"/>
      <c r="O644"/>
      <c r="P644"/>
      <c r="Q644" s="126">
        <f t="shared" si="27"/>
        <v>1</v>
      </c>
      <c r="R644">
        <f t="shared" si="29"/>
        <v>1</v>
      </c>
      <c r="S644"/>
      <c r="T644">
        <v>2</v>
      </c>
      <c r="U644"/>
      <c r="V644"/>
      <c r="W644"/>
      <c r="X644"/>
      <c r="Y644"/>
      <c r="Z644"/>
      <c r="AA644"/>
      <c r="AB644"/>
      <c r="AC644"/>
      <c r="AD644"/>
      <c r="AE644"/>
      <c r="AF644"/>
      <c r="AG644" s="126">
        <f t="shared" si="28"/>
        <v>1</v>
      </c>
      <c r="AH644"/>
      <c r="AI644">
        <v>1</v>
      </c>
      <c r="AJ644"/>
      <c r="AK644"/>
      <c r="AL644"/>
      <c r="AM644"/>
      <c r="AN644"/>
      <c r="AO644"/>
      <c r="AP644"/>
      <c r="AQ644"/>
      <c r="AR644"/>
      <c r="AS644"/>
      <c r="AT644"/>
      <c r="AU644" t="s">
        <v>316</v>
      </c>
      <c r="AV644" t="s">
        <v>315</v>
      </c>
      <c r="AW644" t="s">
        <v>640</v>
      </c>
      <c r="AX644" t="s">
        <v>269</v>
      </c>
      <c r="AY644" t="s">
        <v>527</v>
      </c>
      <c r="AZ644">
        <v>5</v>
      </c>
      <c r="BA644">
        <v>5</v>
      </c>
      <c r="BB644">
        <v>5</v>
      </c>
      <c r="BC644">
        <v>4</v>
      </c>
      <c r="BD644">
        <v>4</v>
      </c>
      <c r="BE644">
        <v>5</v>
      </c>
      <c r="BF644">
        <v>4</v>
      </c>
      <c r="BG644">
        <v>4</v>
      </c>
      <c r="BH644">
        <v>4</v>
      </c>
      <c r="BI644">
        <v>5</v>
      </c>
      <c r="BJ644">
        <v>5</v>
      </c>
      <c r="BK644">
        <v>5</v>
      </c>
      <c r="BL644">
        <v>5</v>
      </c>
      <c r="BM644">
        <v>5</v>
      </c>
      <c r="BN644">
        <v>5</v>
      </c>
      <c r="BO644">
        <v>5</v>
      </c>
      <c r="BP644">
        <v>5</v>
      </c>
      <c r="BQ644">
        <v>5</v>
      </c>
      <c r="BR644">
        <v>5</v>
      </c>
      <c r="BS644">
        <v>5</v>
      </c>
      <c r="BT644">
        <v>5</v>
      </c>
      <c r="BU644">
        <v>5</v>
      </c>
      <c r="BV644">
        <v>5</v>
      </c>
      <c r="BW644">
        <v>5</v>
      </c>
      <c r="BX644">
        <v>4</v>
      </c>
      <c r="BY644">
        <v>5</v>
      </c>
      <c r="BZ644">
        <v>4</v>
      </c>
      <c r="CA644">
        <v>5</v>
      </c>
      <c r="CB644">
        <v>5</v>
      </c>
      <c r="CC644">
        <v>5</v>
      </c>
      <c r="CD644">
        <v>5</v>
      </c>
      <c r="CE644">
        <v>4</v>
      </c>
      <c r="CF644">
        <v>5</v>
      </c>
      <c r="CG644">
        <v>5</v>
      </c>
      <c r="CH644">
        <v>5</v>
      </c>
      <c r="CI644">
        <v>5</v>
      </c>
      <c r="CJ644">
        <v>5</v>
      </c>
      <c r="CK644">
        <v>5</v>
      </c>
      <c r="CL644">
        <v>3</v>
      </c>
      <c r="CM644">
        <v>4</v>
      </c>
      <c r="CN644">
        <v>5</v>
      </c>
    </row>
    <row r="645" spans="1:92" ht="15.5">
      <c r="A645" s="126" t="s">
        <v>1132</v>
      </c>
      <c r="B645" s="132">
        <v>13.885223963663815</v>
      </c>
      <c r="C645">
        <v>1</v>
      </c>
      <c r="D645">
        <v>3</v>
      </c>
      <c r="E645">
        <v>12</v>
      </c>
      <c r="F645">
        <v>1</v>
      </c>
      <c r="G645"/>
      <c r="H645"/>
      <c r="I645"/>
      <c r="J645"/>
      <c r="K645"/>
      <c r="L645"/>
      <c r="M645"/>
      <c r="N645"/>
      <c r="O645"/>
      <c r="P645"/>
      <c r="Q645" s="126">
        <f t="shared" ref="Q645:Q708" si="30">COUNT(F645:P645)</f>
        <v>1</v>
      </c>
      <c r="R645">
        <f t="shared" si="29"/>
        <v>1</v>
      </c>
      <c r="S645"/>
      <c r="T645"/>
      <c r="U645"/>
      <c r="V645"/>
      <c r="W645"/>
      <c r="X645"/>
      <c r="Y645"/>
      <c r="Z645"/>
      <c r="AA645"/>
      <c r="AB645"/>
      <c r="AC645"/>
      <c r="AD645">
        <v>12</v>
      </c>
      <c r="AE645"/>
      <c r="AF645"/>
      <c r="AG645" s="126">
        <f t="shared" ref="AG645:AG708" si="31">COUNT(S645:AE645)</f>
        <v>1</v>
      </c>
      <c r="AH645"/>
      <c r="AI645"/>
      <c r="AJ645"/>
      <c r="AK645"/>
      <c r="AL645"/>
      <c r="AM645"/>
      <c r="AN645"/>
      <c r="AO645"/>
      <c r="AP645"/>
      <c r="AQ645"/>
      <c r="AR645"/>
      <c r="AS645">
        <v>1</v>
      </c>
      <c r="AT645"/>
      <c r="AU645" t="s">
        <v>571</v>
      </c>
      <c r="AV645"/>
      <c r="AW645"/>
      <c r="AX645"/>
      <c r="AY645"/>
      <c r="AZ645">
        <v>5</v>
      </c>
      <c r="BA645">
        <v>4</v>
      </c>
      <c r="BB645">
        <v>4</v>
      </c>
      <c r="BC645">
        <v>4</v>
      </c>
      <c r="BD645">
        <v>3</v>
      </c>
      <c r="BE645">
        <v>4</v>
      </c>
      <c r="BF645">
        <v>4</v>
      </c>
      <c r="BG645">
        <v>4</v>
      </c>
      <c r="BH645">
        <v>4</v>
      </c>
      <c r="BI645">
        <v>4</v>
      </c>
      <c r="BJ645">
        <v>4</v>
      </c>
      <c r="BK645">
        <v>4</v>
      </c>
      <c r="BL645">
        <v>4</v>
      </c>
      <c r="BM645">
        <v>4</v>
      </c>
      <c r="BN645">
        <v>4</v>
      </c>
      <c r="BO645">
        <v>4</v>
      </c>
      <c r="BP645">
        <v>4</v>
      </c>
      <c r="BQ645">
        <v>4</v>
      </c>
      <c r="BR645">
        <v>4</v>
      </c>
      <c r="BS645">
        <v>4</v>
      </c>
      <c r="BT645">
        <v>4</v>
      </c>
      <c r="BU645">
        <v>4</v>
      </c>
      <c r="BV645">
        <v>4</v>
      </c>
      <c r="BW645">
        <v>4</v>
      </c>
      <c r="BX645">
        <v>4</v>
      </c>
      <c r="BY645">
        <v>4</v>
      </c>
      <c r="BZ645">
        <v>4</v>
      </c>
      <c r="CA645">
        <v>4</v>
      </c>
      <c r="CB645">
        <v>4</v>
      </c>
      <c r="CC645">
        <v>4</v>
      </c>
      <c r="CD645">
        <v>4</v>
      </c>
      <c r="CE645">
        <v>3</v>
      </c>
      <c r="CF645">
        <v>4</v>
      </c>
      <c r="CG645">
        <v>4</v>
      </c>
      <c r="CH645">
        <v>4</v>
      </c>
      <c r="CI645">
        <v>4</v>
      </c>
      <c r="CJ645">
        <v>4</v>
      </c>
      <c r="CK645">
        <v>4</v>
      </c>
      <c r="CL645">
        <v>4</v>
      </c>
      <c r="CM645">
        <v>4</v>
      </c>
      <c r="CN645">
        <v>4</v>
      </c>
    </row>
    <row r="646" spans="1:92" ht="15.5">
      <c r="A646" s="126" t="s">
        <v>1131</v>
      </c>
      <c r="B646" s="132">
        <v>4.13748581039951</v>
      </c>
      <c r="C646">
        <v>1</v>
      </c>
      <c r="D646">
        <v>3</v>
      </c>
      <c r="E646">
        <v>3</v>
      </c>
      <c r="F646">
        <v>1</v>
      </c>
      <c r="G646"/>
      <c r="H646"/>
      <c r="I646"/>
      <c r="J646"/>
      <c r="K646"/>
      <c r="L646"/>
      <c r="M646"/>
      <c r="N646"/>
      <c r="O646"/>
      <c r="P646"/>
      <c r="Q646" s="126">
        <f t="shared" si="30"/>
        <v>1</v>
      </c>
      <c r="R646">
        <f t="shared" ref="R646:R709" si="32">IF(Q646=1,MAX(F646:O646),11)</f>
        <v>1</v>
      </c>
      <c r="S646">
        <v>1</v>
      </c>
      <c r="T646"/>
      <c r="U646"/>
      <c r="V646"/>
      <c r="W646"/>
      <c r="X646"/>
      <c r="Y646"/>
      <c r="Z646"/>
      <c r="AA646"/>
      <c r="AB646">
        <v>10</v>
      </c>
      <c r="AC646"/>
      <c r="AD646"/>
      <c r="AE646">
        <v>13</v>
      </c>
      <c r="AF646"/>
      <c r="AG646" s="126">
        <f t="shared" si="31"/>
        <v>3</v>
      </c>
      <c r="AH646">
        <v>2</v>
      </c>
      <c r="AI646"/>
      <c r="AJ646"/>
      <c r="AK646"/>
      <c r="AL646"/>
      <c r="AM646"/>
      <c r="AN646"/>
      <c r="AO646"/>
      <c r="AP646"/>
      <c r="AQ646">
        <v>1</v>
      </c>
      <c r="AR646"/>
      <c r="AS646"/>
      <c r="AT646">
        <v>3</v>
      </c>
      <c r="AU646"/>
      <c r="AV646"/>
      <c r="AW646"/>
      <c r="AX646"/>
      <c r="AY646"/>
      <c r="AZ646">
        <v>4</v>
      </c>
      <c r="BA646">
        <v>4</v>
      </c>
      <c r="BB646">
        <v>5</v>
      </c>
      <c r="BC646">
        <v>3</v>
      </c>
      <c r="BD646">
        <v>5</v>
      </c>
      <c r="BE646">
        <v>5</v>
      </c>
      <c r="BF646">
        <v>4</v>
      </c>
      <c r="BG646">
        <v>4</v>
      </c>
      <c r="BH646">
        <v>4</v>
      </c>
      <c r="BI646">
        <v>3</v>
      </c>
      <c r="BJ646">
        <v>5</v>
      </c>
      <c r="BK646">
        <v>4</v>
      </c>
      <c r="BL646">
        <v>4</v>
      </c>
      <c r="BM646">
        <v>4</v>
      </c>
      <c r="BN646">
        <v>4</v>
      </c>
      <c r="BO646">
        <v>4</v>
      </c>
      <c r="BP646">
        <v>4</v>
      </c>
      <c r="BQ646">
        <v>4</v>
      </c>
      <c r="BR646">
        <v>4</v>
      </c>
      <c r="BS646">
        <v>4</v>
      </c>
      <c r="BT646">
        <v>4</v>
      </c>
      <c r="BU646">
        <v>4</v>
      </c>
      <c r="BV646">
        <v>4</v>
      </c>
      <c r="BW646">
        <v>4</v>
      </c>
      <c r="BX646">
        <v>4</v>
      </c>
      <c r="BY646">
        <v>4</v>
      </c>
      <c r="BZ646">
        <v>4</v>
      </c>
      <c r="CA646">
        <v>4</v>
      </c>
      <c r="CB646">
        <v>4</v>
      </c>
      <c r="CC646">
        <v>4</v>
      </c>
      <c r="CD646">
        <v>4</v>
      </c>
      <c r="CE646">
        <v>5</v>
      </c>
      <c r="CF646">
        <v>5</v>
      </c>
      <c r="CG646">
        <v>5</v>
      </c>
      <c r="CH646">
        <v>5</v>
      </c>
      <c r="CI646">
        <v>4</v>
      </c>
      <c r="CJ646">
        <v>4</v>
      </c>
      <c r="CK646">
        <v>5</v>
      </c>
      <c r="CL646">
        <v>4</v>
      </c>
      <c r="CM646">
        <v>5</v>
      </c>
      <c r="CN646">
        <v>5</v>
      </c>
    </row>
    <row r="647" spans="1:92" ht="15.5">
      <c r="A647" s="126" t="s">
        <v>1130</v>
      </c>
      <c r="B647" s="132">
        <v>21.929285420285083</v>
      </c>
      <c r="C647">
        <v>1</v>
      </c>
      <c r="D647">
        <v>6</v>
      </c>
      <c r="E647">
        <v>12</v>
      </c>
      <c r="F647">
        <v>1</v>
      </c>
      <c r="G647"/>
      <c r="H647"/>
      <c r="I647"/>
      <c r="J647"/>
      <c r="K647"/>
      <c r="L647"/>
      <c r="M647"/>
      <c r="N647"/>
      <c r="O647"/>
      <c r="P647"/>
      <c r="Q647" s="126">
        <f t="shared" si="30"/>
        <v>1</v>
      </c>
      <c r="R647">
        <f t="shared" si="32"/>
        <v>1</v>
      </c>
      <c r="S647"/>
      <c r="T647">
        <v>2</v>
      </c>
      <c r="U647"/>
      <c r="V647">
        <v>4</v>
      </c>
      <c r="W647">
        <v>5</v>
      </c>
      <c r="X647"/>
      <c r="Y647"/>
      <c r="Z647"/>
      <c r="AA647"/>
      <c r="AB647"/>
      <c r="AC647">
        <v>11</v>
      </c>
      <c r="AD647">
        <v>12</v>
      </c>
      <c r="AE647"/>
      <c r="AF647"/>
      <c r="AG647" s="126">
        <f t="shared" si="31"/>
        <v>5</v>
      </c>
      <c r="AH647"/>
      <c r="AI647">
        <v>2</v>
      </c>
      <c r="AJ647"/>
      <c r="AK647">
        <v>1</v>
      </c>
      <c r="AL647">
        <v>3</v>
      </c>
      <c r="AM647"/>
      <c r="AN647"/>
      <c r="AO647"/>
      <c r="AP647"/>
      <c r="AQ647"/>
      <c r="AR647">
        <v>5</v>
      </c>
      <c r="AS647">
        <v>4</v>
      </c>
      <c r="AT647"/>
      <c r="AU647" t="s">
        <v>736</v>
      </c>
      <c r="AV647" t="s">
        <v>1129</v>
      </c>
      <c r="AW647" t="s">
        <v>269</v>
      </c>
      <c r="AX647" t="s">
        <v>310</v>
      </c>
      <c r="AY647" t="s">
        <v>1128</v>
      </c>
      <c r="AZ647">
        <v>5</v>
      </c>
      <c r="BA647">
        <v>4</v>
      </c>
      <c r="BB647">
        <v>4</v>
      </c>
      <c r="BC647">
        <v>4</v>
      </c>
      <c r="BD647">
        <v>3</v>
      </c>
      <c r="BE647">
        <v>3</v>
      </c>
      <c r="BF647">
        <v>4</v>
      </c>
      <c r="BG647">
        <v>4</v>
      </c>
      <c r="BH647">
        <v>4</v>
      </c>
      <c r="BI647">
        <v>4</v>
      </c>
      <c r="BJ647">
        <v>4</v>
      </c>
      <c r="BK647">
        <v>4</v>
      </c>
      <c r="BL647">
        <v>4</v>
      </c>
      <c r="BM647">
        <v>4</v>
      </c>
      <c r="BN647">
        <v>4</v>
      </c>
      <c r="BO647">
        <v>4</v>
      </c>
      <c r="BP647">
        <v>4</v>
      </c>
      <c r="BQ647">
        <v>4</v>
      </c>
      <c r="BR647">
        <v>4</v>
      </c>
      <c r="BS647">
        <v>4</v>
      </c>
      <c r="BT647">
        <v>4</v>
      </c>
      <c r="BU647">
        <v>4</v>
      </c>
      <c r="BV647">
        <v>4</v>
      </c>
      <c r="BW647">
        <v>4</v>
      </c>
      <c r="BX647">
        <v>4</v>
      </c>
      <c r="BY647">
        <v>4</v>
      </c>
      <c r="BZ647">
        <v>5</v>
      </c>
      <c r="CA647">
        <v>4</v>
      </c>
      <c r="CB647">
        <v>4</v>
      </c>
      <c r="CC647">
        <v>4</v>
      </c>
      <c r="CD647">
        <v>3</v>
      </c>
      <c r="CE647">
        <v>7</v>
      </c>
      <c r="CF647">
        <v>3</v>
      </c>
      <c r="CG647">
        <v>4</v>
      </c>
      <c r="CH647">
        <v>4</v>
      </c>
      <c r="CI647">
        <v>4</v>
      </c>
      <c r="CJ647">
        <v>4</v>
      </c>
      <c r="CK647">
        <v>4</v>
      </c>
      <c r="CL647">
        <v>3</v>
      </c>
      <c r="CM647">
        <v>3</v>
      </c>
      <c r="CN647">
        <v>3</v>
      </c>
    </row>
    <row r="648" spans="1:92" ht="15.5">
      <c r="A648" s="126" t="s">
        <v>1127</v>
      </c>
      <c r="B648" s="132">
        <v>8.7552911753396678</v>
      </c>
      <c r="C648">
        <v>2</v>
      </c>
      <c r="D648">
        <v>5</v>
      </c>
      <c r="E648">
        <v>3</v>
      </c>
      <c r="F648">
        <v>1</v>
      </c>
      <c r="G648"/>
      <c r="H648"/>
      <c r="I648"/>
      <c r="J648"/>
      <c r="K648"/>
      <c r="L648"/>
      <c r="M648"/>
      <c r="N648"/>
      <c r="O648"/>
      <c r="P648"/>
      <c r="Q648" s="126">
        <f t="shared" si="30"/>
        <v>1</v>
      </c>
      <c r="R648">
        <f t="shared" si="32"/>
        <v>1</v>
      </c>
      <c r="S648"/>
      <c r="T648">
        <v>2</v>
      </c>
      <c r="U648"/>
      <c r="V648"/>
      <c r="W648">
        <v>5</v>
      </c>
      <c r="X648">
        <v>6</v>
      </c>
      <c r="Y648"/>
      <c r="Z648">
        <v>8</v>
      </c>
      <c r="AA648"/>
      <c r="AB648"/>
      <c r="AC648"/>
      <c r="AD648">
        <v>12</v>
      </c>
      <c r="AE648"/>
      <c r="AF648"/>
      <c r="AG648" s="126">
        <f t="shared" si="31"/>
        <v>5</v>
      </c>
      <c r="AH648"/>
      <c r="AI648">
        <v>1</v>
      </c>
      <c r="AJ648"/>
      <c r="AK648"/>
      <c r="AL648">
        <v>4</v>
      </c>
      <c r="AM648">
        <v>2</v>
      </c>
      <c r="AN648"/>
      <c r="AO648">
        <v>5</v>
      </c>
      <c r="AP648"/>
      <c r="AQ648"/>
      <c r="AR648"/>
      <c r="AS648">
        <v>3</v>
      </c>
      <c r="AT648"/>
      <c r="AU648" t="s">
        <v>86</v>
      </c>
      <c r="AV648"/>
      <c r="AW648"/>
      <c r="AX648"/>
      <c r="AY648"/>
      <c r="AZ648">
        <v>6</v>
      </c>
      <c r="BA648">
        <v>3</v>
      </c>
      <c r="BB648">
        <v>3</v>
      </c>
      <c r="BC648">
        <v>3</v>
      </c>
      <c r="BD648">
        <v>3</v>
      </c>
      <c r="BE648">
        <v>3</v>
      </c>
      <c r="BF648">
        <v>3</v>
      </c>
      <c r="BG648">
        <v>3</v>
      </c>
      <c r="BH648">
        <v>3</v>
      </c>
      <c r="BI648">
        <v>3</v>
      </c>
      <c r="BJ648">
        <v>3</v>
      </c>
      <c r="BK648">
        <v>3</v>
      </c>
      <c r="BL648">
        <v>4</v>
      </c>
      <c r="BM648">
        <v>4</v>
      </c>
      <c r="BN648">
        <v>4</v>
      </c>
      <c r="BO648">
        <v>4</v>
      </c>
      <c r="BP648">
        <v>3</v>
      </c>
      <c r="BQ648">
        <v>4</v>
      </c>
      <c r="BR648">
        <v>4</v>
      </c>
      <c r="BS648">
        <v>4</v>
      </c>
      <c r="BT648">
        <v>4</v>
      </c>
      <c r="BU648">
        <v>3</v>
      </c>
      <c r="BV648">
        <v>4</v>
      </c>
      <c r="BW648">
        <v>4</v>
      </c>
      <c r="BX648">
        <v>4</v>
      </c>
      <c r="BY648">
        <v>4</v>
      </c>
      <c r="BZ648">
        <v>5</v>
      </c>
      <c r="CA648">
        <v>4</v>
      </c>
      <c r="CB648">
        <v>4</v>
      </c>
      <c r="CC648">
        <v>4</v>
      </c>
      <c r="CD648">
        <v>4</v>
      </c>
      <c r="CE648">
        <v>2</v>
      </c>
      <c r="CF648">
        <v>4</v>
      </c>
      <c r="CG648">
        <v>3</v>
      </c>
      <c r="CH648">
        <v>3</v>
      </c>
      <c r="CI648">
        <v>3</v>
      </c>
      <c r="CJ648">
        <v>3</v>
      </c>
      <c r="CK648">
        <v>3</v>
      </c>
      <c r="CL648">
        <v>3</v>
      </c>
      <c r="CM648">
        <v>3</v>
      </c>
      <c r="CN648">
        <v>3</v>
      </c>
    </row>
    <row r="649" spans="1:92" ht="15.5">
      <c r="A649" s="126" t="s">
        <v>1126</v>
      </c>
      <c r="B649" s="132">
        <v>7.8976569464289099</v>
      </c>
      <c r="C649">
        <v>2</v>
      </c>
      <c r="D649">
        <v>2</v>
      </c>
      <c r="E649">
        <v>4</v>
      </c>
      <c r="F649"/>
      <c r="G649"/>
      <c r="H649"/>
      <c r="I649"/>
      <c r="J649"/>
      <c r="K649"/>
      <c r="L649"/>
      <c r="M649">
        <v>8</v>
      </c>
      <c r="N649"/>
      <c r="O649"/>
      <c r="P649"/>
      <c r="Q649" s="126">
        <f t="shared" si="30"/>
        <v>1</v>
      </c>
      <c r="R649">
        <f t="shared" si="32"/>
        <v>8</v>
      </c>
      <c r="S649"/>
      <c r="T649"/>
      <c r="U649">
        <v>3</v>
      </c>
      <c r="V649"/>
      <c r="W649">
        <v>5</v>
      </c>
      <c r="X649"/>
      <c r="Y649"/>
      <c r="Z649"/>
      <c r="AA649">
        <v>9</v>
      </c>
      <c r="AB649">
        <v>10</v>
      </c>
      <c r="AC649"/>
      <c r="AD649"/>
      <c r="AE649"/>
      <c r="AF649"/>
      <c r="AG649" s="126">
        <f t="shared" si="31"/>
        <v>4</v>
      </c>
      <c r="AH649"/>
      <c r="AI649"/>
      <c r="AJ649">
        <v>1</v>
      </c>
      <c r="AK649"/>
      <c r="AL649">
        <v>3</v>
      </c>
      <c r="AM649"/>
      <c r="AN649"/>
      <c r="AO649"/>
      <c r="AP649">
        <v>2</v>
      </c>
      <c r="AQ649">
        <v>4</v>
      </c>
      <c r="AR649"/>
      <c r="AS649"/>
      <c r="AT649"/>
      <c r="AU649" t="s">
        <v>1125</v>
      </c>
      <c r="AV649" t="s">
        <v>1124</v>
      </c>
      <c r="AW649" t="s">
        <v>1123</v>
      </c>
      <c r="AX649" t="s">
        <v>1122</v>
      </c>
      <c r="AY649"/>
      <c r="AZ649">
        <v>4</v>
      </c>
      <c r="BA649">
        <v>4</v>
      </c>
      <c r="BB649">
        <v>4</v>
      </c>
      <c r="BC649">
        <v>4</v>
      </c>
      <c r="BD649">
        <v>4</v>
      </c>
      <c r="BE649">
        <v>3</v>
      </c>
      <c r="BF649">
        <v>4</v>
      </c>
      <c r="BG649">
        <v>4</v>
      </c>
      <c r="BH649">
        <v>3</v>
      </c>
      <c r="BI649">
        <v>5</v>
      </c>
      <c r="BJ649">
        <v>4</v>
      </c>
      <c r="BK649">
        <v>4</v>
      </c>
      <c r="BL649">
        <v>4</v>
      </c>
      <c r="BM649">
        <v>4</v>
      </c>
      <c r="BN649">
        <v>4</v>
      </c>
      <c r="BO649">
        <v>5</v>
      </c>
      <c r="BP649">
        <v>4</v>
      </c>
      <c r="BQ649">
        <v>4</v>
      </c>
      <c r="BR649">
        <v>4</v>
      </c>
      <c r="BS649">
        <v>5</v>
      </c>
      <c r="BT649">
        <v>4</v>
      </c>
      <c r="BU649">
        <v>5</v>
      </c>
      <c r="BV649">
        <v>4</v>
      </c>
      <c r="BW649">
        <v>4</v>
      </c>
      <c r="BX649">
        <v>5</v>
      </c>
      <c r="BY649">
        <v>4</v>
      </c>
      <c r="BZ649">
        <v>5</v>
      </c>
      <c r="CA649">
        <v>4</v>
      </c>
      <c r="CB649">
        <v>4</v>
      </c>
      <c r="CC649">
        <v>5</v>
      </c>
      <c r="CD649">
        <v>4</v>
      </c>
      <c r="CE649">
        <v>2</v>
      </c>
      <c r="CF649">
        <v>4</v>
      </c>
      <c r="CG649">
        <v>4</v>
      </c>
      <c r="CH649">
        <v>3</v>
      </c>
      <c r="CI649">
        <v>4</v>
      </c>
      <c r="CJ649">
        <v>4</v>
      </c>
      <c r="CK649">
        <v>4</v>
      </c>
      <c r="CL649">
        <v>4</v>
      </c>
      <c r="CM649">
        <v>3</v>
      </c>
      <c r="CN649">
        <v>4</v>
      </c>
    </row>
    <row r="650" spans="1:92" ht="15.5">
      <c r="A650" s="126" t="s">
        <v>1121</v>
      </c>
      <c r="B650" s="132">
        <v>24.717517019518951</v>
      </c>
      <c r="C650">
        <v>2</v>
      </c>
      <c r="D650">
        <v>3</v>
      </c>
      <c r="E650">
        <v>3</v>
      </c>
      <c r="F650"/>
      <c r="G650"/>
      <c r="H650"/>
      <c r="I650"/>
      <c r="J650"/>
      <c r="K650"/>
      <c r="L650"/>
      <c r="M650"/>
      <c r="N650">
        <v>9</v>
      </c>
      <c r="O650"/>
      <c r="P650" t="s">
        <v>1120</v>
      </c>
      <c r="Q650" s="126">
        <f t="shared" si="30"/>
        <v>1</v>
      </c>
      <c r="R650">
        <f t="shared" si="32"/>
        <v>9</v>
      </c>
      <c r="S650"/>
      <c r="T650">
        <v>2</v>
      </c>
      <c r="U650"/>
      <c r="V650">
        <v>4</v>
      </c>
      <c r="W650"/>
      <c r="X650">
        <v>6</v>
      </c>
      <c r="Y650"/>
      <c r="Z650">
        <v>8</v>
      </c>
      <c r="AA650"/>
      <c r="AB650"/>
      <c r="AC650"/>
      <c r="AD650"/>
      <c r="AE650"/>
      <c r="AF650"/>
      <c r="AG650" s="126">
        <f t="shared" si="31"/>
        <v>4</v>
      </c>
      <c r="AH650"/>
      <c r="AI650">
        <v>3</v>
      </c>
      <c r="AJ650"/>
      <c r="AK650">
        <v>4</v>
      </c>
      <c r="AL650"/>
      <c r="AM650">
        <v>1</v>
      </c>
      <c r="AN650"/>
      <c r="AO650">
        <v>2</v>
      </c>
      <c r="AP650"/>
      <c r="AQ650"/>
      <c r="AR650"/>
      <c r="AS650"/>
      <c r="AT650"/>
      <c r="AU650" t="s">
        <v>760</v>
      </c>
      <c r="AV650" t="s">
        <v>1119</v>
      </c>
      <c r="AW650"/>
      <c r="AX650"/>
      <c r="AY650"/>
      <c r="AZ650">
        <v>3</v>
      </c>
      <c r="BA650">
        <v>4</v>
      </c>
      <c r="BB650">
        <v>3</v>
      </c>
      <c r="BC650">
        <v>4</v>
      </c>
      <c r="BD650">
        <v>3</v>
      </c>
      <c r="BE650">
        <v>3</v>
      </c>
      <c r="BF650">
        <v>3</v>
      </c>
      <c r="BG650">
        <v>2</v>
      </c>
      <c r="BH650">
        <v>4</v>
      </c>
      <c r="BI650">
        <v>4</v>
      </c>
      <c r="BJ650">
        <v>3</v>
      </c>
      <c r="BK650">
        <v>4</v>
      </c>
      <c r="BL650">
        <v>4</v>
      </c>
      <c r="BM650">
        <v>4</v>
      </c>
      <c r="BN650">
        <v>4</v>
      </c>
      <c r="BO650">
        <v>3</v>
      </c>
      <c r="BP650">
        <v>2</v>
      </c>
      <c r="BQ650">
        <v>4</v>
      </c>
      <c r="BR650">
        <v>3</v>
      </c>
      <c r="BS650">
        <v>3</v>
      </c>
      <c r="BT650">
        <v>4</v>
      </c>
      <c r="BU650">
        <v>4</v>
      </c>
      <c r="BV650">
        <v>3</v>
      </c>
      <c r="BW650">
        <v>4</v>
      </c>
      <c r="BX650">
        <v>4</v>
      </c>
      <c r="BY650">
        <v>3</v>
      </c>
      <c r="BZ650">
        <v>3</v>
      </c>
      <c r="CA650">
        <v>4</v>
      </c>
      <c r="CB650">
        <v>3</v>
      </c>
      <c r="CC650">
        <v>4</v>
      </c>
      <c r="CD650">
        <v>4</v>
      </c>
      <c r="CE650">
        <v>6</v>
      </c>
      <c r="CF650">
        <v>4</v>
      </c>
      <c r="CG650">
        <v>4</v>
      </c>
      <c r="CH650">
        <v>3</v>
      </c>
      <c r="CI650">
        <v>4</v>
      </c>
      <c r="CJ650">
        <v>5</v>
      </c>
      <c r="CK650">
        <v>4</v>
      </c>
      <c r="CL650">
        <v>4</v>
      </c>
      <c r="CM650">
        <v>3</v>
      </c>
      <c r="CN650">
        <v>4</v>
      </c>
    </row>
    <row r="651" spans="1:92" ht="15.5">
      <c r="A651" s="126" t="s">
        <v>1118</v>
      </c>
      <c r="B651" s="132">
        <v>21.840338318985719</v>
      </c>
      <c r="C651">
        <v>2</v>
      </c>
      <c r="D651">
        <v>3</v>
      </c>
      <c r="E651">
        <v>3</v>
      </c>
      <c r="F651">
        <v>1</v>
      </c>
      <c r="G651"/>
      <c r="H651"/>
      <c r="I651"/>
      <c r="J651"/>
      <c r="K651"/>
      <c r="L651"/>
      <c r="M651"/>
      <c r="N651"/>
      <c r="O651"/>
      <c r="P651"/>
      <c r="Q651" s="126">
        <f t="shared" si="30"/>
        <v>1</v>
      </c>
      <c r="R651">
        <f t="shared" si="32"/>
        <v>1</v>
      </c>
      <c r="S651"/>
      <c r="T651">
        <v>2</v>
      </c>
      <c r="U651">
        <v>3</v>
      </c>
      <c r="V651">
        <v>4</v>
      </c>
      <c r="W651">
        <v>5</v>
      </c>
      <c r="X651">
        <v>6</v>
      </c>
      <c r="Y651">
        <v>7</v>
      </c>
      <c r="Z651"/>
      <c r="AA651"/>
      <c r="AB651"/>
      <c r="AC651">
        <v>11</v>
      </c>
      <c r="AD651">
        <v>12</v>
      </c>
      <c r="AE651"/>
      <c r="AF651"/>
      <c r="AG651" s="126">
        <f t="shared" si="31"/>
        <v>8</v>
      </c>
      <c r="AH651"/>
      <c r="AI651">
        <v>1</v>
      </c>
      <c r="AJ651">
        <v>8</v>
      </c>
      <c r="AK651">
        <v>5</v>
      </c>
      <c r="AL651">
        <v>7</v>
      </c>
      <c r="AM651">
        <v>4</v>
      </c>
      <c r="AN651">
        <v>2</v>
      </c>
      <c r="AO651"/>
      <c r="AP651"/>
      <c r="AQ651"/>
      <c r="AR651">
        <v>6</v>
      </c>
      <c r="AS651">
        <v>3</v>
      </c>
      <c r="AT651"/>
      <c r="AU651" t="s">
        <v>1117</v>
      </c>
      <c r="AV651" t="s">
        <v>1115</v>
      </c>
      <c r="AW651"/>
      <c r="AX651"/>
      <c r="AY651"/>
      <c r="AZ651">
        <v>6</v>
      </c>
      <c r="BA651">
        <v>3</v>
      </c>
      <c r="BB651">
        <v>4</v>
      </c>
      <c r="BC651">
        <v>4</v>
      </c>
      <c r="BD651">
        <v>4</v>
      </c>
      <c r="BE651">
        <v>5</v>
      </c>
      <c r="BF651">
        <v>3</v>
      </c>
      <c r="BG651">
        <v>4</v>
      </c>
      <c r="BH651">
        <v>4</v>
      </c>
      <c r="BI651">
        <v>4</v>
      </c>
      <c r="BJ651">
        <v>5</v>
      </c>
      <c r="BK651">
        <v>4</v>
      </c>
      <c r="BL651">
        <v>5</v>
      </c>
      <c r="BM651">
        <v>5</v>
      </c>
      <c r="BN651">
        <v>4</v>
      </c>
      <c r="BO651">
        <v>4</v>
      </c>
      <c r="BP651">
        <v>5</v>
      </c>
      <c r="BQ651">
        <v>3</v>
      </c>
      <c r="BR651">
        <v>4</v>
      </c>
      <c r="BS651">
        <v>4</v>
      </c>
      <c r="BT651">
        <v>4</v>
      </c>
      <c r="BU651">
        <v>4</v>
      </c>
      <c r="BV651">
        <v>4</v>
      </c>
      <c r="BW651">
        <v>4</v>
      </c>
      <c r="BX651">
        <v>5</v>
      </c>
      <c r="BY651">
        <v>5</v>
      </c>
      <c r="BZ651">
        <v>5</v>
      </c>
      <c r="CA651">
        <v>4</v>
      </c>
      <c r="CB651">
        <v>4</v>
      </c>
      <c r="CC651">
        <v>3</v>
      </c>
      <c r="CD651">
        <v>4</v>
      </c>
      <c r="CE651">
        <v>3</v>
      </c>
      <c r="CF651">
        <v>4</v>
      </c>
      <c r="CG651">
        <v>5</v>
      </c>
      <c r="CH651">
        <v>5</v>
      </c>
      <c r="CI651">
        <v>4</v>
      </c>
      <c r="CJ651">
        <v>5</v>
      </c>
      <c r="CK651">
        <v>5</v>
      </c>
      <c r="CL651">
        <v>3</v>
      </c>
      <c r="CM651">
        <v>1</v>
      </c>
      <c r="CN651">
        <v>2</v>
      </c>
    </row>
    <row r="652" spans="1:92" ht="15.5">
      <c r="A652" s="126" t="s">
        <v>1116</v>
      </c>
      <c r="B652" s="132">
        <v>19.858658410300926</v>
      </c>
      <c r="C652">
        <v>2</v>
      </c>
      <c r="D652">
        <v>4</v>
      </c>
      <c r="E652">
        <v>8</v>
      </c>
      <c r="F652"/>
      <c r="G652">
        <v>2</v>
      </c>
      <c r="H652"/>
      <c r="I652"/>
      <c r="J652"/>
      <c r="K652"/>
      <c r="L652"/>
      <c r="M652"/>
      <c r="N652"/>
      <c r="O652"/>
      <c r="P652"/>
      <c r="Q652" s="126">
        <f t="shared" si="30"/>
        <v>1</v>
      </c>
      <c r="R652">
        <f t="shared" si="32"/>
        <v>2</v>
      </c>
      <c r="S652"/>
      <c r="T652">
        <v>2</v>
      </c>
      <c r="U652">
        <v>3</v>
      </c>
      <c r="V652"/>
      <c r="W652">
        <v>5</v>
      </c>
      <c r="X652">
        <v>6</v>
      </c>
      <c r="Y652">
        <v>7</v>
      </c>
      <c r="Z652">
        <v>8</v>
      </c>
      <c r="AA652"/>
      <c r="AB652"/>
      <c r="AC652">
        <v>11</v>
      </c>
      <c r="AD652">
        <v>12</v>
      </c>
      <c r="AE652">
        <v>13</v>
      </c>
      <c r="AF652"/>
      <c r="AG652" s="126">
        <f t="shared" si="31"/>
        <v>9</v>
      </c>
      <c r="AH652"/>
      <c r="AI652">
        <v>1</v>
      </c>
      <c r="AJ652">
        <v>3</v>
      </c>
      <c r="AK652"/>
      <c r="AL652">
        <v>7</v>
      </c>
      <c r="AM652">
        <v>2</v>
      </c>
      <c r="AN652">
        <v>5</v>
      </c>
      <c r="AO652">
        <v>8</v>
      </c>
      <c r="AP652"/>
      <c r="AQ652"/>
      <c r="AR652">
        <v>9</v>
      </c>
      <c r="AS652">
        <v>6</v>
      </c>
      <c r="AT652">
        <v>4</v>
      </c>
      <c r="AU652" t="s">
        <v>1115</v>
      </c>
      <c r="AV652" t="s">
        <v>1114</v>
      </c>
      <c r="AW652"/>
      <c r="AX652"/>
      <c r="AY652"/>
      <c r="AZ652">
        <v>3</v>
      </c>
      <c r="BA652">
        <v>1</v>
      </c>
      <c r="BB652">
        <v>3</v>
      </c>
      <c r="BC652">
        <v>1</v>
      </c>
      <c r="BD652">
        <v>3</v>
      </c>
      <c r="BE652">
        <v>5</v>
      </c>
      <c r="BF652">
        <v>3</v>
      </c>
      <c r="BG652">
        <v>2</v>
      </c>
      <c r="BH652">
        <v>2</v>
      </c>
      <c r="BI652">
        <v>2</v>
      </c>
      <c r="BJ652">
        <v>4</v>
      </c>
      <c r="BK652">
        <v>5</v>
      </c>
      <c r="BL652">
        <v>5</v>
      </c>
      <c r="BM652">
        <v>5</v>
      </c>
      <c r="BN652">
        <v>3</v>
      </c>
      <c r="BO652">
        <v>3</v>
      </c>
      <c r="BP652">
        <v>3</v>
      </c>
      <c r="BQ652">
        <v>3</v>
      </c>
      <c r="BR652">
        <v>3</v>
      </c>
      <c r="BS652">
        <v>3</v>
      </c>
      <c r="BT652">
        <v>3</v>
      </c>
      <c r="BU652">
        <v>4</v>
      </c>
      <c r="BV652">
        <v>5</v>
      </c>
      <c r="BW652">
        <v>5</v>
      </c>
      <c r="BX652">
        <v>3</v>
      </c>
      <c r="BY652">
        <v>3</v>
      </c>
      <c r="BZ652">
        <v>3</v>
      </c>
      <c r="CA652">
        <v>4</v>
      </c>
      <c r="CB652">
        <v>4</v>
      </c>
      <c r="CC652">
        <v>4</v>
      </c>
      <c r="CD652">
        <v>3</v>
      </c>
      <c r="CE652">
        <v>3</v>
      </c>
      <c r="CF652">
        <v>4</v>
      </c>
      <c r="CG652">
        <v>4</v>
      </c>
      <c r="CH652">
        <v>4</v>
      </c>
      <c r="CI652">
        <v>4</v>
      </c>
      <c r="CJ652">
        <v>4</v>
      </c>
      <c r="CK652">
        <v>5</v>
      </c>
      <c r="CL652">
        <v>3</v>
      </c>
      <c r="CM652">
        <v>4</v>
      </c>
      <c r="CN652">
        <v>3</v>
      </c>
    </row>
    <row r="653" spans="1:92" ht="15.5">
      <c r="A653" s="126" t="s">
        <v>1113</v>
      </c>
      <c r="B653" s="132">
        <v>24.232140232145984</v>
      </c>
      <c r="C653">
        <v>1</v>
      </c>
      <c r="D653">
        <v>6</v>
      </c>
      <c r="E653">
        <v>2</v>
      </c>
      <c r="F653">
        <v>1</v>
      </c>
      <c r="G653"/>
      <c r="H653"/>
      <c r="I653"/>
      <c r="J653"/>
      <c r="K653"/>
      <c r="L653"/>
      <c r="M653"/>
      <c r="N653"/>
      <c r="O653"/>
      <c r="P653"/>
      <c r="Q653" s="126">
        <f t="shared" si="30"/>
        <v>1</v>
      </c>
      <c r="R653">
        <f t="shared" si="32"/>
        <v>1</v>
      </c>
      <c r="S653"/>
      <c r="T653">
        <v>2</v>
      </c>
      <c r="U653">
        <v>3</v>
      </c>
      <c r="V653"/>
      <c r="W653">
        <v>5</v>
      </c>
      <c r="X653">
        <v>6</v>
      </c>
      <c r="Y653">
        <v>7</v>
      </c>
      <c r="Z653"/>
      <c r="AA653"/>
      <c r="AB653"/>
      <c r="AC653">
        <v>11</v>
      </c>
      <c r="AD653">
        <v>12</v>
      </c>
      <c r="AE653"/>
      <c r="AF653"/>
      <c r="AG653" s="126">
        <f t="shared" si="31"/>
        <v>7</v>
      </c>
      <c r="AH653"/>
      <c r="AI653">
        <v>1</v>
      </c>
      <c r="AJ653">
        <v>3</v>
      </c>
      <c r="AK653"/>
      <c r="AL653">
        <v>7</v>
      </c>
      <c r="AM653">
        <v>2</v>
      </c>
      <c r="AN653">
        <v>6</v>
      </c>
      <c r="AO653"/>
      <c r="AP653"/>
      <c r="AQ653"/>
      <c r="AR653">
        <v>4</v>
      </c>
      <c r="AS653">
        <v>5</v>
      </c>
      <c r="AT653"/>
      <c r="AU653" t="s">
        <v>377</v>
      </c>
      <c r="AV653" t="s">
        <v>1112</v>
      </c>
      <c r="AW653" t="s">
        <v>502</v>
      </c>
      <c r="AX653"/>
      <c r="AY653"/>
      <c r="AZ653">
        <v>4</v>
      </c>
      <c r="BA653">
        <v>3</v>
      </c>
      <c r="BB653">
        <v>1</v>
      </c>
      <c r="BC653">
        <v>2</v>
      </c>
      <c r="BD653">
        <v>4</v>
      </c>
      <c r="BE653">
        <v>5</v>
      </c>
      <c r="BF653">
        <v>4</v>
      </c>
      <c r="BG653">
        <v>5</v>
      </c>
      <c r="BH653">
        <v>5</v>
      </c>
      <c r="BI653">
        <v>5</v>
      </c>
      <c r="BJ653">
        <v>4</v>
      </c>
      <c r="BK653">
        <v>5</v>
      </c>
      <c r="BL653">
        <v>5</v>
      </c>
      <c r="BM653">
        <v>5</v>
      </c>
      <c r="BN653">
        <v>5</v>
      </c>
      <c r="BO653">
        <v>4</v>
      </c>
      <c r="BP653">
        <v>4</v>
      </c>
      <c r="BQ653">
        <v>4</v>
      </c>
      <c r="BR653">
        <v>5</v>
      </c>
      <c r="BS653">
        <v>5</v>
      </c>
      <c r="BT653">
        <v>5</v>
      </c>
      <c r="BU653">
        <v>5</v>
      </c>
      <c r="BV653">
        <v>5</v>
      </c>
      <c r="BW653">
        <v>5</v>
      </c>
      <c r="BX653">
        <v>5</v>
      </c>
      <c r="BY653">
        <v>5</v>
      </c>
      <c r="BZ653">
        <v>5</v>
      </c>
      <c r="CA653">
        <v>4</v>
      </c>
      <c r="CB653">
        <v>4</v>
      </c>
      <c r="CC653">
        <v>5</v>
      </c>
      <c r="CD653">
        <v>4</v>
      </c>
      <c r="CE653">
        <v>3</v>
      </c>
      <c r="CF653">
        <v>4</v>
      </c>
      <c r="CG653">
        <v>4</v>
      </c>
      <c r="CH653">
        <v>4</v>
      </c>
      <c r="CI653">
        <v>4</v>
      </c>
      <c r="CJ653">
        <v>4</v>
      </c>
      <c r="CK653">
        <v>5</v>
      </c>
      <c r="CL653">
        <v>3</v>
      </c>
      <c r="CM653">
        <v>3</v>
      </c>
      <c r="CN653">
        <v>2</v>
      </c>
    </row>
    <row r="654" spans="1:92" ht="15.5">
      <c r="A654" s="126" t="s">
        <v>1111</v>
      </c>
      <c r="B654" s="132">
        <v>9.9076058810517349</v>
      </c>
      <c r="C654">
        <v>2</v>
      </c>
      <c r="D654">
        <v>4</v>
      </c>
      <c r="E654">
        <v>7</v>
      </c>
      <c r="F654">
        <v>1</v>
      </c>
      <c r="G654"/>
      <c r="H654"/>
      <c r="I654"/>
      <c r="J654"/>
      <c r="K654"/>
      <c r="L654"/>
      <c r="M654"/>
      <c r="N654"/>
      <c r="O654"/>
      <c r="P654"/>
      <c r="Q654" s="126">
        <f t="shared" si="30"/>
        <v>1</v>
      </c>
      <c r="R654">
        <f t="shared" si="32"/>
        <v>1</v>
      </c>
      <c r="S654"/>
      <c r="T654">
        <v>2</v>
      </c>
      <c r="U654">
        <v>3</v>
      </c>
      <c r="V654"/>
      <c r="W654">
        <v>5</v>
      </c>
      <c r="X654">
        <v>6</v>
      </c>
      <c r="Y654">
        <v>7</v>
      </c>
      <c r="Z654">
        <v>8</v>
      </c>
      <c r="AA654"/>
      <c r="AB654">
        <v>10</v>
      </c>
      <c r="AC654">
        <v>11</v>
      </c>
      <c r="AD654">
        <v>12</v>
      </c>
      <c r="AE654">
        <v>13</v>
      </c>
      <c r="AF654"/>
      <c r="AG654" s="126">
        <f t="shared" si="31"/>
        <v>10</v>
      </c>
      <c r="AH654"/>
      <c r="AI654">
        <v>11</v>
      </c>
      <c r="AJ654">
        <v>3</v>
      </c>
      <c r="AK654"/>
      <c r="AL654">
        <v>1</v>
      </c>
      <c r="AM654">
        <v>2</v>
      </c>
      <c r="AN654">
        <v>4</v>
      </c>
      <c r="AO654">
        <v>5</v>
      </c>
      <c r="AP654"/>
      <c r="AQ654">
        <v>8</v>
      </c>
      <c r="AR654">
        <v>6</v>
      </c>
      <c r="AS654">
        <v>7</v>
      </c>
      <c r="AT654">
        <v>9</v>
      </c>
      <c r="AU654" t="s">
        <v>760</v>
      </c>
      <c r="AV654" t="s">
        <v>1110</v>
      </c>
      <c r="AW654" t="s">
        <v>1109</v>
      </c>
      <c r="AX654"/>
      <c r="AY654"/>
      <c r="AZ654">
        <v>3</v>
      </c>
      <c r="BA654">
        <v>4</v>
      </c>
      <c r="BB654">
        <v>4</v>
      </c>
      <c r="BC654">
        <v>4</v>
      </c>
      <c r="BD654">
        <v>5</v>
      </c>
      <c r="BE654">
        <v>5</v>
      </c>
      <c r="BF654">
        <v>5</v>
      </c>
      <c r="BG654">
        <v>5</v>
      </c>
      <c r="BH654">
        <v>5</v>
      </c>
      <c r="BI654">
        <v>5</v>
      </c>
      <c r="BJ654">
        <v>5</v>
      </c>
      <c r="BK654">
        <v>5</v>
      </c>
      <c r="BL654">
        <v>5</v>
      </c>
      <c r="BM654">
        <v>5</v>
      </c>
      <c r="BN654">
        <v>5</v>
      </c>
      <c r="BO654">
        <v>5</v>
      </c>
      <c r="BP654">
        <v>5</v>
      </c>
      <c r="BQ654">
        <v>5</v>
      </c>
      <c r="BR654">
        <v>5</v>
      </c>
      <c r="BS654">
        <v>5</v>
      </c>
      <c r="BT654">
        <v>5</v>
      </c>
      <c r="BU654">
        <v>5</v>
      </c>
      <c r="BV654">
        <v>5</v>
      </c>
      <c r="BW654">
        <v>5</v>
      </c>
      <c r="BX654">
        <v>5</v>
      </c>
      <c r="BY654">
        <v>5</v>
      </c>
      <c r="BZ654">
        <v>5</v>
      </c>
      <c r="CA654">
        <v>5</v>
      </c>
      <c r="CB654">
        <v>5</v>
      </c>
      <c r="CC654">
        <v>5</v>
      </c>
      <c r="CD654">
        <v>5</v>
      </c>
      <c r="CE654">
        <v>1</v>
      </c>
      <c r="CF654">
        <v>2</v>
      </c>
      <c r="CG654">
        <v>5</v>
      </c>
      <c r="CH654">
        <v>4</v>
      </c>
      <c r="CI654">
        <v>5</v>
      </c>
      <c r="CJ654">
        <v>5</v>
      </c>
      <c r="CK654">
        <v>5</v>
      </c>
      <c r="CL654">
        <v>4</v>
      </c>
      <c r="CM654">
        <v>2</v>
      </c>
      <c r="CN654">
        <v>2</v>
      </c>
    </row>
    <row r="655" spans="1:92" ht="15.5">
      <c r="A655" s="126" t="s">
        <v>1108</v>
      </c>
      <c r="B655" s="132">
        <v>14.147168348584753</v>
      </c>
      <c r="C655">
        <v>2</v>
      </c>
      <c r="D655">
        <v>5</v>
      </c>
      <c r="E655">
        <v>8</v>
      </c>
      <c r="F655">
        <v>1</v>
      </c>
      <c r="G655"/>
      <c r="H655"/>
      <c r="I655"/>
      <c r="J655"/>
      <c r="K655"/>
      <c r="L655"/>
      <c r="M655"/>
      <c r="N655"/>
      <c r="O655"/>
      <c r="P655"/>
      <c r="Q655" s="126">
        <f t="shared" si="30"/>
        <v>1</v>
      </c>
      <c r="R655">
        <f t="shared" si="32"/>
        <v>1</v>
      </c>
      <c r="S655"/>
      <c r="T655">
        <v>2</v>
      </c>
      <c r="U655">
        <v>3</v>
      </c>
      <c r="V655"/>
      <c r="W655"/>
      <c r="X655"/>
      <c r="Y655"/>
      <c r="Z655"/>
      <c r="AA655"/>
      <c r="AB655">
        <v>10</v>
      </c>
      <c r="AC655"/>
      <c r="AD655"/>
      <c r="AE655"/>
      <c r="AF655"/>
      <c r="AG655" s="126">
        <f t="shared" si="31"/>
        <v>3</v>
      </c>
      <c r="AH655"/>
      <c r="AI655">
        <v>1</v>
      </c>
      <c r="AJ655">
        <v>2</v>
      </c>
      <c r="AK655"/>
      <c r="AL655"/>
      <c r="AM655"/>
      <c r="AN655"/>
      <c r="AO655"/>
      <c r="AP655"/>
      <c r="AQ655">
        <v>3</v>
      </c>
      <c r="AR655"/>
      <c r="AS655"/>
      <c r="AT655"/>
      <c r="AU655" t="s">
        <v>1107</v>
      </c>
      <c r="AV655" t="s">
        <v>1106</v>
      </c>
      <c r="AW655" t="s">
        <v>403</v>
      </c>
      <c r="AX655"/>
      <c r="AY655"/>
      <c r="AZ655">
        <v>3</v>
      </c>
      <c r="BA655">
        <v>3</v>
      </c>
      <c r="BB655">
        <v>3</v>
      </c>
      <c r="BC655">
        <v>3</v>
      </c>
      <c r="BD655">
        <v>4</v>
      </c>
      <c r="BE655">
        <v>5</v>
      </c>
      <c r="BF655">
        <v>3</v>
      </c>
      <c r="BG655">
        <v>2</v>
      </c>
      <c r="BH655">
        <v>4</v>
      </c>
      <c r="BI655">
        <v>3</v>
      </c>
      <c r="BJ655">
        <v>3</v>
      </c>
      <c r="BK655">
        <v>5</v>
      </c>
      <c r="BL655">
        <v>4</v>
      </c>
      <c r="BM655">
        <v>5</v>
      </c>
      <c r="BN655">
        <v>5</v>
      </c>
      <c r="BO655">
        <v>4</v>
      </c>
      <c r="BP655">
        <v>4</v>
      </c>
      <c r="BQ655">
        <v>4</v>
      </c>
      <c r="BR655">
        <v>4</v>
      </c>
      <c r="BS655">
        <v>4</v>
      </c>
      <c r="BT655">
        <v>4</v>
      </c>
      <c r="BU655">
        <v>5</v>
      </c>
      <c r="BV655">
        <v>4</v>
      </c>
      <c r="BW655">
        <v>5</v>
      </c>
      <c r="BX655">
        <v>5</v>
      </c>
      <c r="BY655">
        <v>4</v>
      </c>
      <c r="BZ655">
        <v>5</v>
      </c>
      <c r="CA655">
        <v>5</v>
      </c>
      <c r="CB655">
        <v>4</v>
      </c>
      <c r="CC655">
        <v>4</v>
      </c>
      <c r="CD655">
        <v>4</v>
      </c>
      <c r="CE655">
        <v>4</v>
      </c>
      <c r="CF655">
        <v>3</v>
      </c>
      <c r="CG655">
        <v>4</v>
      </c>
      <c r="CH655">
        <v>3</v>
      </c>
      <c r="CI655">
        <v>4</v>
      </c>
      <c r="CJ655">
        <v>4</v>
      </c>
      <c r="CK655">
        <v>4</v>
      </c>
      <c r="CL655">
        <v>3</v>
      </c>
      <c r="CM655">
        <v>3</v>
      </c>
      <c r="CN655">
        <v>3</v>
      </c>
    </row>
    <row r="656" spans="1:92" ht="15.5">
      <c r="A656" s="126" t="s">
        <v>1105</v>
      </c>
      <c r="B656" s="132">
        <v>6.1693716659661231</v>
      </c>
      <c r="C656">
        <v>1</v>
      </c>
      <c r="D656">
        <v>6</v>
      </c>
      <c r="E656">
        <v>15</v>
      </c>
      <c r="F656">
        <v>1</v>
      </c>
      <c r="G656"/>
      <c r="H656"/>
      <c r="I656"/>
      <c r="J656"/>
      <c r="K656"/>
      <c r="L656"/>
      <c r="M656"/>
      <c r="N656"/>
      <c r="O656"/>
      <c r="P656"/>
      <c r="Q656" s="126">
        <f t="shared" si="30"/>
        <v>1</v>
      </c>
      <c r="R656">
        <f t="shared" si="32"/>
        <v>1</v>
      </c>
      <c r="S656"/>
      <c r="T656"/>
      <c r="U656"/>
      <c r="V656"/>
      <c r="W656"/>
      <c r="X656"/>
      <c r="Y656"/>
      <c r="Z656"/>
      <c r="AA656"/>
      <c r="AB656"/>
      <c r="AC656"/>
      <c r="AD656"/>
      <c r="AE656"/>
      <c r="AF656">
        <v>14</v>
      </c>
      <c r="AG656" s="126">
        <f t="shared" si="31"/>
        <v>0</v>
      </c>
      <c r="AH656"/>
      <c r="AI656"/>
      <c r="AJ656"/>
      <c r="AK656"/>
      <c r="AL656"/>
      <c r="AM656"/>
      <c r="AN656"/>
      <c r="AO656"/>
      <c r="AP656"/>
      <c r="AQ656"/>
      <c r="AR656"/>
      <c r="AS656"/>
      <c r="AT656"/>
      <c r="AU656" t="s">
        <v>1104</v>
      </c>
      <c r="AV656"/>
      <c r="AW656"/>
      <c r="AX656"/>
      <c r="AY656"/>
      <c r="AZ656">
        <v>1</v>
      </c>
      <c r="BA656">
        <v>3</v>
      </c>
      <c r="BB656">
        <v>3</v>
      </c>
      <c r="BC656">
        <v>3</v>
      </c>
      <c r="BD656">
        <v>2</v>
      </c>
      <c r="BE656">
        <v>2</v>
      </c>
      <c r="BF656">
        <v>3</v>
      </c>
      <c r="BG656">
        <v>3</v>
      </c>
      <c r="BH656">
        <v>3</v>
      </c>
      <c r="BI656">
        <v>3</v>
      </c>
      <c r="BJ656">
        <v>3</v>
      </c>
      <c r="BK656">
        <v>3</v>
      </c>
      <c r="BL656">
        <v>3</v>
      </c>
      <c r="BM656">
        <v>3</v>
      </c>
      <c r="BN656">
        <v>3</v>
      </c>
      <c r="BO656">
        <v>3</v>
      </c>
      <c r="BP656">
        <v>3</v>
      </c>
      <c r="BQ656">
        <v>3</v>
      </c>
      <c r="BR656">
        <v>3</v>
      </c>
      <c r="BS656">
        <v>3</v>
      </c>
      <c r="BT656">
        <v>3</v>
      </c>
      <c r="BU656">
        <v>3</v>
      </c>
      <c r="BV656">
        <v>3</v>
      </c>
      <c r="BW656">
        <v>3</v>
      </c>
      <c r="BX656">
        <v>3</v>
      </c>
      <c r="BY656">
        <v>3</v>
      </c>
      <c r="BZ656">
        <v>3</v>
      </c>
      <c r="CA656">
        <v>3</v>
      </c>
      <c r="CB656">
        <v>3</v>
      </c>
      <c r="CC656">
        <v>3</v>
      </c>
      <c r="CD656">
        <v>3</v>
      </c>
      <c r="CE656">
        <v>3</v>
      </c>
      <c r="CF656">
        <v>2</v>
      </c>
      <c r="CG656">
        <v>3</v>
      </c>
      <c r="CH656">
        <v>2</v>
      </c>
      <c r="CI656">
        <v>1</v>
      </c>
      <c r="CJ656">
        <v>3</v>
      </c>
      <c r="CK656">
        <v>1</v>
      </c>
      <c r="CL656">
        <v>3</v>
      </c>
      <c r="CM656">
        <v>3</v>
      </c>
      <c r="CN656">
        <v>3</v>
      </c>
    </row>
    <row r="657" spans="1:92" ht="15.5">
      <c r="A657" s="126" t="s">
        <v>1103</v>
      </c>
      <c r="B657" s="132">
        <v>6.5706683422716825</v>
      </c>
      <c r="C657">
        <v>1</v>
      </c>
      <c r="D657">
        <v>6</v>
      </c>
      <c r="E657">
        <v>2</v>
      </c>
      <c r="F657">
        <v>1</v>
      </c>
      <c r="G657"/>
      <c r="H657"/>
      <c r="I657"/>
      <c r="J657"/>
      <c r="K657"/>
      <c r="L657"/>
      <c r="M657"/>
      <c r="N657"/>
      <c r="O657"/>
      <c r="P657"/>
      <c r="Q657" s="126">
        <f t="shared" si="30"/>
        <v>1</v>
      </c>
      <c r="R657">
        <f t="shared" si="32"/>
        <v>1</v>
      </c>
      <c r="S657"/>
      <c r="T657">
        <v>2</v>
      </c>
      <c r="U657">
        <v>3</v>
      </c>
      <c r="V657">
        <v>4</v>
      </c>
      <c r="W657">
        <v>5</v>
      </c>
      <c r="X657">
        <v>6</v>
      </c>
      <c r="Y657">
        <v>7</v>
      </c>
      <c r="Z657">
        <v>8</v>
      </c>
      <c r="AA657">
        <v>9</v>
      </c>
      <c r="AB657">
        <v>10</v>
      </c>
      <c r="AC657">
        <v>11</v>
      </c>
      <c r="AD657">
        <v>12</v>
      </c>
      <c r="AE657"/>
      <c r="AF657"/>
      <c r="AG657" s="126">
        <f t="shared" si="31"/>
        <v>11</v>
      </c>
      <c r="AH657"/>
      <c r="AI657">
        <v>1</v>
      </c>
      <c r="AJ657">
        <v>2</v>
      </c>
      <c r="AK657">
        <v>9</v>
      </c>
      <c r="AL657">
        <v>11</v>
      </c>
      <c r="AM657">
        <v>3</v>
      </c>
      <c r="AN657">
        <v>4</v>
      </c>
      <c r="AO657">
        <v>5</v>
      </c>
      <c r="AP657">
        <v>8</v>
      </c>
      <c r="AQ657">
        <v>10</v>
      </c>
      <c r="AR657">
        <v>6</v>
      </c>
      <c r="AS657">
        <v>7</v>
      </c>
      <c r="AT657"/>
      <c r="AU657" t="s">
        <v>310</v>
      </c>
      <c r="AV657" t="s">
        <v>269</v>
      </c>
      <c r="AW657" t="s">
        <v>640</v>
      </c>
      <c r="AX657" t="s">
        <v>1102</v>
      </c>
      <c r="AY657"/>
      <c r="AZ657">
        <v>6</v>
      </c>
      <c r="BA657">
        <v>4</v>
      </c>
      <c r="BB657">
        <v>4</v>
      </c>
      <c r="BC657">
        <v>4</v>
      </c>
      <c r="BD657">
        <v>4</v>
      </c>
      <c r="BE657">
        <v>4</v>
      </c>
      <c r="BF657">
        <v>3</v>
      </c>
      <c r="BG657">
        <v>4</v>
      </c>
      <c r="BH657">
        <v>4</v>
      </c>
      <c r="BI657">
        <v>4</v>
      </c>
      <c r="BJ657">
        <v>4</v>
      </c>
      <c r="BK657">
        <v>4</v>
      </c>
      <c r="BL657">
        <v>4</v>
      </c>
      <c r="BM657">
        <v>4</v>
      </c>
      <c r="BN657">
        <v>4</v>
      </c>
      <c r="BO657">
        <v>4</v>
      </c>
      <c r="BP657">
        <v>4</v>
      </c>
      <c r="BQ657">
        <v>4</v>
      </c>
      <c r="BR657">
        <v>4</v>
      </c>
      <c r="BS657">
        <v>4</v>
      </c>
      <c r="BT657">
        <v>4</v>
      </c>
      <c r="BU657">
        <v>4</v>
      </c>
      <c r="BV657">
        <v>4</v>
      </c>
      <c r="BW657">
        <v>4</v>
      </c>
      <c r="BX657">
        <v>4</v>
      </c>
      <c r="BY657">
        <v>4</v>
      </c>
      <c r="BZ657">
        <v>4</v>
      </c>
      <c r="CA657">
        <v>4</v>
      </c>
      <c r="CB657">
        <v>4</v>
      </c>
      <c r="CC657">
        <v>4</v>
      </c>
      <c r="CD657">
        <v>4</v>
      </c>
      <c r="CE657">
        <v>3</v>
      </c>
      <c r="CF657">
        <v>4</v>
      </c>
      <c r="CG657">
        <v>4</v>
      </c>
      <c r="CH657">
        <v>4</v>
      </c>
      <c r="CI657">
        <v>4</v>
      </c>
      <c r="CJ657">
        <v>4</v>
      </c>
      <c r="CK657">
        <v>4</v>
      </c>
      <c r="CL657">
        <v>4</v>
      </c>
      <c r="CM657">
        <v>4</v>
      </c>
      <c r="CN657">
        <v>4</v>
      </c>
    </row>
    <row r="658" spans="1:92" ht="15.5">
      <c r="A658" s="126" t="s">
        <v>1101</v>
      </c>
      <c r="B658" s="132">
        <v>11.032236441332614</v>
      </c>
      <c r="C658">
        <v>1</v>
      </c>
      <c r="D658">
        <v>6</v>
      </c>
      <c r="E658">
        <v>2</v>
      </c>
      <c r="F658">
        <v>1</v>
      </c>
      <c r="G658"/>
      <c r="H658"/>
      <c r="I658"/>
      <c r="J658"/>
      <c r="K658"/>
      <c r="L658"/>
      <c r="M658"/>
      <c r="N658"/>
      <c r="O658"/>
      <c r="P658"/>
      <c r="Q658" s="126">
        <f t="shared" si="30"/>
        <v>1</v>
      </c>
      <c r="R658">
        <f t="shared" si="32"/>
        <v>1</v>
      </c>
      <c r="S658"/>
      <c r="T658"/>
      <c r="U658">
        <v>3</v>
      </c>
      <c r="V658"/>
      <c r="W658"/>
      <c r="X658">
        <v>6</v>
      </c>
      <c r="Y658"/>
      <c r="Z658"/>
      <c r="AA658"/>
      <c r="AB658"/>
      <c r="AC658"/>
      <c r="AD658"/>
      <c r="AE658">
        <v>13</v>
      </c>
      <c r="AF658"/>
      <c r="AG658" s="126">
        <f t="shared" si="31"/>
        <v>3</v>
      </c>
      <c r="AH658"/>
      <c r="AI658"/>
      <c r="AJ658">
        <v>2</v>
      </c>
      <c r="AK658"/>
      <c r="AL658"/>
      <c r="AM658">
        <v>1</v>
      </c>
      <c r="AN658"/>
      <c r="AO658"/>
      <c r="AP658"/>
      <c r="AQ658"/>
      <c r="AR658"/>
      <c r="AS658"/>
      <c r="AT658">
        <v>3</v>
      </c>
      <c r="AU658" t="s">
        <v>1100</v>
      </c>
      <c r="AV658"/>
      <c r="AW658"/>
      <c r="AX658"/>
      <c r="AY658"/>
      <c r="AZ658">
        <v>3</v>
      </c>
      <c r="BA658">
        <v>2</v>
      </c>
      <c r="BB658">
        <v>2</v>
      </c>
      <c r="BC658">
        <v>3</v>
      </c>
      <c r="BD658">
        <v>5</v>
      </c>
      <c r="BE658">
        <v>5</v>
      </c>
      <c r="BF658">
        <v>3</v>
      </c>
      <c r="BG658">
        <v>4</v>
      </c>
      <c r="BH658">
        <v>3</v>
      </c>
      <c r="BI658">
        <v>3</v>
      </c>
      <c r="BJ658">
        <v>3</v>
      </c>
      <c r="BK658">
        <v>4</v>
      </c>
      <c r="BL658">
        <v>4</v>
      </c>
      <c r="BM658">
        <v>4</v>
      </c>
      <c r="BN658">
        <v>4</v>
      </c>
      <c r="BO658">
        <v>4</v>
      </c>
      <c r="BP658">
        <v>3</v>
      </c>
      <c r="BQ658">
        <v>3</v>
      </c>
      <c r="BR658">
        <v>4</v>
      </c>
      <c r="BS658">
        <v>4</v>
      </c>
      <c r="BT658">
        <v>4</v>
      </c>
      <c r="BU658">
        <v>3</v>
      </c>
      <c r="BV658">
        <v>3</v>
      </c>
      <c r="BW658">
        <v>4</v>
      </c>
      <c r="BX658">
        <v>4</v>
      </c>
      <c r="BY658">
        <v>4</v>
      </c>
      <c r="BZ658">
        <v>4</v>
      </c>
      <c r="CA658">
        <v>4</v>
      </c>
      <c r="CB658">
        <v>4</v>
      </c>
      <c r="CC658">
        <v>4</v>
      </c>
      <c r="CD658">
        <v>4</v>
      </c>
      <c r="CE658">
        <v>7</v>
      </c>
      <c r="CF658">
        <v>3</v>
      </c>
      <c r="CG658">
        <v>4</v>
      </c>
      <c r="CH658">
        <v>4</v>
      </c>
      <c r="CI658">
        <v>3</v>
      </c>
      <c r="CJ658">
        <v>4</v>
      </c>
      <c r="CK658">
        <v>4</v>
      </c>
      <c r="CL658">
        <v>3</v>
      </c>
      <c r="CM658">
        <v>3</v>
      </c>
      <c r="CN658">
        <v>3</v>
      </c>
    </row>
    <row r="659" spans="1:92" ht="15.5">
      <c r="A659" s="126" t="s">
        <v>1099</v>
      </c>
      <c r="B659" s="132">
        <v>21.844531877656216</v>
      </c>
      <c r="C659">
        <v>2</v>
      </c>
      <c r="D659">
        <v>3</v>
      </c>
      <c r="E659">
        <v>2</v>
      </c>
      <c r="F659">
        <v>1</v>
      </c>
      <c r="G659"/>
      <c r="H659"/>
      <c r="I659"/>
      <c r="J659"/>
      <c r="K659"/>
      <c r="L659"/>
      <c r="M659"/>
      <c r="N659"/>
      <c r="O659"/>
      <c r="P659"/>
      <c r="Q659" s="126">
        <f t="shared" si="30"/>
        <v>1</v>
      </c>
      <c r="R659">
        <f t="shared" si="32"/>
        <v>1</v>
      </c>
      <c r="S659"/>
      <c r="T659"/>
      <c r="U659"/>
      <c r="V659"/>
      <c r="W659"/>
      <c r="X659">
        <v>6</v>
      </c>
      <c r="Y659"/>
      <c r="Z659"/>
      <c r="AA659">
        <v>9</v>
      </c>
      <c r="AB659">
        <v>10</v>
      </c>
      <c r="AC659"/>
      <c r="AD659"/>
      <c r="AE659"/>
      <c r="AF659"/>
      <c r="AG659" s="126">
        <f t="shared" si="31"/>
        <v>3</v>
      </c>
      <c r="AH659"/>
      <c r="AI659"/>
      <c r="AJ659"/>
      <c r="AK659"/>
      <c r="AL659"/>
      <c r="AM659">
        <v>3</v>
      </c>
      <c r="AN659"/>
      <c r="AO659"/>
      <c r="AP659">
        <v>2</v>
      </c>
      <c r="AQ659">
        <v>1</v>
      </c>
      <c r="AR659"/>
      <c r="AS659"/>
      <c r="AT659"/>
      <c r="AU659" t="s">
        <v>1098</v>
      </c>
      <c r="AV659" t="s">
        <v>1097</v>
      </c>
      <c r="AW659" t="s">
        <v>1064</v>
      </c>
      <c r="AX659"/>
      <c r="AY659"/>
      <c r="AZ659">
        <v>3</v>
      </c>
      <c r="BA659">
        <v>4</v>
      </c>
      <c r="BB659">
        <v>4</v>
      </c>
      <c r="BC659">
        <v>4</v>
      </c>
      <c r="BD659">
        <v>5</v>
      </c>
      <c r="BE659">
        <v>5</v>
      </c>
      <c r="BF659">
        <v>3</v>
      </c>
      <c r="BG659">
        <v>4</v>
      </c>
      <c r="BH659">
        <v>4</v>
      </c>
      <c r="BI659">
        <v>4</v>
      </c>
      <c r="BJ659">
        <v>4</v>
      </c>
      <c r="BK659">
        <v>5</v>
      </c>
      <c r="BL659">
        <v>5</v>
      </c>
      <c r="BM659">
        <v>5</v>
      </c>
      <c r="BN659">
        <v>4</v>
      </c>
      <c r="BO659">
        <v>4</v>
      </c>
      <c r="BP659">
        <v>4</v>
      </c>
      <c r="BQ659">
        <v>5</v>
      </c>
      <c r="BR659">
        <v>4</v>
      </c>
      <c r="BS659">
        <v>4</v>
      </c>
      <c r="BT659">
        <v>5</v>
      </c>
      <c r="BU659">
        <v>4</v>
      </c>
      <c r="BV659">
        <v>4</v>
      </c>
      <c r="BW659">
        <v>4</v>
      </c>
      <c r="BX659">
        <v>5</v>
      </c>
      <c r="BY659">
        <v>4</v>
      </c>
      <c r="BZ659">
        <v>5</v>
      </c>
      <c r="CA659">
        <v>5</v>
      </c>
      <c r="CB659">
        <v>5</v>
      </c>
      <c r="CC659">
        <v>3</v>
      </c>
      <c r="CD659">
        <v>4</v>
      </c>
      <c r="CE659">
        <v>5</v>
      </c>
      <c r="CF659">
        <v>2</v>
      </c>
      <c r="CG659">
        <v>4</v>
      </c>
      <c r="CH659">
        <v>3</v>
      </c>
      <c r="CI659">
        <v>4</v>
      </c>
      <c r="CJ659">
        <v>4</v>
      </c>
      <c r="CK659">
        <v>4</v>
      </c>
      <c r="CL659">
        <v>2</v>
      </c>
      <c r="CM659">
        <v>2</v>
      </c>
      <c r="CN659">
        <v>2</v>
      </c>
    </row>
    <row r="660" spans="1:92" ht="15.5">
      <c r="A660" s="126" t="s">
        <v>1096</v>
      </c>
      <c r="B660" s="132">
        <v>14.499165038881062</v>
      </c>
      <c r="C660">
        <v>1</v>
      </c>
      <c r="D660">
        <v>3</v>
      </c>
      <c r="E660">
        <v>2</v>
      </c>
      <c r="F660"/>
      <c r="G660"/>
      <c r="H660"/>
      <c r="I660"/>
      <c r="J660"/>
      <c r="K660"/>
      <c r="L660"/>
      <c r="M660"/>
      <c r="N660">
        <v>9</v>
      </c>
      <c r="O660"/>
      <c r="P660" t="s">
        <v>1095</v>
      </c>
      <c r="Q660" s="126">
        <f t="shared" si="30"/>
        <v>1</v>
      </c>
      <c r="R660">
        <f t="shared" si="32"/>
        <v>9</v>
      </c>
      <c r="S660"/>
      <c r="T660">
        <v>2</v>
      </c>
      <c r="U660">
        <v>3</v>
      </c>
      <c r="V660">
        <v>4</v>
      </c>
      <c r="W660">
        <v>5</v>
      </c>
      <c r="X660">
        <v>6</v>
      </c>
      <c r="Y660">
        <v>7</v>
      </c>
      <c r="Z660">
        <v>8</v>
      </c>
      <c r="AA660"/>
      <c r="AB660">
        <v>10</v>
      </c>
      <c r="AC660">
        <v>11</v>
      </c>
      <c r="AD660">
        <v>12</v>
      </c>
      <c r="AE660"/>
      <c r="AF660"/>
      <c r="AG660" s="126">
        <f t="shared" si="31"/>
        <v>10</v>
      </c>
      <c r="AH660"/>
      <c r="AI660">
        <v>1</v>
      </c>
      <c r="AJ660">
        <v>3</v>
      </c>
      <c r="AK660">
        <v>2</v>
      </c>
      <c r="AL660">
        <v>10</v>
      </c>
      <c r="AM660">
        <v>6</v>
      </c>
      <c r="AN660">
        <v>4</v>
      </c>
      <c r="AO660">
        <v>8</v>
      </c>
      <c r="AP660"/>
      <c r="AQ660">
        <v>5</v>
      </c>
      <c r="AR660">
        <v>9</v>
      </c>
      <c r="AS660">
        <v>7</v>
      </c>
      <c r="AT660"/>
      <c r="AU660" t="s">
        <v>1094</v>
      </c>
      <c r="AV660"/>
      <c r="AW660"/>
      <c r="AX660"/>
      <c r="AY660"/>
      <c r="AZ660">
        <v>3</v>
      </c>
      <c r="BA660">
        <v>4</v>
      </c>
      <c r="BB660">
        <v>4</v>
      </c>
      <c r="BC660">
        <v>4</v>
      </c>
      <c r="BD660">
        <v>5</v>
      </c>
      <c r="BE660">
        <v>5</v>
      </c>
      <c r="BF660">
        <v>4</v>
      </c>
      <c r="BG660">
        <v>3</v>
      </c>
      <c r="BH660">
        <v>3</v>
      </c>
      <c r="BI660">
        <v>4</v>
      </c>
      <c r="BJ660">
        <v>4</v>
      </c>
      <c r="BK660">
        <v>5</v>
      </c>
      <c r="BL660">
        <v>5</v>
      </c>
      <c r="BM660">
        <v>5</v>
      </c>
      <c r="BN660">
        <v>4</v>
      </c>
      <c r="BO660">
        <v>4</v>
      </c>
      <c r="BP660">
        <v>4</v>
      </c>
      <c r="BQ660">
        <v>4</v>
      </c>
      <c r="BR660">
        <v>4</v>
      </c>
      <c r="BS660">
        <v>4</v>
      </c>
      <c r="BT660">
        <v>5</v>
      </c>
      <c r="BU660">
        <v>5</v>
      </c>
      <c r="BV660">
        <v>5</v>
      </c>
      <c r="BW660">
        <v>5</v>
      </c>
      <c r="BX660">
        <v>5</v>
      </c>
      <c r="BY660">
        <v>5</v>
      </c>
      <c r="BZ660">
        <v>5</v>
      </c>
      <c r="CA660">
        <v>5</v>
      </c>
      <c r="CB660">
        <v>5</v>
      </c>
      <c r="CC660">
        <v>5</v>
      </c>
      <c r="CD660">
        <v>5</v>
      </c>
      <c r="CE660">
        <v>6</v>
      </c>
      <c r="CF660">
        <v>5</v>
      </c>
      <c r="CG660">
        <v>5</v>
      </c>
      <c r="CH660">
        <v>5</v>
      </c>
      <c r="CI660">
        <v>5</v>
      </c>
      <c r="CJ660">
        <v>5</v>
      </c>
      <c r="CK660">
        <v>5</v>
      </c>
      <c r="CL660">
        <v>4</v>
      </c>
      <c r="CM660">
        <v>3</v>
      </c>
      <c r="CN660">
        <v>3</v>
      </c>
    </row>
    <row r="661" spans="1:92" ht="15.5">
      <c r="A661" s="126" t="s">
        <v>1093</v>
      </c>
      <c r="B661" s="132">
        <v>20.005359418778404</v>
      </c>
      <c r="C661">
        <v>2</v>
      </c>
      <c r="D661">
        <v>5</v>
      </c>
      <c r="E661">
        <v>12</v>
      </c>
      <c r="F661">
        <v>1</v>
      </c>
      <c r="G661"/>
      <c r="H661"/>
      <c r="I661"/>
      <c r="J661"/>
      <c r="K661"/>
      <c r="L661"/>
      <c r="M661"/>
      <c r="N661"/>
      <c r="O661"/>
      <c r="P661"/>
      <c r="Q661" s="126">
        <f t="shared" si="30"/>
        <v>1</v>
      </c>
      <c r="R661">
        <f t="shared" si="32"/>
        <v>1</v>
      </c>
      <c r="S661"/>
      <c r="T661">
        <v>2</v>
      </c>
      <c r="U661"/>
      <c r="V661"/>
      <c r="W661">
        <v>5</v>
      </c>
      <c r="X661">
        <v>6</v>
      </c>
      <c r="Y661"/>
      <c r="Z661"/>
      <c r="AA661"/>
      <c r="AB661"/>
      <c r="AC661"/>
      <c r="AD661"/>
      <c r="AE661"/>
      <c r="AF661"/>
      <c r="AG661" s="126">
        <f t="shared" si="31"/>
        <v>3</v>
      </c>
      <c r="AH661"/>
      <c r="AI661">
        <v>2</v>
      </c>
      <c r="AJ661"/>
      <c r="AK661"/>
      <c r="AL661">
        <v>3</v>
      </c>
      <c r="AM661">
        <v>1</v>
      </c>
      <c r="AN661"/>
      <c r="AO661"/>
      <c r="AP661"/>
      <c r="AQ661"/>
      <c r="AR661"/>
      <c r="AS661"/>
      <c r="AT661"/>
      <c r="AU661" t="s">
        <v>86</v>
      </c>
      <c r="AV661"/>
      <c r="AW661"/>
      <c r="AX661"/>
      <c r="AY661"/>
      <c r="AZ661">
        <v>6</v>
      </c>
      <c r="BA661">
        <v>3</v>
      </c>
      <c r="BB661">
        <v>3</v>
      </c>
      <c r="BC661">
        <v>3</v>
      </c>
      <c r="BD661">
        <v>3</v>
      </c>
      <c r="BE661">
        <v>4</v>
      </c>
      <c r="BF661">
        <v>3</v>
      </c>
      <c r="BG661">
        <v>3</v>
      </c>
      <c r="BH661">
        <v>3</v>
      </c>
      <c r="BI661">
        <v>4</v>
      </c>
      <c r="BJ661">
        <v>3</v>
      </c>
      <c r="BK661">
        <v>4</v>
      </c>
      <c r="BL661">
        <v>5</v>
      </c>
      <c r="BM661">
        <v>5</v>
      </c>
      <c r="BN661">
        <v>4</v>
      </c>
      <c r="BO661">
        <v>4</v>
      </c>
      <c r="BP661">
        <v>5</v>
      </c>
      <c r="BQ661">
        <v>4</v>
      </c>
      <c r="BR661">
        <v>4</v>
      </c>
      <c r="BS661">
        <v>4</v>
      </c>
      <c r="BT661">
        <v>3</v>
      </c>
      <c r="BU661">
        <v>4</v>
      </c>
      <c r="BV661">
        <v>4</v>
      </c>
      <c r="BW661">
        <v>4</v>
      </c>
      <c r="BX661">
        <v>4</v>
      </c>
      <c r="BY661">
        <v>4</v>
      </c>
      <c r="BZ661">
        <v>5</v>
      </c>
      <c r="CA661">
        <v>4</v>
      </c>
      <c r="CB661">
        <v>4</v>
      </c>
      <c r="CC661">
        <v>4</v>
      </c>
      <c r="CD661">
        <v>4</v>
      </c>
      <c r="CE661">
        <v>4</v>
      </c>
      <c r="CF661">
        <v>4</v>
      </c>
      <c r="CG661">
        <v>4</v>
      </c>
      <c r="CH661">
        <v>4</v>
      </c>
      <c r="CI661">
        <v>5</v>
      </c>
      <c r="CJ661">
        <v>4</v>
      </c>
      <c r="CK661">
        <v>4</v>
      </c>
      <c r="CL661">
        <v>1</v>
      </c>
      <c r="CM661">
        <v>1</v>
      </c>
      <c r="CN661">
        <v>1</v>
      </c>
    </row>
    <row r="662" spans="1:92" ht="15.5">
      <c r="A662" s="126" t="s">
        <v>1092</v>
      </c>
      <c r="B662" s="132">
        <v>10.391338129073013</v>
      </c>
      <c r="C662">
        <v>1</v>
      </c>
      <c r="D662">
        <v>2</v>
      </c>
      <c r="E662">
        <v>2</v>
      </c>
      <c r="F662"/>
      <c r="G662"/>
      <c r="H662"/>
      <c r="I662"/>
      <c r="J662"/>
      <c r="K662"/>
      <c r="L662">
        <v>7</v>
      </c>
      <c r="M662"/>
      <c r="N662"/>
      <c r="O662"/>
      <c r="P662"/>
      <c r="Q662" s="126">
        <f t="shared" si="30"/>
        <v>1</v>
      </c>
      <c r="R662">
        <f t="shared" si="32"/>
        <v>7</v>
      </c>
      <c r="S662">
        <v>1</v>
      </c>
      <c r="T662">
        <v>2</v>
      </c>
      <c r="U662">
        <v>3</v>
      </c>
      <c r="V662"/>
      <c r="W662"/>
      <c r="X662"/>
      <c r="Y662"/>
      <c r="Z662"/>
      <c r="AA662"/>
      <c r="AB662"/>
      <c r="AC662"/>
      <c r="AD662"/>
      <c r="AE662"/>
      <c r="AF662"/>
      <c r="AG662" s="126">
        <f t="shared" si="31"/>
        <v>3</v>
      </c>
      <c r="AH662">
        <v>2</v>
      </c>
      <c r="AI662">
        <v>1</v>
      </c>
      <c r="AJ662">
        <v>3</v>
      </c>
      <c r="AK662"/>
      <c r="AL662"/>
      <c r="AM662"/>
      <c r="AN662"/>
      <c r="AO662"/>
      <c r="AP662"/>
      <c r="AQ662"/>
      <c r="AR662"/>
      <c r="AS662"/>
      <c r="AT662"/>
      <c r="AU662"/>
      <c r="AV662"/>
      <c r="AW662"/>
      <c r="AX662"/>
      <c r="AY662"/>
      <c r="AZ662">
        <v>4</v>
      </c>
      <c r="BA662">
        <v>3</v>
      </c>
      <c r="BB662">
        <v>3</v>
      </c>
      <c r="BC662">
        <v>3</v>
      </c>
      <c r="BD662">
        <v>3</v>
      </c>
      <c r="BE662">
        <v>3</v>
      </c>
      <c r="BF662">
        <v>3</v>
      </c>
      <c r="BG662">
        <v>3</v>
      </c>
      <c r="BH662">
        <v>3</v>
      </c>
      <c r="BI662">
        <v>3</v>
      </c>
      <c r="BJ662">
        <v>3</v>
      </c>
      <c r="BK662">
        <v>3</v>
      </c>
      <c r="BL662">
        <v>3</v>
      </c>
      <c r="BM662">
        <v>3</v>
      </c>
      <c r="BN662">
        <v>3</v>
      </c>
      <c r="BO662">
        <v>3</v>
      </c>
      <c r="BP662">
        <v>3</v>
      </c>
      <c r="BQ662">
        <v>3</v>
      </c>
      <c r="BR662">
        <v>3</v>
      </c>
      <c r="BS662">
        <v>3</v>
      </c>
      <c r="BT662">
        <v>3</v>
      </c>
      <c r="BU662">
        <v>3</v>
      </c>
      <c r="BV662">
        <v>3</v>
      </c>
      <c r="BW662">
        <v>3</v>
      </c>
      <c r="BX662">
        <v>3</v>
      </c>
      <c r="BY662">
        <v>3</v>
      </c>
      <c r="BZ662">
        <v>3</v>
      </c>
      <c r="CA662">
        <v>3</v>
      </c>
      <c r="CB662">
        <v>3</v>
      </c>
      <c r="CC662">
        <v>3</v>
      </c>
      <c r="CD662">
        <v>3</v>
      </c>
      <c r="CE662">
        <v>4</v>
      </c>
      <c r="CF662">
        <v>3</v>
      </c>
      <c r="CG662">
        <v>3</v>
      </c>
      <c r="CH662">
        <v>3</v>
      </c>
      <c r="CI662">
        <v>3</v>
      </c>
      <c r="CJ662">
        <v>3</v>
      </c>
      <c r="CK662">
        <v>3</v>
      </c>
      <c r="CL662">
        <v>3</v>
      </c>
      <c r="CM662">
        <v>3</v>
      </c>
      <c r="CN662">
        <v>3</v>
      </c>
    </row>
    <row r="663" spans="1:92" ht="15.5">
      <c r="A663" s="126" t="s">
        <v>1091</v>
      </c>
      <c r="B663" s="132">
        <v>22.332431516918426</v>
      </c>
      <c r="C663">
        <v>1</v>
      </c>
      <c r="D663">
        <v>3</v>
      </c>
      <c r="E663">
        <v>12</v>
      </c>
      <c r="F663">
        <v>1</v>
      </c>
      <c r="G663"/>
      <c r="H663"/>
      <c r="I663"/>
      <c r="J663"/>
      <c r="K663"/>
      <c r="L663"/>
      <c r="M663"/>
      <c r="N663"/>
      <c r="O663"/>
      <c r="P663"/>
      <c r="Q663" s="126">
        <f t="shared" si="30"/>
        <v>1</v>
      </c>
      <c r="R663">
        <f t="shared" si="32"/>
        <v>1</v>
      </c>
      <c r="S663">
        <v>1</v>
      </c>
      <c r="T663">
        <v>2</v>
      </c>
      <c r="U663"/>
      <c r="V663"/>
      <c r="W663"/>
      <c r="X663">
        <v>6</v>
      </c>
      <c r="Y663"/>
      <c r="Z663"/>
      <c r="AA663"/>
      <c r="AB663">
        <v>10</v>
      </c>
      <c r="AC663">
        <v>11</v>
      </c>
      <c r="AD663">
        <v>12</v>
      </c>
      <c r="AE663"/>
      <c r="AF663"/>
      <c r="AG663" s="126">
        <f t="shared" si="31"/>
        <v>6</v>
      </c>
      <c r="AH663">
        <v>6</v>
      </c>
      <c r="AI663">
        <v>1</v>
      </c>
      <c r="AJ663"/>
      <c r="AK663"/>
      <c r="AL663"/>
      <c r="AM663">
        <v>3</v>
      </c>
      <c r="AN663"/>
      <c r="AO663"/>
      <c r="AP663"/>
      <c r="AQ663">
        <v>5</v>
      </c>
      <c r="AR663">
        <v>4</v>
      </c>
      <c r="AS663">
        <v>2</v>
      </c>
      <c r="AT663"/>
      <c r="AU663"/>
      <c r="AV663"/>
      <c r="AW663"/>
      <c r="AX663"/>
      <c r="AY663"/>
      <c r="AZ663">
        <v>5</v>
      </c>
      <c r="BA663">
        <v>4</v>
      </c>
      <c r="BB663">
        <v>4</v>
      </c>
      <c r="BC663">
        <v>4</v>
      </c>
      <c r="BD663">
        <v>4</v>
      </c>
      <c r="BE663">
        <v>4</v>
      </c>
      <c r="BF663">
        <v>4</v>
      </c>
      <c r="BG663">
        <v>4</v>
      </c>
      <c r="BH663">
        <v>4</v>
      </c>
      <c r="BI663">
        <v>4</v>
      </c>
      <c r="BJ663">
        <v>5</v>
      </c>
      <c r="BK663">
        <v>5</v>
      </c>
      <c r="BL663">
        <v>5</v>
      </c>
      <c r="BM663">
        <v>5</v>
      </c>
      <c r="BN663">
        <v>4</v>
      </c>
      <c r="BO663">
        <v>4</v>
      </c>
      <c r="BP663">
        <v>4</v>
      </c>
      <c r="BQ663">
        <v>4</v>
      </c>
      <c r="BR663">
        <v>4</v>
      </c>
      <c r="BS663">
        <v>4</v>
      </c>
      <c r="BT663">
        <v>4</v>
      </c>
      <c r="BU663">
        <v>4</v>
      </c>
      <c r="BV663">
        <v>4</v>
      </c>
      <c r="BW663">
        <v>4</v>
      </c>
      <c r="BX663">
        <v>3</v>
      </c>
      <c r="BY663">
        <v>4</v>
      </c>
      <c r="BZ663">
        <v>4</v>
      </c>
      <c r="CA663">
        <v>3</v>
      </c>
      <c r="CB663">
        <v>3</v>
      </c>
      <c r="CC663">
        <v>3</v>
      </c>
      <c r="CD663">
        <v>3</v>
      </c>
      <c r="CE663">
        <v>1</v>
      </c>
      <c r="CF663">
        <v>4</v>
      </c>
      <c r="CG663">
        <v>4</v>
      </c>
      <c r="CH663">
        <v>4</v>
      </c>
      <c r="CI663">
        <v>4</v>
      </c>
      <c r="CJ663">
        <v>4</v>
      </c>
      <c r="CK663">
        <v>4</v>
      </c>
      <c r="CL663">
        <v>3</v>
      </c>
      <c r="CM663">
        <v>3</v>
      </c>
      <c r="CN663">
        <v>3</v>
      </c>
    </row>
    <row r="664" spans="1:92" ht="15.5">
      <c r="A664" s="126" t="s">
        <v>1090</v>
      </c>
      <c r="B664" s="132">
        <v>7.6792034086750567</v>
      </c>
      <c r="C664">
        <v>1</v>
      </c>
      <c r="D664">
        <v>4</v>
      </c>
      <c r="E664">
        <v>2</v>
      </c>
      <c r="F664"/>
      <c r="G664"/>
      <c r="H664"/>
      <c r="I664"/>
      <c r="J664"/>
      <c r="K664"/>
      <c r="L664">
        <v>7</v>
      </c>
      <c r="M664"/>
      <c r="N664"/>
      <c r="O664"/>
      <c r="P664"/>
      <c r="Q664" s="126">
        <f t="shared" si="30"/>
        <v>1</v>
      </c>
      <c r="R664">
        <f t="shared" si="32"/>
        <v>7</v>
      </c>
      <c r="S664"/>
      <c r="T664">
        <v>2</v>
      </c>
      <c r="U664"/>
      <c r="V664">
        <v>4</v>
      </c>
      <c r="W664"/>
      <c r="X664"/>
      <c r="Y664"/>
      <c r="Z664"/>
      <c r="AA664"/>
      <c r="AB664"/>
      <c r="AC664"/>
      <c r="AD664"/>
      <c r="AE664"/>
      <c r="AF664"/>
      <c r="AG664" s="126">
        <f t="shared" si="31"/>
        <v>2</v>
      </c>
      <c r="AH664"/>
      <c r="AI664">
        <v>1</v>
      </c>
      <c r="AJ664"/>
      <c r="AK664">
        <v>2</v>
      </c>
      <c r="AL664"/>
      <c r="AM664"/>
      <c r="AN664"/>
      <c r="AO664"/>
      <c r="AP664"/>
      <c r="AQ664"/>
      <c r="AR664"/>
      <c r="AS664"/>
      <c r="AT664"/>
      <c r="AU664" t="s">
        <v>1089</v>
      </c>
      <c r="AV664" t="s">
        <v>1088</v>
      </c>
      <c r="AW664"/>
      <c r="AX664"/>
      <c r="AY664"/>
      <c r="AZ664">
        <v>6</v>
      </c>
      <c r="BA664">
        <v>1</v>
      </c>
      <c r="BB664">
        <v>1</v>
      </c>
      <c r="BC664">
        <v>1</v>
      </c>
      <c r="BD664">
        <v>5</v>
      </c>
      <c r="BE664">
        <v>5</v>
      </c>
      <c r="BF664">
        <v>1</v>
      </c>
      <c r="BG664">
        <v>1</v>
      </c>
      <c r="BH664">
        <v>1</v>
      </c>
      <c r="BI664">
        <v>1</v>
      </c>
      <c r="BJ664">
        <v>1</v>
      </c>
      <c r="BK664">
        <v>1</v>
      </c>
      <c r="BL664">
        <v>1</v>
      </c>
      <c r="BM664">
        <v>1</v>
      </c>
      <c r="BN664">
        <v>4</v>
      </c>
      <c r="BO664">
        <v>4</v>
      </c>
      <c r="BP664">
        <v>1</v>
      </c>
      <c r="BQ664">
        <v>4</v>
      </c>
      <c r="BR664">
        <v>4</v>
      </c>
      <c r="BS664">
        <v>4</v>
      </c>
      <c r="BT664">
        <v>1</v>
      </c>
      <c r="BU664">
        <v>1</v>
      </c>
      <c r="BV664">
        <v>1</v>
      </c>
      <c r="BW664">
        <v>4</v>
      </c>
      <c r="BX664">
        <v>4</v>
      </c>
      <c r="BY664">
        <v>4</v>
      </c>
      <c r="BZ664">
        <v>4</v>
      </c>
      <c r="CA664">
        <v>1</v>
      </c>
      <c r="CB664">
        <v>1</v>
      </c>
      <c r="CC664">
        <v>1</v>
      </c>
      <c r="CD664">
        <v>1</v>
      </c>
      <c r="CE664">
        <v>6</v>
      </c>
      <c r="CF664">
        <v>1</v>
      </c>
      <c r="CG664">
        <v>1</v>
      </c>
      <c r="CH664">
        <v>1</v>
      </c>
      <c r="CI664">
        <v>1</v>
      </c>
      <c r="CJ664">
        <v>1</v>
      </c>
      <c r="CK664">
        <v>1</v>
      </c>
      <c r="CL664">
        <v>1</v>
      </c>
      <c r="CM664">
        <v>1</v>
      </c>
      <c r="CN664">
        <v>1</v>
      </c>
    </row>
    <row r="665" spans="1:92" ht="15.5">
      <c r="A665" s="126" t="s">
        <v>1087</v>
      </c>
      <c r="B665" s="132">
        <v>24.968726253924338</v>
      </c>
      <c r="C665">
        <v>1</v>
      </c>
      <c r="D665">
        <v>6</v>
      </c>
      <c r="E665">
        <v>3</v>
      </c>
      <c r="F665">
        <v>1</v>
      </c>
      <c r="G665"/>
      <c r="H665"/>
      <c r="I665"/>
      <c r="J665"/>
      <c r="K665"/>
      <c r="L665"/>
      <c r="M665"/>
      <c r="N665"/>
      <c r="O665"/>
      <c r="P665"/>
      <c r="Q665" s="126">
        <f t="shared" si="30"/>
        <v>1</v>
      </c>
      <c r="R665">
        <f t="shared" si="32"/>
        <v>1</v>
      </c>
      <c r="S665"/>
      <c r="T665">
        <v>2</v>
      </c>
      <c r="U665">
        <v>3</v>
      </c>
      <c r="V665">
        <v>4</v>
      </c>
      <c r="W665"/>
      <c r="X665">
        <v>6</v>
      </c>
      <c r="Y665"/>
      <c r="Z665"/>
      <c r="AA665">
        <v>9</v>
      </c>
      <c r="AB665"/>
      <c r="AC665">
        <v>11</v>
      </c>
      <c r="AD665">
        <v>12</v>
      </c>
      <c r="AE665"/>
      <c r="AF665"/>
      <c r="AG665" s="126">
        <f t="shared" si="31"/>
        <v>7</v>
      </c>
      <c r="AH665"/>
      <c r="AI665">
        <v>4</v>
      </c>
      <c r="AJ665">
        <v>3</v>
      </c>
      <c r="AK665">
        <v>6</v>
      </c>
      <c r="AL665"/>
      <c r="AM665">
        <v>1</v>
      </c>
      <c r="AN665"/>
      <c r="AO665"/>
      <c r="AP665">
        <v>7</v>
      </c>
      <c r="AQ665"/>
      <c r="AR665">
        <v>2</v>
      </c>
      <c r="AS665">
        <v>5</v>
      </c>
      <c r="AT665"/>
      <c r="AU665" t="s">
        <v>1086</v>
      </c>
      <c r="AV665" t="s">
        <v>1085</v>
      </c>
      <c r="AW665"/>
      <c r="AX665"/>
      <c r="AY665"/>
      <c r="AZ665">
        <v>4</v>
      </c>
      <c r="BA665">
        <v>2</v>
      </c>
      <c r="BB665">
        <v>3</v>
      </c>
      <c r="BC665">
        <v>3</v>
      </c>
      <c r="BD665">
        <v>4</v>
      </c>
      <c r="BE665">
        <v>3</v>
      </c>
      <c r="BF665">
        <v>3</v>
      </c>
      <c r="BG665">
        <v>4</v>
      </c>
      <c r="BH665">
        <v>4</v>
      </c>
      <c r="BI665">
        <v>4</v>
      </c>
      <c r="BJ665">
        <v>4</v>
      </c>
      <c r="BK665">
        <v>3</v>
      </c>
      <c r="BL665">
        <v>4</v>
      </c>
      <c r="BM665">
        <v>4</v>
      </c>
      <c r="BN665">
        <v>4</v>
      </c>
      <c r="BO665">
        <v>4</v>
      </c>
      <c r="BP665">
        <v>5</v>
      </c>
      <c r="BQ665">
        <v>5</v>
      </c>
      <c r="BR665">
        <v>5</v>
      </c>
      <c r="BS665">
        <v>5</v>
      </c>
      <c r="BT665">
        <v>4</v>
      </c>
      <c r="BU665">
        <v>3</v>
      </c>
      <c r="BV665">
        <v>4</v>
      </c>
      <c r="BW665">
        <v>4</v>
      </c>
      <c r="BX665">
        <v>5</v>
      </c>
      <c r="BY665">
        <v>5</v>
      </c>
      <c r="BZ665">
        <v>5</v>
      </c>
      <c r="CA665">
        <v>4</v>
      </c>
      <c r="CB665">
        <v>4</v>
      </c>
      <c r="CC665">
        <v>3</v>
      </c>
      <c r="CD665">
        <v>4</v>
      </c>
      <c r="CE665">
        <v>7</v>
      </c>
      <c r="CF665">
        <v>2</v>
      </c>
      <c r="CG665">
        <v>3</v>
      </c>
      <c r="CH665">
        <v>3</v>
      </c>
      <c r="CI665">
        <v>3</v>
      </c>
      <c r="CJ665">
        <v>3</v>
      </c>
      <c r="CK665">
        <v>4</v>
      </c>
      <c r="CL665">
        <v>3</v>
      </c>
      <c r="CM665">
        <v>3</v>
      </c>
      <c r="CN665">
        <v>3</v>
      </c>
    </row>
    <row r="666" spans="1:92" ht="15.5">
      <c r="A666" s="126" t="s">
        <v>1084</v>
      </c>
      <c r="B666" s="132">
        <v>11.061332512829631</v>
      </c>
      <c r="C666">
        <v>2</v>
      </c>
      <c r="D666">
        <v>6</v>
      </c>
      <c r="E666">
        <v>13</v>
      </c>
      <c r="F666">
        <v>1</v>
      </c>
      <c r="G666"/>
      <c r="H666"/>
      <c r="I666"/>
      <c r="J666"/>
      <c r="K666"/>
      <c r="L666"/>
      <c r="M666"/>
      <c r="N666"/>
      <c r="O666"/>
      <c r="P666"/>
      <c r="Q666" s="126">
        <f t="shared" si="30"/>
        <v>1</v>
      </c>
      <c r="R666">
        <f t="shared" si="32"/>
        <v>1</v>
      </c>
      <c r="S666"/>
      <c r="T666">
        <v>2</v>
      </c>
      <c r="U666"/>
      <c r="V666"/>
      <c r="W666"/>
      <c r="X666"/>
      <c r="Y666"/>
      <c r="Z666"/>
      <c r="AA666"/>
      <c r="AB666">
        <v>10</v>
      </c>
      <c r="AC666"/>
      <c r="AD666">
        <v>12</v>
      </c>
      <c r="AE666"/>
      <c r="AF666"/>
      <c r="AG666" s="126">
        <f t="shared" si="31"/>
        <v>3</v>
      </c>
      <c r="AH666"/>
      <c r="AI666">
        <v>1</v>
      </c>
      <c r="AJ666"/>
      <c r="AK666"/>
      <c r="AL666"/>
      <c r="AM666"/>
      <c r="AN666"/>
      <c r="AO666"/>
      <c r="AP666"/>
      <c r="AQ666">
        <v>2</v>
      </c>
      <c r="AR666"/>
      <c r="AS666">
        <v>3</v>
      </c>
      <c r="AT666"/>
      <c r="AU666"/>
      <c r="AV666"/>
      <c r="AW666"/>
      <c r="AX666"/>
      <c r="AY666"/>
      <c r="AZ666">
        <v>6</v>
      </c>
      <c r="BA666">
        <v>3</v>
      </c>
      <c r="BB666">
        <v>3</v>
      </c>
      <c r="BC666">
        <v>4</v>
      </c>
      <c r="BD666">
        <v>3</v>
      </c>
      <c r="BE666">
        <v>4</v>
      </c>
      <c r="BF666">
        <v>3</v>
      </c>
      <c r="BG666">
        <v>4</v>
      </c>
      <c r="BH666">
        <v>4</v>
      </c>
      <c r="BI666">
        <v>4</v>
      </c>
      <c r="BJ666">
        <v>4</v>
      </c>
      <c r="BK666">
        <v>4</v>
      </c>
      <c r="BL666">
        <v>5</v>
      </c>
      <c r="BM666">
        <v>4</v>
      </c>
      <c r="BN666">
        <v>4</v>
      </c>
      <c r="BO666">
        <v>4</v>
      </c>
      <c r="BP666">
        <v>4</v>
      </c>
      <c r="BQ666">
        <v>3</v>
      </c>
      <c r="BR666">
        <v>4</v>
      </c>
      <c r="BS666">
        <v>4</v>
      </c>
      <c r="BT666">
        <v>4</v>
      </c>
      <c r="BU666">
        <v>3</v>
      </c>
      <c r="BV666">
        <v>4</v>
      </c>
      <c r="BW666">
        <v>4</v>
      </c>
      <c r="BX666">
        <v>5</v>
      </c>
      <c r="BY666">
        <v>5</v>
      </c>
      <c r="BZ666">
        <v>5</v>
      </c>
      <c r="CA666">
        <v>5</v>
      </c>
      <c r="CB666">
        <v>4</v>
      </c>
      <c r="CC666">
        <v>4</v>
      </c>
      <c r="CD666">
        <v>4</v>
      </c>
      <c r="CE666">
        <v>7</v>
      </c>
      <c r="CF666">
        <v>4</v>
      </c>
      <c r="CG666">
        <v>3</v>
      </c>
      <c r="CH666">
        <v>3</v>
      </c>
      <c r="CI666">
        <v>4</v>
      </c>
      <c r="CJ666">
        <v>3</v>
      </c>
      <c r="CK666">
        <v>4</v>
      </c>
      <c r="CL666">
        <v>3</v>
      </c>
      <c r="CM666">
        <v>3</v>
      </c>
      <c r="CN666">
        <v>3</v>
      </c>
    </row>
    <row r="667" spans="1:92" ht="15.5">
      <c r="A667" s="126" t="s">
        <v>1083</v>
      </c>
      <c r="B667" s="132">
        <v>16.343236510006228</v>
      </c>
      <c r="C667">
        <v>1</v>
      </c>
      <c r="D667">
        <v>2</v>
      </c>
      <c r="E667">
        <v>11</v>
      </c>
      <c r="F667">
        <v>1</v>
      </c>
      <c r="G667"/>
      <c r="H667"/>
      <c r="I667"/>
      <c r="J667"/>
      <c r="K667"/>
      <c r="L667"/>
      <c r="M667"/>
      <c r="N667"/>
      <c r="O667"/>
      <c r="P667"/>
      <c r="Q667" s="126">
        <f t="shared" si="30"/>
        <v>1</v>
      </c>
      <c r="R667">
        <f t="shared" si="32"/>
        <v>1</v>
      </c>
      <c r="S667"/>
      <c r="T667"/>
      <c r="U667"/>
      <c r="V667">
        <v>4</v>
      </c>
      <c r="W667"/>
      <c r="X667"/>
      <c r="Y667"/>
      <c r="Z667"/>
      <c r="AA667"/>
      <c r="AB667"/>
      <c r="AC667"/>
      <c r="AD667"/>
      <c r="AE667">
        <v>13</v>
      </c>
      <c r="AF667"/>
      <c r="AG667" s="126">
        <f t="shared" si="31"/>
        <v>2</v>
      </c>
      <c r="AH667"/>
      <c r="AI667"/>
      <c r="AJ667"/>
      <c r="AK667">
        <v>2</v>
      </c>
      <c r="AL667"/>
      <c r="AM667"/>
      <c r="AN667"/>
      <c r="AO667"/>
      <c r="AP667"/>
      <c r="AQ667"/>
      <c r="AR667"/>
      <c r="AS667"/>
      <c r="AT667">
        <v>1</v>
      </c>
      <c r="AU667"/>
      <c r="AV667"/>
      <c r="AW667"/>
      <c r="AX667"/>
      <c r="AY667"/>
      <c r="AZ667">
        <v>3</v>
      </c>
      <c r="BA667">
        <v>3</v>
      </c>
      <c r="BB667">
        <v>3</v>
      </c>
      <c r="BC667">
        <v>3</v>
      </c>
      <c r="BD667">
        <v>3</v>
      </c>
      <c r="BE667">
        <v>3</v>
      </c>
      <c r="BF667">
        <v>3</v>
      </c>
      <c r="BG667">
        <v>3</v>
      </c>
      <c r="BH667">
        <v>3</v>
      </c>
      <c r="BI667">
        <v>3</v>
      </c>
      <c r="BJ667">
        <v>3</v>
      </c>
      <c r="BK667">
        <v>3</v>
      </c>
      <c r="BL667">
        <v>3</v>
      </c>
      <c r="BM667">
        <v>3</v>
      </c>
      <c r="BN667">
        <v>3</v>
      </c>
      <c r="BO667">
        <v>3</v>
      </c>
      <c r="BP667">
        <v>3</v>
      </c>
      <c r="BQ667">
        <v>3</v>
      </c>
      <c r="BR667">
        <v>3</v>
      </c>
      <c r="BS667">
        <v>3</v>
      </c>
      <c r="BT667">
        <v>3</v>
      </c>
      <c r="BU667">
        <v>3</v>
      </c>
      <c r="BV667">
        <v>3</v>
      </c>
      <c r="BW667">
        <v>3</v>
      </c>
      <c r="BX667">
        <v>3</v>
      </c>
      <c r="BY667">
        <v>3</v>
      </c>
      <c r="BZ667">
        <v>3</v>
      </c>
      <c r="CA667">
        <v>3</v>
      </c>
      <c r="CB667">
        <v>3</v>
      </c>
      <c r="CC667">
        <v>3</v>
      </c>
      <c r="CD667">
        <v>3</v>
      </c>
      <c r="CE667">
        <v>5</v>
      </c>
      <c r="CF667">
        <v>3</v>
      </c>
      <c r="CG667">
        <v>3</v>
      </c>
      <c r="CH667">
        <v>3</v>
      </c>
      <c r="CI667">
        <v>3</v>
      </c>
      <c r="CJ667">
        <v>3</v>
      </c>
      <c r="CK667">
        <v>3</v>
      </c>
      <c r="CL667">
        <v>3</v>
      </c>
      <c r="CM667">
        <v>3</v>
      </c>
      <c r="CN667">
        <v>3</v>
      </c>
    </row>
    <row r="668" spans="1:92" ht="15.5">
      <c r="A668" s="126" t="s">
        <v>1082</v>
      </c>
      <c r="B668" s="132">
        <v>9.4131377253170765</v>
      </c>
      <c r="C668">
        <v>1</v>
      </c>
      <c r="D668">
        <v>4</v>
      </c>
      <c r="E668">
        <v>2</v>
      </c>
      <c r="F668"/>
      <c r="G668"/>
      <c r="H668"/>
      <c r="I668"/>
      <c r="J668"/>
      <c r="K668"/>
      <c r="L668"/>
      <c r="M668"/>
      <c r="N668">
        <v>9</v>
      </c>
      <c r="O668"/>
      <c r="P668" t="s">
        <v>1019</v>
      </c>
      <c r="Q668" s="126">
        <f t="shared" si="30"/>
        <v>1</v>
      </c>
      <c r="R668">
        <f t="shared" si="32"/>
        <v>9</v>
      </c>
      <c r="S668"/>
      <c r="T668"/>
      <c r="U668"/>
      <c r="V668"/>
      <c r="W668"/>
      <c r="X668">
        <v>6</v>
      </c>
      <c r="Y668"/>
      <c r="Z668"/>
      <c r="AA668"/>
      <c r="AB668"/>
      <c r="AC668"/>
      <c r="AD668"/>
      <c r="AE668"/>
      <c r="AF668"/>
      <c r="AG668" s="126">
        <f t="shared" si="31"/>
        <v>1</v>
      </c>
      <c r="AH668"/>
      <c r="AI668"/>
      <c r="AJ668"/>
      <c r="AK668"/>
      <c r="AL668"/>
      <c r="AM668">
        <v>1</v>
      </c>
      <c r="AN668"/>
      <c r="AO668"/>
      <c r="AP668"/>
      <c r="AQ668"/>
      <c r="AR668"/>
      <c r="AS668"/>
      <c r="AT668"/>
      <c r="AU668"/>
      <c r="AV668"/>
      <c r="AW668"/>
      <c r="AX668"/>
      <c r="AY668"/>
      <c r="AZ668">
        <v>6</v>
      </c>
      <c r="BA668">
        <v>1</v>
      </c>
      <c r="BB668">
        <v>1</v>
      </c>
      <c r="BC668">
        <v>1</v>
      </c>
      <c r="BD668">
        <v>3</v>
      </c>
      <c r="BE668">
        <v>3</v>
      </c>
      <c r="BF668">
        <v>3</v>
      </c>
      <c r="BG668">
        <v>3</v>
      </c>
      <c r="BH668">
        <v>3</v>
      </c>
      <c r="BI668">
        <v>3</v>
      </c>
      <c r="BJ668">
        <v>3</v>
      </c>
      <c r="BK668">
        <v>3</v>
      </c>
      <c r="BL668">
        <v>3</v>
      </c>
      <c r="BM668">
        <v>3</v>
      </c>
      <c r="BN668">
        <v>3</v>
      </c>
      <c r="BO668">
        <v>3</v>
      </c>
      <c r="BP668">
        <v>3</v>
      </c>
      <c r="BQ668">
        <v>3</v>
      </c>
      <c r="BR668">
        <v>3</v>
      </c>
      <c r="BS668">
        <v>3</v>
      </c>
      <c r="BT668">
        <v>3</v>
      </c>
      <c r="BU668">
        <v>3</v>
      </c>
      <c r="BV668">
        <v>3</v>
      </c>
      <c r="BW668">
        <v>3</v>
      </c>
      <c r="BX668">
        <v>3</v>
      </c>
      <c r="BY668">
        <v>3</v>
      </c>
      <c r="BZ668">
        <v>3</v>
      </c>
      <c r="CA668">
        <v>3</v>
      </c>
      <c r="CB668">
        <v>3</v>
      </c>
      <c r="CC668">
        <v>3</v>
      </c>
      <c r="CD668">
        <v>3</v>
      </c>
      <c r="CE668">
        <v>2</v>
      </c>
      <c r="CF668">
        <v>2</v>
      </c>
      <c r="CG668">
        <v>2</v>
      </c>
      <c r="CH668">
        <v>2</v>
      </c>
      <c r="CI668">
        <v>2</v>
      </c>
      <c r="CJ668">
        <v>2</v>
      </c>
      <c r="CK668">
        <v>2</v>
      </c>
      <c r="CL668">
        <v>3</v>
      </c>
      <c r="CM668">
        <v>3</v>
      </c>
      <c r="CN668">
        <v>3</v>
      </c>
    </row>
    <row r="669" spans="1:92" ht="15.5">
      <c r="A669" s="126" t="s">
        <v>1081</v>
      </c>
      <c r="B669" s="132">
        <v>12.081617726367071</v>
      </c>
      <c r="C669">
        <v>1</v>
      </c>
      <c r="D669">
        <v>2</v>
      </c>
      <c r="E669">
        <v>4</v>
      </c>
      <c r="F669"/>
      <c r="G669"/>
      <c r="H669"/>
      <c r="I669"/>
      <c r="J669"/>
      <c r="K669"/>
      <c r="L669"/>
      <c r="M669"/>
      <c r="N669">
        <v>9</v>
      </c>
      <c r="O669"/>
      <c r="P669" t="s">
        <v>1075</v>
      </c>
      <c r="Q669" s="126">
        <f t="shared" si="30"/>
        <v>1</v>
      </c>
      <c r="R669">
        <f t="shared" si="32"/>
        <v>9</v>
      </c>
      <c r="S669">
        <v>1</v>
      </c>
      <c r="T669"/>
      <c r="U669"/>
      <c r="V669">
        <v>4</v>
      </c>
      <c r="W669"/>
      <c r="X669">
        <v>6</v>
      </c>
      <c r="Y669"/>
      <c r="Z669"/>
      <c r="AA669"/>
      <c r="AB669">
        <v>10</v>
      </c>
      <c r="AC669"/>
      <c r="AD669">
        <v>12</v>
      </c>
      <c r="AE669"/>
      <c r="AF669"/>
      <c r="AG669" s="126">
        <f t="shared" si="31"/>
        <v>5</v>
      </c>
      <c r="AH669">
        <v>1</v>
      </c>
      <c r="AI669"/>
      <c r="AJ669"/>
      <c r="AK669">
        <v>4</v>
      </c>
      <c r="AL669"/>
      <c r="AM669">
        <v>5</v>
      </c>
      <c r="AN669"/>
      <c r="AO669"/>
      <c r="AP669"/>
      <c r="AQ669">
        <v>3</v>
      </c>
      <c r="AR669"/>
      <c r="AS669">
        <v>2</v>
      </c>
      <c r="AT669"/>
      <c r="AU669" t="s">
        <v>640</v>
      </c>
      <c r="AV669" t="s">
        <v>893</v>
      </c>
      <c r="AW669" t="s">
        <v>1080</v>
      </c>
      <c r="AX669" t="s">
        <v>1079</v>
      </c>
      <c r="AY669"/>
      <c r="AZ669">
        <v>4</v>
      </c>
      <c r="BA669">
        <v>3</v>
      </c>
      <c r="BB669">
        <v>4</v>
      </c>
      <c r="BC669">
        <v>4</v>
      </c>
      <c r="BD669">
        <v>4</v>
      </c>
      <c r="BE669">
        <v>3</v>
      </c>
      <c r="BF669">
        <v>5</v>
      </c>
      <c r="BG669">
        <v>4</v>
      </c>
      <c r="BH669">
        <v>5</v>
      </c>
      <c r="BI669">
        <v>4</v>
      </c>
      <c r="BJ669">
        <v>4</v>
      </c>
      <c r="BK669">
        <v>5</v>
      </c>
      <c r="BL669">
        <v>4</v>
      </c>
      <c r="BM669">
        <v>4</v>
      </c>
      <c r="BN669">
        <v>5</v>
      </c>
      <c r="BO669">
        <v>4</v>
      </c>
      <c r="BP669">
        <v>5</v>
      </c>
      <c r="BQ669">
        <v>4</v>
      </c>
      <c r="BR669">
        <v>4</v>
      </c>
      <c r="BS669">
        <v>5</v>
      </c>
      <c r="BT669">
        <v>4</v>
      </c>
      <c r="BU669">
        <v>5</v>
      </c>
      <c r="BV669">
        <v>5</v>
      </c>
      <c r="BW669">
        <v>4</v>
      </c>
      <c r="BX669">
        <v>5</v>
      </c>
      <c r="BY669">
        <v>4</v>
      </c>
      <c r="BZ669">
        <v>5</v>
      </c>
      <c r="CA669">
        <v>3</v>
      </c>
      <c r="CB669">
        <v>4</v>
      </c>
      <c r="CC669">
        <v>4</v>
      </c>
      <c r="CD669">
        <v>5</v>
      </c>
      <c r="CE669">
        <v>2</v>
      </c>
      <c r="CF669">
        <v>5</v>
      </c>
      <c r="CG669">
        <v>5</v>
      </c>
      <c r="CH669">
        <v>4</v>
      </c>
      <c r="CI669">
        <v>4</v>
      </c>
      <c r="CJ669">
        <v>5</v>
      </c>
      <c r="CK669">
        <v>4</v>
      </c>
      <c r="CL669">
        <v>5</v>
      </c>
      <c r="CM669">
        <v>5</v>
      </c>
      <c r="CN669">
        <v>4</v>
      </c>
    </row>
    <row r="670" spans="1:92" ht="15.5">
      <c r="A670" s="126" t="s">
        <v>1078</v>
      </c>
      <c r="B670" s="132">
        <v>8.4140818359143168</v>
      </c>
      <c r="C670">
        <v>2</v>
      </c>
      <c r="D670">
        <v>6</v>
      </c>
      <c r="E670">
        <v>2</v>
      </c>
      <c r="F670">
        <v>1</v>
      </c>
      <c r="G670"/>
      <c r="H670"/>
      <c r="I670"/>
      <c r="J670"/>
      <c r="K670"/>
      <c r="L670"/>
      <c r="M670"/>
      <c r="N670"/>
      <c r="O670"/>
      <c r="P670"/>
      <c r="Q670" s="126">
        <f t="shared" si="30"/>
        <v>1</v>
      </c>
      <c r="R670">
        <f t="shared" si="32"/>
        <v>1</v>
      </c>
      <c r="S670"/>
      <c r="T670">
        <v>2</v>
      </c>
      <c r="U670"/>
      <c r="V670"/>
      <c r="W670"/>
      <c r="X670">
        <v>6</v>
      </c>
      <c r="Y670"/>
      <c r="Z670"/>
      <c r="AA670"/>
      <c r="AB670"/>
      <c r="AC670"/>
      <c r="AD670">
        <v>12</v>
      </c>
      <c r="AE670"/>
      <c r="AF670"/>
      <c r="AG670" s="126">
        <f t="shared" si="31"/>
        <v>3</v>
      </c>
      <c r="AH670"/>
      <c r="AI670">
        <v>1</v>
      </c>
      <c r="AJ670"/>
      <c r="AK670"/>
      <c r="AL670"/>
      <c r="AM670">
        <v>2</v>
      </c>
      <c r="AN670"/>
      <c r="AO670"/>
      <c r="AP670"/>
      <c r="AQ670"/>
      <c r="AR670"/>
      <c r="AS670">
        <v>3</v>
      </c>
      <c r="AT670"/>
      <c r="AU670"/>
      <c r="AV670"/>
      <c r="AW670"/>
      <c r="AX670"/>
      <c r="AY670"/>
      <c r="AZ670">
        <v>6</v>
      </c>
      <c r="BA670">
        <v>3</v>
      </c>
      <c r="BB670">
        <v>3</v>
      </c>
      <c r="BC670">
        <v>3</v>
      </c>
      <c r="BD670">
        <v>4</v>
      </c>
      <c r="BE670">
        <v>4</v>
      </c>
      <c r="BF670">
        <v>3</v>
      </c>
      <c r="BG670">
        <v>4</v>
      </c>
      <c r="BH670">
        <v>4</v>
      </c>
      <c r="BI670">
        <v>4</v>
      </c>
      <c r="BJ670">
        <v>4</v>
      </c>
      <c r="BK670">
        <v>4</v>
      </c>
      <c r="BL670">
        <v>4</v>
      </c>
      <c r="BM670">
        <v>4</v>
      </c>
      <c r="BN670">
        <v>4</v>
      </c>
      <c r="BO670">
        <v>4</v>
      </c>
      <c r="BP670">
        <v>4</v>
      </c>
      <c r="BQ670">
        <v>3</v>
      </c>
      <c r="BR670">
        <v>4</v>
      </c>
      <c r="BS670">
        <v>4</v>
      </c>
      <c r="BT670">
        <v>4</v>
      </c>
      <c r="BU670">
        <v>3</v>
      </c>
      <c r="BV670">
        <v>3</v>
      </c>
      <c r="BW670">
        <v>4</v>
      </c>
      <c r="BX670">
        <v>4</v>
      </c>
      <c r="BY670">
        <v>4</v>
      </c>
      <c r="BZ670">
        <v>5</v>
      </c>
      <c r="CA670">
        <v>4</v>
      </c>
      <c r="CB670">
        <v>3</v>
      </c>
      <c r="CC670">
        <v>3</v>
      </c>
      <c r="CD670">
        <v>4</v>
      </c>
      <c r="CE670">
        <v>6</v>
      </c>
      <c r="CF670">
        <v>3</v>
      </c>
      <c r="CG670">
        <v>4</v>
      </c>
      <c r="CH670">
        <v>4</v>
      </c>
      <c r="CI670">
        <v>3</v>
      </c>
      <c r="CJ670">
        <v>3</v>
      </c>
      <c r="CK670">
        <v>3</v>
      </c>
      <c r="CL670">
        <v>3</v>
      </c>
      <c r="CM670">
        <v>2</v>
      </c>
      <c r="CN670">
        <v>2</v>
      </c>
    </row>
    <row r="671" spans="1:92" ht="15.5">
      <c r="A671" s="126" t="s">
        <v>1077</v>
      </c>
      <c r="B671" s="132">
        <v>24.976845495463753</v>
      </c>
      <c r="C671">
        <v>2</v>
      </c>
      <c r="D671">
        <v>1</v>
      </c>
      <c r="E671">
        <v>2</v>
      </c>
      <c r="F671"/>
      <c r="G671"/>
      <c r="H671"/>
      <c r="I671">
        <v>4</v>
      </c>
      <c r="J671"/>
      <c r="K671"/>
      <c r="L671"/>
      <c r="M671"/>
      <c r="N671"/>
      <c r="O671"/>
      <c r="P671"/>
      <c r="Q671" s="126">
        <f t="shared" si="30"/>
        <v>1</v>
      </c>
      <c r="R671">
        <f t="shared" si="32"/>
        <v>4</v>
      </c>
      <c r="S671"/>
      <c r="T671"/>
      <c r="U671">
        <v>3</v>
      </c>
      <c r="V671"/>
      <c r="W671"/>
      <c r="X671"/>
      <c r="Y671"/>
      <c r="Z671"/>
      <c r="AA671"/>
      <c r="AB671">
        <v>10</v>
      </c>
      <c r="AC671"/>
      <c r="AD671">
        <v>12</v>
      </c>
      <c r="AE671"/>
      <c r="AF671"/>
      <c r="AG671" s="126">
        <f t="shared" si="31"/>
        <v>3</v>
      </c>
      <c r="AH671"/>
      <c r="AI671"/>
      <c r="AJ671">
        <v>2</v>
      </c>
      <c r="AK671"/>
      <c r="AL671"/>
      <c r="AM671"/>
      <c r="AN671"/>
      <c r="AO671"/>
      <c r="AP671"/>
      <c r="AQ671">
        <v>1</v>
      </c>
      <c r="AR671"/>
      <c r="AS671"/>
      <c r="AT671"/>
      <c r="AU671" t="s">
        <v>630</v>
      </c>
      <c r="AV671"/>
      <c r="AW671"/>
      <c r="AX671"/>
      <c r="AY671"/>
      <c r="AZ671">
        <v>3</v>
      </c>
      <c r="BA671">
        <v>3</v>
      </c>
      <c r="BB671">
        <v>2</v>
      </c>
      <c r="BC671">
        <v>4</v>
      </c>
      <c r="BD671">
        <v>3</v>
      </c>
      <c r="BE671">
        <v>4</v>
      </c>
      <c r="BF671">
        <v>4</v>
      </c>
      <c r="BG671">
        <v>3</v>
      </c>
      <c r="BH671">
        <v>4</v>
      </c>
      <c r="BI671">
        <v>5</v>
      </c>
      <c r="BJ671">
        <v>5</v>
      </c>
      <c r="BK671">
        <v>4</v>
      </c>
      <c r="BL671">
        <v>5</v>
      </c>
      <c r="BM671">
        <v>4</v>
      </c>
      <c r="BN671">
        <v>3</v>
      </c>
      <c r="BO671">
        <v>4</v>
      </c>
      <c r="BP671">
        <v>3</v>
      </c>
      <c r="BQ671">
        <v>5</v>
      </c>
      <c r="BR671">
        <v>4</v>
      </c>
      <c r="BS671">
        <v>4</v>
      </c>
      <c r="BT671">
        <v>3</v>
      </c>
      <c r="BU671">
        <v>4</v>
      </c>
      <c r="BV671">
        <v>3</v>
      </c>
      <c r="BW671">
        <v>3</v>
      </c>
      <c r="BX671">
        <v>5</v>
      </c>
      <c r="BY671">
        <v>4</v>
      </c>
      <c r="BZ671">
        <v>5</v>
      </c>
      <c r="CA671">
        <v>3</v>
      </c>
      <c r="CB671">
        <v>5</v>
      </c>
      <c r="CC671">
        <v>4</v>
      </c>
      <c r="CD671">
        <v>3</v>
      </c>
      <c r="CE671">
        <v>2</v>
      </c>
      <c r="CF671">
        <v>4</v>
      </c>
      <c r="CG671">
        <v>3</v>
      </c>
      <c r="CH671">
        <v>3</v>
      </c>
      <c r="CI671">
        <v>3</v>
      </c>
      <c r="CJ671">
        <v>4</v>
      </c>
      <c r="CK671">
        <v>4</v>
      </c>
      <c r="CL671">
        <v>4</v>
      </c>
      <c r="CM671">
        <v>4</v>
      </c>
      <c r="CN671">
        <v>3</v>
      </c>
    </row>
    <row r="672" spans="1:92" ht="15.5">
      <c r="A672" s="126" t="s">
        <v>1076</v>
      </c>
      <c r="B672" s="132">
        <v>14.116478923111664</v>
      </c>
      <c r="C672">
        <v>1</v>
      </c>
      <c r="D672">
        <v>2</v>
      </c>
      <c r="E672">
        <v>4</v>
      </c>
      <c r="F672"/>
      <c r="G672"/>
      <c r="H672"/>
      <c r="I672"/>
      <c r="J672"/>
      <c r="K672"/>
      <c r="L672"/>
      <c r="M672"/>
      <c r="N672">
        <v>9</v>
      </c>
      <c r="O672"/>
      <c r="P672" t="s">
        <v>1075</v>
      </c>
      <c r="Q672" s="126">
        <f t="shared" si="30"/>
        <v>1</v>
      </c>
      <c r="R672">
        <f t="shared" si="32"/>
        <v>9</v>
      </c>
      <c r="S672"/>
      <c r="T672"/>
      <c r="U672">
        <v>3</v>
      </c>
      <c r="V672"/>
      <c r="W672">
        <v>5</v>
      </c>
      <c r="X672"/>
      <c r="Y672"/>
      <c r="Z672"/>
      <c r="AA672">
        <v>9</v>
      </c>
      <c r="AB672"/>
      <c r="AC672"/>
      <c r="AD672"/>
      <c r="AE672"/>
      <c r="AF672"/>
      <c r="AG672" s="126">
        <f t="shared" si="31"/>
        <v>3</v>
      </c>
      <c r="AH672"/>
      <c r="AI672"/>
      <c r="AJ672">
        <v>2</v>
      </c>
      <c r="AK672"/>
      <c r="AL672">
        <v>3</v>
      </c>
      <c r="AM672"/>
      <c r="AN672"/>
      <c r="AO672"/>
      <c r="AP672">
        <v>1</v>
      </c>
      <c r="AQ672"/>
      <c r="AR672"/>
      <c r="AS672"/>
      <c r="AT672"/>
      <c r="AU672" t="s">
        <v>1074</v>
      </c>
      <c r="AV672" t="s">
        <v>316</v>
      </c>
      <c r="AW672" t="s">
        <v>1073</v>
      </c>
      <c r="AX672" t="s">
        <v>1072</v>
      </c>
      <c r="AY672"/>
      <c r="AZ672">
        <v>5</v>
      </c>
      <c r="BA672">
        <v>4</v>
      </c>
      <c r="BB672">
        <v>4</v>
      </c>
      <c r="BC672">
        <v>5</v>
      </c>
      <c r="BD672">
        <v>4</v>
      </c>
      <c r="BE672">
        <v>4</v>
      </c>
      <c r="BF672">
        <v>4</v>
      </c>
      <c r="BG672">
        <v>4</v>
      </c>
      <c r="BH672">
        <v>4</v>
      </c>
      <c r="BI672">
        <v>3</v>
      </c>
      <c r="BJ672">
        <v>5</v>
      </c>
      <c r="BK672">
        <v>5</v>
      </c>
      <c r="BL672">
        <v>4</v>
      </c>
      <c r="BM672">
        <v>5</v>
      </c>
      <c r="BN672">
        <v>4</v>
      </c>
      <c r="BO672">
        <v>5</v>
      </c>
      <c r="BP672">
        <v>4</v>
      </c>
      <c r="BQ672">
        <v>5</v>
      </c>
      <c r="BR672">
        <v>5</v>
      </c>
      <c r="BS672">
        <v>4</v>
      </c>
      <c r="BT672">
        <v>4</v>
      </c>
      <c r="BU672">
        <v>5</v>
      </c>
      <c r="BV672">
        <v>5</v>
      </c>
      <c r="BW672">
        <v>4</v>
      </c>
      <c r="BX672">
        <v>5</v>
      </c>
      <c r="BY672">
        <v>5</v>
      </c>
      <c r="BZ672">
        <v>5</v>
      </c>
      <c r="CA672">
        <v>4</v>
      </c>
      <c r="CB672">
        <v>4</v>
      </c>
      <c r="CC672">
        <v>5</v>
      </c>
      <c r="CD672">
        <v>5</v>
      </c>
      <c r="CE672">
        <v>3</v>
      </c>
      <c r="CF672">
        <v>4</v>
      </c>
      <c r="CG672">
        <v>4</v>
      </c>
      <c r="CH672">
        <v>5</v>
      </c>
      <c r="CI672">
        <v>4</v>
      </c>
      <c r="CJ672">
        <v>5</v>
      </c>
      <c r="CK672">
        <v>4</v>
      </c>
      <c r="CL672">
        <v>5</v>
      </c>
      <c r="CM672">
        <v>4</v>
      </c>
      <c r="CN672">
        <v>4</v>
      </c>
    </row>
    <row r="673" spans="1:92" ht="15.5">
      <c r="A673" s="126" t="s">
        <v>1071</v>
      </c>
      <c r="B673" s="132">
        <v>5.8504089971674471</v>
      </c>
      <c r="C673">
        <v>1</v>
      </c>
      <c r="D673">
        <v>2</v>
      </c>
      <c r="E673">
        <v>13</v>
      </c>
      <c r="F673"/>
      <c r="G673">
        <v>2</v>
      </c>
      <c r="H673"/>
      <c r="I673"/>
      <c r="J673"/>
      <c r="K673"/>
      <c r="L673"/>
      <c r="M673"/>
      <c r="N673"/>
      <c r="O673"/>
      <c r="P673"/>
      <c r="Q673" s="126">
        <f t="shared" si="30"/>
        <v>1</v>
      </c>
      <c r="R673">
        <f t="shared" si="32"/>
        <v>2</v>
      </c>
      <c r="S673"/>
      <c r="T673">
        <v>2</v>
      </c>
      <c r="U673"/>
      <c r="V673"/>
      <c r="W673">
        <v>5</v>
      </c>
      <c r="X673"/>
      <c r="Y673">
        <v>7</v>
      </c>
      <c r="Z673"/>
      <c r="AA673"/>
      <c r="AB673">
        <v>10</v>
      </c>
      <c r="AC673"/>
      <c r="AD673">
        <v>12</v>
      </c>
      <c r="AE673"/>
      <c r="AF673"/>
      <c r="AG673" s="126">
        <f t="shared" si="31"/>
        <v>5</v>
      </c>
      <c r="AH673"/>
      <c r="AI673">
        <v>1</v>
      </c>
      <c r="AJ673"/>
      <c r="AK673"/>
      <c r="AL673">
        <v>2</v>
      </c>
      <c r="AM673"/>
      <c r="AN673">
        <v>3</v>
      </c>
      <c r="AO673"/>
      <c r="AP673"/>
      <c r="AQ673">
        <v>4</v>
      </c>
      <c r="AR673"/>
      <c r="AS673">
        <v>5</v>
      </c>
      <c r="AT673"/>
      <c r="AU673" t="s">
        <v>1070</v>
      </c>
      <c r="AV673" t="s">
        <v>1069</v>
      </c>
      <c r="AW673" t="s">
        <v>1068</v>
      </c>
      <c r="AX673" t="s">
        <v>1067</v>
      </c>
      <c r="AY673" t="s">
        <v>1066</v>
      </c>
      <c r="AZ673">
        <v>4</v>
      </c>
      <c r="BA673">
        <v>4</v>
      </c>
      <c r="BB673">
        <v>3</v>
      </c>
      <c r="BC673">
        <v>4</v>
      </c>
      <c r="BD673">
        <v>4</v>
      </c>
      <c r="BE673">
        <v>4</v>
      </c>
      <c r="BF673">
        <v>5</v>
      </c>
      <c r="BG673">
        <v>5</v>
      </c>
      <c r="BH673">
        <v>5</v>
      </c>
      <c r="BI673">
        <v>4</v>
      </c>
      <c r="BJ673">
        <v>5</v>
      </c>
      <c r="BK673">
        <v>5</v>
      </c>
      <c r="BL673">
        <v>5</v>
      </c>
      <c r="BM673">
        <v>3</v>
      </c>
      <c r="BN673">
        <v>5</v>
      </c>
      <c r="BO673">
        <v>5</v>
      </c>
      <c r="BP673">
        <v>4</v>
      </c>
      <c r="BQ673">
        <v>5</v>
      </c>
      <c r="BR673">
        <v>5</v>
      </c>
      <c r="BS673">
        <v>5</v>
      </c>
      <c r="BT673">
        <v>5</v>
      </c>
      <c r="BU673">
        <v>4</v>
      </c>
      <c r="BV673">
        <v>5</v>
      </c>
      <c r="BW673">
        <v>3</v>
      </c>
      <c r="BX673">
        <v>5</v>
      </c>
      <c r="BY673">
        <v>5</v>
      </c>
      <c r="BZ673">
        <v>5</v>
      </c>
      <c r="CA673">
        <v>5</v>
      </c>
      <c r="CB673">
        <v>5</v>
      </c>
      <c r="CC673">
        <v>5</v>
      </c>
      <c r="CD673">
        <v>5</v>
      </c>
      <c r="CE673">
        <v>2</v>
      </c>
      <c r="CF673">
        <v>4</v>
      </c>
      <c r="CG673">
        <v>4</v>
      </c>
      <c r="CH673">
        <v>4</v>
      </c>
      <c r="CI673">
        <v>4</v>
      </c>
      <c r="CJ673">
        <v>4</v>
      </c>
      <c r="CK673">
        <v>4</v>
      </c>
      <c r="CL673">
        <v>4</v>
      </c>
      <c r="CM673">
        <v>5</v>
      </c>
      <c r="CN673">
        <v>5</v>
      </c>
    </row>
    <row r="674" spans="1:92" ht="15.5">
      <c r="A674" s="126" t="s">
        <v>1065</v>
      </c>
      <c r="B674" s="132">
        <v>22.022460915013426</v>
      </c>
      <c r="C674">
        <v>2</v>
      </c>
      <c r="D674">
        <v>4</v>
      </c>
      <c r="E674">
        <v>6</v>
      </c>
      <c r="F674">
        <v>1</v>
      </c>
      <c r="G674"/>
      <c r="H674"/>
      <c r="I674"/>
      <c r="J674"/>
      <c r="K674"/>
      <c r="L674"/>
      <c r="M674"/>
      <c r="N674"/>
      <c r="O674"/>
      <c r="P674"/>
      <c r="Q674" s="126">
        <f t="shared" si="30"/>
        <v>1</v>
      </c>
      <c r="R674">
        <f t="shared" si="32"/>
        <v>1</v>
      </c>
      <c r="S674"/>
      <c r="T674">
        <v>2</v>
      </c>
      <c r="U674"/>
      <c r="V674"/>
      <c r="W674"/>
      <c r="X674">
        <v>6</v>
      </c>
      <c r="Y674"/>
      <c r="Z674"/>
      <c r="AA674"/>
      <c r="AB674"/>
      <c r="AC674"/>
      <c r="AD674"/>
      <c r="AE674"/>
      <c r="AF674"/>
      <c r="AG674" s="126">
        <f t="shared" si="31"/>
        <v>2</v>
      </c>
      <c r="AH674"/>
      <c r="AI674">
        <v>2</v>
      </c>
      <c r="AJ674"/>
      <c r="AK674"/>
      <c r="AL674"/>
      <c r="AM674">
        <v>1</v>
      </c>
      <c r="AN674"/>
      <c r="AO674"/>
      <c r="AP674"/>
      <c r="AQ674"/>
      <c r="AR674"/>
      <c r="AS674"/>
      <c r="AT674"/>
      <c r="AU674" t="s">
        <v>1064</v>
      </c>
      <c r="AV674" t="s">
        <v>1063</v>
      </c>
      <c r="AW674"/>
      <c r="AX674"/>
      <c r="AY674"/>
      <c r="AZ674">
        <v>4</v>
      </c>
      <c r="BA674">
        <v>4</v>
      </c>
      <c r="BB674">
        <v>4</v>
      </c>
      <c r="BC674">
        <v>5</v>
      </c>
      <c r="BD674">
        <v>4</v>
      </c>
      <c r="BE674">
        <v>5</v>
      </c>
      <c r="BF674">
        <v>5</v>
      </c>
      <c r="BG674">
        <v>4</v>
      </c>
      <c r="BH674">
        <v>4</v>
      </c>
      <c r="BI674">
        <v>5</v>
      </c>
      <c r="BJ674">
        <v>5</v>
      </c>
      <c r="BK674">
        <v>5</v>
      </c>
      <c r="BL674">
        <v>5</v>
      </c>
      <c r="BM674">
        <v>5</v>
      </c>
      <c r="BN674">
        <v>5</v>
      </c>
      <c r="BO674">
        <v>5</v>
      </c>
      <c r="BP674">
        <v>5</v>
      </c>
      <c r="BQ674">
        <v>5</v>
      </c>
      <c r="BR674">
        <v>5</v>
      </c>
      <c r="BS674">
        <v>5</v>
      </c>
      <c r="BT674">
        <v>5</v>
      </c>
      <c r="BU674">
        <v>5</v>
      </c>
      <c r="BV674">
        <v>5</v>
      </c>
      <c r="BW674">
        <v>5</v>
      </c>
      <c r="BX674">
        <v>5</v>
      </c>
      <c r="BY674">
        <v>5</v>
      </c>
      <c r="BZ674">
        <v>5</v>
      </c>
      <c r="CA674">
        <v>5</v>
      </c>
      <c r="CB674">
        <v>5</v>
      </c>
      <c r="CC674">
        <v>5</v>
      </c>
      <c r="CD674">
        <v>5</v>
      </c>
      <c r="CE674">
        <v>2</v>
      </c>
      <c r="CF674">
        <v>4</v>
      </c>
      <c r="CG674">
        <v>5</v>
      </c>
      <c r="CH674">
        <v>4</v>
      </c>
      <c r="CI674">
        <v>5</v>
      </c>
      <c r="CJ674">
        <v>5</v>
      </c>
      <c r="CK674">
        <v>5</v>
      </c>
      <c r="CL674">
        <v>4</v>
      </c>
      <c r="CM674">
        <v>4</v>
      </c>
      <c r="CN674">
        <v>4</v>
      </c>
    </row>
    <row r="675" spans="1:92" ht="15.5">
      <c r="A675" s="126" t="s">
        <v>1062</v>
      </c>
      <c r="B675" s="132">
        <v>9.0382799536011085</v>
      </c>
      <c r="C675">
        <v>1</v>
      </c>
      <c r="D675">
        <v>4</v>
      </c>
      <c r="E675">
        <v>13</v>
      </c>
      <c r="F675">
        <v>1</v>
      </c>
      <c r="G675"/>
      <c r="H675"/>
      <c r="I675"/>
      <c r="J675"/>
      <c r="K675"/>
      <c r="L675"/>
      <c r="M675"/>
      <c r="N675"/>
      <c r="O675"/>
      <c r="P675"/>
      <c r="Q675" s="126">
        <f t="shared" si="30"/>
        <v>1</v>
      </c>
      <c r="R675">
        <f t="shared" si="32"/>
        <v>1</v>
      </c>
      <c r="S675"/>
      <c r="T675"/>
      <c r="U675"/>
      <c r="V675"/>
      <c r="W675"/>
      <c r="X675">
        <v>6</v>
      </c>
      <c r="Y675">
        <v>7</v>
      </c>
      <c r="Z675"/>
      <c r="AA675"/>
      <c r="AB675"/>
      <c r="AC675"/>
      <c r="AD675"/>
      <c r="AE675"/>
      <c r="AF675"/>
      <c r="AG675" s="126">
        <f t="shared" si="31"/>
        <v>2</v>
      </c>
      <c r="AH675"/>
      <c r="AI675"/>
      <c r="AJ675"/>
      <c r="AK675"/>
      <c r="AL675"/>
      <c r="AM675">
        <v>1</v>
      </c>
      <c r="AN675">
        <v>2</v>
      </c>
      <c r="AO675"/>
      <c r="AP675"/>
      <c r="AQ675"/>
      <c r="AR675"/>
      <c r="AS675"/>
      <c r="AT675"/>
      <c r="AU675"/>
      <c r="AV675"/>
      <c r="AW675"/>
      <c r="AX675"/>
      <c r="AY675"/>
      <c r="AZ675">
        <v>6</v>
      </c>
      <c r="BA675">
        <v>3</v>
      </c>
      <c r="BB675">
        <v>3</v>
      </c>
      <c r="BC675">
        <v>3</v>
      </c>
      <c r="BD675">
        <v>3</v>
      </c>
      <c r="BE675">
        <v>3</v>
      </c>
      <c r="BF675">
        <v>3</v>
      </c>
      <c r="BG675">
        <v>3</v>
      </c>
      <c r="BH675">
        <v>3</v>
      </c>
      <c r="BI675">
        <v>3</v>
      </c>
      <c r="BJ675">
        <v>3</v>
      </c>
      <c r="BK675">
        <v>3</v>
      </c>
      <c r="BL675">
        <v>3</v>
      </c>
      <c r="BM675">
        <v>3</v>
      </c>
      <c r="BN675">
        <v>3</v>
      </c>
      <c r="BO675">
        <v>3</v>
      </c>
      <c r="BP675">
        <v>3</v>
      </c>
      <c r="BQ675">
        <v>3</v>
      </c>
      <c r="BR675">
        <v>3</v>
      </c>
      <c r="BS675">
        <v>3</v>
      </c>
      <c r="BT675">
        <v>3</v>
      </c>
      <c r="BU675">
        <v>3</v>
      </c>
      <c r="BV675">
        <v>3</v>
      </c>
      <c r="BW675">
        <v>3</v>
      </c>
      <c r="BX675">
        <v>3</v>
      </c>
      <c r="BY675">
        <v>3</v>
      </c>
      <c r="BZ675">
        <v>3</v>
      </c>
      <c r="CA675">
        <v>3</v>
      </c>
      <c r="CB675">
        <v>3</v>
      </c>
      <c r="CC675">
        <v>3</v>
      </c>
      <c r="CD675">
        <v>3</v>
      </c>
      <c r="CE675">
        <v>7</v>
      </c>
      <c r="CF675">
        <v>3</v>
      </c>
      <c r="CG675">
        <v>3</v>
      </c>
      <c r="CH675">
        <v>3</v>
      </c>
      <c r="CI675">
        <v>3</v>
      </c>
      <c r="CJ675">
        <v>3</v>
      </c>
      <c r="CK675">
        <v>3</v>
      </c>
      <c r="CL675">
        <v>3</v>
      </c>
      <c r="CM675">
        <v>3</v>
      </c>
      <c r="CN675">
        <v>3</v>
      </c>
    </row>
    <row r="676" spans="1:92" ht="15.5">
      <c r="A676" s="126" t="s">
        <v>1061</v>
      </c>
      <c r="B676" s="132">
        <v>8.1133063747154281</v>
      </c>
      <c r="C676">
        <v>1</v>
      </c>
      <c r="D676">
        <v>3</v>
      </c>
      <c r="E676">
        <v>7</v>
      </c>
      <c r="F676">
        <v>1</v>
      </c>
      <c r="G676"/>
      <c r="H676"/>
      <c r="I676"/>
      <c r="J676"/>
      <c r="K676"/>
      <c r="L676"/>
      <c r="M676"/>
      <c r="N676"/>
      <c r="O676"/>
      <c r="P676"/>
      <c r="Q676" s="126">
        <f t="shared" si="30"/>
        <v>1</v>
      </c>
      <c r="R676">
        <f t="shared" si="32"/>
        <v>1</v>
      </c>
      <c r="S676"/>
      <c r="T676">
        <v>2</v>
      </c>
      <c r="U676"/>
      <c r="V676"/>
      <c r="W676">
        <v>5</v>
      </c>
      <c r="X676">
        <v>6</v>
      </c>
      <c r="Y676"/>
      <c r="Z676"/>
      <c r="AA676"/>
      <c r="AB676"/>
      <c r="AC676"/>
      <c r="AD676"/>
      <c r="AE676"/>
      <c r="AF676"/>
      <c r="AG676" s="126">
        <f t="shared" si="31"/>
        <v>3</v>
      </c>
      <c r="AH676"/>
      <c r="AI676">
        <v>1</v>
      </c>
      <c r="AJ676"/>
      <c r="AK676"/>
      <c r="AL676">
        <v>3</v>
      </c>
      <c r="AM676">
        <v>2</v>
      </c>
      <c r="AN676"/>
      <c r="AO676"/>
      <c r="AP676"/>
      <c r="AQ676"/>
      <c r="AR676"/>
      <c r="AS676"/>
      <c r="AT676"/>
      <c r="AU676" t="s">
        <v>636</v>
      </c>
      <c r="AV676" t="s">
        <v>1060</v>
      </c>
      <c r="AW676"/>
      <c r="AX676"/>
      <c r="AY676"/>
      <c r="AZ676">
        <v>4</v>
      </c>
      <c r="BA676">
        <v>4</v>
      </c>
      <c r="BB676">
        <v>4</v>
      </c>
      <c r="BC676">
        <v>5</v>
      </c>
      <c r="BD676">
        <v>4</v>
      </c>
      <c r="BE676">
        <v>5</v>
      </c>
      <c r="BF676">
        <v>4</v>
      </c>
      <c r="BG676">
        <v>4</v>
      </c>
      <c r="BH676">
        <v>3</v>
      </c>
      <c r="BI676">
        <v>4</v>
      </c>
      <c r="BJ676">
        <v>5</v>
      </c>
      <c r="BK676">
        <v>5</v>
      </c>
      <c r="BL676">
        <v>5</v>
      </c>
      <c r="BM676">
        <v>5</v>
      </c>
      <c r="BN676">
        <v>4</v>
      </c>
      <c r="BO676">
        <v>4</v>
      </c>
      <c r="BP676">
        <v>4</v>
      </c>
      <c r="BQ676">
        <v>4</v>
      </c>
      <c r="BR676">
        <v>4</v>
      </c>
      <c r="BS676">
        <v>5</v>
      </c>
      <c r="BT676">
        <v>4</v>
      </c>
      <c r="BU676">
        <v>4</v>
      </c>
      <c r="BV676">
        <v>4</v>
      </c>
      <c r="BW676">
        <v>4</v>
      </c>
      <c r="BX676">
        <v>4</v>
      </c>
      <c r="BY676">
        <v>4</v>
      </c>
      <c r="BZ676">
        <v>4</v>
      </c>
      <c r="CA676">
        <v>4</v>
      </c>
      <c r="CB676">
        <v>4</v>
      </c>
      <c r="CC676">
        <v>4</v>
      </c>
      <c r="CD676">
        <v>4</v>
      </c>
      <c r="CE676">
        <v>3</v>
      </c>
      <c r="CF676">
        <v>4</v>
      </c>
      <c r="CG676">
        <v>4</v>
      </c>
      <c r="CH676">
        <v>3</v>
      </c>
      <c r="CI676">
        <v>4</v>
      </c>
      <c r="CJ676">
        <v>4</v>
      </c>
      <c r="CK676">
        <v>4</v>
      </c>
      <c r="CL676">
        <v>4</v>
      </c>
      <c r="CM676">
        <v>4</v>
      </c>
      <c r="CN676">
        <v>4</v>
      </c>
    </row>
    <row r="677" spans="1:92" ht="15.5">
      <c r="A677" s="126" t="s">
        <v>1059</v>
      </c>
      <c r="B677" s="132">
        <v>6.336198469596229</v>
      </c>
      <c r="C677">
        <v>1</v>
      </c>
      <c r="D677">
        <v>2</v>
      </c>
      <c r="E677">
        <v>2</v>
      </c>
      <c r="F677">
        <v>1</v>
      </c>
      <c r="G677"/>
      <c r="H677"/>
      <c r="I677"/>
      <c r="J677"/>
      <c r="K677"/>
      <c r="L677"/>
      <c r="M677"/>
      <c r="N677"/>
      <c r="O677"/>
      <c r="P677"/>
      <c r="Q677" s="126">
        <f t="shared" si="30"/>
        <v>1</v>
      </c>
      <c r="R677">
        <f t="shared" si="32"/>
        <v>1</v>
      </c>
      <c r="S677"/>
      <c r="T677">
        <v>2</v>
      </c>
      <c r="U677"/>
      <c r="V677"/>
      <c r="W677"/>
      <c r="X677"/>
      <c r="Y677"/>
      <c r="Z677"/>
      <c r="AA677">
        <v>9</v>
      </c>
      <c r="AB677"/>
      <c r="AC677"/>
      <c r="AD677"/>
      <c r="AE677"/>
      <c r="AF677"/>
      <c r="AG677" s="126">
        <f t="shared" si="31"/>
        <v>2</v>
      </c>
      <c r="AH677"/>
      <c r="AI677">
        <v>2</v>
      </c>
      <c r="AJ677"/>
      <c r="AK677"/>
      <c r="AL677"/>
      <c r="AM677"/>
      <c r="AN677"/>
      <c r="AO677"/>
      <c r="AP677">
        <v>1</v>
      </c>
      <c r="AQ677"/>
      <c r="AR677"/>
      <c r="AS677"/>
      <c r="AT677"/>
      <c r="AU677" t="s">
        <v>909</v>
      </c>
      <c r="AV677" t="s">
        <v>1058</v>
      </c>
      <c r="AW677"/>
      <c r="AX677"/>
      <c r="AY677"/>
      <c r="AZ677">
        <v>4</v>
      </c>
      <c r="BA677">
        <v>4</v>
      </c>
      <c r="BB677">
        <v>3</v>
      </c>
      <c r="BC677">
        <v>4</v>
      </c>
      <c r="BD677">
        <v>4</v>
      </c>
      <c r="BE677">
        <v>4</v>
      </c>
      <c r="BF677">
        <v>5</v>
      </c>
      <c r="BG677">
        <v>3</v>
      </c>
      <c r="BH677">
        <v>5</v>
      </c>
      <c r="BI677">
        <v>5</v>
      </c>
      <c r="BJ677">
        <v>5</v>
      </c>
      <c r="BK677">
        <v>4</v>
      </c>
      <c r="BL677">
        <v>5</v>
      </c>
      <c r="BM677">
        <v>4</v>
      </c>
      <c r="BN677">
        <v>5</v>
      </c>
      <c r="BO677">
        <v>2</v>
      </c>
      <c r="BP677">
        <v>4</v>
      </c>
      <c r="BQ677">
        <v>5</v>
      </c>
      <c r="BR677">
        <v>5</v>
      </c>
      <c r="BS677">
        <v>4</v>
      </c>
      <c r="BT677">
        <v>5</v>
      </c>
      <c r="BU677">
        <v>5</v>
      </c>
      <c r="BV677">
        <v>4</v>
      </c>
      <c r="BW677">
        <v>4</v>
      </c>
      <c r="BX677">
        <v>5</v>
      </c>
      <c r="BY677">
        <v>5</v>
      </c>
      <c r="BZ677">
        <v>4</v>
      </c>
      <c r="CA677">
        <v>4</v>
      </c>
      <c r="CB677">
        <v>5</v>
      </c>
      <c r="CC677">
        <v>4</v>
      </c>
      <c r="CD677">
        <v>5</v>
      </c>
      <c r="CE677">
        <v>3</v>
      </c>
      <c r="CF677">
        <v>5</v>
      </c>
      <c r="CG677">
        <v>4</v>
      </c>
      <c r="CH677">
        <v>4</v>
      </c>
      <c r="CI677">
        <v>4</v>
      </c>
      <c r="CJ677">
        <v>4</v>
      </c>
      <c r="CK677">
        <v>4</v>
      </c>
      <c r="CL677">
        <v>4</v>
      </c>
      <c r="CM677">
        <v>4</v>
      </c>
      <c r="CN677">
        <v>5</v>
      </c>
    </row>
    <row r="678" spans="1:92" ht="15.5">
      <c r="A678" s="126" t="s">
        <v>1057</v>
      </c>
      <c r="B678" s="132">
        <v>10.292298891496781</v>
      </c>
      <c r="C678">
        <v>1</v>
      </c>
      <c r="D678">
        <v>6</v>
      </c>
      <c r="E678">
        <v>4</v>
      </c>
      <c r="F678">
        <v>1</v>
      </c>
      <c r="G678"/>
      <c r="H678"/>
      <c r="I678"/>
      <c r="J678"/>
      <c r="K678"/>
      <c r="L678"/>
      <c r="M678"/>
      <c r="N678"/>
      <c r="O678"/>
      <c r="P678"/>
      <c r="Q678" s="126">
        <f t="shared" si="30"/>
        <v>1</v>
      </c>
      <c r="R678">
        <f t="shared" si="32"/>
        <v>1</v>
      </c>
      <c r="S678"/>
      <c r="T678">
        <v>2</v>
      </c>
      <c r="U678">
        <v>3</v>
      </c>
      <c r="V678"/>
      <c r="W678">
        <v>5</v>
      </c>
      <c r="X678">
        <v>6</v>
      </c>
      <c r="Y678">
        <v>7</v>
      </c>
      <c r="Z678"/>
      <c r="AA678"/>
      <c r="AB678"/>
      <c r="AC678">
        <v>11</v>
      </c>
      <c r="AD678">
        <v>12</v>
      </c>
      <c r="AE678"/>
      <c r="AF678"/>
      <c r="AG678" s="126">
        <f t="shared" si="31"/>
        <v>7</v>
      </c>
      <c r="AH678"/>
      <c r="AI678">
        <v>1</v>
      </c>
      <c r="AJ678">
        <v>6</v>
      </c>
      <c r="AK678"/>
      <c r="AL678">
        <v>4</v>
      </c>
      <c r="AM678">
        <v>3</v>
      </c>
      <c r="AN678">
        <v>2</v>
      </c>
      <c r="AO678"/>
      <c r="AP678"/>
      <c r="AQ678"/>
      <c r="AR678">
        <v>7</v>
      </c>
      <c r="AS678">
        <v>5</v>
      </c>
      <c r="AT678"/>
      <c r="AU678"/>
      <c r="AV678"/>
      <c r="AW678"/>
      <c r="AX678"/>
      <c r="AY678"/>
      <c r="AZ678">
        <v>4</v>
      </c>
      <c r="BA678">
        <v>4</v>
      </c>
      <c r="BB678">
        <v>4</v>
      </c>
      <c r="BC678">
        <v>4</v>
      </c>
      <c r="BD678">
        <v>3</v>
      </c>
      <c r="BE678">
        <v>4</v>
      </c>
      <c r="BF678">
        <v>3</v>
      </c>
      <c r="BG678">
        <v>4</v>
      </c>
      <c r="BH678">
        <v>4</v>
      </c>
      <c r="BI678">
        <v>4</v>
      </c>
      <c r="BJ678">
        <v>5</v>
      </c>
      <c r="BK678">
        <v>4</v>
      </c>
      <c r="BL678">
        <v>5</v>
      </c>
      <c r="BM678">
        <v>4</v>
      </c>
      <c r="BN678">
        <v>4</v>
      </c>
      <c r="BO678">
        <v>4</v>
      </c>
      <c r="BP678">
        <v>4</v>
      </c>
      <c r="BQ678">
        <v>4</v>
      </c>
      <c r="BR678">
        <v>4</v>
      </c>
      <c r="BS678">
        <v>3</v>
      </c>
      <c r="BT678">
        <v>4</v>
      </c>
      <c r="BU678">
        <v>4</v>
      </c>
      <c r="BV678">
        <v>5</v>
      </c>
      <c r="BW678">
        <v>4</v>
      </c>
      <c r="BX678">
        <v>4</v>
      </c>
      <c r="BY678">
        <v>5</v>
      </c>
      <c r="BZ678">
        <v>5</v>
      </c>
      <c r="CA678">
        <v>4</v>
      </c>
      <c r="CB678">
        <v>4</v>
      </c>
      <c r="CC678">
        <v>4</v>
      </c>
      <c r="CD678">
        <v>4</v>
      </c>
      <c r="CE678">
        <v>2</v>
      </c>
      <c r="CF678">
        <v>4</v>
      </c>
      <c r="CG678">
        <v>4</v>
      </c>
      <c r="CH678">
        <v>4</v>
      </c>
      <c r="CI678">
        <v>4</v>
      </c>
      <c r="CJ678">
        <v>4</v>
      </c>
      <c r="CK678">
        <v>3</v>
      </c>
      <c r="CL678">
        <v>4</v>
      </c>
      <c r="CM678">
        <v>3</v>
      </c>
      <c r="CN678">
        <v>3</v>
      </c>
    </row>
    <row r="679" spans="1:92" ht="15.5">
      <c r="A679" s="126" t="s">
        <v>1056</v>
      </c>
      <c r="B679" s="132">
        <v>5.934056215987491</v>
      </c>
      <c r="C679">
        <v>1</v>
      </c>
      <c r="D679">
        <v>4</v>
      </c>
      <c r="E679">
        <v>15</v>
      </c>
      <c r="F679">
        <v>1</v>
      </c>
      <c r="G679"/>
      <c r="H679"/>
      <c r="I679"/>
      <c r="J679"/>
      <c r="K679"/>
      <c r="L679"/>
      <c r="M679"/>
      <c r="N679"/>
      <c r="O679"/>
      <c r="P679"/>
      <c r="Q679" s="126">
        <f t="shared" si="30"/>
        <v>1</v>
      </c>
      <c r="R679">
        <f t="shared" si="32"/>
        <v>1</v>
      </c>
      <c r="S679"/>
      <c r="T679">
        <v>2</v>
      </c>
      <c r="U679"/>
      <c r="V679"/>
      <c r="W679">
        <v>5</v>
      </c>
      <c r="X679"/>
      <c r="Y679">
        <v>7</v>
      </c>
      <c r="Z679"/>
      <c r="AA679"/>
      <c r="AB679"/>
      <c r="AC679">
        <v>11</v>
      </c>
      <c r="AD679"/>
      <c r="AE679"/>
      <c r="AF679"/>
      <c r="AG679" s="126">
        <f t="shared" si="31"/>
        <v>4</v>
      </c>
      <c r="AH679"/>
      <c r="AI679">
        <v>3</v>
      </c>
      <c r="AJ679"/>
      <c r="AK679"/>
      <c r="AL679">
        <v>2</v>
      </c>
      <c r="AM679"/>
      <c r="AN679">
        <v>1</v>
      </c>
      <c r="AO679"/>
      <c r="AP679"/>
      <c r="AQ679"/>
      <c r="AR679">
        <v>4</v>
      </c>
      <c r="AS679"/>
      <c r="AT679"/>
      <c r="AU679" t="s">
        <v>1055</v>
      </c>
      <c r="AV679" t="s">
        <v>1054</v>
      </c>
      <c r="AW679"/>
      <c r="AX679"/>
      <c r="AY679"/>
      <c r="AZ679">
        <v>6</v>
      </c>
      <c r="BA679">
        <v>3</v>
      </c>
      <c r="BB679">
        <v>3</v>
      </c>
      <c r="BC679">
        <v>4</v>
      </c>
      <c r="BD679">
        <v>5</v>
      </c>
      <c r="BE679">
        <v>5</v>
      </c>
      <c r="BF679">
        <v>5</v>
      </c>
      <c r="BG679">
        <v>5</v>
      </c>
      <c r="BH679">
        <v>5</v>
      </c>
      <c r="BI679">
        <v>5</v>
      </c>
      <c r="BJ679">
        <v>5</v>
      </c>
      <c r="BK679">
        <v>5</v>
      </c>
      <c r="BL679">
        <v>5</v>
      </c>
      <c r="BM679">
        <v>5</v>
      </c>
      <c r="BN679">
        <v>5</v>
      </c>
      <c r="BO679">
        <v>5</v>
      </c>
      <c r="BP679">
        <v>5</v>
      </c>
      <c r="BQ679">
        <v>5</v>
      </c>
      <c r="BR679">
        <v>5</v>
      </c>
      <c r="BS679">
        <v>5</v>
      </c>
      <c r="BT679">
        <v>5</v>
      </c>
      <c r="BU679">
        <v>5</v>
      </c>
      <c r="BV679">
        <v>5</v>
      </c>
      <c r="BW679">
        <v>5</v>
      </c>
      <c r="BX679">
        <v>5</v>
      </c>
      <c r="BY679">
        <v>5</v>
      </c>
      <c r="BZ679">
        <v>5</v>
      </c>
      <c r="CA679">
        <v>3</v>
      </c>
      <c r="CB679">
        <v>5</v>
      </c>
      <c r="CC679">
        <v>5</v>
      </c>
      <c r="CD679">
        <v>5</v>
      </c>
      <c r="CE679">
        <v>1</v>
      </c>
      <c r="CF679">
        <v>5</v>
      </c>
      <c r="CG679">
        <v>5</v>
      </c>
      <c r="CH679">
        <v>5</v>
      </c>
      <c r="CI679">
        <v>5</v>
      </c>
      <c r="CJ679">
        <v>5</v>
      </c>
      <c r="CK679">
        <v>5</v>
      </c>
      <c r="CL679">
        <v>1</v>
      </c>
      <c r="CM679">
        <v>1</v>
      </c>
      <c r="CN679">
        <v>1</v>
      </c>
    </row>
    <row r="680" spans="1:92" ht="15.5">
      <c r="A680" s="126" t="s">
        <v>1053</v>
      </c>
      <c r="B680" s="132">
        <v>10.033591606381322</v>
      </c>
      <c r="C680">
        <v>2</v>
      </c>
      <c r="D680">
        <v>3</v>
      </c>
      <c r="E680">
        <v>2</v>
      </c>
      <c r="F680">
        <v>1</v>
      </c>
      <c r="G680"/>
      <c r="H680"/>
      <c r="I680"/>
      <c r="J680"/>
      <c r="K680"/>
      <c r="L680"/>
      <c r="M680"/>
      <c r="N680"/>
      <c r="O680"/>
      <c r="P680"/>
      <c r="Q680" s="126">
        <f t="shared" si="30"/>
        <v>1</v>
      </c>
      <c r="R680">
        <f t="shared" si="32"/>
        <v>1</v>
      </c>
      <c r="S680">
        <v>1</v>
      </c>
      <c r="T680">
        <v>2</v>
      </c>
      <c r="U680">
        <v>3</v>
      </c>
      <c r="V680">
        <v>4</v>
      </c>
      <c r="W680">
        <v>5</v>
      </c>
      <c r="X680">
        <v>6</v>
      </c>
      <c r="Y680">
        <v>7</v>
      </c>
      <c r="Z680">
        <v>8</v>
      </c>
      <c r="AA680">
        <v>9</v>
      </c>
      <c r="AB680">
        <v>10</v>
      </c>
      <c r="AC680">
        <v>11</v>
      </c>
      <c r="AD680">
        <v>12</v>
      </c>
      <c r="AE680">
        <v>13</v>
      </c>
      <c r="AF680"/>
      <c r="AG680" s="126">
        <f t="shared" si="31"/>
        <v>13</v>
      </c>
      <c r="AH680">
        <v>11</v>
      </c>
      <c r="AI680">
        <v>1</v>
      </c>
      <c r="AJ680">
        <v>9</v>
      </c>
      <c r="AK680">
        <v>8</v>
      </c>
      <c r="AL680">
        <v>7</v>
      </c>
      <c r="AM680">
        <v>2</v>
      </c>
      <c r="AN680">
        <v>10</v>
      </c>
      <c r="AO680">
        <v>3</v>
      </c>
      <c r="AP680">
        <v>4</v>
      </c>
      <c r="AQ680">
        <v>12</v>
      </c>
      <c r="AR680">
        <v>5</v>
      </c>
      <c r="AS680">
        <v>6</v>
      </c>
      <c r="AT680">
        <v>13</v>
      </c>
      <c r="AU680" t="s">
        <v>1052</v>
      </c>
      <c r="AV680" t="s">
        <v>1051</v>
      </c>
      <c r="AW680" t="s">
        <v>1050</v>
      </c>
      <c r="AX680" t="s">
        <v>1049</v>
      </c>
      <c r="AY680" t="s">
        <v>1048</v>
      </c>
      <c r="AZ680">
        <v>5</v>
      </c>
      <c r="BA680">
        <v>4</v>
      </c>
      <c r="BB680">
        <v>5</v>
      </c>
      <c r="BC680">
        <v>5</v>
      </c>
      <c r="BD680">
        <v>5</v>
      </c>
      <c r="BE680">
        <v>3</v>
      </c>
      <c r="BF680">
        <v>4</v>
      </c>
      <c r="BG680">
        <v>4</v>
      </c>
      <c r="BH680">
        <v>5</v>
      </c>
      <c r="BI680">
        <v>5</v>
      </c>
      <c r="BJ680">
        <v>5</v>
      </c>
      <c r="BK680">
        <v>5</v>
      </c>
      <c r="BL680">
        <v>5</v>
      </c>
      <c r="BM680">
        <v>5</v>
      </c>
      <c r="BN680">
        <v>5</v>
      </c>
      <c r="BO680">
        <v>5</v>
      </c>
      <c r="BP680">
        <v>5</v>
      </c>
      <c r="BQ680">
        <v>3</v>
      </c>
      <c r="BR680">
        <v>5</v>
      </c>
      <c r="BS680">
        <v>4</v>
      </c>
      <c r="BT680">
        <v>4</v>
      </c>
      <c r="BU680">
        <v>5</v>
      </c>
      <c r="BV680">
        <v>5</v>
      </c>
      <c r="BW680">
        <v>5</v>
      </c>
      <c r="BX680">
        <v>5</v>
      </c>
      <c r="BY680">
        <v>5</v>
      </c>
      <c r="BZ680">
        <v>5</v>
      </c>
      <c r="CA680">
        <v>5</v>
      </c>
      <c r="CB680">
        <v>5</v>
      </c>
      <c r="CC680">
        <v>5</v>
      </c>
      <c r="CD680">
        <v>5</v>
      </c>
      <c r="CE680">
        <v>3</v>
      </c>
      <c r="CF680">
        <v>4</v>
      </c>
      <c r="CG680">
        <v>5</v>
      </c>
      <c r="CH680">
        <v>4</v>
      </c>
      <c r="CI680">
        <v>5</v>
      </c>
      <c r="CJ680">
        <v>5</v>
      </c>
      <c r="CK680">
        <v>5</v>
      </c>
      <c r="CL680">
        <v>5</v>
      </c>
      <c r="CM680">
        <v>5</v>
      </c>
      <c r="CN680">
        <v>4</v>
      </c>
    </row>
    <row r="681" spans="1:92" ht="15.5">
      <c r="A681" s="126" t="s">
        <v>1047</v>
      </c>
      <c r="B681" s="132">
        <v>7.1983733455130956</v>
      </c>
      <c r="C681">
        <v>1</v>
      </c>
      <c r="D681">
        <v>2</v>
      </c>
      <c r="E681">
        <v>2</v>
      </c>
      <c r="F681"/>
      <c r="G681"/>
      <c r="H681"/>
      <c r="I681"/>
      <c r="J681"/>
      <c r="K681"/>
      <c r="L681">
        <v>7</v>
      </c>
      <c r="M681"/>
      <c r="N681"/>
      <c r="O681"/>
      <c r="P681"/>
      <c r="Q681" s="126">
        <f t="shared" si="30"/>
        <v>1</v>
      </c>
      <c r="R681">
        <f t="shared" si="32"/>
        <v>7</v>
      </c>
      <c r="S681"/>
      <c r="T681"/>
      <c r="U681">
        <v>3</v>
      </c>
      <c r="V681"/>
      <c r="W681">
        <v>5</v>
      </c>
      <c r="X681">
        <v>6</v>
      </c>
      <c r="Y681"/>
      <c r="Z681"/>
      <c r="AA681"/>
      <c r="AB681"/>
      <c r="AC681"/>
      <c r="AD681"/>
      <c r="AE681"/>
      <c r="AF681"/>
      <c r="AG681" s="126">
        <f t="shared" si="31"/>
        <v>3</v>
      </c>
      <c r="AH681"/>
      <c r="AI681"/>
      <c r="AJ681">
        <v>1</v>
      </c>
      <c r="AK681"/>
      <c r="AL681">
        <v>2</v>
      </c>
      <c r="AM681">
        <v>3</v>
      </c>
      <c r="AN681"/>
      <c r="AO681"/>
      <c r="AP681"/>
      <c r="AQ681"/>
      <c r="AR681"/>
      <c r="AS681"/>
      <c r="AT681"/>
      <c r="AU681" t="s">
        <v>1046</v>
      </c>
      <c r="AV681"/>
      <c r="AW681"/>
      <c r="AX681"/>
      <c r="AY681"/>
      <c r="AZ681">
        <v>2</v>
      </c>
      <c r="BA681">
        <v>2</v>
      </c>
      <c r="BB681">
        <v>2</v>
      </c>
      <c r="BC681">
        <v>4</v>
      </c>
      <c r="BD681">
        <v>4</v>
      </c>
      <c r="BE681">
        <v>4</v>
      </c>
      <c r="BF681">
        <v>3</v>
      </c>
      <c r="BG681">
        <v>3</v>
      </c>
      <c r="BH681">
        <v>3</v>
      </c>
      <c r="BI681">
        <v>3</v>
      </c>
      <c r="BJ681">
        <v>4</v>
      </c>
      <c r="BK681">
        <v>4</v>
      </c>
      <c r="BL681">
        <v>5</v>
      </c>
      <c r="BM681">
        <v>5</v>
      </c>
      <c r="BN681">
        <v>3</v>
      </c>
      <c r="BO681">
        <v>3</v>
      </c>
      <c r="BP681">
        <v>3</v>
      </c>
      <c r="BQ681">
        <v>3</v>
      </c>
      <c r="BR681">
        <v>3</v>
      </c>
      <c r="BS681">
        <v>3</v>
      </c>
      <c r="BT681">
        <v>3</v>
      </c>
      <c r="BU681">
        <v>3</v>
      </c>
      <c r="BV681">
        <v>3</v>
      </c>
      <c r="BW681">
        <v>3</v>
      </c>
      <c r="BX681">
        <v>3</v>
      </c>
      <c r="BY681">
        <v>3</v>
      </c>
      <c r="BZ681">
        <v>3</v>
      </c>
      <c r="CA681">
        <v>3</v>
      </c>
      <c r="CB681">
        <v>3</v>
      </c>
      <c r="CC681">
        <v>3</v>
      </c>
      <c r="CD681">
        <v>3</v>
      </c>
      <c r="CE681">
        <v>4</v>
      </c>
      <c r="CF681">
        <v>1</v>
      </c>
      <c r="CG681">
        <v>1</v>
      </c>
      <c r="CH681">
        <v>1</v>
      </c>
      <c r="CI681">
        <v>1</v>
      </c>
      <c r="CJ681">
        <v>3</v>
      </c>
      <c r="CK681">
        <v>3</v>
      </c>
      <c r="CL681">
        <v>4</v>
      </c>
      <c r="CM681">
        <v>2</v>
      </c>
      <c r="CN681">
        <v>2</v>
      </c>
    </row>
    <row r="682" spans="1:92" ht="15.5">
      <c r="A682" s="126" t="s">
        <v>1045</v>
      </c>
      <c r="B682" s="132">
        <v>5.0586834698853913</v>
      </c>
      <c r="C682">
        <v>1</v>
      </c>
      <c r="D682">
        <v>3</v>
      </c>
      <c r="E682">
        <v>9</v>
      </c>
      <c r="F682">
        <v>1</v>
      </c>
      <c r="G682"/>
      <c r="H682"/>
      <c r="I682"/>
      <c r="J682"/>
      <c r="K682"/>
      <c r="L682"/>
      <c r="M682"/>
      <c r="N682"/>
      <c r="O682"/>
      <c r="P682"/>
      <c r="Q682" s="126">
        <f t="shared" si="30"/>
        <v>1</v>
      </c>
      <c r="R682">
        <f t="shared" si="32"/>
        <v>1</v>
      </c>
      <c r="S682">
        <v>1</v>
      </c>
      <c r="T682"/>
      <c r="U682"/>
      <c r="V682">
        <v>4</v>
      </c>
      <c r="W682"/>
      <c r="X682"/>
      <c r="Y682"/>
      <c r="Z682"/>
      <c r="AA682"/>
      <c r="AB682"/>
      <c r="AC682"/>
      <c r="AD682"/>
      <c r="AE682">
        <v>13</v>
      </c>
      <c r="AF682"/>
      <c r="AG682" s="126">
        <f t="shared" si="31"/>
        <v>3</v>
      </c>
      <c r="AH682">
        <v>1</v>
      </c>
      <c r="AI682"/>
      <c r="AJ682"/>
      <c r="AK682">
        <v>3</v>
      </c>
      <c r="AL682"/>
      <c r="AM682"/>
      <c r="AN682"/>
      <c r="AO682"/>
      <c r="AP682"/>
      <c r="AQ682"/>
      <c r="AR682"/>
      <c r="AS682"/>
      <c r="AT682">
        <v>2</v>
      </c>
      <c r="AU682" t="s">
        <v>636</v>
      </c>
      <c r="AV682" t="s">
        <v>987</v>
      </c>
      <c r="AW682" t="s">
        <v>986</v>
      </c>
      <c r="AX682" t="s">
        <v>985</v>
      </c>
      <c r="AY682" t="s">
        <v>687</v>
      </c>
      <c r="AZ682">
        <v>4</v>
      </c>
      <c r="BA682">
        <v>3</v>
      </c>
      <c r="BB682">
        <v>4</v>
      </c>
      <c r="BC682">
        <v>3</v>
      </c>
      <c r="BD682">
        <v>2</v>
      </c>
      <c r="BE682">
        <v>2</v>
      </c>
      <c r="BF682">
        <v>4</v>
      </c>
      <c r="BG682">
        <v>3</v>
      </c>
      <c r="BH682">
        <v>4</v>
      </c>
      <c r="BI682">
        <v>4</v>
      </c>
      <c r="BJ682">
        <v>4</v>
      </c>
      <c r="BK682">
        <v>4</v>
      </c>
      <c r="BL682">
        <v>3</v>
      </c>
      <c r="BM682">
        <v>3</v>
      </c>
      <c r="BN682">
        <v>2</v>
      </c>
      <c r="BO682">
        <v>2</v>
      </c>
      <c r="BP682">
        <v>3</v>
      </c>
      <c r="BQ682">
        <v>3</v>
      </c>
      <c r="BR682">
        <v>4</v>
      </c>
      <c r="BS682">
        <v>3</v>
      </c>
      <c r="BT682">
        <v>4</v>
      </c>
      <c r="BU682">
        <v>3</v>
      </c>
      <c r="BV682">
        <v>3</v>
      </c>
      <c r="BW682">
        <v>3</v>
      </c>
      <c r="BX682">
        <v>3</v>
      </c>
      <c r="BY682">
        <v>4</v>
      </c>
      <c r="BZ682">
        <v>3</v>
      </c>
      <c r="CA682">
        <v>4</v>
      </c>
      <c r="CB682">
        <v>3</v>
      </c>
      <c r="CC682">
        <v>3</v>
      </c>
      <c r="CD682">
        <v>3</v>
      </c>
      <c r="CE682">
        <v>2</v>
      </c>
      <c r="CF682">
        <v>3</v>
      </c>
      <c r="CG682">
        <v>3</v>
      </c>
      <c r="CH682">
        <v>3</v>
      </c>
      <c r="CI682">
        <v>4</v>
      </c>
      <c r="CJ682">
        <v>3</v>
      </c>
      <c r="CK682">
        <v>4</v>
      </c>
      <c r="CL682">
        <v>3</v>
      </c>
      <c r="CM682">
        <v>2</v>
      </c>
      <c r="CN682">
        <v>4</v>
      </c>
    </row>
    <row r="683" spans="1:92" ht="15.5">
      <c r="A683" s="126" t="s">
        <v>1044</v>
      </c>
      <c r="B683" s="132">
        <v>24.988491887795849</v>
      </c>
      <c r="C683">
        <v>1</v>
      </c>
      <c r="D683">
        <v>2</v>
      </c>
      <c r="E683">
        <v>2</v>
      </c>
      <c r="F683"/>
      <c r="G683"/>
      <c r="H683"/>
      <c r="I683"/>
      <c r="J683"/>
      <c r="K683"/>
      <c r="L683"/>
      <c r="M683"/>
      <c r="N683">
        <v>9</v>
      </c>
      <c r="O683"/>
      <c r="P683" t="s">
        <v>1043</v>
      </c>
      <c r="Q683" s="126">
        <f t="shared" si="30"/>
        <v>1</v>
      </c>
      <c r="R683">
        <f t="shared" si="32"/>
        <v>9</v>
      </c>
      <c r="S683"/>
      <c r="T683">
        <v>2</v>
      </c>
      <c r="U683">
        <v>3</v>
      </c>
      <c r="V683"/>
      <c r="W683">
        <v>5</v>
      </c>
      <c r="X683">
        <v>6</v>
      </c>
      <c r="Y683"/>
      <c r="Z683"/>
      <c r="AA683"/>
      <c r="AB683"/>
      <c r="AC683"/>
      <c r="AD683"/>
      <c r="AE683"/>
      <c r="AF683"/>
      <c r="AG683" s="126">
        <f t="shared" si="31"/>
        <v>4</v>
      </c>
      <c r="AH683"/>
      <c r="AI683">
        <v>1</v>
      </c>
      <c r="AJ683">
        <v>4</v>
      </c>
      <c r="AK683"/>
      <c r="AL683">
        <v>3</v>
      </c>
      <c r="AM683">
        <v>2</v>
      </c>
      <c r="AN683"/>
      <c r="AO683"/>
      <c r="AP683"/>
      <c r="AQ683"/>
      <c r="AR683"/>
      <c r="AS683"/>
      <c r="AT683"/>
      <c r="AU683" t="s">
        <v>536</v>
      </c>
      <c r="AV683" t="s">
        <v>269</v>
      </c>
      <c r="AW683" t="s">
        <v>1042</v>
      </c>
      <c r="AX683" t="s">
        <v>619</v>
      </c>
      <c r="AY683" t="s">
        <v>1041</v>
      </c>
      <c r="AZ683">
        <v>6</v>
      </c>
      <c r="BA683">
        <v>4</v>
      </c>
      <c r="BB683">
        <v>4</v>
      </c>
      <c r="BC683">
        <v>4</v>
      </c>
      <c r="BD683">
        <v>4</v>
      </c>
      <c r="BE683">
        <v>3</v>
      </c>
      <c r="BF683">
        <v>4</v>
      </c>
      <c r="BG683">
        <v>3</v>
      </c>
      <c r="BH683">
        <v>2</v>
      </c>
      <c r="BI683">
        <v>4</v>
      </c>
      <c r="BJ683">
        <v>4</v>
      </c>
      <c r="BK683">
        <v>4</v>
      </c>
      <c r="BL683">
        <v>4</v>
      </c>
      <c r="BM683">
        <v>4</v>
      </c>
      <c r="BN683">
        <v>4</v>
      </c>
      <c r="BO683">
        <v>5</v>
      </c>
      <c r="BP683">
        <v>4</v>
      </c>
      <c r="BQ683">
        <v>4</v>
      </c>
      <c r="BR683">
        <v>4</v>
      </c>
      <c r="BS683">
        <v>3</v>
      </c>
      <c r="BT683">
        <v>4</v>
      </c>
      <c r="BU683">
        <v>3</v>
      </c>
      <c r="BV683">
        <v>3</v>
      </c>
      <c r="BW683">
        <v>3</v>
      </c>
      <c r="BX683">
        <v>4</v>
      </c>
      <c r="BY683">
        <v>4</v>
      </c>
      <c r="BZ683">
        <v>4</v>
      </c>
      <c r="CA683">
        <v>4</v>
      </c>
      <c r="CB683">
        <v>3</v>
      </c>
      <c r="CC683">
        <v>3</v>
      </c>
      <c r="CD683">
        <v>4</v>
      </c>
      <c r="CE683">
        <v>7</v>
      </c>
      <c r="CF683">
        <v>2</v>
      </c>
      <c r="CG683">
        <v>4</v>
      </c>
      <c r="CH683">
        <v>2</v>
      </c>
      <c r="CI683">
        <v>3</v>
      </c>
      <c r="CJ683">
        <v>3</v>
      </c>
      <c r="CK683">
        <v>5</v>
      </c>
      <c r="CL683">
        <v>2</v>
      </c>
      <c r="CM683">
        <v>2</v>
      </c>
      <c r="CN683">
        <v>2</v>
      </c>
    </row>
    <row r="684" spans="1:92" ht="15.5">
      <c r="A684" s="126" t="s">
        <v>1040</v>
      </c>
      <c r="B684" s="132">
        <v>5.7514772228953568</v>
      </c>
      <c r="C684">
        <v>1</v>
      </c>
      <c r="D684">
        <v>6</v>
      </c>
      <c r="E684">
        <v>3</v>
      </c>
      <c r="F684">
        <v>1</v>
      </c>
      <c r="G684"/>
      <c r="H684"/>
      <c r="I684"/>
      <c r="J684"/>
      <c r="K684"/>
      <c r="L684"/>
      <c r="M684"/>
      <c r="N684"/>
      <c r="O684"/>
      <c r="P684"/>
      <c r="Q684" s="126">
        <f t="shared" si="30"/>
        <v>1</v>
      </c>
      <c r="R684">
        <f t="shared" si="32"/>
        <v>1</v>
      </c>
      <c r="S684">
        <v>1</v>
      </c>
      <c r="T684">
        <v>2</v>
      </c>
      <c r="U684">
        <v>3</v>
      </c>
      <c r="V684">
        <v>4</v>
      </c>
      <c r="W684">
        <v>5</v>
      </c>
      <c r="X684">
        <v>6</v>
      </c>
      <c r="Y684">
        <v>7</v>
      </c>
      <c r="Z684">
        <v>8</v>
      </c>
      <c r="AA684">
        <v>9</v>
      </c>
      <c r="AB684">
        <v>10</v>
      </c>
      <c r="AC684">
        <v>11</v>
      </c>
      <c r="AD684">
        <v>12</v>
      </c>
      <c r="AE684"/>
      <c r="AF684"/>
      <c r="AG684" s="126">
        <f t="shared" si="31"/>
        <v>12</v>
      </c>
      <c r="AH684">
        <v>5</v>
      </c>
      <c r="AI684">
        <v>6</v>
      </c>
      <c r="AJ684">
        <v>11</v>
      </c>
      <c r="AK684">
        <v>8</v>
      </c>
      <c r="AL684">
        <v>12</v>
      </c>
      <c r="AM684">
        <v>1</v>
      </c>
      <c r="AN684">
        <v>4</v>
      </c>
      <c r="AO684">
        <v>9</v>
      </c>
      <c r="AP684">
        <v>10</v>
      </c>
      <c r="AQ684">
        <v>7</v>
      </c>
      <c r="AR684">
        <v>2</v>
      </c>
      <c r="AS684">
        <v>3</v>
      </c>
      <c r="AT684"/>
      <c r="AU684" t="s">
        <v>573</v>
      </c>
      <c r="AV684" t="s">
        <v>1039</v>
      </c>
      <c r="AW684"/>
      <c r="AX684"/>
      <c r="AY684"/>
      <c r="AZ684">
        <v>3</v>
      </c>
      <c r="BA684">
        <v>2</v>
      </c>
      <c r="BB684">
        <v>3</v>
      </c>
      <c r="BC684">
        <v>3</v>
      </c>
      <c r="BD684">
        <v>4</v>
      </c>
      <c r="BE684">
        <v>5</v>
      </c>
      <c r="BF684">
        <v>3</v>
      </c>
      <c r="BG684">
        <v>4</v>
      </c>
      <c r="BH684">
        <v>4</v>
      </c>
      <c r="BI684">
        <v>4</v>
      </c>
      <c r="BJ684">
        <v>4</v>
      </c>
      <c r="BK684">
        <v>4</v>
      </c>
      <c r="BL684">
        <v>4</v>
      </c>
      <c r="BM684">
        <v>4</v>
      </c>
      <c r="BN684">
        <v>4</v>
      </c>
      <c r="BO684">
        <v>4</v>
      </c>
      <c r="BP684">
        <v>4</v>
      </c>
      <c r="BQ684">
        <v>4</v>
      </c>
      <c r="BR684">
        <v>4</v>
      </c>
      <c r="BS684">
        <v>4</v>
      </c>
      <c r="BT684">
        <v>4</v>
      </c>
      <c r="BU684">
        <v>5</v>
      </c>
      <c r="BV684">
        <v>5</v>
      </c>
      <c r="BW684">
        <v>5</v>
      </c>
      <c r="BX684">
        <v>4</v>
      </c>
      <c r="BY684">
        <v>5</v>
      </c>
      <c r="BZ684">
        <v>5</v>
      </c>
      <c r="CA684">
        <v>4</v>
      </c>
      <c r="CB684">
        <v>4</v>
      </c>
      <c r="CC684">
        <v>4</v>
      </c>
      <c r="CD684">
        <v>5</v>
      </c>
      <c r="CE684">
        <v>5</v>
      </c>
      <c r="CF684">
        <v>3</v>
      </c>
      <c r="CG684">
        <v>4</v>
      </c>
      <c r="CH684">
        <v>4</v>
      </c>
      <c r="CI684">
        <v>5</v>
      </c>
      <c r="CJ684">
        <v>4</v>
      </c>
      <c r="CK684">
        <v>4</v>
      </c>
      <c r="CL684">
        <v>3</v>
      </c>
      <c r="CM684">
        <v>3</v>
      </c>
      <c r="CN684">
        <v>3</v>
      </c>
    </row>
    <row r="685" spans="1:92" ht="15.5">
      <c r="A685" s="126" t="s">
        <v>1038</v>
      </c>
      <c r="B685" s="132">
        <v>11.344124788461803</v>
      </c>
      <c r="C685">
        <v>1</v>
      </c>
      <c r="D685">
        <v>6</v>
      </c>
      <c r="E685">
        <v>9</v>
      </c>
      <c r="F685">
        <v>1</v>
      </c>
      <c r="G685"/>
      <c r="H685"/>
      <c r="I685"/>
      <c r="J685"/>
      <c r="K685"/>
      <c r="L685"/>
      <c r="M685"/>
      <c r="N685"/>
      <c r="O685"/>
      <c r="P685"/>
      <c r="Q685" s="126">
        <f t="shared" si="30"/>
        <v>1</v>
      </c>
      <c r="R685">
        <f t="shared" si="32"/>
        <v>1</v>
      </c>
      <c r="S685"/>
      <c r="T685">
        <v>2</v>
      </c>
      <c r="U685">
        <v>3</v>
      </c>
      <c r="V685"/>
      <c r="W685">
        <v>5</v>
      </c>
      <c r="X685">
        <v>6</v>
      </c>
      <c r="Y685"/>
      <c r="Z685"/>
      <c r="AA685">
        <v>9</v>
      </c>
      <c r="AB685"/>
      <c r="AC685">
        <v>11</v>
      </c>
      <c r="AD685">
        <v>12</v>
      </c>
      <c r="AE685">
        <v>13</v>
      </c>
      <c r="AF685"/>
      <c r="AG685" s="126">
        <f t="shared" si="31"/>
        <v>8</v>
      </c>
      <c r="AH685"/>
      <c r="AI685">
        <v>6</v>
      </c>
      <c r="AJ685">
        <v>5</v>
      </c>
      <c r="AK685"/>
      <c r="AL685">
        <v>8</v>
      </c>
      <c r="AM685">
        <v>1</v>
      </c>
      <c r="AN685"/>
      <c r="AO685"/>
      <c r="AP685">
        <v>4</v>
      </c>
      <c r="AQ685"/>
      <c r="AR685">
        <v>3</v>
      </c>
      <c r="AS685">
        <v>2</v>
      </c>
      <c r="AT685">
        <v>7</v>
      </c>
      <c r="AU685" t="s">
        <v>1037</v>
      </c>
      <c r="AV685" t="s">
        <v>1036</v>
      </c>
      <c r="AW685" t="s">
        <v>1035</v>
      </c>
      <c r="AX685" t="s">
        <v>1034</v>
      </c>
      <c r="AY685"/>
      <c r="AZ685">
        <v>5</v>
      </c>
      <c r="BA685">
        <v>2</v>
      </c>
      <c r="BB685">
        <v>2</v>
      </c>
      <c r="BC685">
        <v>2</v>
      </c>
      <c r="BD685">
        <v>5</v>
      </c>
      <c r="BE685">
        <v>4</v>
      </c>
      <c r="BF685">
        <v>2</v>
      </c>
      <c r="BG685">
        <v>4</v>
      </c>
      <c r="BH685">
        <v>3</v>
      </c>
      <c r="BI685">
        <v>3</v>
      </c>
      <c r="BJ685">
        <v>4</v>
      </c>
      <c r="BK685">
        <v>5</v>
      </c>
      <c r="BL685">
        <v>5</v>
      </c>
      <c r="BM685">
        <v>4</v>
      </c>
      <c r="BN685">
        <v>5</v>
      </c>
      <c r="BO685">
        <v>5</v>
      </c>
      <c r="BP685">
        <v>4</v>
      </c>
      <c r="BQ685">
        <v>3</v>
      </c>
      <c r="BR685">
        <v>4</v>
      </c>
      <c r="BS685">
        <v>3</v>
      </c>
      <c r="BT685">
        <v>2</v>
      </c>
      <c r="BU685">
        <v>4</v>
      </c>
      <c r="BV685">
        <v>3</v>
      </c>
      <c r="BW685">
        <v>4</v>
      </c>
      <c r="BX685">
        <v>5</v>
      </c>
      <c r="BY685">
        <v>5</v>
      </c>
      <c r="BZ685">
        <v>5</v>
      </c>
      <c r="CA685">
        <v>4</v>
      </c>
      <c r="CB685">
        <v>4</v>
      </c>
      <c r="CC685">
        <v>4</v>
      </c>
      <c r="CD685">
        <v>3</v>
      </c>
      <c r="CE685">
        <v>4</v>
      </c>
      <c r="CF685">
        <v>2</v>
      </c>
      <c r="CG685">
        <v>4</v>
      </c>
      <c r="CH685">
        <v>4</v>
      </c>
      <c r="CI685">
        <v>4</v>
      </c>
      <c r="CJ685">
        <v>4</v>
      </c>
      <c r="CK685">
        <v>2</v>
      </c>
      <c r="CL685">
        <v>4</v>
      </c>
      <c r="CM685">
        <v>2</v>
      </c>
      <c r="CN685">
        <v>2</v>
      </c>
    </row>
    <row r="686" spans="1:92" ht="15.5">
      <c r="A686" s="126" t="s">
        <v>1033</v>
      </c>
      <c r="B686" s="132">
        <v>15.483020325406768</v>
      </c>
      <c r="C686">
        <v>1</v>
      </c>
      <c r="D686">
        <v>6</v>
      </c>
      <c r="E686">
        <v>1</v>
      </c>
      <c r="F686">
        <v>1</v>
      </c>
      <c r="G686"/>
      <c r="H686"/>
      <c r="I686"/>
      <c r="J686"/>
      <c r="K686"/>
      <c r="L686"/>
      <c r="M686"/>
      <c r="N686"/>
      <c r="O686"/>
      <c r="P686"/>
      <c r="Q686" s="126">
        <f t="shared" si="30"/>
        <v>1</v>
      </c>
      <c r="R686">
        <f t="shared" si="32"/>
        <v>1</v>
      </c>
      <c r="S686"/>
      <c r="T686"/>
      <c r="U686"/>
      <c r="V686">
        <v>4</v>
      </c>
      <c r="W686"/>
      <c r="X686">
        <v>6</v>
      </c>
      <c r="Y686"/>
      <c r="Z686"/>
      <c r="AA686"/>
      <c r="AB686">
        <v>10</v>
      </c>
      <c r="AC686">
        <v>11</v>
      </c>
      <c r="AD686"/>
      <c r="AE686"/>
      <c r="AF686"/>
      <c r="AG686" s="126">
        <f t="shared" si="31"/>
        <v>4</v>
      </c>
      <c r="AH686"/>
      <c r="AI686"/>
      <c r="AJ686"/>
      <c r="AK686">
        <v>2</v>
      </c>
      <c r="AL686"/>
      <c r="AM686">
        <v>1</v>
      </c>
      <c r="AN686"/>
      <c r="AO686"/>
      <c r="AP686"/>
      <c r="AQ686">
        <v>3</v>
      </c>
      <c r="AR686">
        <v>4</v>
      </c>
      <c r="AS686"/>
      <c r="AT686"/>
      <c r="AU686" t="s">
        <v>1032</v>
      </c>
      <c r="AV686"/>
      <c r="AW686"/>
      <c r="AX686"/>
      <c r="AY686"/>
      <c r="AZ686">
        <v>4</v>
      </c>
      <c r="BA686">
        <v>4</v>
      </c>
      <c r="BB686">
        <v>4</v>
      </c>
      <c r="BC686">
        <v>4</v>
      </c>
      <c r="BD686">
        <v>3</v>
      </c>
      <c r="BE686">
        <v>4</v>
      </c>
      <c r="BF686">
        <v>4</v>
      </c>
      <c r="BG686">
        <v>4</v>
      </c>
      <c r="BH686">
        <v>4</v>
      </c>
      <c r="BI686">
        <v>5</v>
      </c>
      <c r="BJ686">
        <v>4</v>
      </c>
      <c r="BK686">
        <v>4</v>
      </c>
      <c r="BL686">
        <v>3</v>
      </c>
      <c r="BM686">
        <v>5</v>
      </c>
      <c r="BN686">
        <v>5</v>
      </c>
      <c r="BO686">
        <v>5</v>
      </c>
      <c r="BP686">
        <v>5</v>
      </c>
      <c r="BQ686">
        <v>4</v>
      </c>
      <c r="BR686">
        <v>5</v>
      </c>
      <c r="BS686">
        <v>5</v>
      </c>
      <c r="BT686">
        <v>4</v>
      </c>
      <c r="BU686">
        <v>3</v>
      </c>
      <c r="BV686">
        <v>4</v>
      </c>
      <c r="BW686">
        <v>5</v>
      </c>
      <c r="BX686">
        <v>3</v>
      </c>
      <c r="BY686">
        <v>5</v>
      </c>
      <c r="BZ686">
        <v>5</v>
      </c>
      <c r="CA686">
        <v>4</v>
      </c>
      <c r="CB686">
        <v>5</v>
      </c>
      <c r="CC686">
        <v>5</v>
      </c>
      <c r="CD686">
        <v>5</v>
      </c>
      <c r="CE686">
        <v>2</v>
      </c>
      <c r="CF686">
        <v>3</v>
      </c>
      <c r="CG686">
        <v>4</v>
      </c>
      <c r="CH686">
        <v>5</v>
      </c>
      <c r="CI686">
        <v>4</v>
      </c>
      <c r="CJ686">
        <v>5</v>
      </c>
      <c r="CK686">
        <v>5</v>
      </c>
      <c r="CL686">
        <v>3</v>
      </c>
      <c r="CM686">
        <v>3</v>
      </c>
      <c r="CN686">
        <v>2</v>
      </c>
    </row>
    <row r="687" spans="1:92" ht="15.5">
      <c r="A687" s="126" t="s">
        <v>1031</v>
      </c>
      <c r="B687" s="132">
        <v>5.298112192992896</v>
      </c>
      <c r="C687">
        <v>1</v>
      </c>
      <c r="D687">
        <v>6</v>
      </c>
      <c r="E687">
        <v>12</v>
      </c>
      <c r="F687"/>
      <c r="G687"/>
      <c r="H687"/>
      <c r="I687"/>
      <c r="J687"/>
      <c r="K687"/>
      <c r="L687"/>
      <c r="M687"/>
      <c r="N687">
        <v>9</v>
      </c>
      <c r="O687"/>
      <c r="P687" t="s">
        <v>163</v>
      </c>
      <c r="Q687" s="126">
        <f t="shared" si="30"/>
        <v>1</v>
      </c>
      <c r="R687">
        <f t="shared" si="32"/>
        <v>9</v>
      </c>
      <c r="S687">
        <v>1</v>
      </c>
      <c r="T687">
        <v>2</v>
      </c>
      <c r="U687">
        <v>3</v>
      </c>
      <c r="V687">
        <v>4</v>
      </c>
      <c r="W687">
        <v>5</v>
      </c>
      <c r="X687">
        <v>6</v>
      </c>
      <c r="Y687">
        <v>7</v>
      </c>
      <c r="Z687">
        <v>8</v>
      </c>
      <c r="AA687">
        <v>9</v>
      </c>
      <c r="AB687">
        <v>10</v>
      </c>
      <c r="AC687">
        <v>11</v>
      </c>
      <c r="AD687">
        <v>12</v>
      </c>
      <c r="AE687"/>
      <c r="AF687"/>
      <c r="AG687" s="126">
        <f t="shared" si="31"/>
        <v>12</v>
      </c>
      <c r="AH687">
        <v>2</v>
      </c>
      <c r="AI687">
        <v>1</v>
      </c>
      <c r="AJ687">
        <v>10</v>
      </c>
      <c r="AK687">
        <v>11</v>
      </c>
      <c r="AL687">
        <v>4</v>
      </c>
      <c r="AM687">
        <v>8</v>
      </c>
      <c r="AN687">
        <v>9</v>
      </c>
      <c r="AO687">
        <v>5</v>
      </c>
      <c r="AP687">
        <v>3</v>
      </c>
      <c r="AQ687">
        <v>12</v>
      </c>
      <c r="AR687">
        <v>6</v>
      </c>
      <c r="AS687">
        <v>7</v>
      </c>
      <c r="AT687"/>
      <c r="AU687" t="s">
        <v>311</v>
      </c>
      <c r="AV687"/>
      <c r="AW687"/>
      <c r="AX687"/>
      <c r="AY687"/>
      <c r="AZ687">
        <v>3</v>
      </c>
      <c r="BA687">
        <v>3</v>
      </c>
      <c r="BB687">
        <v>3</v>
      </c>
      <c r="BC687">
        <v>3</v>
      </c>
      <c r="BD687">
        <v>3</v>
      </c>
      <c r="BE687">
        <v>5</v>
      </c>
      <c r="BF687">
        <v>4</v>
      </c>
      <c r="BG687">
        <v>5</v>
      </c>
      <c r="BH687">
        <v>4</v>
      </c>
      <c r="BI687">
        <v>5</v>
      </c>
      <c r="BJ687">
        <v>5</v>
      </c>
      <c r="BK687">
        <v>5</v>
      </c>
      <c r="BL687">
        <v>5</v>
      </c>
      <c r="BM687">
        <v>5</v>
      </c>
      <c r="BN687">
        <v>5</v>
      </c>
      <c r="BO687">
        <v>5</v>
      </c>
      <c r="BP687">
        <v>5</v>
      </c>
      <c r="BQ687">
        <v>5</v>
      </c>
      <c r="BR687">
        <v>5</v>
      </c>
      <c r="BS687">
        <v>5</v>
      </c>
      <c r="BT687">
        <v>5</v>
      </c>
      <c r="BU687">
        <v>5</v>
      </c>
      <c r="BV687">
        <v>5</v>
      </c>
      <c r="BW687">
        <v>5</v>
      </c>
      <c r="BX687">
        <v>5</v>
      </c>
      <c r="BY687">
        <v>5</v>
      </c>
      <c r="BZ687">
        <v>5</v>
      </c>
      <c r="CA687">
        <v>5</v>
      </c>
      <c r="CB687">
        <v>5</v>
      </c>
      <c r="CC687">
        <v>5</v>
      </c>
      <c r="CD687">
        <v>5</v>
      </c>
      <c r="CE687">
        <v>3</v>
      </c>
      <c r="CF687">
        <v>4</v>
      </c>
      <c r="CG687">
        <v>5</v>
      </c>
      <c r="CH687">
        <v>4</v>
      </c>
      <c r="CI687">
        <v>5</v>
      </c>
      <c r="CJ687">
        <v>4</v>
      </c>
      <c r="CK687">
        <v>5</v>
      </c>
      <c r="CL687">
        <v>3</v>
      </c>
      <c r="CM687">
        <v>3</v>
      </c>
      <c r="CN687">
        <v>3</v>
      </c>
    </row>
    <row r="688" spans="1:92" ht="15.5">
      <c r="A688" s="126" t="s">
        <v>1030</v>
      </c>
      <c r="B688" s="132">
        <v>23.878826592581433</v>
      </c>
      <c r="C688">
        <v>2</v>
      </c>
      <c r="D688">
        <v>6</v>
      </c>
      <c r="E688">
        <v>1</v>
      </c>
      <c r="F688">
        <v>1</v>
      </c>
      <c r="G688"/>
      <c r="H688"/>
      <c r="I688"/>
      <c r="J688"/>
      <c r="K688"/>
      <c r="L688"/>
      <c r="M688"/>
      <c r="N688"/>
      <c r="O688"/>
      <c r="P688"/>
      <c r="Q688" s="126">
        <f t="shared" si="30"/>
        <v>1</v>
      </c>
      <c r="R688">
        <f t="shared" si="32"/>
        <v>1</v>
      </c>
      <c r="S688"/>
      <c r="T688">
        <v>2</v>
      </c>
      <c r="U688"/>
      <c r="V688"/>
      <c r="W688"/>
      <c r="X688">
        <v>6</v>
      </c>
      <c r="Y688"/>
      <c r="Z688"/>
      <c r="AA688"/>
      <c r="AB688"/>
      <c r="AC688"/>
      <c r="AD688"/>
      <c r="AE688">
        <v>13</v>
      </c>
      <c r="AF688"/>
      <c r="AG688" s="126">
        <f t="shared" si="31"/>
        <v>3</v>
      </c>
      <c r="AH688"/>
      <c r="AI688">
        <v>1</v>
      </c>
      <c r="AJ688"/>
      <c r="AK688"/>
      <c r="AL688"/>
      <c r="AM688">
        <v>3</v>
      </c>
      <c r="AN688"/>
      <c r="AO688"/>
      <c r="AP688"/>
      <c r="AQ688"/>
      <c r="AR688"/>
      <c r="AS688"/>
      <c r="AT688">
        <v>2</v>
      </c>
      <c r="AU688"/>
      <c r="AV688"/>
      <c r="AW688"/>
      <c r="AX688"/>
      <c r="AY688"/>
      <c r="AZ688">
        <v>6</v>
      </c>
      <c r="BA688">
        <v>1</v>
      </c>
      <c r="BB688">
        <v>2</v>
      </c>
      <c r="BC688">
        <v>2</v>
      </c>
      <c r="BD688">
        <v>4</v>
      </c>
      <c r="BE688">
        <v>5</v>
      </c>
      <c r="BF688">
        <v>3</v>
      </c>
      <c r="BG688">
        <v>2</v>
      </c>
      <c r="BH688">
        <v>3</v>
      </c>
      <c r="BI688">
        <v>3</v>
      </c>
      <c r="BJ688">
        <v>4</v>
      </c>
      <c r="BK688">
        <v>4</v>
      </c>
      <c r="BL688">
        <v>4</v>
      </c>
      <c r="BM688">
        <v>5</v>
      </c>
      <c r="BN688">
        <v>5</v>
      </c>
      <c r="BO688">
        <v>4</v>
      </c>
      <c r="BP688">
        <v>4</v>
      </c>
      <c r="BQ688">
        <v>4</v>
      </c>
      <c r="BR688">
        <v>5</v>
      </c>
      <c r="BS688">
        <v>4</v>
      </c>
      <c r="BT688">
        <v>4</v>
      </c>
      <c r="BU688">
        <v>5</v>
      </c>
      <c r="BV688">
        <v>4</v>
      </c>
      <c r="BW688">
        <v>5</v>
      </c>
      <c r="BX688">
        <v>4</v>
      </c>
      <c r="BY688">
        <v>5</v>
      </c>
      <c r="BZ688">
        <v>5</v>
      </c>
      <c r="CA688">
        <v>5</v>
      </c>
      <c r="CB688">
        <v>4</v>
      </c>
      <c r="CC688">
        <v>5</v>
      </c>
      <c r="CD688">
        <v>5</v>
      </c>
      <c r="CE688">
        <v>4</v>
      </c>
      <c r="CF688">
        <v>4</v>
      </c>
      <c r="CG688">
        <v>4</v>
      </c>
      <c r="CH688">
        <v>4</v>
      </c>
      <c r="CI688">
        <v>5</v>
      </c>
      <c r="CJ688">
        <v>4</v>
      </c>
      <c r="CK688">
        <v>4</v>
      </c>
      <c r="CL688">
        <v>4</v>
      </c>
      <c r="CM688">
        <v>3</v>
      </c>
      <c r="CN688">
        <v>3</v>
      </c>
    </row>
    <row r="689" spans="1:92" ht="15.5">
      <c r="A689" s="126" t="s">
        <v>1029</v>
      </c>
      <c r="B689" s="132">
        <v>15.244942668390406</v>
      </c>
      <c r="C689">
        <v>2</v>
      </c>
      <c r="D689">
        <v>6</v>
      </c>
      <c r="E689">
        <v>9</v>
      </c>
      <c r="F689">
        <v>1</v>
      </c>
      <c r="G689"/>
      <c r="H689"/>
      <c r="I689"/>
      <c r="J689"/>
      <c r="K689"/>
      <c r="L689"/>
      <c r="M689"/>
      <c r="N689"/>
      <c r="O689"/>
      <c r="P689"/>
      <c r="Q689" s="126">
        <f t="shared" si="30"/>
        <v>1</v>
      </c>
      <c r="R689">
        <f t="shared" si="32"/>
        <v>1</v>
      </c>
      <c r="S689"/>
      <c r="T689">
        <v>2</v>
      </c>
      <c r="U689"/>
      <c r="V689">
        <v>4</v>
      </c>
      <c r="W689"/>
      <c r="X689">
        <v>6</v>
      </c>
      <c r="Y689">
        <v>7</v>
      </c>
      <c r="Z689"/>
      <c r="AA689"/>
      <c r="AB689"/>
      <c r="AC689">
        <v>11</v>
      </c>
      <c r="AD689">
        <v>12</v>
      </c>
      <c r="AE689"/>
      <c r="AF689"/>
      <c r="AG689" s="126">
        <f t="shared" si="31"/>
        <v>6</v>
      </c>
      <c r="AH689"/>
      <c r="AI689">
        <v>2</v>
      </c>
      <c r="AJ689"/>
      <c r="AK689">
        <v>5</v>
      </c>
      <c r="AL689"/>
      <c r="AM689">
        <v>1</v>
      </c>
      <c r="AN689">
        <v>4</v>
      </c>
      <c r="AO689"/>
      <c r="AP689"/>
      <c r="AQ689"/>
      <c r="AR689">
        <v>3</v>
      </c>
      <c r="AS689">
        <v>6</v>
      </c>
      <c r="AT689"/>
      <c r="AU689"/>
      <c r="AV689"/>
      <c r="AW689"/>
      <c r="AX689"/>
      <c r="AY689"/>
      <c r="AZ689">
        <v>3</v>
      </c>
      <c r="BA689">
        <v>4</v>
      </c>
      <c r="BB689">
        <v>3</v>
      </c>
      <c r="BC689">
        <v>3</v>
      </c>
      <c r="BD689">
        <v>4</v>
      </c>
      <c r="BE689">
        <v>5</v>
      </c>
      <c r="BF689">
        <v>3</v>
      </c>
      <c r="BG689">
        <v>4</v>
      </c>
      <c r="BH689">
        <v>4</v>
      </c>
      <c r="BI689">
        <v>4</v>
      </c>
      <c r="BJ689">
        <v>4</v>
      </c>
      <c r="BK689">
        <v>4</v>
      </c>
      <c r="BL689">
        <v>4</v>
      </c>
      <c r="BM689">
        <v>4</v>
      </c>
      <c r="BN689">
        <v>4</v>
      </c>
      <c r="BO689">
        <v>4</v>
      </c>
      <c r="BP689">
        <v>4</v>
      </c>
      <c r="BQ689">
        <v>4</v>
      </c>
      <c r="BR689">
        <v>4</v>
      </c>
      <c r="BS689">
        <v>4</v>
      </c>
      <c r="BT689">
        <v>4</v>
      </c>
      <c r="BU689">
        <v>4</v>
      </c>
      <c r="BV689">
        <v>4</v>
      </c>
      <c r="BW689">
        <v>4</v>
      </c>
      <c r="BX689">
        <v>4</v>
      </c>
      <c r="BY689">
        <v>4</v>
      </c>
      <c r="BZ689">
        <v>4</v>
      </c>
      <c r="CA689">
        <v>4</v>
      </c>
      <c r="CB689">
        <v>4</v>
      </c>
      <c r="CC689">
        <v>4</v>
      </c>
      <c r="CD689">
        <v>4</v>
      </c>
      <c r="CE689">
        <v>2</v>
      </c>
      <c r="CF689">
        <v>3</v>
      </c>
      <c r="CG689">
        <v>4</v>
      </c>
      <c r="CH689">
        <v>4</v>
      </c>
      <c r="CI689">
        <v>4</v>
      </c>
      <c r="CJ689">
        <v>4</v>
      </c>
      <c r="CK689">
        <v>4</v>
      </c>
      <c r="CL689">
        <v>2</v>
      </c>
      <c r="CM689">
        <v>2</v>
      </c>
      <c r="CN689">
        <v>2</v>
      </c>
    </row>
    <row r="690" spans="1:92" ht="15.5">
      <c r="A690" s="126" t="s">
        <v>1028</v>
      </c>
      <c r="B690" s="132">
        <v>14.452963297498513</v>
      </c>
      <c r="C690">
        <v>2</v>
      </c>
      <c r="D690">
        <v>1</v>
      </c>
      <c r="E690">
        <v>12</v>
      </c>
      <c r="F690"/>
      <c r="G690"/>
      <c r="H690"/>
      <c r="I690"/>
      <c r="J690"/>
      <c r="K690"/>
      <c r="L690"/>
      <c r="M690"/>
      <c r="N690">
        <v>9</v>
      </c>
      <c r="O690"/>
      <c r="P690" t="s">
        <v>169</v>
      </c>
      <c r="Q690" s="126">
        <f t="shared" si="30"/>
        <v>1</v>
      </c>
      <c r="R690">
        <f t="shared" si="32"/>
        <v>9</v>
      </c>
      <c r="S690"/>
      <c r="T690">
        <v>2</v>
      </c>
      <c r="U690">
        <v>3</v>
      </c>
      <c r="V690"/>
      <c r="W690">
        <v>5</v>
      </c>
      <c r="X690">
        <v>6</v>
      </c>
      <c r="Y690">
        <v>7</v>
      </c>
      <c r="Z690">
        <v>8</v>
      </c>
      <c r="AA690"/>
      <c r="AB690"/>
      <c r="AC690">
        <v>11</v>
      </c>
      <c r="AD690">
        <v>12</v>
      </c>
      <c r="AE690">
        <v>13</v>
      </c>
      <c r="AF690"/>
      <c r="AG690" s="126">
        <f t="shared" si="31"/>
        <v>9</v>
      </c>
      <c r="AH690"/>
      <c r="AI690">
        <v>2</v>
      </c>
      <c r="AJ690">
        <v>1</v>
      </c>
      <c r="AK690"/>
      <c r="AL690">
        <v>9</v>
      </c>
      <c r="AM690">
        <v>3</v>
      </c>
      <c r="AN690">
        <v>6</v>
      </c>
      <c r="AO690">
        <v>7</v>
      </c>
      <c r="AP690"/>
      <c r="AQ690"/>
      <c r="AR690">
        <v>4</v>
      </c>
      <c r="AS690">
        <v>5</v>
      </c>
      <c r="AT690">
        <v>8</v>
      </c>
      <c r="AU690" t="s">
        <v>1027</v>
      </c>
      <c r="AV690" t="s">
        <v>1026</v>
      </c>
      <c r="AW690" t="s">
        <v>1025</v>
      </c>
      <c r="AX690" t="s">
        <v>1024</v>
      </c>
      <c r="AY690" t="s">
        <v>1023</v>
      </c>
      <c r="AZ690">
        <v>3</v>
      </c>
      <c r="BA690">
        <v>3</v>
      </c>
      <c r="BB690">
        <v>3</v>
      </c>
      <c r="BC690">
        <v>3</v>
      </c>
      <c r="BD690">
        <v>5</v>
      </c>
      <c r="BE690">
        <v>5</v>
      </c>
      <c r="BF690">
        <v>5</v>
      </c>
      <c r="BG690">
        <v>5</v>
      </c>
      <c r="BH690">
        <v>5</v>
      </c>
      <c r="BI690">
        <v>5</v>
      </c>
      <c r="BJ690">
        <v>5</v>
      </c>
      <c r="BK690">
        <v>5</v>
      </c>
      <c r="BL690">
        <v>5</v>
      </c>
      <c r="BM690">
        <v>5</v>
      </c>
      <c r="BN690">
        <v>5</v>
      </c>
      <c r="BO690">
        <v>5</v>
      </c>
      <c r="BP690">
        <v>5</v>
      </c>
      <c r="BQ690">
        <v>5</v>
      </c>
      <c r="BR690">
        <v>5</v>
      </c>
      <c r="BS690">
        <v>5</v>
      </c>
      <c r="BT690">
        <v>5</v>
      </c>
      <c r="BU690">
        <v>3</v>
      </c>
      <c r="BV690">
        <v>5</v>
      </c>
      <c r="BW690">
        <v>5</v>
      </c>
      <c r="BX690">
        <v>5</v>
      </c>
      <c r="BY690">
        <v>5</v>
      </c>
      <c r="BZ690">
        <v>5</v>
      </c>
      <c r="CA690">
        <v>5</v>
      </c>
      <c r="CB690">
        <v>4</v>
      </c>
      <c r="CC690">
        <v>4</v>
      </c>
      <c r="CD690">
        <v>5</v>
      </c>
      <c r="CE690">
        <v>3</v>
      </c>
      <c r="CF690">
        <v>2</v>
      </c>
      <c r="CG690">
        <v>4</v>
      </c>
      <c r="CH690">
        <v>3</v>
      </c>
      <c r="CI690">
        <v>4</v>
      </c>
      <c r="CJ690">
        <v>3</v>
      </c>
      <c r="CK690">
        <v>5</v>
      </c>
      <c r="CL690">
        <v>3</v>
      </c>
      <c r="CM690">
        <v>3</v>
      </c>
      <c r="CN690">
        <v>3</v>
      </c>
    </row>
    <row r="691" spans="1:92" ht="15.5">
      <c r="A691" s="126" t="s">
        <v>1022</v>
      </c>
      <c r="B691" s="132">
        <v>17.200091047348927</v>
      </c>
      <c r="C691">
        <v>2</v>
      </c>
      <c r="D691">
        <v>3</v>
      </c>
      <c r="E691">
        <v>9</v>
      </c>
      <c r="F691"/>
      <c r="G691"/>
      <c r="H691"/>
      <c r="I691"/>
      <c r="J691"/>
      <c r="K691"/>
      <c r="L691"/>
      <c r="M691">
        <v>8</v>
      </c>
      <c r="N691"/>
      <c r="O691"/>
      <c r="P691"/>
      <c r="Q691" s="126">
        <f t="shared" si="30"/>
        <v>1</v>
      </c>
      <c r="R691">
        <f t="shared" si="32"/>
        <v>8</v>
      </c>
      <c r="S691"/>
      <c r="T691">
        <v>2</v>
      </c>
      <c r="U691"/>
      <c r="V691"/>
      <c r="W691"/>
      <c r="X691"/>
      <c r="Y691"/>
      <c r="Z691">
        <v>8</v>
      </c>
      <c r="AA691"/>
      <c r="AB691"/>
      <c r="AC691"/>
      <c r="AD691"/>
      <c r="AE691"/>
      <c r="AF691"/>
      <c r="AG691" s="126">
        <f t="shared" si="31"/>
        <v>2</v>
      </c>
      <c r="AH691"/>
      <c r="AI691">
        <v>2</v>
      </c>
      <c r="AJ691"/>
      <c r="AK691"/>
      <c r="AL691"/>
      <c r="AM691"/>
      <c r="AN691"/>
      <c r="AO691">
        <v>1</v>
      </c>
      <c r="AP691"/>
      <c r="AQ691"/>
      <c r="AR691"/>
      <c r="AS691"/>
      <c r="AT691"/>
      <c r="AU691"/>
      <c r="AV691"/>
      <c r="AW691"/>
      <c r="AX691"/>
      <c r="AY691"/>
      <c r="AZ691">
        <v>6</v>
      </c>
      <c r="BA691">
        <v>4</v>
      </c>
      <c r="BB691">
        <v>4</v>
      </c>
      <c r="BC691">
        <v>4</v>
      </c>
      <c r="BD691">
        <v>5</v>
      </c>
      <c r="BE691">
        <v>4</v>
      </c>
      <c r="BF691">
        <v>5</v>
      </c>
      <c r="BG691">
        <v>5</v>
      </c>
      <c r="BH691">
        <v>5</v>
      </c>
      <c r="BI691">
        <v>5</v>
      </c>
      <c r="BJ691">
        <v>5</v>
      </c>
      <c r="BK691">
        <v>5</v>
      </c>
      <c r="BL691">
        <v>5</v>
      </c>
      <c r="BM691">
        <v>5</v>
      </c>
      <c r="BN691">
        <v>5</v>
      </c>
      <c r="BO691">
        <v>5</v>
      </c>
      <c r="BP691">
        <v>3</v>
      </c>
      <c r="BQ691">
        <v>5</v>
      </c>
      <c r="BR691">
        <v>5</v>
      </c>
      <c r="BS691">
        <v>5</v>
      </c>
      <c r="BT691">
        <v>5</v>
      </c>
      <c r="BU691">
        <v>3</v>
      </c>
      <c r="BV691">
        <v>4</v>
      </c>
      <c r="BW691">
        <v>4</v>
      </c>
      <c r="BX691">
        <v>5</v>
      </c>
      <c r="BY691">
        <v>5</v>
      </c>
      <c r="BZ691">
        <v>5</v>
      </c>
      <c r="CA691">
        <v>5</v>
      </c>
      <c r="CB691">
        <v>3</v>
      </c>
      <c r="CC691">
        <v>4</v>
      </c>
      <c r="CD691">
        <v>4</v>
      </c>
      <c r="CE691">
        <v>6</v>
      </c>
      <c r="CF691">
        <v>5</v>
      </c>
      <c r="CG691">
        <v>4</v>
      </c>
      <c r="CH691">
        <v>5</v>
      </c>
      <c r="CI691">
        <v>5</v>
      </c>
      <c r="CJ691">
        <v>5</v>
      </c>
      <c r="CK691">
        <v>4</v>
      </c>
      <c r="CL691">
        <v>5</v>
      </c>
      <c r="CM691">
        <v>3</v>
      </c>
      <c r="CN691">
        <v>4</v>
      </c>
    </row>
    <row r="692" spans="1:92" ht="15.5">
      <c r="A692" s="126" t="s">
        <v>1021</v>
      </c>
      <c r="B692" s="132">
        <v>11.562437577742269</v>
      </c>
      <c r="C692">
        <v>2</v>
      </c>
      <c r="D692">
        <v>5</v>
      </c>
      <c r="E692">
        <v>2</v>
      </c>
      <c r="F692">
        <v>1</v>
      </c>
      <c r="G692"/>
      <c r="H692"/>
      <c r="I692"/>
      <c r="J692"/>
      <c r="K692"/>
      <c r="L692"/>
      <c r="M692"/>
      <c r="N692"/>
      <c r="O692"/>
      <c r="P692"/>
      <c r="Q692" s="126">
        <f t="shared" si="30"/>
        <v>1</v>
      </c>
      <c r="R692">
        <f t="shared" si="32"/>
        <v>1</v>
      </c>
      <c r="S692"/>
      <c r="T692">
        <v>2</v>
      </c>
      <c r="U692"/>
      <c r="V692"/>
      <c r="W692"/>
      <c r="X692">
        <v>6</v>
      </c>
      <c r="Y692"/>
      <c r="Z692"/>
      <c r="AA692"/>
      <c r="AB692"/>
      <c r="AC692"/>
      <c r="AD692"/>
      <c r="AE692"/>
      <c r="AF692"/>
      <c r="AG692" s="126">
        <f t="shared" si="31"/>
        <v>2</v>
      </c>
      <c r="AH692"/>
      <c r="AI692">
        <v>1</v>
      </c>
      <c r="AJ692"/>
      <c r="AK692"/>
      <c r="AL692"/>
      <c r="AM692">
        <v>2</v>
      </c>
      <c r="AN692"/>
      <c r="AO692"/>
      <c r="AP692"/>
      <c r="AQ692"/>
      <c r="AR692"/>
      <c r="AS692"/>
      <c r="AT692"/>
      <c r="AU692"/>
      <c r="AV692"/>
      <c r="AW692"/>
      <c r="AX692"/>
      <c r="AY692"/>
      <c r="AZ692">
        <v>3</v>
      </c>
      <c r="BA692">
        <v>2</v>
      </c>
      <c r="BB692">
        <v>2</v>
      </c>
      <c r="BC692">
        <v>3</v>
      </c>
      <c r="BD692">
        <v>4</v>
      </c>
      <c r="BE692">
        <v>3</v>
      </c>
      <c r="BF692">
        <v>2</v>
      </c>
      <c r="BG692">
        <v>4</v>
      </c>
      <c r="BH692">
        <v>2</v>
      </c>
      <c r="BI692">
        <v>4</v>
      </c>
      <c r="BJ692">
        <v>4</v>
      </c>
      <c r="BK692">
        <v>4</v>
      </c>
      <c r="BL692">
        <v>4</v>
      </c>
      <c r="BM692">
        <v>4</v>
      </c>
      <c r="BN692">
        <v>4</v>
      </c>
      <c r="BO692">
        <v>4</v>
      </c>
      <c r="BP692">
        <v>4</v>
      </c>
      <c r="BQ692">
        <v>4</v>
      </c>
      <c r="BR692">
        <v>4</v>
      </c>
      <c r="BS692">
        <v>4</v>
      </c>
      <c r="BT692">
        <v>4</v>
      </c>
      <c r="BU692">
        <v>4</v>
      </c>
      <c r="BV692">
        <v>4</v>
      </c>
      <c r="BW692">
        <v>4</v>
      </c>
      <c r="BX692">
        <v>4</v>
      </c>
      <c r="BY692">
        <v>4</v>
      </c>
      <c r="BZ692">
        <v>5</v>
      </c>
      <c r="CA692">
        <v>4</v>
      </c>
      <c r="CB692">
        <v>4</v>
      </c>
      <c r="CC692">
        <v>4</v>
      </c>
      <c r="CD692">
        <v>4</v>
      </c>
      <c r="CE692">
        <v>1</v>
      </c>
      <c r="CF692">
        <v>2</v>
      </c>
      <c r="CG692">
        <v>3</v>
      </c>
      <c r="CH692">
        <v>3</v>
      </c>
      <c r="CI692">
        <v>3</v>
      </c>
      <c r="CJ692">
        <v>3</v>
      </c>
      <c r="CK692">
        <v>3</v>
      </c>
      <c r="CL692">
        <v>2</v>
      </c>
      <c r="CM692">
        <v>2</v>
      </c>
      <c r="CN692">
        <v>2</v>
      </c>
    </row>
    <row r="693" spans="1:92" ht="15.5">
      <c r="A693" s="126" t="s">
        <v>1020</v>
      </c>
      <c r="B693" s="132">
        <v>12.804535057378434</v>
      </c>
      <c r="C693">
        <v>1</v>
      </c>
      <c r="D693">
        <v>6</v>
      </c>
      <c r="E693">
        <v>1</v>
      </c>
      <c r="F693"/>
      <c r="G693"/>
      <c r="H693"/>
      <c r="I693"/>
      <c r="J693"/>
      <c r="K693"/>
      <c r="L693"/>
      <c r="M693"/>
      <c r="N693">
        <v>9</v>
      </c>
      <c r="O693"/>
      <c r="P693" t="s">
        <v>1019</v>
      </c>
      <c r="Q693" s="126">
        <f t="shared" si="30"/>
        <v>1</v>
      </c>
      <c r="R693">
        <f t="shared" si="32"/>
        <v>9</v>
      </c>
      <c r="S693"/>
      <c r="T693">
        <v>2</v>
      </c>
      <c r="U693"/>
      <c r="V693">
        <v>4</v>
      </c>
      <c r="W693"/>
      <c r="X693">
        <v>6</v>
      </c>
      <c r="Y693">
        <v>7</v>
      </c>
      <c r="Z693">
        <v>8</v>
      </c>
      <c r="AA693"/>
      <c r="AB693"/>
      <c r="AC693">
        <v>11</v>
      </c>
      <c r="AD693"/>
      <c r="AE693"/>
      <c r="AF693"/>
      <c r="AG693" s="126">
        <f t="shared" si="31"/>
        <v>6</v>
      </c>
      <c r="AH693"/>
      <c r="AI693">
        <v>2</v>
      </c>
      <c r="AJ693"/>
      <c r="AK693">
        <v>1</v>
      </c>
      <c r="AL693"/>
      <c r="AM693">
        <v>4</v>
      </c>
      <c r="AN693">
        <v>5</v>
      </c>
      <c r="AO693">
        <v>3</v>
      </c>
      <c r="AP693"/>
      <c r="AQ693"/>
      <c r="AR693">
        <v>6</v>
      </c>
      <c r="AS693"/>
      <c r="AT693"/>
      <c r="AU693" t="s">
        <v>1018</v>
      </c>
      <c r="AV693"/>
      <c r="AW693"/>
      <c r="AX693"/>
      <c r="AY693"/>
      <c r="AZ693">
        <v>4</v>
      </c>
      <c r="BA693">
        <v>3</v>
      </c>
      <c r="BB693">
        <v>3</v>
      </c>
      <c r="BC693">
        <v>2</v>
      </c>
      <c r="BD693">
        <v>4</v>
      </c>
      <c r="BE693">
        <v>5</v>
      </c>
      <c r="BF693">
        <v>5</v>
      </c>
      <c r="BG693">
        <v>5</v>
      </c>
      <c r="BH693">
        <v>5</v>
      </c>
      <c r="BI693">
        <v>5</v>
      </c>
      <c r="BJ693">
        <v>5</v>
      </c>
      <c r="BK693">
        <v>5</v>
      </c>
      <c r="BL693">
        <v>5</v>
      </c>
      <c r="BM693">
        <v>5</v>
      </c>
      <c r="BN693">
        <v>5</v>
      </c>
      <c r="BO693">
        <v>5</v>
      </c>
      <c r="BP693">
        <v>5</v>
      </c>
      <c r="BQ693">
        <v>5</v>
      </c>
      <c r="BR693">
        <v>5</v>
      </c>
      <c r="BS693">
        <v>5</v>
      </c>
      <c r="BT693">
        <v>5</v>
      </c>
      <c r="BU693">
        <v>5</v>
      </c>
      <c r="BV693">
        <v>5</v>
      </c>
      <c r="BW693">
        <v>5</v>
      </c>
      <c r="BX693">
        <v>5</v>
      </c>
      <c r="BY693">
        <v>5</v>
      </c>
      <c r="BZ693">
        <v>5</v>
      </c>
      <c r="CA693">
        <v>5</v>
      </c>
      <c r="CB693">
        <v>5</v>
      </c>
      <c r="CC693">
        <v>5</v>
      </c>
      <c r="CD693">
        <v>5</v>
      </c>
      <c r="CE693">
        <v>4</v>
      </c>
      <c r="CF693">
        <v>4</v>
      </c>
      <c r="CG693">
        <v>4</v>
      </c>
      <c r="CH693">
        <v>4</v>
      </c>
      <c r="CI693">
        <v>3</v>
      </c>
      <c r="CJ693">
        <v>4</v>
      </c>
      <c r="CK693">
        <v>4</v>
      </c>
      <c r="CL693">
        <v>4</v>
      </c>
      <c r="CM693">
        <v>4</v>
      </c>
      <c r="CN693">
        <v>4</v>
      </c>
    </row>
    <row r="694" spans="1:92" ht="15.5">
      <c r="A694" s="126" t="s">
        <v>1017</v>
      </c>
      <c r="B694" s="132">
        <v>5.2020168458938816</v>
      </c>
      <c r="C694">
        <v>1</v>
      </c>
      <c r="D694">
        <v>3</v>
      </c>
      <c r="E694">
        <v>2</v>
      </c>
      <c r="F694"/>
      <c r="G694"/>
      <c r="H694"/>
      <c r="I694"/>
      <c r="J694"/>
      <c r="K694"/>
      <c r="L694"/>
      <c r="M694"/>
      <c r="N694">
        <v>9</v>
      </c>
      <c r="O694"/>
      <c r="P694" t="s">
        <v>169</v>
      </c>
      <c r="Q694" s="126">
        <f t="shared" si="30"/>
        <v>1</v>
      </c>
      <c r="R694">
        <f t="shared" si="32"/>
        <v>9</v>
      </c>
      <c r="S694"/>
      <c r="T694">
        <v>2</v>
      </c>
      <c r="U694"/>
      <c r="V694"/>
      <c r="W694"/>
      <c r="X694">
        <v>6</v>
      </c>
      <c r="Y694">
        <v>7</v>
      </c>
      <c r="Z694">
        <v>8</v>
      </c>
      <c r="AA694"/>
      <c r="AB694"/>
      <c r="AC694">
        <v>11</v>
      </c>
      <c r="AD694"/>
      <c r="AE694"/>
      <c r="AF694"/>
      <c r="AG694" s="126">
        <f t="shared" si="31"/>
        <v>5</v>
      </c>
      <c r="AH694"/>
      <c r="AI694">
        <v>1</v>
      </c>
      <c r="AJ694"/>
      <c r="AK694"/>
      <c r="AL694"/>
      <c r="AM694">
        <v>3</v>
      </c>
      <c r="AN694">
        <v>4</v>
      </c>
      <c r="AO694">
        <v>2</v>
      </c>
      <c r="AP694"/>
      <c r="AQ694"/>
      <c r="AR694">
        <v>5</v>
      </c>
      <c r="AS694"/>
      <c r="AT694"/>
      <c r="AU694" t="s">
        <v>581</v>
      </c>
      <c r="AV694"/>
      <c r="AW694"/>
      <c r="AX694"/>
      <c r="AY694"/>
      <c r="AZ694">
        <v>1</v>
      </c>
      <c r="BA694">
        <v>4</v>
      </c>
      <c r="BB694">
        <v>4</v>
      </c>
      <c r="BC694">
        <v>5</v>
      </c>
      <c r="BD694">
        <v>5</v>
      </c>
      <c r="BE694">
        <v>5</v>
      </c>
      <c r="BF694">
        <v>4</v>
      </c>
      <c r="BG694">
        <v>4</v>
      </c>
      <c r="BH694">
        <v>4</v>
      </c>
      <c r="BI694">
        <v>4</v>
      </c>
      <c r="BJ694">
        <v>4</v>
      </c>
      <c r="BK694">
        <v>5</v>
      </c>
      <c r="BL694">
        <v>5</v>
      </c>
      <c r="BM694">
        <v>5</v>
      </c>
      <c r="BN694">
        <v>4</v>
      </c>
      <c r="BO694">
        <v>5</v>
      </c>
      <c r="BP694">
        <v>4</v>
      </c>
      <c r="BQ694">
        <v>5</v>
      </c>
      <c r="BR694">
        <v>5</v>
      </c>
      <c r="BS694">
        <v>5</v>
      </c>
      <c r="BT694">
        <v>4</v>
      </c>
      <c r="BU694">
        <v>4</v>
      </c>
      <c r="BV694">
        <v>4</v>
      </c>
      <c r="BW694">
        <v>5</v>
      </c>
      <c r="BX694">
        <v>5</v>
      </c>
      <c r="BY694">
        <v>5</v>
      </c>
      <c r="BZ694">
        <v>5</v>
      </c>
      <c r="CA694">
        <v>4</v>
      </c>
      <c r="CB694">
        <v>4</v>
      </c>
      <c r="CC694">
        <v>4</v>
      </c>
      <c r="CD694">
        <v>4</v>
      </c>
      <c r="CE694">
        <v>4</v>
      </c>
      <c r="CF694">
        <v>5</v>
      </c>
      <c r="CG694">
        <v>5</v>
      </c>
      <c r="CH694">
        <v>5</v>
      </c>
      <c r="CI694">
        <v>5</v>
      </c>
      <c r="CJ694">
        <v>5</v>
      </c>
      <c r="CK694">
        <v>5</v>
      </c>
      <c r="CL694">
        <v>3</v>
      </c>
      <c r="CM694">
        <v>2</v>
      </c>
      <c r="CN694">
        <v>2</v>
      </c>
    </row>
    <row r="695" spans="1:92" ht="15.5">
      <c r="A695" s="126" t="s">
        <v>1016</v>
      </c>
      <c r="B695" s="132">
        <v>12.130538518942549</v>
      </c>
      <c r="C695">
        <v>2</v>
      </c>
      <c r="D695">
        <v>4</v>
      </c>
      <c r="E695">
        <v>13</v>
      </c>
      <c r="F695">
        <v>1</v>
      </c>
      <c r="G695"/>
      <c r="H695"/>
      <c r="I695"/>
      <c r="J695"/>
      <c r="K695"/>
      <c r="L695"/>
      <c r="M695"/>
      <c r="N695"/>
      <c r="O695"/>
      <c r="P695"/>
      <c r="Q695" s="126">
        <f t="shared" si="30"/>
        <v>1</v>
      </c>
      <c r="R695">
        <f t="shared" si="32"/>
        <v>1</v>
      </c>
      <c r="S695"/>
      <c r="T695">
        <v>2</v>
      </c>
      <c r="U695">
        <v>3</v>
      </c>
      <c r="V695"/>
      <c r="W695">
        <v>5</v>
      </c>
      <c r="X695">
        <v>6</v>
      </c>
      <c r="Y695">
        <v>7</v>
      </c>
      <c r="Z695">
        <v>8</v>
      </c>
      <c r="AA695"/>
      <c r="AB695">
        <v>10</v>
      </c>
      <c r="AC695">
        <v>11</v>
      </c>
      <c r="AD695"/>
      <c r="AE695"/>
      <c r="AF695"/>
      <c r="AG695" s="126">
        <f t="shared" si="31"/>
        <v>8</v>
      </c>
      <c r="AH695"/>
      <c r="AI695">
        <v>1</v>
      </c>
      <c r="AJ695">
        <v>3</v>
      </c>
      <c r="AK695"/>
      <c r="AL695">
        <v>2</v>
      </c>
      <c r="AM695">
        <v>4</v>
      </c>
      <c r="AN695">
        <v>6</v>
      </c>
      <c r="AO695">
        <v>7</v>
      </c>
      <c r="AP695"/>
      <c r="AQ695">
        <v>8</v>
      </c>
      <c r="AR695">
        <v>5</v>
      </c>
      <c r="AS695"/>
      <c r="AT695"/>
      <c r="AU695" t="s">
        <v>297</v>
      </c>
      <c r="AV695" t="s">
        <v>1015</v>
      </c>
      <c r="AW695" t="s">
        <v>602</v>
      </c>
      <c r="AX695"/>
      <c r="AY695"/>
      <c r="AZ695">
        <v>6</v>
      </c>
      <c r="BA695">
        <v>5</v>
      </c>
      <c r="BB695">
        <v>5</v>
      </c>
      <c r="BC695">
        <v>5</v>
      </c>
      <c r="BD695">
        <v>5</v>
      </c>
      <c r="BE695">
        <v>5</v>
      </c>
      <c r="BF695">
        <v>3</v>
      </c>
      <c r="BG695">
        <v>3</v>
      </c>
      <c r="BH695">
        <v>3</v>
      </c>
      <c r="BI695">
        <v>3</v>
      </c>
      <c r="BJ695">
        <v>4</v>
      </c>
      <c r="BK695">
        <v>5</v>
      </c>
      <c r="BL695">
        <v>5</v>
      </c>
      <c r="BM695">
        <v>5</v>
      </c>
      <c r="BN695">
        <v>5</v>
      </c>
      <c r="BO695">
        <v>4</v>
      </c>
      <c r="BP695">
        <v>5</v>
      </c>
      <c r="BQ695">
        <v>5</v>
      </c>
      <c r="BR695">
        <v>5</v>
      </c>
      <c r="BS695">
        <v>4</v>
      </c>
      <c r="BT695">
        <v>4</v>
      </c>
      <c r="BU695">
        <v>4</v>
      </c>
      <c r="BV695">
        <v>4</v>
      </c>
      <c r="BW695">
        <v>4</v>
      </c>
      <c r="BX695">
        <v>5</v>
      </c>
      <c r="BY695">
        <v>5</v>
      </c>
      <c r="BZ695">
        <v>5</v>
      </c>
      <c r="CA695">
        <v>5</v>
      </c>
      <c r="CB695">
        <v>4</v>
      </c>
      <c r="CC695">
        <v>4</v>
      </c>
      <c r="CD695">
        <v>5</v>
      </c>
      <c r="CE695">
        <v>3</v>
      </c>
      <c r="CF695">
        <v>1</v>
      </c>
      <c r="CG695">
        <v>5</v>
      </c>
      <c r="CH695">
        <v>4</v>
      </c>
      <c r="CI695">
        <v>5</v>
      </c>
      <c r="CJ695">
        <v>5</v>
      </c>
      <c r="CK695">
        <v>5</v>
      </c>
      <c r="CL695">
        <v>2</v>
      </c>
      <c r="CM695">
        <v>2</v>
      </c>
      <c r="CN695">
        <v>3</v>
      </c>
    </row>
    <row r="696" spans="1:92" ht="15.5">
      <c r="A696" s="126" t="s">
        <v>1014</v>
      </c>
      <c r="B696" s="132">
        <v>15.798426416810996</v>
      </c>
      <c r="C696">
        <v>2</v>
      </c>
      <c r="D696">
        <v>6</v>
      </c>
      <c r="E696">
        <v>9</v>
      </c>
      <c r="F696">
        <v>1</v>
      </c>
      <c r="G696"/>
      <c r="H696"/>
      <c r="I696"/>
      <c r="J696"/>
      <c r="K696"/>
      <c r="L696"/>
      <c r="M696"/>
      <c r="N696"/>
      <c r="O696"/>
      <c r="P696"/>
      <c r="Q696" s="126">
        <f t="shared" si="30"/>
        <v>1</v>
      </c>
      <c r="R696">
        <f t="shared" si="32"/>
        <v>1</v>
      </c>
      <c r="S696"/>
      <c r="T696">
        <v>2</v>
      </c>
      <c r="U696"/>
      <c r="V696"/>
      <c r="W696"/>
      <c r="X696"/>
      <c r="Y696"/>
      <c r="Z696"/>
      <c r="AA696"/>
      <c r="AB696"/>
      <c r="AC696"/>
      <c r="AD696"/>
      <c r="AE696"/>
      <c r="AF696"/>
      <c r="AG696" s="126">
        <f t="shared" si="31"/>
        <v>1</v>
      </c>
      <c r="AH696"/>
      <c r="AI696">
        <v>1</v>
      </c>
      <c r="AJ696"/>
      <c r="AK696"/>
      <c r="AL696"/>
      <c r="AM696"/>
      <c r="AN696"/>
      <c r="AO696"/>
      <c r="AP696"/>
      <c r="AQ696"/>
      <c r="AR696"/>
      <c r="AS696"/>
      <c r="AT696"/>
      <c r="AU696" t="s">
        <v>1013</v>
      </c>
      <c r="AV696"/>
      <c r="AW696"/>
      <c r="AX696"/>
      <c r="AY696"/>
      <c r="AZ696">
        <v>6</v>
      </c>
      <c r="BA696">
        <v>3</v>
      </c>
      <c r="BB696">
        <v>3</v>
      </c>
      <c r="BC696">
        <v>3</v>
      </c>
      <c r="BD696">
        <v>4</v>
      </c>
      <c r="BE696">
        <v>4</v>
      </c>
      <c r="BF696">
        <v>3</v>
      </c>
      <c r="BG696">
        <v>3</v>
      </c>
      <c r="BH696">
        <v>3</v>
      </c>
      <c r="BI696">
        <v>3</v>
      </c>
      <c r="BJ696">
        <v>3</v>
      </c>
      <c r="BK696">
        <v>3</v>
      </c>
      <c r="BL696">
        <v>4</v>
      </c>
      <c r="BM696">
        <v>3</v>
      </c>
      <c r="BN696">
        <v>4</v>
      </c>
      <c r="BO696">
        <v>4</v>
      </c>
      <c r="BP696">
        <v>3</v>
      </c>
      <c r="BQ696">
        <v>4</v>
      </c>
      <c r="BR696">
        <v>4</v>
      </c>
      <c r="BS696">
        <v>4</v>
      </c>
      <c r="BT696">
        <v>3</v>
      </c>
      <c r="BU696">
        <v>3</v>
      </c>
      <c r="BV696">
        <v>3</v>
      </c>
      <c r="BW696">
        <v>3</v>
      </c>
      <c r="BX696">
        <v>4</v>
      </c>
      <c r="BY696">
        <v>4</v>
      </c>
      <c r="BZ696">
        <v>4</v>
      </c>
      <c r="CA696">
        <v>4</v>
      </c>
      <c r="CB696">
        <v>4</v>
      </c>
      <c r="CC696">
        <v>4</v>
      </c>
      <c r="CD696">
        <v>4</v>
      </c>
      <c r="CE696">
        <v>3</v>
      </c>
      <c r="CF696">
        <v>3</v>
      </c>
      <c r="CG696">
        <v>3</v>
      </c>
      <c r="CH696">
        <v>3</v>
      </c>
      <c r="CI696">
        <v>4</v>
      </c>
      <c r="CJ696">
        <v>3</v>
      </c>
      <c r="CK696">
        <v>4</v>
      </c>
      <c r="CL696">
        <v>3</v>
      </c>
      <c r="CM696">
        <v>2</v>
      </c>
      <c r="CN696">
        <v>2</v>
      </c>
    </row>
    <row r="697" spans="1:92" ht="15.5">
      <c r="A697" s="126" t="s">
        <v>1012</v>
      </c>
      <c r="B697" s="132">
        <v>17.991518354954493</v>
      </c>
      <c r="C697">
        <v>2</v>
      </c>
      <c r="D697">
        <v>3</v>
      </c>
      <c r="E697">
        <v>4</v>
      </c>
      <c r="F697">
        <v>1</v>
      </c>
      <c r="G697"/>
      <c r="H697"/>
      <c r="I697"/>
      <c r="J697"/>
      <c r="K697"/>
      <c r="L697"/>
      <c r="M697"/>
      <c r="N697"/>
      <c r="O697"/>
      <c r="P697"/>
      <c r="Q697" s="126">
        <f t="shared" si="30"/>
        <v>1</v>
      </c>
      <c r="R697">
        <f t="shared" si="32"/>
        <v>1</v>
      </c>
      <c r="S697"/>
      <c r="T697"/>
      <c r="U697"/>
      <c r="V697"/>
      <c r="W697"/>
      <c r="X697"/>
      <c r="Y697"/>
      <c r="Z697"/>
      <c r="AA697"/>
      <c r="AB697"/>
      <c r="AC697"/>
      <c r="AD697"/>
      <c r="AE697"/>
      <c r="AF697">
        <v>14</v>
      </c>
      <c r="AG697" s="126">
        <f t="shared" si="31"/>
        <v>0</v>
      </c>
      <c r="AH697"/>
      <c r="AI697"/>
      <c r="AJ697"/>
      <c r="AK697"/>
      <c r="AL697"/>
      <c r="AM697"/>
      <c r="AN697"/>
      <c r="AO697"/>
      <c r="AP697"/>
      <c r="AQ697"/>
      <c r="AR697"/>
      <c r="AS697"/>
      <c r="AT697"/>
      <c r="AU697"/>
      <c r="AV697"/>
      <c r="AW697"/>
      <c r="AX697"/>
      <c r="AY697"/>
      <c r="AZ697">
        <v>6</v>
      </c>
      <c r="BA697">
        <v>3</v>
      </c>
      <c r="BB697">
        <v>2</v>
      </c>
      <c r="BC697">
        <v>2</v>
      </c>
      <c r="BD697">
        <v>3</v>
      </c>
      <c r="BE697">
        <v>4</v>
      </c>
      <c r="BF697">
        <v>3</v>
      </c>
      <c r="BG697">
        <v>3</v>
      </c>
      <c r="BH697">
        <v>3</v>
      </c>
      <c r="BI697">
        <v>2</v>
      </c>
      <c r="BJ697">
        <v>4</v>
      </c>
      <c r="BK697">
        <v>4</v>
      </c>
      <c r="BL697">
        <v>4</v>
      </c>
      <c r="BM697">
        <v>4</v>
      </c>
      <c r="BN697">
        <v>4</v>
      </c>
      <c r="BO697">
        <v>4</v>
      </c>
      <c r="BP697">
        <v>4</v>
      </c>
      <c r="BQ697">
        <v>4</v>
      </c>
      <c r="BR697">
        <v>4</v>
      </c>
      <c r="BS697">
        <v>4</v>
      </c>
      <c r="BT697">
        <v>4</v>
      </c>
      <c r="BU697">
        <v>4</v>
      </c>
      <c r="BV697">
        <v>3</v>
      </c>
      <c r="BW697">
        <v>4</v>
      </c>
      <c r="BX697">
        <v>4</v>
      </c>
      <c r="BY697">
        <v>5</v>
      </c>
      <c r="BZ697">
        <v>5</v>
      </c>
      <c r="CA697">
        <v>5</v>
      </c>
      <c r="CB697">
        <v>4</v>
      </c>
      <c r="CC697">
        <v>2</v>
      </c>
      <c r="CD697">
        <v>4</v>
      </c>
      <c r="CE697">
        <v>7</v>
      </c>
      <c r="CF697">
        <v>2</v>
      </c>
      <c r="CG697">
        <v>3</v>
      </c>
      <c r="CH697">
        <v>2</v>
      </c>
      <c r="CI697">
        <v>2</v>
      </c>
      <c r="CJ697">
        <v>3</v>
      </c>
      <c r="CK697">
        <v>4</v>
      </c>
      <c r="CL697">
        <v>1</v>
      </c>
      <c r="CM697">
        <v>1</v>
      </c>
      <c r="CN697">
        <v>1</v>
      </c>
    </row>
    <row r="698" spans="1:92" ht="15.5">
      <c r="A698" s="126" t="s">
        <v>1011</v>
      </c>
      <c r="B698" s="132">
        <v>7.9768397031292588</v>
      </c>
      <c r="C698">
        <v>2</v>
      </c>
      <c r="D698">
        <v>3</v>
      </c>
      <c r="E698">
        <v>3</v>
      </c>
      <c r="F698">
        <v>1</v>
      </c>
      <c r="G698"/>
      <c r="H698"/>
      <c r="I698"/>
      <c r="J698"/>
      <c r="K698"/>
      <c r="L698"/>
      <c r="M698"/>
      <c r="N698">
        <v>9</v>
      </c>
      <c r="O698"/>
      <c r="P698" t="s">
        <v>550</v>
      </c>
      <c r="Q698" s="126">
        <f t="shared" si="30"/>
        <v>2</v>
      </c>
      <c r="R698">
        <f t="shared" si="32"/>
        <v>11</v>
      </c>
      <c r="S698"/>
      <c r="T698"/>
      <c r="U698"/>
      <c r="V698"/>
      <c r="W698"/>
      <c r="X698">
        <v>6</v>
      </c>
      <c r="Y698"/>
      <c r="Z698"/>
      <c r="AA698">
        <v>9</v>
      </c>
      <c r="AB698"/>
      <c r="AC698"/>
      <c r="AD698"/>
      <c r="AE698"/>
      <c r="AF698"/>
      <c r="AG698" s="126">
        <f t="shared" si="31"/>
        <v>2</v>
      </c>
      <c r="AH698"/>
      <c r="AI698"/>
      <c r="AJ698"/>
      <c r="AK698"/>
      <c r="AL698"/>
      <c r="AM698">
        <v>1</v>
      </c>
      <c r="AN698"/>
      <c r="AO698"/>
      <c r="AP698">
        <v>2</v>
      </c>
      <c r="AQ698"/>
      <c r="AR698"/>
      <c r="AS698"/>
      <c r="AT698"/>
      <c r="AU698" t="s">
        <v>1010</v>
      </c>
      <c r="AV698" t="s">
        <v>472</v>
      </c>
      <c r="AW698"/>
      <c r="AX698"/>
      <c r="AY698"/>
      <c r="AZ698">
        <v>6</v>
      </c>
      <c r="BA698">
        <v>3</v>
      </c>
      <c r="BB698">
        <v>3</v>
      </c>
      <c r="BC698">
        <v>3</v>
      </c>
      <c r="BD698">
        <v>4</v>
      </c>
      <c r="BE698">
        <v>5</v>
      </c>
      <c r="BF698">
        <v>4</v>
      </c>
      <c r="BG698">
        <v>4</v>
      </c>
      <c r="BH698">
        <v>4</v>
      </c>
      <c r="BI698">
        <v>4</v>
      </c>
      <c r="BJ698">
        <v>4</v>
      </c>
      <c r="BK698">
        <v>4</v>
      </c>
      <c r="BL698">
        <v>4</v>
      </c>
      <c r="BM698">
        <v>4</v>
      </c>
      <c r="BN698">
        <v>4</v>
      </c>
      <c r="BO698">
        <v>4</v>
      </c>
      <c r="BP698">
        <v>4</v>
      </c>
      <c r="BQ698">
        <v>4</v>
      </c>
      <c r="BR698">
        <v>4</v>
      </c>
      <c r="BS698">
        <v>4</v>
      </c>
      <c r="BT698">
        <v>4</v>
      </c>
      <c r="BU698">
        <v>4</v>
      </c>
      <c r="BV698">
        <v>4</v>
      </c>
      <c r="BW698">
        <v>4</v>
      </c>
      <c r="BX698">
        <v>4</v>
      </c>
      <c r="BY698">
        <v>4</v>
      </c>
      <c r="BZ698">
        <v>5</v>
      </c>
      <c r="CA698">
        <v>4</v>
      </c>
      <c r="CB698">
        <v>4</v>
      </c>
      <c r="CC698">
        <v>4</v>
      </c>
      <c r="CD698">
        <v>4</v>
      </c>
      <c r="CE698">
        <v>5</v>
      </c>
      <c r="CF698">
        <v>2</v>
      </c>
      <c r="CG698">
        <v>3</v>
      </c>
      <c r="CH698">
        <v>3</v>
      </c>
      <c r="CI698">
        <v>3</v>
      </c>
      <c r="CJ698">
        <v>3</v>
      </c>
      <c r="CK698">
        <v>3</v>
      </c>
      <c r="CL698">
        <v>3</v>
      </c>
      <c r="CM698">
        <v>3</v>
      </c>
      <c r="CN698">
        <v>3</v>
      </c>
    </row>
    <row r="699" spans="1:92" ht="15.5">
      <c r="A699" s="126" t="s">
        <v>1009</v>
      </c>
      <c r="B699" s="132">
        <v>15.715994482572608</v>
      </c>
      <c r="C699">
        <v>2</v>
      </c>
      <c r="D699">
        <v>5</v>
      </c>
      <c r="E699">
        <v>2</v>
      </c>
      <c r="F699">
        <v>1</v>
      </c>
      <c r="G699"/>
      <c r="H699"/>
      <c r="I699"/>
      <c r="J699"/>
      <c r="K699"/>
      <c r="L699"/>
      <c r="M699"/>
      <c r="N699"/>
      <c r="O699"/>
      <c r="P699"/>
      <c r="Q699" s="126">
        <f t="shared" si="30"/>
        <v>1</v>
      </c>
      <c r="R699">
        <f t="shared" si="32"/>
        <v>1</v>
      </c>
      <c r="S699"/>
      <c r="T699">
        <v>2</v>
      </c>
      <c r="U699">
        <v>3</v>
      </c>
      <c r="V699"/>
      <c r="W699"/>
      <c r="X699">
        <v>6</v>
      </c>
      <c r="Y699">
        <v>7</v>
      </c>
      <c r="Z699"/>
      <c r="AA699"/>
      <c r="AB699">
        <v>10</v>
      </c>
      <c r="AC699"/>
      <c r="AD699"/>
      <c r="AE699"/>
      <c r="AF699"/>
      <c r="AG699" s="126">
        <f t="shared" si="31"/>
        <v>5</v>
      </c>
      <c r="AH699"/>
      <c r="AI699">
        <v>1</v>
      </c>
      <c r="AJ699">
        <v>4</v>
      </c>
      <c r="AK699"/>
      <c r="AL699"/>
      <c r="AM699">
        <v>3</v>
      </c>
      <c r="AN699">
        <v>2</v>
      </c>
      <c r="AO699"/>
      <c r="AP699"/>
      <c r="AQ699">
        <v>5</v>
      </c>
      <c r="AR699"/>
      <c r="AS699"/>
      <c r="AT699"/>
      <c r="AU699" t="s">
        <v>1008</v>
      </c>
      <c r="AV699" t="s">
        <v>1007</v>
      </c>
      <c r="AW699"/>
      <c r="AX699"/>
      <c r="AY699"/>
      <c r="AZ699">
        <v>6</v>
      </c>
      <c r="BA699">
        <v>4</v>
      </c>
      <c r="BB699">
        <v>4</v>
      </c>
      <c r="BC699">
        <v>4</v>
      </c>
      <c r="BD699">
        <v>5</v>
      </c>
      <c r="BE699">
        <v>5</v>
      </c>
      <c r="BF699">
        <v>5</v>
      </c>
      <c r="BG699">
        <v>5</v>
      </c>
      <c r="BH699">
        <v>5</v>
      </c>
      <c r="BI699">
        <v>5</v>
      </c>
      <c r="BJ699">
        <v>5</v>
      </c>
      <c r="BK699">
        <v>5</v>
      </c>
      <c r="BL699">
        <v>5</v>
      </c>
      <c r="BM699">
        <v>5</v>
      </c>
      <c r="BN699">
        <v>5</v>
      </c>
      <c r="BO699">
        <v>5</v>
      </c>
      <c r="BP699">
        <v>5</v>
      </c>
      <c r="BQ699">
        <v>4</v>
      </c>
      <c r="BR699">
        <v>5</v>
      </c>
      <c r="BS699">
        <v>5</v>
      </c>
      <c r="BT699">
        <v>5</v>
      </c>
      <c r="BU699">
        <v>3</v>
      </c>
      <c r="BV699">
        <v>5</v>
      </c>
      <c r="BW699">
        <v>5</v>
      </c>
      <c r="BX699">
        <v>5</v>
      </c>
      <c r="BY699">
        <v>5</v>
      </c>
      <c r="BZ699">
        <v>5</v>
      </c>
      <c r="CA699">
        <v>5</v>
      </c>
      <c r="CB699">
        <v>5</v>
      </c>
      <c r="CC699">
        <v>5</v>
      </c>
      <c r="CD699">
        <v>5</v>
      </c>
      <c r="CE699">
        <v>6</v>
      </c>
      <c r="CF699">
        <v>4</v>
      </c>
      <c r="CG699">
        <v>4</v>
      </c>
      <c r="CH699">
        <v>4</v>
      </c>
      <c r="CI699">
        <v>5</v>
      </c>
      <c r="CJ699">
        <v>5</v>
      </c>
      <c r="CK699">
        <v>4</v>
      </c>
      <c r="CL699">
        <v>2</v>
      </c>
      <c r="CM699">
        <v>2</v>
      </c>
      <c r="CN699">
        <v>2</v>
      </c>
    </row>
    <row r="700" spans="1:92" ht="15.5">
      <c r="A700" s="126" t="s">
        <v>1006</v>
      </c>
      <c r="B700" s="132">
        <v>4.4448335800130812</v>
      </c>
      <c r="C700">
        <v>2</v>
      </c>
      <c r="D700">
        <v>1</v>
      </c>
      <c r="E700">
        <v>1</v>
      </c>
      <c r="F700"/>
      <c r="G700"/>
      <c r="H700"/>
      <c r="I700"/>
      <c r="J700"/>
      <c r="K700"/>
      <c r="L700"/>
      <c r="M700">
        <v>8</v>
      </c>
      <c r="N700"/>
      <c r="O700"/>
      <c r="P700"/>
      <c r="Q700" s="126">
        <f t="shared" si="30"/>
        <v>1</v>
      </c>
      <c r="R700">
        <f t="shared" si="32"/>
        <v>8</v>
      </c>
      <c r="S700"/>
      <c r="T700">
        <v>2</v>
      </c>
      <c r="U700">
        <v>3</v>
      </c>
      <c r="V700">
        <v>4</v>
      </c>
      <c r="W700"/>
      <c r="X700">
        <v>6</v>
      </c>
      <c r="Y700"/>
      <c r="Z700">
        <v>8</v>
      </c>
      <c r="AA700"/>
      <c r="AB700"/>
      <c r="AC700">
        <v>11</v>
      </c>
      <c r="AD700">
        <v>12</v>
      </c>
      <c r="AE700">
        <v>13</v>
      </c>
      <c r="AF700"/>
      <c r="AG700" s="126">
        <f t="shared" si="31"/>
        <v>8</v>
      </c>
      <c r="AH700"/>
      <c r="AI700">
        <v>2</v>
      </c>
      <c r="AJ700">
        <v>1</v>
      </c>
      <c r="AK700">
        <v>4</v>
      </c>
      <c r="AL700"/>
      <c r="AM700">
        <v>8</v>
      </c>
      <c r="AN700"/>
      <c r="AO700">
        <v>7</v>
      </c>
      <c r="AP700"/>
      <c r="AQ700"/>
      <c r="AR700">
        <v>3</v>
      </c>
      <c r="AS700">
        <v>6</v>
      </c>
      <c r="AT700">
        <v>5</v>
      </c>
      <c r="AU700"/>
      <c r="AV700"/>
      <c r="AW700"/>
      <c r="AX700"/>
      <c r="AY700"/>
      <c r="AZ700">
        <v>4</v>
      </c>
      <c r="BA700">
        <v>4</v>
      </c>
      <c r="BB700">
        <v>4</v>
      </c>
      <c r="BC700">
        <v>3</v>
      </c>
      <c r="BD700">
        <v>4</v>
      </c>
      <c r="BE700">
        <v>4</v>
      </c>
      <c r="BF700">
        <v>4</v>
      </c>
      <c r="BG700">
        <v>4</v>
      </c>
      <c r="BH700">
        <v>4</v>
      </c>
      <c r="BI700">
        <v>4</v>
      </c>
      <c r="BJ700">
        <v>4</v>
      </c>
      <c r="BK700">
        <v>4</v>
      </c>
      <c r="BL700">
        <v>4</v>
      </c>
      <c r="BM700">
        <v>4</v>
      </c>
      <c r="BN700">
        <v>4</v>
      </c>
      <c r="BO700">
        <v>5</v>
      </c>
      <c r="BP700">
        <v>5</v>
      </c>
      <c r="BQ700">
        <v>4</v>
      </c>
      <c r="BR700">
        <v>5</v>
      </c>
      <c r="BS700">
        <v>3</v>
      </c>
      <c r="BT700">
        <v>4</v>
      </c>
      <c r="BU700">
        <v>5</v>
      </c>
      <c r="BV700">
        <v>5</v>
      </c>
      <c r="BW700">
        <v>5</v>
      </c>
      <c r="BX700">
        <v>4</v>
      </c>
      <c r="BY700">
        <v>4</v>
      </c>
      <c r="BZ700">
        <v>5</v>
      </c>
      <c r="CA700">
        <v>4</v>
      </c>
      <c r="CB700">
        <v>4</v>
      </c>
      <c r="CC700">
        <v>4</v>
      </c>
      <c r="CD700">
        <v>4</v>
      </c>
      <c r="CE700">
        <v>7</v>
      </c>
      <c r="CF700">
        <v>4</v>
      </c>
      <c r="CG700">
        <v>5</v>
      </c>
      <c r="CH700">
        <v>5</v>
      </c>
      <c r="CI700">
        <v>4</v>
      </c>
      <c r="CJ700">
        <v>5</v>
      </c>
      <c r="CK700">
        <v>4</v>
      </c>
      <c r="CL700">
        <v>3</v>
      </c>
      <c r="CM700">
        <v>3</v>
      </c>
      <c r="CN700">
        <v>3</v>
      </c>
    </row>
    <row r="701" spans="1:92" ht="15.5">
      <c r="A701" s="126" t="s">
        <v>1005</v>
      </c>
      <c r="B701" s="132">
        <v>8.2978515746494637</v>
      </c>
      <c r="C701">
        <v>2</v>
      </c>
      <c r="D701">
        <v>4</v>
      </c>
      <c r="E701">
        <v>2</v>
      </c>
      <c r="F701">
        <v>1</v>
      </c>
      <c r="G701"/>
      <c r="H701"/>
      <c r="I701"/>
      <c r="J701"/>
      <c r="K701"/>
      <c r="L701"/>
      <c r="M701"/>
      <c r="N701"/>
      <c r="O701"/>
      <c r="P701"/>
      <c r="Q701" s="126">
        <f t="shared" si="30"/>
        <v>1</v>
      </c>
      <c r="R701">
        <f t="shared" si="32"/>
        <v>1</v>
      </c>
      <c r="S701"/>
      <c r="T701"/>
      <c r="U701">
        <v>3</v>
      </c>
      <c r="V701"/>
      <c r="W701"/>
      <c r="X701"/>
      <c r="Y701">
        <v>7</v>
      </c>
      <c r="Z701"/>
      <c r="AA701"/>
      <c r="AB701"/>
      <c r="AC701">
        <v>11</v>
      </c>
      <c r="AD701">
        <v>12</v>
      </c>
      <c r="AE701">
        <v>13</v>
      </c>
      <c r="AF701"/>
      <c r="AG701" s="126">
        <f t="shared" si="31"/>
        <v>5</v>
      </c>
      <c r="AH701"/>
      <c r="AI701"/>
      <c r="AJ701">
        <v>3</v>
      </c>
      <c r="AK701"/>
      <c r="AL701"/>
      <c r="AM701"/>
      <c r="AN701">
        <v>5</v>
      </c>
      <c r="AO701"/>
      <c r="AP701"/>
      <c r="AQ701"/>
      <c r="AR701">
        <v>1</v>
      </c>
      <c r="AS701">
        <v>2</v>
      </c>
      <c r="AT701">
        <v>4</v>
      </c>
      <c r="AU701"/>
      <c r="AV701"/>
      <c r="AW701"/>
      <c r="AX701"/>
      <c r="AY701"/>
      <c r="AZ701">
        <v>6</v>
      </c>
      <c r="BA701">
        <v>3</v>
      </c>
      <c r="BB701">
        <v>3</v>
      </c>
      <c r="BC701">
        <v>5</v>
      </c>
      <c r="BD701">
        <v>3</v>
      </c>
      <c r="BE701">
        <v>5</v>
      </c>
      <c r="BF701">
        <v>4</v>
      </c>
      <c r="BG701">
        <v>4</v>
      </c>
      <c r="BH701">
        <v>4</v>
      </c>
      <c r="BI701">
        <v>4</v>
      </c>
      <c r="BJ701">
        <v>5</v>
      </c>
      <c r="BK701">
        <v>5</v>
      </c>
      <c r="BL701">
        <v>5</v>
      </c>
      <c r="BM701">
        <v>5</v>
      </c>
      <c r="BN701">
        <v>3</v>
      </c>
      <c r="BO701">
        <v>4</v>
      </c>
      <c r="BP701">
        <v>4</v>
      </c>
      <c r="BQ701">
        <v>4</v>
      </c>
      <c r="BR701">
        <v>5</v>
      </c>
      <c r="BS701">
        <v>5</v>
      </c>
      <c r="BT701">
        <v>5</v>
      </c>
      <c r="BU701">
        <v>5</v>
      </c>
      <c r="BV701">
        <v>5</v>
      </c>
      <c r="BW701">
        <v>5</v>
      </c>
      <c r="BX701">
        <v>5</v>
      </c>
      <c r="BY701">
        <v>4</v>
      </c>
      <c r="BZ701">
        <v>5</v>
      </c>
      <c r="CA701">
        <v>5</v>
      </c>
      <c r="CB701">
        <v>5</v>
      </c>
      <c r="CC701">
        <v>5</v>
      </c>
      <c r="CD701">
        <v>4</v>
      </c>
      <c r="CE701">
        <v>3</v>
      </c>
      <c r="CF701">
        <v>3</v>
      </c>
      <c r="CG701">
        <v>4</v>
      </c>
      <c r="CH701">
        <v>4</v>
      </c>
      <c r="CI701">
        <v>3</v>
      </c>
      <c r="CJ701">
        <v>3</v>
      </c>
      <c r="CK701">
        <v>5</v>
      </c>
      <c r="CL701">
        <v>1</v>
      </c>
      <c r="CM701">
        <v>2</v>
      </c>
      <c r="CN701">
        <v>1</v>
      </c>
    </row>
    <row r="702" spans="1:92" ht="15.5">
      <c r="A702" s="126" t="s">
        <v>1004</v>
      </c>
      <c r="B702" s="132">
        <v>22.051455781209533</v>
      </c>
      <c r="C702">
        <v>2</v>
      </c>
      <c r="D702">
        <v>6</v>
      </c>
      <c r="E702">
        <v>4</v>
      </c>
      <c r="F702">
        <v>1</v>
      </c>
      <c r="G702"/>
      <c r="H702"/>
      <c r="I702"/>
      <c r="J702"/>
      <c r="K702"/>
      <c r="L702"/>
      <c r="M702"/>
      <c r="N702"/>
      <c r="O702"/>
      <c r="P702"/>
      <c r="Q702" s="126">
        <f t="shared" si="30"/>
        <v>1</v>
      </c>
      <c r="R702">
        <f t="shared" si="32"/>
        <v>1</v>
      </c>
      <c r="S702"/>
      <c r="T702">
        <v>2</v>
      </c>
      <c r="U702"/>
      <c r="V702">
        <v>4</v>
      </c>
      <c r="W702"/>
      <c r="X702">
        <v>6</v>
      </c>
      <c r="Y702">
        <v>7</v>
      </c>
      <c r="Z702"/>
      <c r="AA702"/>
      <c r="AB702"/>
      <c r="AC702"/>
      <c r="AD702"/>
      <c r="AE702"/>
      <c r="AF702"/>
      <c r="AG702" s="126">
        <f t="shared" si="31"/>
        <v>4</v>
      </c>
      <c r="AH702"/>
      <c r="AI702">
        <v>2</v>
      </c>
      <c r="AJ702"/>
      <c r="AK702">
        <v>3</v>
      </c>
      <c r="AL702"/>
      <c r="AM702">
        <v>1</v>
      </c>
      <c r="AN702">
        <v>4</v>
      </c>
      <c r="AO702"/>
      <c r="AP702"/>
      <c r="AQ702"/>
      <c r="AR702"/>
      <c r="AS702"/>
      <c r="AT702"/>
      <c r="AU702" t="s">
        <v>350</v>
      </c>
      <c r="AV702" t="s">
        <v>315</v>
      </c>
      <c r="AW702"/>
      <c r="AX702"/>
      <c r="AY702"/>
      <c r="AZ702">
        <v>3</v>
      </c>
      <c r="BA702">
        <v>3</v>
      </c>
      <c r="BB702">
        <v>3</v>
      </c>
      <c r="BC702">
        <v>2</v>
      </c>
      <c r="BD702">
        <v>5</v>
      </c>
      <c r="BE702">
        <v>5</v>
      </c>
      <c r="BF702">
        <v>4</v>
      </c>
      <c r="BG702">
        <v>4</v>
      </c>
      <c r="BH702">
        <v>3</v>
      </c>
      <c r="BI702">
        <v>4</v>
      </c>
      <c r="BJ702">
        <v>4</v>
      </c>
      <c r="BK702">
        <v>5</v>
      </c>
      <c r="BL702">
        <v>4</v>
      </c>
      <c r="BM702">
        <v>4</v>
      </c>
      <c r="BN702">
        <v>3</v>
      </c>
      <c r="BO702">
        <v>4</v>
      </c>
      <c r="BP702">
        <v>5</v>
      </c>
      <c r="BQ702">
        <v>4</v>
      </c>
      <c r="BR702">
        <v>5</v>
      </c>
      <c r="BS702">
        <v>5</v>
      </c>
      <c r="BT702">
        <v>4</v>
      </c>
      <c r="BU702">
        <v>5</v>
      </c>
      <c r="BV702">
        <v>4</v>
      </c>
      <c r="BW702">
        <v>4</v>
      </c>
      <c r="BX702">
        <v>5</v>
      </c>
      <c r="BY702">
        <v>4</v>
      </c>
      <c r="BZ702">
        <v>5</v>
      </c>
      <c r="CA702">
        <v>4</v>
      </c>
      <c r="CB702">
        <v>4</v>
      </c>
      <c r="CC702">
        <v>4</v>
      </c>
      <c r="CD702">
        <v>5</v>
      </c>
      <c r="CE702">
        <v>2</v>
      </c>
      <c r="CF702">
        <v>2</v>
      </c>
      <c r="CG702">
        <v>4</v>
      </c>
      <c r="CH702">
        <v>4</v>
      </c>
      <c r="CI702">
        <v>4</v>
      </c>
      <c r="CJ702">
        <v>4</v>
      </c>
      <c r="CK702">
        <v>4</v>
      </c>
      <c r="CL702">
        <v>2</v>
      </c>
      <c r="CM702">
        <v>2</v>
      </c>
      <c r="CN702">
        <v>2</v>
      </c>
    </row>
    <row r="703" spans="1:92" ht="15.5">
      <c r="A703" s="126" t="s">
        <v>1003</v>
      </c>
      <c r="B703" s="132">
        <v>9.6214912216006532</v>
      </c>
      <c r="C703">
        <v>1</v>
      </c>
      <c r="D703">
        <v>2</v>
      </c>
      <c r="E703">
        <v>2</v>
      </c>
      <c r="F703">
        <v>1</v>
      </c>
      <c r="G703"/>
      <c r="H703"/>
      <c r="I703"/>
      <c r="J703"/>
      <c r="K703"/>
      <c r="L703"/>
      <c r="M703"/>
      <c r="N703"/>
      <c r="O703"/>
      <c r="P703"/>
      <c r="Q703" s="126">
        <f t="shared" si="30"/>
        <v>1</v>
      </c>
      <c r="R703">
        <f t="shared" si="32"/>
        <v>1</v>
      </c>
      <c r="S703">
        <v>1</v>
      </c>
      <c r="T703"/>
      <c r="U703"/>
      <c r="V703">
        <v>4</v>
      </c>
      <c r="W703">
        <v>5</v>
      </c>
      <c r="X703"/>
      <c r="Y703"/>
      <c r="Z703"/>
      <c r="AA703"/>
      <c r="AB703"/>
      <c r="AC703"/>
      <c r="AD703"/>
      <c r="AE703"/>
      <c r="AF703"/>
      <c r="AG703" s="126">
        <f t="shared" si="31"/>
        <v>3</v>
      </c>
      <c r="AH703">
        <v>2</v>
      </c>
      <c r="AI703"/>
      <c r="AJ703"/>
      <c r="AK703">
        <v>1</v>
      </c>
      <c r="AL703">
        <v>3</v>
      </c>
      <c r="AM703"/>
      <c r="AN703"/>
      <c r="AO703"/>
      <c r="AP703"/>
      <c r="AQ703"/>
      <c r="AR703"/>
      <c r="AS703"/>
      <c r="AT703"/>
      <c r="AU703" t="s">
        <v>375</v>
      </c>
      <c r="AV703" t="s">
        <v>1002</v>
      </c>
      <c r="AW703"/>
      <c r="AX703"/>
      <c r="AY703"/>
      <c r="AZ703">
        <v>3</v>
      </c>
      <c r="BA703">
        <v>3</v>
      </c>
      <c r="BB703">
        <v>4</v>
      </c>
      <c r="BC703">
        <v>5</v>
      </c>
      <c r="BD703">
        <v>4</v>
      </c>
      <c r="BE703">
        <v>4</v>
      </c>
      <c r="BF703">
        <v>3</v>
      </c>
      <c r="BG703">
        <v>3</v>
      </c>
      <c r="BH703">
        <v>3</v>
      </c>
      <c r="BI703">
        <v>3</v>
      </c>
      <c r="BJ703">
        <v>4</v>
      </c>
      <c r="BK703">
        <v>3</v>
      </c>
      <c r="BL703">
        <v>3</v>
      </c>
      <c r="BM703">
        <v>3</v>
      </c>
      <c r="BN703">
        <v>3</v>
      </c>
      <c r="BO703">
        <v>3</v>
      </c>
      <c r="BP703">
        <v>3</v>
      </c>
      <c r="BQ703">
        <v>3</v>
      </c>
      <c r="BR703">
        <v>4</v>
      </c>
      <c r="BS703">
        <v>4</v>
      </c>
      <c r="BT703">
        <v>3</v>
      </c>
      <c r="BU703">
        <v>4</v>
      </c>
      <c r="BV703">
        <v>4</v>
      </c>
      <c r="BW703">
        <v>4</v>
      </c>
      <c r="BX703">
        <v>4</v>
      </c>
      <c r="BY703">
        <v>4</v>
      </c>
      <c r="BZ703">
        <v>4</v>
      </c>
      <c r="CA703">
        <v>3</v>
      </c>
      <c r="CB703">
        <v>3</v>
      </c>
      <c r="CC703">
        <v>3</v>
      </c>
      <c r="CD703">
        <v>3</v>
      </c>
      <c r="CE703">
        <v>4</v>
      </c>
      <c r="CF703">
        <v>3</v>
      </c>
      <c r="CG703">
        <v>4</v>
      </c>
      <c r="CH703">
        <v>4</v>
      </c>
      <c r="CI703">
        <v>4</v>
      </c>
      <c r="CJ703">
        <v>3</v>
      </c>
      <c r="CK703">
        <v>4</v>
      </c>
      <c r="CL703">
        <v>4</v>
      </c>
      <c r="CM703">
        <v>4</v>
      </c>
      <c r="CN703">
        <v>2</v>
      </c>
    </row>
    <row r="704" spans="1:92" ht="15.5">
      <c r="A704" s="126" t="s">
        <v>1001</v>
      </c>
      <c r="B704" s="132">
        <v>14.732558558301394</v>
      </c>
      <c r="C704">
        <v>1</v>
      </c>
      <c r="D704">
        <v>1</v>
      </c>
      <c r="E704">
        <v>8</v>
      </c>
      <c r="F704">
        <v>1</v>
      </c>
      <c r="G704"/>
      <c r="H704"/>
      <c r="I704"/>
      <c r="J704"/>
      <c r="K704"/>
      <c r="L704"/>
      <c r="M704"/>
      <c r="N704"/>
      <c r="O704"/>
      <c r="P704"/>
      <c r="Q704" s="126">
        <f t="shared" si="30"/>
        <v>1</v>
      </c>
      <c r="R704">
        <f t="shared" si="32"/>
        <v>1</v>
      </c>
      <c r="S704"/>
      <c r="T704">
        <v>2</v>
      </c>
      <c r="U704">
        <v>3</v>
      </c>
      <c r="V704"/>
      <c r="W704">
        <v>5</v>
      </c>
      <c r="X704">
        <v>6</v>
      </c>
      <c r="Y704">
        <v>7</v>
      </c>
      <c r="Z704"/>
      <c r="AA704"/>
      <c r="AB704"/>
      <c r="AC704">
        <v>11</v>
      </c>
      <c r="AD704"/>
      <c r="AE704">
        <v>13</v>
      </c>
      <c r="AF704"/>
      <c r="AG704" s="126">
        <f t="shared" si="31"/>
        <v>7</v>
      </c>
      <c r="AH704"/>
      <c r="AI704">
        <v>1</v>
      </c>
      <c r="AJ704">
        <v>4</v>
      </c>
      <c r="AK704"/>
      <c r="AL704">
        <v>3</v>
      </c>
      <c r="AM704">
        <v>2</v>
      </c>
      <c r="AN704">
        <v>6</v>
      </c>
      <c r="AO704"/>
      <c r="AP704"/>
      <c r="AQ704"/>
      <c r="AR704">
        <v>5</v>
      </c>
      <c r="AS704"/>
      <c r="AT704">
        <v>7</v>
      </c>
      <c r="AU704"/>
      <c r="AV704"/>
      <c r="AW704"/>
      <c r="AX704"/>
      <c r="AY704"/>
      <c r="AZ704">
        <v>6</v>
      </c>
      <c r="BA704">
        <v>4</v>
      </c>
      <c r="BB704">
        <v>4</v>
      </c>
      <c r="BC704">
        <v>4</v>
      </c>
      <c r="BD704">
        <v>5</v>
      </c>
      <c r="BE704">
        <v>4</v>
      </c>
      <c r="BF704">
        <v>3</v>
      </c>
      <c r="BG704">
        <v>3</v>
      </c>
      <c r="BH704">
        <v>3</v>
      </c>
      <c r="BI704">
        <v>3</v>
      </c>
      <c r="BJ704">
        <v>4</v>
      </c>
      <c r="BK704">
        <v>4</v>
      </c>
      <c r="BL704">
        <v>4</v>
      </c>
      <c r="BM704">
        <v>5</v>
      </c>
      <c r="BN704">
        <v>4</v>
      </c>
      <c r="BO704">
        <v>4</v>
      </c>
      <c r="BP704">
        <v>4</v>
      </c>
      <c r="BQ704">
        <v>4</v>
      </c>
      <c r="BR704">
        <v>4</v>
      </c>
      <c r="BS704">
        <v>4</v>
      </c>
      <c r="BT704">
        <v>3</v>
      </c>
      <c r="BU704">
        <v>4</v>
      </c>
      <c r="BV704">
        <v>4</v>
      </c>
      <c r="BW704">
        <v>4</v>
      </c>
      <c r="BX704">
        <v>5</v>
      </c>
      <c r="BY704">
        <v>4</v>
      </c>
      <c r="BZ704">
        <v>5</v>
      </c>
      <c r="CA704">
        <v>4</v>
      </c>
      <c r="CB704">
        <v>4</v>
      </c>
      <c r="CC704">
        <v>4</v>
      </c>
      <c r="CD704">
        <v>4</v>
      </c>
      <c r="CE704">
        <v>5</v>
      </c>
      <c r="CF704">
        <v>2</v>
      </c>
      <c r="CG704">
        <v>5</v>
      </c>
      <c r="CH704">
        <v>3</v>
      </c>
      <c r="CI704">
        <v>5</v>
      </c>
      <c r="CJ704">
        <v>5</v>
      </c>
      <c r="CK704">
        <v>4</v>
      </c>
      <c r="CL704">
        <v>3</v>
      </c>
      <c r="CM704">
        <v>3</v>
      </c>
      <c r="CN704">
        <v>3</v>
      </c>
    </row>
    <row r="705" spans="1:92" ht="15.5">
      <c r="A705" s="126" t="s">
        <v>1000</v>
      </c>
      <c r="B705" s="132">
        <v>11.729417145721154</v>
      </c>
      <c r="C705">
        <v>1</v>
      </c>
      <c r="D705">
        <v>4</v>
      </c>
      <c r="E705">
        <v>2</v>
      </c>
      <c r="F705"/>
      <c r="G705"/>
      <c r="H705"/>
      <c r="I705"/>
      <c r="J705"/>
      <c r="K705"/>
      <c r="L705"/>
      <c r="M705"/>
      <c r="N705">
        <v>9</v>
      </c>
      <c r="O705"/>
      <c r="P705" t="s">
        <v>999</v>
      </c>
      <c r="Q705" s="126">
        <f t="shared" si="30"/>
        <v>1</v>
      </c>
      <c r="R705">
        <f t="shared" si="32"/>
        <v>9</v>
      </c>
      <c r="S705"/>
      <c r="T705">
        <v>2</v>
      </c>
      <c r="U705"/>
      <c r="V705">
        <v>4</v>
      </c>
      <c r="W705">
        <v>5</v>
      </c>
      <c r="X705"/>
      <c r="Y705"/>
      <c r="Z705"/>
      <c r="AA705">
        <v>9</v>
      </c>
      <c r="AB705"/>
      <c r="AC705"/>
      <c r="AD705"/>
      <c r="AE705">
        <v>13</v>
      </c>
      <c r="AF705"/>
      <c r="AG705" s="126">
        <f t="shared" si="31"/>
        <v>5</v>
      </c>
      <c r="AH705"/>
      <c r="AI705">
        <v>2</v>
      </c>
      <c r="AJ705"/>
      <c r="AK705">
        <v>1</v>
      </c>
      <c r="AL705">
        <v>4</v>
      </c>
      <c r="AM705"/>
      <c r="AN705"/>
      <c r="AO705"/>
      <c r="AP705">
        <v>3</v>
      </c>
      <c r="AQ705"/>
      <c r="AR705"/>
      <c r="AS705"/>
      <c r="AT705">
        <v>5</v>
      </c>
      <c r="AU705" t="s">
        <v>265</v>
      </c>
      <c r="AV705" t="s">
        <v>527</v>
      </c>
      <c r="AW705" t="s">
        <v>991</v>
      </c>
      <c r="AX705" t="s">
        <v>910</v>
      </c>
      <c r="AY705"/>
      <c r="AZ705">
        <v>5</v>
      </c>
      <c r="BA705">
        <v>4</v>
      </c>
      <c r="BB705">
        <v>4</v>
      </c>
      <c r="BC705">
        <v>3</v>
      </c>
      <c r="BD705">
        <v>3</v>
      </c>
      <c r="BE705">
        <v>4</v>
      </c>
      <c r="BF705">
        <v>4</v>
      </c>
      <c r="BG705">
        <v>3</v>
      </c>
      <c r="BH705">
        <v>4</v>
      </c>
      <c r="BI705">
        <v>4</v>
      </c>
      <c r="BJ705">
        <v>4</v>
      </c>
      <c r="BK705">
        <v>4</v>
      </c>
      <c r="BL705">
        <v>4</v>
      </c>
      <c r="BM705">
        <v>4</v>
      </c>
      <c r="BN705">
        <v>3</v>
      </c>
      <c r="BO705">
        <v>3</v>
      </c>
      <c r="BP705">
        <v>2</v>
      </c>
      <c r="BQ705">
        <v>4</v>
      </c>
      <c r="BR705">
        <v>4</v>
      </c>
      <c r="BS705">
        <v>4</v>
      </c>
      <c r="BT705">
        <v>4</v>
      </c>
      <c r="BU705">
        <v>3</v>
      </c>
      <c r="BV705">
        <v>4</v>
      </c>
      <c r="BW705">
        <v>4</v>
      </c>
      <c r="BX705">
        <v>4</v>
      </c>
      <c r="BY705">
        <v>4</v>
      </c>
      <c r="BZ705">
        <v>4</v>
      </c>
      <c r="CA705">
        <v>3</v>
      </c>
      <c r="CB705">
        <v>4</v>
      </c>
      <c r="CC705">
        <v>3</v>
      </c>
      <c r="CD705">
        <v>4</v>
      </c>
      <c r="CE705">
        <v>3</v>
      </c>
      <c r="CF705">
        <v>4</v>
      </c>
      <c r="CG705">
        <v>4</v>
      </c>
      <c r="CH705">
        <v>4</v>
      </c>
      <c r="CI705">
        <v>4</v>
      </c>
      <c r="CJ705">
        <v>4</v>
      </c>
      <c r="CK705">
        <v>4</v>
      </c>
      <c r="CL705">
        <v>4</v>
      </c>
      <c r="CM705">
        <v>4</v>
      </c>
      <c r="CN705">
        <v>4</v>
      </c>
    </row>
    <row r="706" spans="1:92" ht="15.5">
      <c r="A706" s="126" t="s">
        <v>998</v>
      </c>
      <c r="B706" s="132">
        <v>11.913995372099858</v>
      </c>
      <c r="C706">
        <v>2</v>
      </c>
      <c r="D706">
        <v>2</v>
      </c>
      <c r="E706">
        <v>12</v>
      </c>
      <c r="F706">
        <v>1</v>
      </c>
      <c r="G706"/>
      <c r="H706"/>
      <c r="I706"/>
      <c r="J706"/>
      <c r="K706"/>
      <c r="L706"/>
      <c r="M706"/>
      <c r="N706"/>
      <c r="O706"/>
      <c r="P706"/>
      <c r="Q706" s="126">
        <f t="shared" si="30"/>
        <v>1</v>
      </c>
      <c r="R706">
        <f t="shared" si="32"/>
        <v>1</v>
      </c>
      <c r="S706"/>
      <c r="T706">
        <v>2</v>
      </c>
      <c r="U706">
        <v>3</v>
      </c>
      <c r="V706"/>
      <c r="W706">
        <v>5</v>
      </c>
      <c r="X706">
        <v>6</v>
      </c>
      <c r="Y706">
        <v>7</v>
      </c>
      <c r="Z706"/>
      <c r="AA706"/>
      <c r="AB706"/>
      <c r="AC706">
        <v>11</v>
      </c>
      <c r="AD706">
        <v>12</v>
      </c>
      <c r="AE706"/>
      <c r="AF706"/>
      <c r="AG706" s="126">
        <f t="shared" si="31"/>
        <v>7</v>
      </c>
      <c r="AH706"/>
      <c r="AI706">
        <v>1</v>
      </c>
      <c r="AJ706">
        <v>6</v>
      </c>
      <c r="AK706"/>
      <c r="AL706">
        <v>7</v>
      </c>
      <c r="AM706">
        <v>5</v>
      </c>
      <c r="AN706">
        <v>2</v>
      </c>
      <c r="AO706"/>
      <c r="AP706"/>
      <c r="AQ706"/>
      <c r="AR706">
        <v>3</v>
      </c>
      <c r="AS706">
        <v>4</v>
      </c>
      <c r="AT706"/>
      <c r="AU706" t="s">
        <v>297</v>
      </c>
      <c r="AV706"/>
      <c r="AW706"/>
      <c r="AX706"/>
      <c r="AY706"/>
      <c r="AZ706">
        <v>4</v>
      </c>
      <c r="BA706">
        <v>5</v>
      </c>
      <c r="BB706">
        <v>5</v>
      </c>
      <c r="BC706">
        <v>5</v>
      </c>
      <c r="BD706">
        <v>4</v>
      </c>
      <c r="BE706">
        <v>5</v>
      </c>
      <c r="BF706">
        <v>4</v>
      </c>
      <c r="BG706">
        <v>4</v>
      </c>
      <c r="BH706">
        <v>3</v>
      </c>
      <c r="BI706">
        <v>5</v>
      </c>
      <c r="BJ706">
        <v>5</v>
      </c>
      <c r="BK706">
        <v>5</v>
      </c>
      <c r="BL706">
        <v>5</v>
      </c>
      <c r="BM706">
        <v>5</v>
      </c>
      <c r="BN706">
        <v>5</v>
      </c>
      <c r="BO706">
        <v>5</v>
      </c>
      <c r="BP706">
        <v>5</v>
      </c>
      <c r="BQ706">
        <v>5</v>
      </c>
      <c r="BR706">
        <v>5</v>
      </c>
      <c r="BS706">
        <v>5</v>
      </c>
      <c r="BT706">
        <v>4</v>
      </c>
      <c r="BU706">
        <v>4</v>
      </c>
      <c r="BV706">
        <v>4</v>
      </c>
      <c r="BW706">
        <v>5</v>
      </c>
      <c r="BX706">
        <v>5</v>
      </c>
      <c r="BY706">
        <v>5</v>
      </c>
      <c r="BZ706">
        <v>5</v>
      </c>
      <c r="CA706">
        <v>5</v>
      </c>
      <c r="CB706">
        <v>4</v>
      </c>
      <c r="CC706">
        <v>5</v>
      </c>
      <c r="CD706">
        <v>5</v>
      </c>
      <c r="CE706">
        <v>5</v>
      </c>
      <c r="CF706">
        <v>4</v>
      </c>
      <c r="CG706">
        <v>5</v>
      </c>
      <c r="CH706">
        <v>4</v>
      </c>
      <c r="CI706">
        <v>4</v>
      </c>
      <c r="CJ706">
        <v>5</v>
      </c>
      <c r="CK706">
        <v>5</v>
      </c>
      <c r="CL706">
        <v>3</v>
      </c>
      <c r="CM706">
        <v>4</v>
      </c>
      <c r="CN706">
        <v>4</v>
      </c>
    </row>
    <row r="707" spans="1:92" ht="15.5">
      <c r="A707" s="126" t="s">
        <v>997</v>
      </c>
      <c r="B707" s="132">
        <v>17.220183939174344</v>
      </c>
      <c r="C707">
        <v>2</v>
      </c>
      <c r="D707">
        <v>3</v>
      </c>
      <c r="E707">
        <v>4</v>
      </c>
      <c r="F707">
        <v>1</v>
      </c>
      <c r="G707"/>
      <c r="H707"/>
      <c r="I707"/>
      <c r="J707"/>
      <c r="K707"/>
      <c r="L707"/>
      <c r="M707"/>
      <c r="N707"/>
      <c r="O707"/>
      <c r="P707"/>
      <c r="Q707" s="126">
        <f t="shared" si="30"/>
        <v>1</v>
      </c>
      <c r="R707">
        <f t="shared" si="32"/>
        <v>1</v>
      </c>
      <c r="S707"/>
      <c r="T707">
        <v>2</v>
      </c>
      <c r="U707"/>
      <c r="V707">
        <v>4</v>
      </c>
      <c r="W707"/>
      <c r="X707">
        <v>6</v>
      </c>
      <c r="Y707">
        <v>7</v>
      </c>
      <c r="Z707">
        <v>8</v>
      </c>
      <c r="AA707"/>
      <c r="AB707">
        <v>10</v>
      </c>
      <c r="AC707">
        <v>11</v>
      </c>
      <c r="AD707">
        <v>12</v>
      </c>
      <c r="AE707"/>
      <c r="AF707"/>
      <c r="AG707" s="126">
        <f t="shared" si="31"/>
        <v>8</v>
      </c>
      <c r="AH707"/>
      <c r="AI707">
        <v>5</v>
      </c>
      <c r="AJ707"/>
      <c r="AK707">
        <v>8</v>
      </c>
      <c r="AL707"/>
      <c r="AM707">
        <v>7</v>
      </c>
      <c r="AN707">
        <v>1</v>
      </c>
      <c r="AO707">
        <v>2</v>
      </c>
      <c r="AP707"/>
      <c r="AQ707">
        <v>3</v>
      </c>
      <c r="AR707">
        <v>4</v>
      </c>
      <c r="AS707">
        <v>6</v>
      </c>
      <c r="AT707"/>
      <c r="AU707" t="s">
        <v>996</v>
      </c>
      <c r="AV707"/>
      <c r="AW707"/>
      <c r="AX707"/>
      <c r="AY707"/>
      <c r="AZ707">
        <v>4</v>
      </c>
      <c r="BA707">
        <v>4</v>
      </c>
      <c r="BB707">
        <v>4</v>
      </c>
      <c r="BC707">
        <v>4</v>
      </c>
      <c r="BD707">
        <v>5</v>
      </c>
      <c r="BE707">
        <v>5</v>
      </c>
      <c r="BF707">
        <v>3</v>
      </c>
      <c r="BG707">
        <v>3</v>
      </c>
      <c r="BH707">
        <v>4</v>
      </c>
      <c r="BI707">
        <v>4</v>
      </c>
      <c r="BJ707">
        <v>4</v>
      </c>
      <c r="BK707">
        <v>3</v>
      </c>
      <c r="BL707">
        <v>4</v>
      </c>
      <c r="BM707">
        <v>3</v>
      </c>
      <c r="BN707">
        <v>3</v>
      </c>
      <c r="BO707">
        <v>3</v>
      </c>
      <c r="BP707">
        <v>3</v>
      </c>
      <c r="BQ707">
        <v>3</v>
      </c>
      <c r="BR707">
        <v>3</v>
      </c>
      <c r="BS707">
        <v>4</v>
      </c>
      <c r="BT707">
        <v>3</v>
      </c>
      <c r="BU707">
        <v>3</v>
      </c>
      <c r="BV707">
        <v>3</v>
      </c>
      <c r="BW707">
        <v>3</v>
      </c>
      <c r="BX707">
        <v>3</v>
      </c>
      <c r="BY707">
        <v>3</v>
      </c>
      <c r="BZ707">
        <v>4</v>
      </c>
      <c r="CA707">
        <v>4</v>
      </c>
      <c r="CB707">
        <v>4</v>
      </c>
      <c r="CC707">
        <v>4</v>
      </c>
      <c r="CD707">
        <v>4</v>
      </c>
      <c r="CE707">
        <v>2</v>
      </c>
      <c r="CF707">
        <v>4</v>
      </c>
      <c r="CG707">
        <v>4</v>
      </c>
      <c r="CH707">
        <v>4</v>
      </c>
      <c r="CI707">
        <v>4</v>
      </c>
      <c r="CJ707">
        <v>5</v>
      </c>
      <c r="CK707">
        <v>5</v>
      </c>
      <c r="CL707">
        <v>3</v>
      </c>
      <c r="CM707">
        <v>3</v>
      </c>
      <c r="CN707">
        <v>3</v>
      </c>
    </row>
    <row r="708" spans="1:92" ht="15.5">
      <c r="A708" s="126" t="s">
        <v>995</v>
      </c>
      <c r="B708" s="132">
        <v>23.703976081293142</v>
      </c>
      <c r="C708">
        <v>2</v>
      </c>
      <c r="D708">
        <v>5</v>
      </c>
      <c r="E708">
        <v>2</v>
      </c>
      <c r="F708">
        <v>1</v>
      </c>
      <c r="G708"/>
      <c r="H708"/>
      <c r="I708"/>
      <c r="J708"/>
      <c r="K708"/>
      <c r="L708"/>
      <c r="M708"/>
      <c r="N708"/>
      <c r="O708"/>
      <c r="P708"/>
      <c r="Q708" s="126">
        <f t="shared" si="30"/>
        <v>1</v>
      </c>
      <c r="R708">
        <f t="shared" si="32"/>
        <v>1</v>
      </c>
      <c r="S708"/>
      <c r="T708">
        <v>2</v>
      </c>
      <c r="U708">
        <v>3</v>
      </c>
      <c r="V708"/>
      <c r="W708"/>
      <c r="X708">
        <v>6</v>
      </c>
      <c r="Y708">
        <v>7</v>
      </c>
      <c r="Z708"/>
      <c r="AA708"/>
      <c r="AB708"/>
      <c r="AC708">
        <v>11</v>
      </c>
      <c r="AD708"/>
      <c r="AE708"/>
      <c r="AF708"/>
      <c r="AG708" s="126">
        <f t="shared" si="31"/>
        <v>5</v>
      </c>
      <c r="AH708"/>
      <c r="AI708">
        <v>2</v>
      </c>
      <c r="AJ708">
        <v>1</v>
      </c>
      <c r="AK708"/>
      <c r="AL708"/>
      <c r="AM708">
        <v>3</v>
      </c>
      <c r="AN708">
        <v>5</v>
      </c>
      <c r="AO708"/>
      <c r="AP708"/>
      <c r="AQ708"/>
      <c r="AR708">
        <v>4</v>
      </c>
      <c r="AS708"/>
      <c r="AT708"/>
      <c r="AU708" t="s">
        <v>297</v>
      </c>
      <c r="AV708" t="s">
        <v>576</v>
      </c>
      <c r="AW708"/>
      <c r="AX708"/>
      <c r="AY708"/>
      <c r="AZ708">
        <v>3</v>
      </c>
      <c r="BA708">
        <v>2</v>
      </c>
      <c r="BB708">
        <v>2</v>
      </c>
      <c r="BC708">
        <v>3</v>
      </c>
      <c r="BD708">
        <v>3</v>
      </c>
      <c r="BE708">
        <v>4</v>
      </c>
      <c r="BF708">
        <v>3</v>
      </c>
      <c r="BG708">
        <v>4</v>
      </c>
      <c r="BH708">
        <v>4</v>
      </c>
      <c r="BI708">
        <v>4</v>
      </c>
      <c r="BJ708">
        <v>4</v>
      </c>
      <c r="BK708">
        <v>4</v>
      </c>
      <c r="BL708">
        <v>4</v>
      </c>
      <c r="BM708">
        <v>5</v>
      </c>
      <c r="BN708">
        <v>4</v>
      </c>
      <c r="BO708">
        <v>4</v>
      </c>
      <c r="BP708">
        <v>4</v>
      </c>
      <c r="BQ708">
        <v>3</v>
      </c>
      <c r="BR708">
        <v>4</v>
      </c>
      <c r="BS708">
        <v>4</v>
      </c>
      <c r="BT708">
        <v>5</v>
      </c>
      <c r="BU708">
        <v>5</v>
      </c>
      <c r="BV708">
        <v>5</v>
      </c>
      <c r="BW708">
        <v>4</v>
      </c>
      <c r="BX708">
        <v>4</v>
      </c>
      <c r="BY708">
        <v>4</v>
      </c>
      <c r="BZ708">
        <v>4</v>
      </c>
      <c r="CA708">
        <v>5</v>
      </c>
      <c r="CB708">
        <v>4</v>
      </c>
      <c r="CC708">
        <v>4</v>
      </c>
      <c r="CD708">
        <v>4</v>
      </c>
      <c r="CE708">
        <v>2</v>
      </c>
      <c r="CF708">
        <v>2</v>
      </c>
      <c r="CG708">
        <v>4</v>
      </c>
      <c r="CH708">
        <v>3</v>
      </c>
      <c r="CI708">
        <v>4</v>
      </c>
      <c r="CJ708">
        <v>3</v>
      </c>
      <c r="CK708">
        <v>4</v>
      </c>
      <c r="CL708">
        <v>4</v>
      </c>
      <c r="CM708">
        <v>4</v>
      </c>
      <c r="CN708">
        <v>2</v>
      </c>
    </row>
    <row r="709" spans="1:92" ht="15.5">
      <c r="A709" s="126" t="s">
        <v>994</v>
      </c>
      <c r="B709" s="132">
        <v>4.1592202752843752</v>
      </c>
      <c r="C709">
        <v>2</v>
      </c>
      <c r="D709">
        <v>3</v>
      </c>
      <c r="E709">
        <v>2</v>
      </c>
      <c r="F709"/>
      <c r="G709"/>
      <c r="H709"/>
      <c r="I709"/>
      <c r="J709"/>
      <c r="K709"/>
      <c r="L709"/>
      <c r="M709">
        <v>8</v>
      </c>
      <c r="N709"/>
      <c r="O709"/>
      <c r="P709"/>
      <c r="Q709" s="126">
        <f t="shared" ref="Q709:Q772" si="33">COUNT(F709:P709)</f>
        <v>1</v>
      </c>
      <c r="R709">
        <f t="shared" si="32"/>
        <v>8</v>
      </c>
      <c r="S709"/>
      <c r="T709">
        <v>2</v>
      </c>
      <c r="U709"/>
      <c r="V709">
        <v>4</v>
      </c>
      <c r="W709">
        <v>5</v>
      </c>
      <c r="X709">
        <v>6</v>
      </c>
      <c r="Y709"/>
      <c r="Z709"/>
      <c r="AA709"/>
      <c r="AB709"/>
      <c r="AC709">
        <v>11</v>
      </c>
      <c r="AD709">
        <v>12</v>
      </c>
      <c r="AE709"/>
      <c r="AF709"/>
      <c r="AG709" s="126">
        <f t="shared" ref="AG709:AG772" si="34">COUNT(S709:AE709)</f>
        <v>6</v>
      </c>
      <c r="AH709"/>
      <c r="AI709">
        <v>2</v>
      </c>
      <c r="AJ709"/>
      <c r="AK709">
        <v>3</v>
      </c>
      <c r="AL709">
        <v>5</v>
      </c>
      <c r="AM709">
        <v>1</v>
      </c>
      <c r="AN709"/>
      <c r="AO709"/>
      <c r="AP709"/>
      <c r="AQ709"/>
      <c r="AR709">
        <v>4</v>
      </c>
      <c r="AS709">
        <v>6</v>
      </c>
      <c r="AT709"/>
      <c r="AU709" t="s">
        <v>556</v>
      </c>
      <c r="AV709" t="s">
        <v>350</v>
      </c>
      <c r="AW709"/>
      <c r="AX709"/>
      <c r="AY709"/>
      <c r="AZ709">
        <v>5</v>
      </c>
      <c r="BA709">
        <v>3</v>
      </c>
      <c r="BB709">
        <v>2</v>
      </c>
      <c r="BC709">
        <v>3</v>
      </c>
      <c r="BD709">
        <v>2</v>
      </c>
      <c r="BE709">
        <v>2</v>
      </c>
      <c r="BF709">
        <v>4</v>
      </c>
      <c r="BG709">
        <v>4</v>
      </c>
      <c r="BH709">
        <v>4</v>
      </c>
      <c r="BI709">
        <v>4</v>
      </c>
      <c r="BJ709">
        <v>4</v>
      </c>
      <c r="BK709">
        <v>4</v>
      </c>
      <c r="BL709">
        <v>5</v>
      </c>
      <c r="BM709">
        <v>5</v>
      </c>
      <c r="BN709">
        <v>4</v>
      </c>
      <c r="BO709">
        <v>4</v>
      </c>
      <c r="BP709">
        <v>4</v>
      </c>
      <c r="BQ709">
        <v>4</v>
      </c>
      <c r="BR709">
        <v>4</v>
      </c>
      <c r="BS709">
        <v>4</v>
      </c>
      <c r="BT709">
        <v>4</v>
      </c>
      <c r="BU709">
        <v>4</v>
      </c>
      <c r="BV709">
        <v>4</v>
      </c>
      <c r="BW709">
        <v>5</v>
      </c>
      <c r="BX709">
        <v>5</v>
      </c>
      <c r="BY709">
        <v>5</v>
      </c>
      <c r="BZ709">
        <v>5</v>
      </c>
      <c r="CA709">
        <v>4</v>
      </c>
      <c r="CB709">
        <v>4</v>
      </c>
      <c r="CC709">
        <v>4</v>
      </c>
      <c r="CD709">
        <v>4</v>
      </c>
      <c r="CE709">
        <v>7</v>
      </c>
      <c r="CF709">
        <v>4</v>
      </c>
      <c r="CG709">
        <v>4</v>
      </c>
      <c r="CH709">
        <v>5</v>
      </c>
      <c r="CI709">
        <v>4</v>
      </c>
      <c r="CJ709">
        <v>4</v>
      </c>
      <c r="CK709">
        <v>4</v>
      </c>
      <c r="CL709">
        <v>4</v>
      </c>
      <c r="CM709">
        <v>4</v>
      </c>
      <c r="CN709">
        <v>4</v>
      </c>
    </row>
    <row r="710" spans="1:92" ht="15.5">
      <c r="A710" s="126" t="s">
        <v>993</v>
      </c>
      <c r="B710" s="132">
        <v>19.214431635026706</v>
      </c>
      <c r="C710">
        <v>2</v>
      </c>
      <c r="D710">
        <v>4</v>
      </c>
      <c r="E710">
        <v>1</v>
      </c>
      <c r="F710"/>
      <c r="G710"/>
      <c r="H710"/>
      <c r="I710"/>
      <c r="J710"/>
      <c r="K710"/>
      <c r="L710"/>
      <c r="M710"/>
      <c r="N710">
        <v>9</v>
      </c>
      <c r="O710"/>
      <c r="P710" t="s">
        <v>992</v>
      </c>
      <c r="Q710" s="126">
        <f t="shared" si="33"/>
        <v>1</v>
      </c>
      <c r="R710">
        <f t="shared" ref="R710:R773" si="35">IF(Q710=1,MAX(F710:O710),11)</f>
        <v>9</v>
      </c>
      <c r="S710"/>
      <c r="T710">
        <v>2</v>
      </c>
      <c r="U710"/>
      <c r="V710">
        <v>4</v>
      </c>
      <c r="W710"/>
      <c r="X710">
        <v>6</v>
      </c>
      <c r="Y710">
        <v>7</v>
      </c>
      <c r="Z710">
        <v>8</v>
      </c>
      <c r="AA710"/>
      <c r="AB710">
        <v>10</v>
      </c>
      <c r="AC710"/>
      <c r="AD710">
        <v>12</v>
      </c>
      <c r="AE710">
        <v>13</v>
      </c>
      <c r="AF710"/>
      <c r="AG710" s="126">
        <f t="shared" si="34"/>
        <v>8</v>
      </c>
      <c r="AH710"/>
      <c r="AI710">
        <v>5</v>
      </c>
      <c r="AJ710"/>
      <c r="AK710">
        <v>1</v>
      </c>
      <c r="AL710"/>
      <c r="AM710">
        <v>4</v>
      </c>
      <c r="AN710">
        <v>6</v>
      </c>
      <c r="AO710">
        <v>8</v>
      </c>
      <c r="AP710"/>
      <c r="AQ710">
        <v>2</v>
      </c>
      <c r="AR710"/>
      <c r="AS710">
        <v>7</v>
      </c>
      <c r="AT710">
        <v>3</v>
      </c>
      <c r="AU710" t="s">
        <v>297</v>
      </c>
      <c r="AV710" t="s">
        <v>602</v>
      </c>
      <c r="AW710" t="s">
        <v>991</v>
      </c>
      <c r="AX710" t="s">
        <v>990</v>
      </c>
      <c r="AY710" t="s">
        <v>445</v>
      </c>
      <c r="AZ710">
        <v>3</v>
      </c>
      <c r="BA710">
        <v>2</v>
      </c>
      <c r="BB710">
        <v>1</v>
      </c>
      <c r="BC710">
        <v>1</v>
      </c>
      <c r="BD710">
        <v>4</v>
      </c>
      <c r="BE710">
        <v>5</v>
      </c>
      <c r="BF710">
        <v>2</v>
      </c>
      <c r="BG710">
        <v>3</v>
      </c>
      <c r="BH710">
        <v>4</v>
      </c>
      <c r="BI710">
        <v>4</v>
      </c>
      <c r="BJ710">
        <v>4</v>
      </c>
      <c r="BK710">
        <v>5</v>
      </c>
      <c r="BL710">
        <v>5</v>
      </c>
      <c r="BM710">
        <v>5</v>
      </c>
      <c r="BN710">
        <v>5</v>
      </c>
      <c r="BO710">
        <v>5</v>
      </c>
      <c r="BP710">
        <v>3</v>
      </c>
      <c r="BQ710">
        <v>4</v>
      </c>
      <c r="BR710">
        <v>5</v>
      </c>
      <c r="BS710">
        <v>4</v>
      </c>
      <c r="BT710">
        <v>4</v>
      </c>
      <c r="BU710">
        <v>4</v>
      </c>
      <c r="BV710">
        <v>5</v>
      </c>
      <c r="BW710">
        <v>5</v>
      </c>
      <c r="BX710">
        <v>5</v>
      </c>
      <c r="BY710">
        <v>5</v>
      </c>
      <c r="BZ710">
        <v>5</v>
      </c>
      <c r="CA710">
        <v>4</v>
      </c>
      <c r="CB710">
        <v>4</v>
      </c>
      <c r="CC710">
        <v>4</v>
      </c>
      <c r="CD710">
        <v>4</v>
      </c>
      <c r="CE710">
        <v>2</v>
      </c>
      <c r="CF710">
        <v>4</v>
      </c>
      <c r="CG710">
        <v>4</v>
      </c>
      <c r="CH710">
        <v>4</v>
      </c>
      <c r="CI710">
        <v>4</v>
      </c>
      <c r="CJ710">
        <v>4</v>
      </c>
      <c r="CK710">
        <v>4</v>
      </c>
      <c r="CL710">
        <v>3</v>
      </c>
      <c r="CM710">
        <v>2</v>
      </c>
      <c r="CN710">
        <v>2</v>
      </c>
    </row>
    <row r="711" spans="1:92" ht="15.5">
      <c r="A711" s="126" t="s">
        <v>989</v>
      </c>
      <c r="B711" s="132">
        <v>16.487561952362881</v>
      </c>
      <c r="C711">
        <v>1</v>
      </c>
      <c r="D711">
        <v>3</v>
      </c>
      <c r="E711">
        <v>3</v>
      </c>
      <c r="F711">
        <v>1</v>
      </c>
      <c r="G711"/>
      <c r="H711"/>
      <c r="I711"/>
      <c r="J711"/>
      <c r="K711"/>
      <c r="L711"/>
      <c r="M711"/>
      <c r="N711"/>
      <c r="O711"/>
      <c r="P711"/>
      <c r="Q711" s="126">
        <f t="shared" si="33"/>
        <v>1</v>
      </c>
      <c r="R711">
        <f t="shared" si="35"/>
        <v>1</v>
      </c>
      <c r="S711"/>
      <c r="T711"/>
      <c r="U711"/>
      <c r="V711"/>
      <c r="W711"/>
      <c r="X711">
        <v>6</v>
      </c>
      <c r="Y711"/>
      <c r="Z711"/>
      <c r="AA711"/>
      <c r="AB711"/>
      <c r="AC711"/>
      <c r="AD711"/>
      <c r="AE711"/>
      <c r="AF711"/>
      <c r="AG711" s="126">
        <f t="shared" si="34"/>
        <v>1</v>
      </c>
      <c r="AH711"/>
      <c r="AI711"/>
      <c r="AJ711"/>
      <c r="AK711"/>
      <c r="AL711"/>
      <c r="AM711">
        <v>1</v>
      </c>
      <c r="AN711"/>
      <c r="AO711"/>
      <c r="AP711"/>
      <c r="AQ711"/>
      <c r="AR711"/>
      <c r="AS711"/>
      <c r="AT711"/>
      <c r="AU711"/>
      <c r="AV711"/>
      <c r="AW711"/>
      <c r="AX711"/>
      <c r="AY711"/>
      <c r="AZ711">
        <v>4</v>
      </c>
      <c r="BA711">
        <v>3</v>
      </c>
      <c r="BB711">
        <v>3</v>
      </c>
      <c r="BC711">
        <v>3</v>
      </c>
      <c r="BD711">
        <v>3</v>
      </c>
      <c r="BE711">
        <v>3</v>
      </c>
      <c r="BF711">
        <v>3</v>
      </c>
      <c r="BG711">
        <v>3</v>
      </c>
      <c r="BH711">
        <v>3</v>
      </c>
      <c r="BI711">
        <v>3</v>
      </c>
      <c r="BJ711">
        <v>3</v>
      </c>
      <c r="BK711">
        <v>3</v>
      </c>
      <c r="BL711">
        <v>3</v>
      </c>
      <c r="BM711">
        <v>3</v>
      </c>
      <c r="BN711">
        <v>3</v>
      </c>
      <c r="BO711">
        <v>3</v>
      </c>
      <c r="BP711">
        <v>3</v>
      </c>
      <c r="BQ711">
        <v>3</v>
      </c>
      <c r="BR711">
        <v>3</v>
      </c>
      <c r="BS711">
        <v>3</v>
      </c>
      <c r="BT711">
        <v>3</v>
      </c>
      <c r="BU711">
        <v>3</v>
      </c>
      <c r="BV711">
        <v>3</v>
      </c>
      <c r="BW711">
        <v>3</v>
      </c>
      <c r="BX711">
        <v>3</v>
      </c>
      <c r="BY711">
        <v>3</v>
      </c>
      <c r="BZ711">
        <v>3</v>
      </c>
      <c r="CA711">
        <v>3</v>
      </c>
      <c r="CB711">
        <v>3</v>
      </c>
      <c r="CC711">
        <v>3</v>
      </c>
      <c r="CD711">
        <v>3</v>
      </c>
      <c r="CE711">
        <v>2</v>
      </c>
      <c r="CF711">
        <v>3</v>
      </c>
      <c r="CG711">
        <v>3</v>
      </c>
      <c r="CH711">
        <v>3</v>
      </c>
      <c r="CI711">
        <v>3</v>
      </c>
      <c r="CJ711">
        <v>3</v>
      </c>
      <c r="CK711">
        <v>3</v>
      </c>
      <c r="CL711">
        <v>3</v>
      </c>
      <c r="CM711">
        <v>3</v>
      </c>
      <c r="CN711">
        <v>3</v>
      </c>
    </row>
    <row r="712" spans="1:92" ht="15.5">
      <c r="A712" s="126" t="s">
        <v>988</v>
      </c>
      <c r="B712" s="132">
        <v>10.589219110308189</v>
      </c>
      <c r="C712">
        <v>1</v>
      </c>
      <c r="D712">
        <v>3</v>
      </c>
      <c r="E712">
        <v>9</v>
      </c>
      <c r="F712">
        <v>1</v>
      </c>
      <c r="G712"/>
      <c r="H712"/>
      <c r="I712"/>
      <c r="J712"/>
      <c r="K712"/>
      <c r="L712"/>
      <c r="M712"/>
      <c r="N712"/>
      <c r="O712"/>
      <c r="P712"/>
      <c r="Q712" s="126">
        <f t="shared" si="33"/>
        <v>1</v>
      </c>
      <c r="R712">
        <f t="shared" si="35"/>
        <v>1</v>
      </c>
      <c r="S712"/>
      <c r="T712"/>
      <c r="U712">
        <v>3</v>
      </c>
      <c r="V712">
        <v>4</v>
      </c>
      <c r="W712"/>
      <c r="X712"/>
      <c r="Y712"/>
      <c r="Z712"/>
      <c r="AA712"/>
      <c r="AB712"/>
      <c r="AC712"/>
      <c r="AD712"/>
      <c r="AE712"/>
      <c r="AF712"/>
      <c r="AG712" s="126">
        <f t="shared" si="34"/>
        <v>2</v>
      </c>
      <c r="AH712"/>
      <c r="AI712"/>
      <c r="AJ712">
        <v>2</v>
      </c>
      <c r="AK712">
        <v>1</v>
      </c>
      <c r="AL712"/>
      <c r="AM712"/>
      <c r="AN712"/>
      <c r="AO712"/>
      <c r="AP712"/>
      <c r="AQ712"/>
      <c r="AR712"/>
      <c r="AS712"/>
      <c r="AT712"/>
      <c r="AU712" t="s">
        <v>636</v>
      </c>
      <c r="AV712" t="s">
        <v>987</v>
      </c>
      <c r="AW712" t="s">
        <v>986</v>
      </c>
      <c r="AX712" t="s">
        <v>985</v>
      </c>
      <c r="AY712" t="s">
        <v>687</v>
      </c>
      <c r="AZ712">
        <v>4</v>
      </c>
      <c r="BA712">
        <v>4</v>
      </c>
      <c r="BB712">
        <v>3</v>
      </c>
      <c r="BC712">
        <v>4</v>
      </c>
      <c r="BD712">
        <v>3</v>
      </c>
      <c r="BE712">
        <v>4</v>
      </c>
      <c r="BF712">
        <v>4</v>
      </c>
      <c r="BG712">
        <v>3</v>
      </c>
      <c r="BH712">
        <v>4</v>
      </c>
      <c r="BI712">
        <v>4</v>
      </c>
      <c r="BJ712">
        <v>3</v>
      </c>
      <c r="BK712">
        <v>3</v>
      </c>
      <c r="BL712">
        <v>4</v>
      </c>
      <c r="BM712">
        <v>4</v>
      </c>
      <c r="BN712">
        <v>4</v>
      </c>
      <c r="BO712">
        <v>3</v>
      </c>
      <c r="BP712">
        <v>3</v>
      </c>
      <c r="BQ712">
        <v>3</v>
      </c>
      <c r="BR712">
        <v>2</v>
      </c>
      <c r="BS712">
        <v>3</v>
      </c>
      <c r="BT712">
        <v>4</v>
      </c>
      <c r="BU712">
        <v>3</v>
      </c>
      <c r="BV712">
        <v>4</v>
      </c>
      <c r="BW712">
        <v>3</v>
      </c>
      <c r="BX712">
        <v>3</v>
      </c>
      <c r="BY712">
        <v>4</v>
      </c>
      <c r="BZ712">
        <v>3</v>
      </c>
      <c r="CA712">
        <v>4</v>
      </c>
      <c r="CB712">
        <v>3</v>
      </c>
      <c r="CC712">
        <v>4</v>
      </c>
      <c r="CD712">
        <v>3</v>
      </c>
      <c r="CE712">
        <v>1</v>
      </c>
      <c r="CF712">
        <v>4</v>
      </c>
      <c r="CG712">
        <v>4</v>
      </c>
      <c r="CH712">
        <v>3</v>
      </c>
      <c r="CI712">
        <v>3</v>
      </c>
      <c r="CJ712">
        <v>4</v>
      </c>
      <c r="CK712">
        <v>3</v>
      </c>
      <c r="CL712">
        <v>4</v>
      </c>
      <c r="CM712">
        <v>4</v>
      </c>
      <c r="CN712">
        <v>3</v>
      </c>
    </row>
    <row r="713" spans="1:92" ht="15.5">
      <c r="A713" s="126" t="s">
        <v>984</v>
      </c>
      <c r="B713" s="132">
        <v>12.164059062783348</v>
      </c>
      <c r="C713">
        <v>1</v>
      </c>
      <c r="D713">
        <v>3</v>
      </c>
      <c r="E713">
        <v>2</v>
      </c>
      <c r="F713"/>
      <c r="G713"/>
      <c r="H713"/>
      <c r="I713"/>
      <c r="J713"/>
      <c r="K713"/>
      <c r="L713">
        <v>7</v>
      </c>
      <c r="M713"/>
      <c r="N713"/>
      <c r="O713"/>
      <c r="P713"/>
      <c r="Q713" s="126">
        <f t="shared" si="33"/>
        <v>1</v>
      </c>
      <c r="R713">
        <f t="shared" si="35"/>
        <v>7</v>
      </c>
      <c r="S713"/>
      <c r="T713"/>
      <c r="U713"/>
      <c r="V713"/>
      <c r="W713"/>
      <c r="X713">
        <v>6</v>
      </c>
      <c r="Y713"/>
      <c r="Z713"/>
      <c r="AA713"/>
      <c r="AB713"/>
      <c r="AC713"/>
      <c r="AD713"/>
      <c r="AE713"/>
      <c r="AF713"/>
      <c r="AG713" s="126">
        <f t="shared" si="34"/>
        <v>1</v>
      </c>
      <c r="AH713"/>
      <c r="AI713"/>
      <c r="AJ713"/>
      <c r="AK713"/>
      <c r="AL713"/>
      <c r="AM713">
        <v>1</v>
      </c>
      <c r="AN713"/>
      <c r="AO713"/>
      <c r="AP713"/>
      <c r="AQ713"/>
      <c r="AR713"/>
      <c r="AS713"/>
      <c r="AT713"/>
      <c r="AU713"/>
      <c r="AV713"/>
      <c r="AW713"/>
      <c r="AX713"/>
      <c r="AY713"/>
      <c r="AZ713">
        <v>4</v>
      </c>
      <c r="BA713">
        <v>4</v>
      </c>
      <c r="BB713">
        <v>4</v>
      </c>
      <c r="BC713">
        <v>2</v>
      </c>
      <c r="BD713">
        <v>4</v>
      </c>
      <c r="BE713">
        <v>4</v>
      </c>
      <c r="BF713">
        <v>4</v>
      </c>
      <c r="BG713">
        <v>5</v>
      </c>
      <c r="BH713">
        <v>4</v>
      </c>
      <c r="BI713">
        <v>4</v>
      </c>
      <c r="BJ713">
        <v>5</v>
      </c>
      <c r="BK713">
        <v>4</v>
      </c>
      <c r="BL713">
        <v>4</v>
      </c>
      <c r="BM713">
        <v>5</v>
      </c>
      <c r="BN713">
        <v>4</v>
      </c>
      <c r="BO713">
        <v>5</v>
      </c>
      <c r="BP713">
        <v>3</v>
      </c>
      <c r="BQ713">
        <v>4</v>
      </c>
      <c r="BR713">
        <v>5</v>
      </c>
      <c r="BS713">
        <v>4</v>
      </c>
      <c r="BT713">
        <v>5</v>
      </c>
      <c r="BU713">
        <v>4</v>
      </c>
      <c r="BV713">
        <v>5</v>
      </c>
      <c r="BW713">
        <v>4</v>
      </c>
      <c r="BX713">
        <v>5</v>
      </c>
      <c r="BY713">
        <v>4</v>
      </c>
      <c r="BZ713">
        <v>5</v>
      </c>
      <c r="CA713">
        <v>5</v>
      </c>
      <c r="CB713">
        <v>4</v>
      </c>
      <c r="CC713">
        <v>4</v>
      </c>
      <c r="CD713">
        <v>5</v>
      </c>
      <c r="CE713">
        <v>2</v>
      </c>
      <c r="CF713">
        <v>4</v>
      </c>
      <c r="CG713">
        <v>4</v>
      </c>
      <c r="CH713">
        <v>3</v>
      </c>
      <c r="CI713">
        <v>4</v>
      </c>
      <c r="CJ713">
        <v>3</v>
      </c>
      <c r="CK713">
        <v>3</v>
      </c>
      <c r="CL713">
        <v>4</v>
      </c>
      <c r="CM713">
        <v>4</v>
      </c>
      <c r="CN713">
        <v>5</v>
      </c>
    </row>
    <row r="714" spans="1:92" ht="15.5">
      <c r="A714" s="126" t="s">
        <v>983</v>
      </c>
      <c r="B714" s="132">
        <v>23.203530110653215</v>
      </c>
      <c r="C714">
        <v>1</v>
      </c>
      <c r="D714">
        <v>2</v>
      </c>
      <c r="E714">
        <v>2</v>
      </c>
      <c r="F714"/>
      <c r="G714"/>
      <c r="H714"/>
      <c r="I714"/>
      <c r="J714"/>
      <c r="K714"/>
      <c r="L714"/>
      <c r="M714">
        <v>8</v>
      </c>
      <c r="N714"/>
      <c r="O714"/>
      <c r="P714"/>
      <c r="Q714" s="126">
        <f t="shared" si="33"/>
        <v>1</v>
      </c>
      <c r="R714">
        <f t="shared" si="35"/>
        <v>8</v>
      </c>
      <c r="S714">
        <v>1</v>
      </c>
      <c r="T714"/>
      <c r="U714"/>
      <c r="V714"/>
      <c r="W714"/>
      <c r="X714"/>
      <c r="Y714"/>
      <c r="Z714"/>
      <c r="AA714"/>
      <c r="AB714"/>
      <c r="AC714"/>
      <c r="AD714"/>
      <c r="AE714"/>
      <c r="AF714"/>
      <c r="AG714" s="126">
        <f t="shared" si="34"/>
        <v>1</v>
      </c>
      <c r="AH714">
        <v>1</v>
      </c>
      <c r="AI714"/>
      <c r="AJ714"/>
      <c r="AK714"/>
      <c r="AL714"/>
      <c r="AM714"/>
      <c r="AN714"/>
      <c r="AO714"/>
      <c r="AP714"/>
      <c r="AQ714"/>
      <c r="AR714"/>
      <c r="AS714"/>
      <c r="AT714"/>
      <c r="AU714" t="s">
        <v>982</v>
      </c>
      <c r="AV714" t="s">
        <v>981</v>
      </c>
      <c r="AW714" t="s">
        <v>591</v>
      </c>
      <c r="AX714" t="s">
        <v>980</v>
      </c>
      <c r="AY714" t="s">
        <v>592</v>
      </c>
      <c r="AZ714">
        <v>4</v>
      </c>
      <c r="BA714">
        <v>3</v>
      </c>
      <c r="BB714">
        <v>4</v>
      </c>
      <c r="BC714">
        <v>4</v>
      </c>
      <c r="BD714">
        <v>3</v>
      </c>
      <c r="BE714">
        <v>4</v>
      </c>
      <c r="BF714">
        <v>4</v>
      </c>
      <c r="BG714">
        <v>3</v>
      </c>
      <c r="BH714">
        <v>4</v>
      </c>
      <c r="BI714">
        <v>4</v>
      </c>
      <c r="BJ714">
        <v>4</v>
      </c>
      <c r="BK714">
        <v>4</v>
      </c>
      <c r="BL714">
        <v>5</v>
      </c>
      <c r="BM714">
        <v>4</v>
      </c>
      <c r="BN714">
        <v>4</v>
      </c>
      <c r="BO714">
        <v>4</v>
      </c>
      <c r="BP714">
        <v>4</v>
      </c>
      <c r="BQ714">
        <v>5</v>
      </c>
      <c r="BR714">
        <v>5</v>
      </c>
      <c r="BS714">
        <v>5</v>
      </c>
      <c r="BT714">
        <v>5</v>
      </c>
      <c r="BU714">
        <v>5</v>
      </c>
      <c r="BV714">
        <v>4</v>
      </c>
      <c r="BW714">
        <v>4</v>
      </c>
      <c r="BX714">
        <v>5</v>
      </c>
      <c r="BY714">
        <v>5</v>
      </c>
      <c r="BZ714">
        <v>4</v>
      </c>
      <c r="CA714">
        <v>3</v>
      </c>
      <c r="CB714">
        <v>4</v>
      </c>
      <c r="CC714">
        <v>3</v>
      </c>
      <c r="CD714">
        <v>4</v>
      </c>
      <c r="CE714">
        <v>4</v>
      </c>
      <c r="CF714">
        <v>3</v>
      </c>
      <c r="CG714">
        <v>3</v>
      </c>
      <c r="CH714">
        <v>4</v>
      </c>
      <c r="CI714">
        <v>4</v>
      </c>
      <c r="CJ714">
        <v>4</v>
      </c>
      <c r="CK714">
        <v>4</v>
      </c>
      <c r="CL714">
        <v>3</v>
      </c>
      <c r="CM714">
        <v>2</v>
      </c>
      <c r="CN714">
        <v>2</v>
      </c>
    </row>
    <row r="715" spans="1:92" ht="15.5">
      <c r="A715" s="126" t="s">
        <v>979</v>
      </c>
      <c r="B715" s="132">
        <v>17.703747060078797</v>
      </c>
      <c r="C715">
        <v>2</v>
      </c>
      <c r="D715">
        <v>4</v>
      </c>
      <c r="E715">
        <v>3</v>
      </c>
      <c r="F715"/>
      <c r="G715"/>
      <c r="H715"/>
      <c r="I715"/>
      <c r="J715"/>
      <c r="K715"/>
      <c r="L715"/>
      <c r="M715"/>
      <c r="N715">
        <v>9</v>
      </c>
      <c r="O715"/>
      <c r="P715" t="s">
        <v>978</v>
      </c>
      <c r="Q715" s="126">
        <f t="shared" si="33"/>
        <v>1</v>
      </c>
      <c r="R715">
        <f t="shared" si="35"/>
        <v>9</v>
      </c>
      <c r="S715"/>
      <c r="T715">
        <v>2</v>
      </c>
      <c r="U715"/>
      <c r="V715"/>
      <c r="W715"/>
      <c r="X715"/>
      <c r="Y715"/>
      <c r="Z715"/>
      <c r="AA715"/>
      <c r="AB715"/>
      <c r="AC715"/>
      <c r="AD715"/>
      <c r="AE715"/>
      <c r="AF715"/>
      <c r="AG715" s="126">
        <f t="shared" si="34"/>
        <v>1</v>
      </c>
      <c r="AH715"/>
      <c r="AI715">
        <v>1</v>
      </c>
      <c r="AJ715"/>
      <c r="AK715"/>
      <c r="AL715"/>
      <c r="AM715"/>
      <c r="AN715"/>
      <c r="AO715"/>
      <c r="AP715"/>
      <c r="AQ715"/>
      <c r="AR715"/>
      <c r="AS715"/>
      <c r="AT715"/>
      <c r="AU715"/>
      <c r="AV715"/>
      <c r="AW715"/>
      <c r="AX715"/>
      <c r="AY715"/>
      <c r="AZ715">
        <v>6</v>
      </c>
      <c r="BA715">
        <v>3</v>
      </c>
      <c r="BB715">
        <v>2</v>
      </c>
      <c r="BC715">
        <v>4</v>
      </c>
      <c r="BD715">
        <v>1</v>
      </c>
      <c r="BE715">
        <v>5</v>
      </c>
      <c r="BF715">
        <v>3</v>
      </c>
      <c r="BG715">
        <v>3</v>
      </c>
      <c r="BH715">
        <v>4</v>
      </c>
      <c r="BI715">
        <v>4</v>
      </c>
      <c r="BJ715">
        <v>3</v>
      </c>
      <c r="BK715">
        <v>5</v>
      </c>
      <c r="BL715">
        <v>4</v>
      </c>
      <c r="BM715">
        <v>5</v>
      </c>
      <c r="BN715">
        <v>4</v>
      </c>
      <c r="BO715">
        <v>4</v>
      </c>
      <c r="BP715">
        <v>4</v>
      </c>
      <c r="BQ715">
        <v>4</v>
      </c>
      <c r="BR715">
        <v>4</v>
      </c>
      <c r="BS715">
        <v>4</v>
      </c>
      <c r="BT715">
        <v>3</v>
      </c>
      <c r="BU715">
        <v>5</v>
      </c>
      <c r="BV715">
        <v>5</v>
      </c>
      <c r="BW715">
        <v>4</v>
      </c>
      <c r="BX715">
        <v>5</v>
      </c>
      <c r="BY715">
        <v>5</v>
      </c>
      <c r="BZ715">
        <v>5</v>
      </c>
      <c r="CA715">
        <v>5</v>
      </c>
      <c r="CB715">
        <v>3</v>
      </c>
      <c r="CC715">
        <v>4</v>
      </c>
      <c r="CD715">
        <v>4</v>
      </c>
      <c r="CE715">
        <v>5</v>
      </c>
      <c r="CF715">
        <v>1</v>
      </c>
      <c r="CG715">
        <v>3</v>
      </c>
      <c r="CH715">
        <v>1</v>
      </c>
      <c r="CI715">
        <v>1</v>
      </c>
      <c r="CJ715">
        <v>3</v>
      </c>
      <c r="CK715">
        <v>1</v>
      </c>
      <c r="CL715">
        <v>1</v>
      </c>
      <c r="CM715">
        <v>1</v>
      </c>
      <c r="CN715">
        <v>1</v>
      </c>
    </row>
    <row r="716" spans="1:92" ht="15.5">
      <c r="A716" s="126" t="s">
        <v>977</v>
      </c>
      <c r="B716" s="132">
        <v>9.5956206423807888</v>
      </c>
      <c r="C716">
        <v>1</v>
      </c>
      <c r="D716">
        <v>5</v>
      </c>
      <c r="E716">
        <v>12</v>
      </c>
      <c r="F716">
        <v>1</v>
      </c>
      <c r="G716"/>
      <c r="H716"/>
      <c r="I716"/>
      <c r="J716"/>
      <c r="K716"/>
      <c r="L716"/>
      <c r="M716"/>
      <c r="N716"/>
      <c r="O716"/>
      <c r="P716"/>
      <c r="Q716" s="126">
        <f t="shared" si="33"/>
        <v>1</v>
      </c>
      <c r="R716">
        <f t="shared" si="35"/>
        <v>1</v>
      </c>
      <c r="S716"/>
      <c r="T716"/>
      <c r="U716"/>
      <c r="V716"/>
      <c r="W716"/>
      <c r="X716">
        <v>6</v>
      </c>
      <c r="Y716"/>
      <c r="Z716"/>
      <c r="AA716"/>
      <c r="AB716"/>
      <c r="AC716"/>
      <c r="AD716"/>
      <c r="AE716"/>
      <c r="AF716"/>
      <c r="AG716" s="126">
        <f t="shared" si="34"/>
        <v>1</v>
      </c>
      <c r="AH716"/>
      <c r="AI716"/>
      <c r="AJ716"/>
      <c r="AK716"/>
      <c r="AL716"/>
      <c r="AM716">
        <v>1</v>
      </c>
      <c r="AN716"/>
      <c r="AO716"/>
      <c r="AP716"/>
      <c r="AQ716"/>
      <c r="AR716"/>
      <c r="AS716"/>
      <c r="AT716"/>
      <c r="AU716"/>
      <c r="AV716"/>
      <c r="AW716"/>
      <c r="AX716"/>
      <c r="AY716"/>
      <c r="AZ716">
        <v>6</v>
      </c>
      <c r="BA716">
        <v>1</v>
      </c>
      <c r="BB716">
        <v>1</v>
      </c>
      <c r="BC716">
        <v>1</v>
      </c>
      <c r="BD716">
        <v>4</v>
      </c>
      <c r="BE716">
        <v>5</v>
      </c>
      <c r="BF716">
        <v>2</v>
      </c>
      <c r="BG716">
        <v>3</v>
      </c>
      <c r="BH716">
        <v>4</v>
      </c>
      <c r="BI716">
        <v>1</v>
      </c>
      <c r="BJ716">
        <v>1</v>
      </c>
      <c r="BK716">
        <v>3</v>
      </c>
      <c r="BL716">
        <v>1</v>
      </c>
      <c r="BM716">
        <v>3</v>
      </c>
      <c r="BN716">
        <v>5</v>
      </c>
      <c r="BO716">
        <v>5</v>
      </c>
      <c r="BP716">
        <v>3</v>
      </c>
      <c r="BQ716">
        <v>5</v>
      </c>
      <c r="BR716">
        <v>5</v>
      </c>
      <c r="BS716">
        <v>5</v>
      </c>
      <c r="BT716">
        <v>5</v>
      </c>
      <c r="BU716">
        <v>4</v>
      </c>
      <c r="BV716">
        <v>3</v>
      </c>
      <c r="BW716">
        <v>3</v>
      </c>
      <c r="BX716">
        <v>4</v>
      </c>
      <c r="BY716">
        <v>3</v>
      </c>
      <c r="BZ716">
        <v>5</v>
      </c>
      <c r="CA716">
        <v>2</v>
      </c>
      <c r="CB716">
        <v>1</v>
      </c>
      <c r="CC716">
        <v>1</v>
      </c>
      <c r="CD716">
        <v>3</v>
      </c>
      <c r="CE716">
        <v>4</v>
      </c>
      <c r="CF716">
        <v>1</v>
      </c>
      <c r="CG716">
        <v>1</v>
      </c>
      <c r="CH716">
        <v>1</v>
      </c>
      <c r="CI716">
        <v>1</v>
      </c>
      <c r="CJ716">
        <v>1</v>
      </c>
      <c r="CK716">
        <v>1</v>
      </c>
      <c r="CL716">
        <v>3</v>
      </c>
      <c r="CM716">
        <v>2</v>
      </c>
      <c r="CN716">
        <v>1</v>
      </c>
    </row>
    <row r="717" spans="1:92" ht="15.5">
      <c r="A717" s="126" t="s">
        <v>976</v>
      </c>
      <c r="B717" s="132">
        <v>18.223298482989726</v>
      </c>
      <c r="C717">
        <v>2</v>
      </c>
      <c r="D717">
        <v>2</v>
      </c>
      <c r="E717">
        <v>8</v>
      </c>
      <c r="F717">
        <v>1</v>
      </c>
      <c r="G717"/>
      <c r="H717"/>
      <c r="I717"/>
      <c r="J717"/>
      <c r="K717"/>
      <c r="L717"/>
      <c r="M717"/>
      <c r="N717"/>
      <c r="O717"/>
      <c r="P717"/>
      <c r="Q717" s="126">
        <f t="shared" si="33"/>
        <v>1</v>
      </c>
      <c r="R717">
        <f t="shared" si="35"/>
        <v>1</v>
      </c>
      <c r="S717"/>
      <c r="T717">
        <v>2</v>
      </c>
      <c r="U717">
        <v>3</v>
      </c>
      <c r="V717"/>
      <c r="W717">
        <v>5</v>
      </c>
      <c r="X717">
        <v>6</v>
      </c>
      <c r="Y717"/>
      <c r="Z717"/>
      <c r="AA717"/>
      <c r="AB717"/>
      <c r="AC717"/>
      <c r="AD717"/>
      <c r="AE717"/>
      <c r="AF717"/>
      <c r="AG717" s="126">
        <f t="shared" si="34"/>
        <v>4</v>
      </c>
      <c r="AH717"/>
      <c r="AI717">
        <v>1</v>
      </c>
      <c r="AJ717">
        <v>4</v>
      </c>
      <c r="AK717"/>
      <c r="AL717">
        <v>3</v>
      </c>
      <c r="AM717">
        <v>2</v>
      </c>
      <c r="AN717"/>
      <c r="AO717"/>
      <c r="AP717"/>
      <c r="AQ717"/>
      <c r="AR717"/>
      <c r="AS717"/>
      <c r="AT717"/>
      <c r="AU717" t="s">
        <v>874</v>
      </c>
      <c r="AV717" t="s">
        <v>975</v>
      </c>
      <c r="AW717"/>
      <c r="AX717"/>
      <c r="AY717"/>
      <c r="AZ717">
        <v>5</v>
      </c>
      <c r="BA717">
        <v>5</v>
      </c>
      <c r="BB717">
        <v>5</v>
      </c>
      <c r="BC717">
        <v>2</v>
      </c>
      <c r="BD717">
        <v>5</v>
      </c>
      <c r="BE717">
        <v>5</v>
      </c>
      <c r="BF717">
        <v>4</v>
      </c>
      <c r="BG717">
        <v>4</v>
      </c>
      <c r="BH717">
        <v>4</v>
      </c>
      <c r="BI717">
        <v>4</v>
      </c>
      <c r="BJ717">
        <v>4</v>
      </c>
      <c r="BK717">
        <v>5</v>
      </c>
      <c r="BL717">
        <v>5</v>
      </c>
      <c r="BM717">
        <v>5</v>
      </c>
      <c r="BN717">
        <v>5</v>
      </c>
      <c r="BO717">
        <v>5</v>
      </c>
      <c r="BP717">
        <v>5</v>
      </c>
      <c r="BQ717">
        <v>5</v>
      </c>
      <c r="BR717">
        <v>5</v>
      </c>
      <c r="BS717">
        <v>5</v>
      </c>
      <c r="BT717">
        <v>4</v>
      </c>
      <c r="BU717">
        <v>4</v>
      </c>
      <c r="BV717">
        <v>4</v>
      </c>
      <c r="BW717">
        <v>4</v>
      </c>
      <c r="BX717">
        <v>5</v>
      </c>
      <c r="BY717">
        <v>4</v>
      </c>
      <c r="BZ717">
        <v>5</v>
      </c>
      <c r="CA717">
        <v>5</v>
      </c>
      <c r="CB717">
        <v>5</v>
      </c>
      <c r="CC717">
        <v>5</v>
      </c>
      <c r="CD717">
        <v>5</v>
      </c>
      <c r="CE717">
        <v>4</v>
      </c>
      <c r="CF717">
        <v>4</v>
      </c>
      <c r="CG717">
        <v>5</v>
      </c>
      <c r="CH717">
        <v>4</v>
      </c>
      <c r="CI717">
        <v>5</v>
      </c>
      <c r="CJ717">
        <v>5</v>
      </c>
      <c r="CK717">
        <v>5</v>
      </c>
      <c r="CL717">
        <v>4</v>
      </c>
      <c r="CM717">
        <v>4</v>
      </c>
      <c r="CN717">
        <v>4</v>
      </c>
    </row>
    <row r="718" spans="1:92" ht="15.5">
      <c r="A718" s="126" t="s">
        <v>974</v>
      </c>
      <c r="B718" s="132">
        <v>23.276531724317422</v>
      </c>
      <c r="C718">
        <v>1</v>
      </c>
      <c r="D718">
        <v>5</v>
      </c>
      <c r="E718">
        <v>3</v>
      </c>
      <c r="F718">
        <v>1</v>
      </c>
      <c r="G718"/>
      <c r="H718"/>
      <c r="I718"/>
      <c r="J718"/>
      <c r="K718"/>
      <c r="L718"/>
      <c r="M718"/>
      <c r="N718"/>
      <c r="O718"/>
      <c r="P718"/>
      <c r="Q718" s="126">
        <f t="shared" si="33"/>
        <v>1</v>
      </c>
      <c r="R718">
        <f t="shared" si="35"/>
        <v>1</v>
      </c>
      <c r="S718"/>
      <c r="T718"/>
      <c r="U718"/>
      <c r="V718"/>
      <c r="W718"/>
      <c r="X718"/>
      <c r="Y718"/>
      <c r="Z718"/>
      <c r="AA718"/>
      <c r="AB718"/>
      <c r="AC718"/>
      <c r="AD718"/>
      <c r="AE718"/>
      <c r="AF718">
        <v>14</v>
      </c>
      <c r="AG718" s="126">
        <f t="shared" si="34"/>
        <v>0</v>
      </c>
      <c r="AH718"/>
      <c r="AI718"/>
      <c r="AJ718"/>
      <c r="AK718"/>
      <c r="AL718"/>
      <c r="AM718"/>
      <c r="AN718"/>
      <c r="AO718"/>
      <c r="AP718"/>
      <c r="AQ718"/>
      <c r="AR718"/>
      <c r="AS718"/>
      <c r="AT718"/>
      <c r="AU718" t="s">
        <v>265</v>
      </c>
      <c r="AV718" t="s">
        <v>910</v>
      </c>
      <c r="AW718" t="s">
        <v>599</v>
      </c>
      <c r="AX718" t="s">
        <v>973</v>
      </c>
      <c r="AY718" t="s">
        <v>972</v>
      </c>
      <c r="AZ718">
        <v>5</v>
      </c>
      <c r="BA718">
        <v>3</v>
      </c>
      <c r="BB718">
        <v>3</v>
      </c>
      <c r="BC718">
        <v>3</v>
      </c>
      <c r="BD718">
        <v>1</v>
      </c>
      <c r="BE718">
        <v>1</v>
      </c>
      <c r="BF718">
        <v>3</v>
      </c>
      <c r="BG718">
        <v>3</v>
      </c>
      <c r="BH718">
        <v>2</v>
      </c>
      <c r="BI718">
        <v>4</v>
      </c>
      <c r="BJ718">
        <v>5</v>
      </c>
      <c r="BK718">
        <v>5</v>
      </c>
      <c r="BL718">
        <v>5</v>
      </c>
      <c r="BM718">
        <v>5</v>
      </c>
      <c r="BN718">
        <v>5</v>
      </c>
      <c r="BO718">
        <v>5</v>
      </c>
      <c r="BP718">
        <v>5</v>
      </c>
      <c r="BQ718">
        <v>3</v>
      </c>
      <c r="BR718">
        <v>5</v>
      </c>
      <c r="BS718">
        <v>5</v>
      </c>
      <c r="BT718">
        <v>4</v>
      </c>
      <c r="BU718">
        <v>3</v>
      </c>
      <c r="BV718">
        <v>1</v>
      </c>
      <c r="BW718">
        <v>3</v>
      </c>
      <c r="BX718">
        <v>4</v>
      </c>
      <c r="BY718">
        <v>5</v>
      </c>
      <c r="BZ718">
        <v>5</v>
      </c>
      <c r="CA718">
        <v>5</v>
      </c>
      <c r="CB718">
        <v>5</v>
      </c>
      <c r="CC718">
        <v>4</v>
      </c>
      <c r="CD718">
        <v>3</v>
      </c>
      <c r="CE718">
        <v>1</v>
      </c>
      <c r="CF718">
        <v>2</v>
      </c>
      <c r="CG718">
        <v>1</v>
      </c>
      <c r="CH718">
        <v>2</v>
      </c>
      <c r="CI718">
        <v>1</v>
      </c>
      <c r="CJ718">
        <v>1</v>
      </c>
      <c r="CK718">
        <v>1</v>
      </c>
      <c r="CL718">
        <v>2</v>
      </c>
      <c r="CM718">
        <v>3</v>
      </c>
      <c r="CN718">
        <v>2</v>
      </c>
    </row>
    <row r="719" spans="1:92" ht="15.5">
      <c r="A719" s="126" t="s">
        <v>971</v>
      </c>
      <c r="B719" s="132">
        <v>4.9432258390329951</v>
      </c>
      <c r="C719">
        <v>1</v>
      </c>
      <c r="D719">
        <v>3</v>
      </c>
      <c r="E719">
        <v>1</v>
      </c>
      <c r="F719">
        <v>1</v>
      </c>
      <c r="G719"/>
      <c r="H719"/>
      <c r="I719"/>
      <c r="J719"/>
      <c r="K719"/>
      <c r="L719"/>
      <c r="M719"/>
      <c r="N719"/>
      <c r="O719"/>
      <c r="P719"/>
      <c r="Q719" s="126">
        <f t="shared" si="33"/>
        <v>1</v>
      </c>
      <c r="R719">
        <f t="shared" si="35"/>
        <v>1</v>
      </c>
      <c r="S719"/>
      <c r="T719">
        <v>2</v>
      </c>
      <c r="U719"/>
      <c r="V719"/>
      <c r="W719"/>
      <c r="X719"/>
      <c r="Y719"/>
      <c r="Z719"/>
      <c r="AA719"/>
      <c r="AB719"/>
      <c r="AC719"/>
      <c r="AD719"/>
      <c r="AE719"/>
      <c r="AF719"/>
      <c r="AG719" s="126">
        <f t="shared" si="34"/>
        <v>1</v>
      </c>
      <c r="AH719"/>
      <c r="AI719">
        <v>1</v>
      </c>
      <c r="AJ719"/>
      <c r="AK719"/>
      <c r="AL719"/>
      <c r="AM719"/>
      <c r="AN719"/>
      <c r="AO719"/>
      <c r="AP719"/>
      <c r="AQ719"/>
      <c r="AR719"/>
      <c r="AS719"/>
      <c r="AT719"/>
      <c r="AU719"/>
      <c r="AV719"/>
      <c r="AW719"/>
      <c r="AX719"/>
      <c r="AY719"/>
      <c r="AZ719">
        <v>4</v>
      </c>
      <c r="BA719">
        <v>3</v>
      </c>
      <c r="BB719">
        <v>3</v>
      </c>
      <c r="BC719">
        <v>3</v>
      </c>
      <c r="BD719">
        <v>4</v>
      </c>
      <c r="BE719">
        <v>4</v>
      </c>
      <c r="BF719">
        <v>3</v>
      </c>
      <c r="BG719">
        <v>4</v>
      </c>
      <c r="BH719">
        <v>3</v>
      </c>
      <c r="BI719">
        <v>4</v>
      </c>
      <c r="BJ719">
        <v>4</v>
      </c>
      <c r="BK719">
        <v>3</v>
      </c>
      <c r="BL719">
        <v>4</v>
      </c>
      <c r="BM719">
        <v>4</v>
      </c>
      <c r="BN719">
        <v>3</v>
      </c>
      <c r="BO719">
        <v>3</v>
      </c>
      <c r="BP719">
        <v>3</v>
      </c>
      <c r="BQ719">
        <v>3</v>
      </c>
      <c r="BR719">
        <v>3</v>
      </c>
      <c r="BS719">
        <v>3</v>
      </c>
      <c r="BT719">
        <v>3</v>
      </c>
      <c r="BU719">
        <v>3</v>
      </c>
      <c r="BV719">
        <v>3</v>
      </c>
      <c r="BW719">
        <v>3</v>
      </c>
      <c r="BX719">
        <v>4</v>
      </c>
      <c r="BY719">
        <v>3</v>
      </c>
      <c r="BZ719">
        <v>2</v>
      </c>
      <c r="CA719">
        <v>3</v>
      </c>
      <c r="CB719">
        <v>4</v>
      </c>
      <c r="CC719">
        <v>3</v>
      </c>
      <c r="CD719">
        <v>3</v>
      </c>
      <c r="CE719">
        <v>2</v>
      </c>
      <c r="CF719">
        <v>4</v>
      </c>
      <c r="CG719">
        <v>2</v>
      </c>
      <c r="CH719">
        <v>4</v>
      </c>
      <c r="CI719">
        <v>4</v>
      </c>
      <c r="CJ719">
        <v>3</v>
      </c>
      <c r="CK719">
        <v>4</v>
      </c>
      <c r="CL719">
        <v>3</v>
      </c>
      <c r="CM719">
        <v>4</v>
      </c>
      <c r="CN719">
        <v>3</v>
      </c>
    </row>
    <row r="720" spans="1:92" ht="15.5">
      <c r="A720" s="126" t="s">
        <v>970</v>
      </c>
      <c r="B720" s="132">
        <v>6.8452186382053899</v>
      </c>
      <c r="C720">
        <v>2</v>
      </c>
      <c r="D720">
        <v>4</v>
      </c>
      <c r="E720">
        <v>2</v>
      </c>
      <c r="F720">
        <v>1</v>
      </c>
      <c r="G720">
        <v>2</v>
      </c>
      <c r="H720"/>
      <c r="I720"/>
      <c r="J720"/>
      <c r="K720"/>
      <c r="L720"/>
      <c r="M720"/>
      <c r="N720"/>
      <c r="O720"/>
      <c r="P720"/>
      <c r="Q720" s="126">
        <f t="shared" si="33"/>
        <v>2</v>
      </c>
      <c r="R720">
        <f t="shared" si="35"/>
        <v>11</v>
      </c>
      <c r="S720"/>
      <c r="T720">
        <v>2</v>
      </c>
      <c r="U720">
        <v>3</v>
      </c>
      <c r="V720">
        <v>4</v>
      </c>
      <c r="W720">
        <v>5</v>
      </c>
      <c r="X720">
        <v>6</v>
      </c>
      <c r="Y720">
        <v>7</v>
      </c>
      <c r="Z720">
        <v>8</v>
      </c>
      <c r="AA720"/>
      <c r="AB720">
        <v>10</v>
      </c>
      <c r="AC720">
        <v>11</v>
      </c>
      <c r="AD720">
        <v>12</v>
      </c>
      <c r="AE720">
        <v>13</v>
      </c>
      <c r="AF720"/>
      <c r="AG720" s="126">
        <f t="shared" si="34"/>
        <v>11</v>
      </c>
      <c r="AH720"/>
      <c r="AI720">
        <v>1</v>
      </c>
      <c r="AJ720">
        <v>3</v>
      </c>
      <c r="AK720">
        <v>8</v>
      </c>
      <c r="AL720">
        <v>2</v>
      </c>
      <c r="AM720">
        <v>4</v>
      </c>
      <c r="AN720">
        <v>5</v>
      </c>
      <c r="AO720">
        <v>7</v>
      </c>
      <c r="AP720"/>
      <c r="AQ720">
        <v>10</v>
      </c>
      <c r="AR720">
        <v>6</v>
      </c>
      <c r="AS720">
        <v>9</v>
      </c>
      <c r="AT720">
        <v>11</v>
      </c>
      <c r="AU720" t="s">
        <v>422</v>
      </c>
      <c r="AV720" t="s">
        <v>969</v>
      </c>
      <c r="AW720" t="s">
        <v>920</v>
      </c>
      <c r="AX720" t="s">
        <v>968</v>
      </c>
      <c r="AY720"/>
      <c r="AZ720">
        <v>3</v>
      </c>
      <c r="BA720">
        <v>4</v>
      </c>
      <c r="BB720">
        <v>4</v>
      </c>
      <c r="BC720">
        <v>4</v>
      </c>
      <c r="BD720">
        <v>5</v>
      </c>
      <c r="BE720">
        <v>5</v>
      </c>
      <c r="BF720">
        <v>5</v>
      </c>
      <c r="BG720">
        <v>3</v>
      </c>
      <c r="BH720">
        <v>3</v>
      </c>
      <c r="BI720">
        <v>3</v>
      </c>
      <c r="BJ720">
        <v>5</v>
      </c>
      <c r="BK720">
        <v>5</v>
      </c>
      <c r="BL720">
        <v>5</v>
      </c>
      <c r="BM720">
        <v>5</v>
      </c>
      <c r="BN720">
        <v>3</v>
      </c>
      <c r="BO720">
        <v>3</v>
      </c>
      <c r="BP720">
        <v>4</v>
      </c>
      <c r="BQ720">
        <v>4</v>
      </c>
      <c r="BR720">
        <v>3</v>
      </c>
      <c r="BS720">
        <v>3</v>
      </c>
      <c r="BT720">
        <v>3</v>
      </c>
      <c r="BU720">
        <v>3</v>
      </c>
      <c r="BV720">
        <v>3</v>
      </c>
      <c r="BW720">
        <v>4</v>
      </c>
      <c r="BX720">
        <v>4</v>
      </c>
      <c r="BY720">
        <v>3</v>
      </c>
      <c r="BZ720">
        <v>5</v>
      </c>
      <c r="CA720">
        <v>5</v>
      </c>
      <c r="CB720">
        <v>4</v>
      </c>
      <c r="CC720">
        <v>3</v>
      </c>
      <c r="CD720">
        <v>5</v>
      </c>
      <c r="CE720">
        <v>2</v>
      </c>
      <c r="CF720">
        <v>4</v>
      </c>
      <c r="CG720">
        <v>5</v>
      </c>
      <c r="CH720">
        <v>5</v>
      </c>
      <c r="CI720">
        <v>4</v>
      </c>
      <c r="CJ720">
        <v>5</v>
      </c>
      <c r="CK720">
        <v>5</v>
      </c>
      <c r="CL720">
        <v>4</v>
      </c>
      <c r="CM720">
        <v>4</v>
      </c>
      <c r="CN720">
        <v>3</v>
      </c>
    </row>
    <row r="721" spans="1:92" ht="15.5">
      <c r="A721" s="126" t="s">
        <v>967</v>
      </c>
      <c r="B721" s="132">
        <v>10.022197524985234</v>
      </c>
      <c r="C721">
        <v>1</v>
      </c>
      <c r="D721">
        <v>5</v>
      </c>
      <c r="E721">
        <v>2</v>
      </c>
      <c r="F721">
        <v>1</v>
      </c>
      <c r="G721"/>
      <c r="H721"/>
      <c r="I721"/>
      <c r="J721"/>
      <c r="K721"/>
      <c r="L721"/>
      <c r="M721"/>
      <c r="N721"/>
      <c r="O721"/>
      <c r="P721"/>
      <c r="Q721" s="126">
        <f t="shared" si="33"/>
        <v>1</v>
      </c>
      <c r="R721">
        <f t="shared" si="35"/>
        <v>1</v>
      </c>
      <c r="S721">
        <v>1</v>
      </c>
      <c r="T721">
        <v>2</v>
      </c>
      <c r="U721">
        <v>3</v>
      </c>
      <c r="V721"/>
      <c r="W721"/>
      <c r="X721"/>
      <c r="Y721">
        <v>7</v>
      </c>
      <c r="Z721"/>
      <c r="AA721"/>
      <c r="AB721">
        <v>10</v>
      </c>
      <c r="AC721"/>
      <c r="AD721"/>
      <c r="AE721"/>
      <c r="AF721"/>
      <c r="AG721" s="126">
        <f t="shared" si="34"/>
        <v>5</v>
      </c>
      <c r="AH721">
        <v>3</v>
      </c>
      <c r="AI721">
        <v>1</v>
      </c>
      <c r="AJ721">
        <v>4</v>
      </c>
      <c r="AK721"/>
      <c r="AL721"/>
      <c r="AM721"/>
      <c r="AN721">
        <v>2</v>
      </c>
      <c r="AO721"/>
      <c r="AP721"/>
      <c r="AQ721">
        <v>5</v>
      </c>
      <c r="AR721"/>
      <c r="AS721"/>
      <c r="AT721"/>
      <c r="AU721" t="s">
        <v>966</v>
      </c>
      <c r="AV721"/>
      <c r="AW721"/>
      <c r="AX721"/>
      <c r="AY721"/>
      <c r="AZ721">
        <v>3</v>
      </c>
      <c r="BA721">
        <v>4</v>
      </c>
      <c r="BB721">
        <v>3</v>
      </c>
      <c r="BC721">
        <v>3</v>
      </c>
      <c r="BD721">
        <v>2</v>
      </c>
      <c r="BE721">
        <v>2</v>
      </c>
      <c r="BF721">
        <v>2</v>
      </c>
      <c r="BG721">
        <v>4</v>
      </c>
      <c r="BH721">
        <v>2</v>
      </c>
      <c r="BI721">
        <v>1</v>
      </c>
      <c r="BJ721">
        <v>3</v>
      </c>
      <c r="BK721">
        <v>4</v>
      </c>
      <c r="BL721">
        <v>3</v>
      </c>
      <c r="BM721">
        <v>4</v>
      </c>
      <c r="BN721">
        <v>4</v>
      </c>
      <c r="BO721">
        <v>4</v>
      </c>
      <c r="BP721">
        <v>4</v>
      </c>
      <c r="BQ721">
        <v>4</v>
      </c>
      <c r="BR721">
        <v>4</v>
      </c>
      <c r="BS721">
        <v>4</v>
      </c>
      <c r="BT721">
        <v>3</v>
      </c>
      <c r="BU721">
        <v>4</v>
      </c>
      <c r="BV721">
        <v>3</v>
      </c>
      <c r="BW721">
        <v>4</v>
      </c>
      <c r="BX721">
        <v>4</v>
      </c>
      <c r="BY721">
        <v>3</v>
      </c>
      <c r="BZ721">
        <v>4</v>
      </c>
      <c r="CA721">
        <v>4</v>
      </c>
      <c r="CB721">
        <v>4</v>
      </c>
      <c r="CC721">
        <v>3</v>
      </c>
      <c r="CD721">
        <v>4</v>
      </c>
      <c r="CE721">
        <v>1</v>
      </c>
      <c r="CF721">
        <v>2</v>
      </c>
      <c r="CG721">
        <v>4</v>
      </c>
      <c r="CH721">
        <v>2</v>
      </c>
      <c r="CI721">
        <v>3</v>
      </c>
      <c r="CJ721">
        <v>3</v>
      </c>
      <c r="CK721">
        <v>4</v>
      </c>
      <c r="CL721">
        <v>4</v>
      </c>
      <c r="CM721">
        <v>4</v>
      </c>
      <c r="CN721">
        <v>4</v>
      </c>
    </row>
    <row r="722" spans="1:92" ht="15.5">
      <c r="A722" s="126" t="s">
        <v>965</v>
      </c>
      <c r="B722" s="132">
        <v>19.550774306504927</v>
      </c>
      <c r="C722">
        <v>2</v>
      </c>
      <c r="D722">
        <v>4</v>
      </c>
      <c r="E722">
        <v>4</v>
      </c>
      <c r="F722">
        <v>1</v>
      </c>
      <c r="G722"/>
      <c r="H722"/>
      <c r="I722"/>
      <c r="J722"/>
      <c r="K722"/>
      <c r="L722"/>
      <c r="M722"/>
      <c r="N722"/>
      <c r="O722"/>
      <c r="P722"/>
      <c r="Q722" s="126">
        <f t="shared" si="33"/>
        <v>1</v>
      </c>
      <c r="R722">
        <f t="shared" si="35"/>
        <v>1</v>
      </c>
      <c r="S722"/>
      <c r="T722">
        <v>2</v>
      </c>
      <c r="U722"/>
      <c r="V722">
        <v>4</v>
      </c>
      <c r="W722"/>
      <c r="X722"/>
      <c r="Y722"/>
      <c r="Z722"/>
      <c r="AA722">
        <v>9</v>
      </c>
      <c r="AB722"/>
      <c r="AC722"/>
      <c r="AD722"/>
      <c r="AE722"/>
      <c r="AF722"/>
      <c r="AG722" s="126">
        <f t="shared" si="34"/>
        <v>3</v>
      </c>
      <c r="AH722"/>
      <c r="AI722">
        <v>2</v>
      </c>
      <c r="AJ722"/>
      <c r="AK722">
        <v>1</v>
      </c>
      <c r="AL722"/>
      <c r="AM722"/>
      <c r="AN722"/>
      <c r="AO722"/>
      <c r="AP722">
        <v>3</v>
      </c>
      <c r="AQ722"/>
      <c r="AR722"/>
      <c r="AS722"/>
      <c r="AT722"/>
      <c r="AU722" t="s">
        <v>760</v>
      </c>
      <c r="AV722" t="s">
        <v>356</v>
      </c>
      <c r="AW722" t="s">
        <v>576</v>
      </c>
      <c r="AX722" t="s">
        <v>508</v>
      </c>
      <c r="AY722" t="s">
        <v>506</v>
      </c>
      <c r="AZ722">
        <v>3</v>
      </c>
      <c r="BA722">
        <v>4</v>
      </c>
      <c r="BB722">
        <v>4</v>
      </c>
      <c r="BC722">
        <v>4</v>
      </c>
      <c r="BD722">
        <v>3</v>
      </c>
      <c r="BE722">
        <v>5</v>
      </c>
      <c r="BF722">
        <v>3</v>
      </c>
      <c r="BG722">
        <v>4</v>
      </c>
      <c r="BH722">
        <v>3</v>
      </c>
      <c r="BI722">
        <v>4</v>
      </c>
      <c r="BJ722">
        <v>4</v>
      </c>
      <c r="BK722">
        <v>4</v>
      </c>
      <c r="BL722">
        <v>5</v>
      </c>
      <c r="BM722">
        <v>5</v>
      </c>
      <c r="BN722">
        <v>5</v>
      </c>
      <c r="BO722">
        <v>5</v>
      </c>
      <c r="BP722">
        <v>4</v>
      </c>
      <c r="BQ722">
        <v>4</v>
      </c>
      <c r="BR722">
        <v>5</v>
      </c>
      <c r="BS722">
        <v>4</v>
      </c>
      <c r="BT722">
        <v>3</v>
      </c>
      <c r="BU722">
        <v>3</v>
      </c>
      <c r="BV722">
        <v>5</v>
      </c>
      <c r="BW722">
        <v>5</v>
      </c>
      <c r="BX722">
        <v>5</v>
      </c>
      <c r="BY722">
        <v>5</v>
      </c>
      <c r="BZ722">
        <v>5</v>
      </c>
      <c r="CA722">
        <v>5</v>
      </c>
      <c r="CB722">
        <v>5</v>
      </c>
      <c r="CC722">
        <v>5</v>
      </c>
      <c r="CD722">
        <v>4</v>
      </c>
      <c r="CE722">
        <v>6</v>
      </c>
      <c r="CF722">
        <v>4</v>
      </c>
      <c r="CG722">
        <v>5</v>
      </c>
      <c r="CH722">
        <v>3</v>
      </c>
      <c r="CI722">
        <v>4</v>
      </c>
      <c r="CJ722">
        <v>5</v>
      </c>
      <c r="CK722">
        <v>5</v>
      </c>
      <c r="CL722">
        <v>4</v>
      </c>
      <c r="CM722">
        <v>3</v>
      </c>
      <c r="CN722">
        <v>3</v>
      </c>
    </row>
    <row r="723" spans="1:92" ht="15.5">
      <c r="A723" s="126" t="s">
        <v>964</v>
      </c>
      <c r="B723" s="132">
        <v>12.972106980859595</v>
      </c>
      <c r="C723">
        <v>1</v>
      </c>
      <c r="D723">
        <v>6</v>
      </c>
      <c r="E723">
        <v>12</v>
      </c>
      <c r="F723">
        <v>1</v>
      </c>
      <c r="G723"/>
      <c r="H723"/>
      <c r="I723"/>
      <c r="J723"/>
      <c r="K723"/>
      <c r="L723"/>
      <c r="M723"/>
      <c r="N723"/>
      <c r="O723"/>
      <c r="P723"/>
      <c r="Q723" s="126">
        <f t="shared" si="33"/>
        <v>1</v>
      </c>
      <c r="R723">
        <f t="shared" si="35"/>
        <v>1</v>
      </c>
      <c r="S723"/>
      <c r="T723">
        <v>2</v>
      </c>
      <c r="U723">
        <v>3</v>
      </c>
      <c r="V723">
        <v>4</v>
      </c>
      <c r="W723">
        <v>5</v>
      </c>
      <c r="X723">
        <v>6</v>
      </c>
      <c r="Y723">
        <v>7</v>
      </c>
      <c r="Z723"/>
      <c r="AA723"/>
      <c r="AB723">
        <v>10</v>
      </c>
      <c r="AC723">
        <v>11</v>
      </c>
      <c r="AD723">
        <v>12</v>
      </c>
      <c r="AE723">
        <v>13</v>
      </c>
      <c r="AF723"/>
      <c r="AG723" s="126">
        <f t="shared" si="34"/>
        <v>10</v>
      </c>
      <c r="AH723"/>
      <c r="AI723">
        <v>3</v>
      </c>
      <c r="AJ723">
        <v>7</v>
      </c>
      <c r="AK723">
        <v>8</v>
      </c>
      <c r="AL723">
        <v>10</v>
      </c>
      <c r="AM723">
        <v>1</v>
      </c>
      <c r="AN723">
        <v>9</v>
      </c>
      <c r="AO723"/>
      <c r="AP723"/>
      <c r="AQ723">
        <v>2</v>
      </c>
      <c r="AR723">
        <v>6</v>
      </c>
      <c r="AS723">
        <v>5</v>
      </c>
      <c r="AT723">
        <v>4</v>
      </c>
      <c r="AU723"/>
      <c r="AV723"/>
      <c r="AW723"/>
      <c r="AX723"/>
      <c r="AY723"/>
      <c r="AZ723">
        <v>3</v>
      </c>
      <c r="BA723">
        <v>4</v>
      </c>
      <c r="BB723">
        <v>4</v>
      </c>
      <c r="BC723">
        <v>4</v>
      </c>
      <c r="BD723">
        <v>3</v>
      </c>
      <c r="BE723">
        <v>5</v>
      </c>
      <c r="BF723">
        <v>5</v>
      </c>
      <c r="BG723">
        <v>4</v>
      </c>
      <c r="BH723">
        <v>4</v>
      </c>
      <c r="BI723">
        <v>5</v>
      </c>
      <c r="BJ723">
        <v>5</v>
      </c>
      <c r="BK723">
        <v>4</v>
      </c>
      <c r="BL723">
        <v>5</v>
      </c>
      <c r="BM723">
        <v>5</v>
      </c>
      <c r="BN723">
        <v>4</v>
      </c>
      <c r="BO723">
        <v>4</v>
      </c>
      <c r="BP723">
        <v>4</v>
      </c>
      <c r="BQ723">
        <v>4</v>
      </c>
      <c r="BR723">
        <v>4</v>
      </c>
      <c r="BS723">
        <v>4</v>
      </c>
      <c r="BT723">
        <v>4</v>
      </c>
      <c r="BU723">
        <v>5</v>
      </c>
      <c r="BV723">
        <v>3</v>
      </c>
      <c r="BW723">
        <v>5</v>
      </c>
      <c r="BX723">
        <v>5</v>
      </c>
      <c r="BY723">
        <v>5</v>
      </c>
      <c r="BZ723">
        <v>5</v>
      </c>
      <c r="CA723">
        <v>4</v>
      </c>
      <c r="CB723">
        <v>5</v>
      </c>
      <c r="CC723">
        <v>4</v>
      </c>
      <c r="CD723">
        <v>4</v>
      </c>
      <c r="CE723">
        <v>2</v>
      </c>
      <c r="CF723">
        <v>2</v>
      </c>
      <c r="CG723">
        <v>4</v>
      </c>
      <c r="CH723">
        <v>3</v>
      </c>
      <c r="CI723">
        <v>4</v>
      </c>
      <c r="CJ723">
        <v>5</v>
      </c>
      <c r="CK723">
        <v>4</v>
      </c>
      <c r="CL723">
        <v>2</v>
      </c>
      <c r="CM723">
        <v>2</v>
      </c>
      <c r="CN723">
        <v>1</v>
      </c>
    </row>
    <row r="724" spans="1:92" ht="15.5">
      <c r="A724" s="126" t="s">
        <v>963</v>
      </c>
      <c r="B724" s="132">
        <v>14.970034558229987</v>
      </c>
      <c r="C724">
        <v>1</v>
      </c>
      <c r="D724">
        <v>4</v>
      </c>
      <c r="E724">
        <v>2</v>
      </c>
      <c r="F724">
        <v>1</v>
      </c>
      <c r="G724"/>
      <c r="H724"/>
      <c r="I724"/>
      <c r="J724"/>
      <c r="K724"/>
      <c r="L724"/>
      <c r="M724"/>
      <c r="N724"/>
      <c r="O724"/>
      <c r="P724"/>
      <c r="Q724" s="126">
        <f t="shared" si="33"/>
        <v>1</v>
      </c>
      <c r="R724">
        <f t="shared" si="35"/>
        <v>1</v>
      </c>
      <c r="S724"/>
      <c r="T724">
        <v>2</v>
      </c>
      <c r="U724">
        <v>3</v>
      </c>
      <c r="V724">
        <v>4</v>
      </c>
      <c r="W724">
        <v>5</v>
      </c>
      <c r="X724">
        <v>6</v>
      </c>
      <c r="Y724">
        <v>7</v>
      </c>
      <c r="Z724">
        <v>8</v>
      </c>
      <c r="AA724"/>
      <c r="AB724">
        <v>10</v>
      </c>
      <c r="AC724"/>
      <c r="AD724">
        <v>12</v>
      </c>
      <c r="AE724"/>
      <c r="AF724"/>
      <c r="AG724" s="126">
        <f t="shared" si="34"/>
        <v>9</v>
      </c>
      <c r="AH724"/>
      <c r="AI724">
        <v>1</v>
      </c>
      <c r="AJ724">
        <v>8</v>
      </c>
      <c r="AK724">
        <v>4</v>
      </c>
      <c r="AL724">
        <v>6</v>
      </c>
      <c r="AM724">
        <v>2</v>
      </c>
      <c r="AN724">
        <v>5</v>
      </c>
      <c r="AO724">
        <v>9</v>
      </c>
      <c r="AP724"/>
      <c r="AQ724">
        <v>7</v>
      </c>
      <c r="AR724"/>
      <c r="AS724">
        <v>3</v>
      </c>
      <c r="AT724"/>
      <c r="AU724"/>
      <c r="AV724"/>
      <c r="AW724"/>
      <c r="AX724"/>
      <c r="AY724"/>
      <c r="AZ724">
        <v>4</v>
      </c>
      <c r="BA724">
        <v>2</v>
      </c>
      <c r="BB724">
        <v>2</v>
      </c>
      <c r="BC724">
        <v>2</v>
      </c>
      <c r="BD724">
        <v>4</v>
      </c>
      <c r="BE724">
        <v>4</v>
      </c>
      <c r="BF724">
        <v>3</v>
      </c>
      <c r="BG724">
        <v>3</v>
      </c>
      <c r="BH724">
        <v>3</v>
      </c>
      <c r="BI724">
        <v>3</v>
      </c>
      <c r="BJ724">
        <v>3</v>
      </c>
      <c r="BK724">
        <v>3</v>
      </c>
      <c r="BL724">
        <v>3</v>
      </c>
      <c r="BM724">
        <v>3</v>
      </c>
      <c r="BN724">
        <v>3</v>
      </c>
      <c r="BO724">
        <v>3</v>
      </c>
      <c r="BP724">
        <v>3</v>
      </c>
      <c r="BQ724">
        <v>3</v>
      </c>
      <c r="BR724">
        <v>3</v>
      </c>
      <c r="BS724">
        <v>3</v>
      </c>
      <c r="BT724">
        <v>3</v>
      </c>
      <c r="BU724">
        <v>3</v>
      </c>
      <c r="BV724">
        <v>3</v>
      </c>
      <c r="BW724">
        <v>3</v>
      </c>
      <c r="BX724">
        <v>3</v>
      </c>
      <c r="BY724">
        <v>3</v>
      </c>
      <c r="BZ724">
        <v>3</v>
      </c>
      <c r="CA724">
        <v>4</v>
      </c>
      <c r="CB724">
        <v>4</v>
      </c>
      <c r="CC724">
        <v>3</v>
      </c>
      <c r="CD724">
        <v>3</v>
      </c>
      <c r="CE724">
        <v>6</v>
      </c>
      <c r="CF724">
        <v>3</v>
      </c>
      <c r="CG724">
        <v>4</v>
      </c>
      <c r="CH724">
        <v>4</v>
      </c>
      <c r="CI724">
        <v>4</v>
      </c>
      <c r="CJ724">
        <v>4</v>
      </c>
      <c r="CK724">
        <v>4</v>
      </c>
      <c r="CL724">
        <v>3</v>
      </c>
      <c r="CM724">
        <v>3</v>
      </c>
      <c r="CN724">
        <v>3</v>
      </c>
    </row>
    <row r="725" spans="1:92" ht="15.5">
      <c r="A725" s="126" t="s">
        <v>962</v>
      </c>
      <c r="B725" s="132">
        <v>15.990725455530738</v>
      </c>
      <c r="C725">
        <v>2</v>
      </c>
      <c r="D725">
        <v>2</v>
      </c>
      <c r="E725">
        <v>2</v>
      </c>
      <c r="F725"/>
      <c r="G725"/>
      <c r="H725"/>
      <c r="I725"/>
      <c r="J725"/>
      <c r="K725"/>
      <c r="L725"/>
      <c r="M725">
        <v>8</v>
      </c>
      <c r="N725"/>
      <c r="O725"/>
      <c r="P725"/>
      <c r="Q725" s="126">
        <f t="shared" si="33"/>
        <v>1</v>
      </c>
      <c r="R725">
        <f t="shared" si="35"/>
        <v>8</v>
      </c>
      <c r="S725">
        <v>1</v>
      </c>
      <c r="T725"/>
      <c r="U725"/>
      <c r="V725">
        <v>4</v>
      </c>
      <c r="W725"/>
      <c r="X725"/>
      <c r="Y725"/>
      <c r="Z725">
        <v>8</v>
      </c>
      <c r="AA725"/>
      <c r="AB725"/>
      <c r="AC725">
        <v>11</v>
      </c>
      <c r="AD725"/>
      <c r="AE725"/>
      <c r="AF725"/>
      <c r="AG725" s="126">
        <f t="shared" si="34"/>
        <v>4</v>
      </c>
      <c r="AH725">
        <v>1</v>
      </c>
      <c r="AI725"/>
      <c r="AJ725"/>
      <c r="AK725">
        <v>3</v>
      </c>
      <c r="AL725"/>
      <c r="AM725"/>
      <c r="AN725"/>
      <c r="AO725">
        <v>2</v>
      </c>
      <c r="AP725"/>
      <c r="AQ725"/>
      <c r="AR725">
        <v>4</v>
      </c>
      <c r="AS725"/>
      <c r="AT725"/>
      <c r="AU725" t="s">
        <v>961</v>
      </c>
      <c r="AV725"/>
      <c r="AW725"/>
      <c r="AX725"/>
      <c r="AY725"/>
      <c r="AZ725">
        <v>5</v>
      </c>
      <c r="BA725">
        <v>3</v>
      </c>
      <c r="BB725">
        <v>4</v>
      </c>
      <c r="BC725">
        <v>4</v>
      </c>
      <c r="BD725">
        <v>4</v>
      </c>
      <c r="BE725">
        <v>4</v>
      </c>
      <c r="BF725">
        <v>5</v>
      </c>
      <c r="BG725">
        <v>4</v>
      </c>
      <c r="BH725">
        <v>5</v>
      </c>
      <c r="BI725">
        <v>5</v>
      </c>
      <c r="BJ725">
        <v>5</v>
      </c>
      <c r="BK725">
        <v>5</v>
      </c>
      <c r="BL725">
        <v>5</v>
      </c>
      <c r="BM725">
        <v>5</v>
      </c>
      <c r="BN725">
        <v>4</v>
      </c>
      <c r="BO725">
        <v>5</v>
      </c>
      <c r="BP725">
        <v>4</v>
      </c>
      <c r="BQ725">
        <v>5</v>
      </c>
      <c r="BR725">
        <v>4</v>
      </c>
      <c r="BS725">
        <v>2</v>
      </c>
      <c r="BT725">
        <v>4</v>
      </c>
      <c r="BU725">
        <v>2</v>
      </c>
      <c r="BV725">
        <v>4</v>
      </c>
      <c r="BW725">
        <v>4</v>
      </c>
      <c r="BX725">
        <v>2</v>
      </c>
      <c r="BY725">
        <v>5</v>
      </c>
      <c r="BZ725">
        <v>5</v>
      </c>
      <c r="CA725">
        <v>5</v>
      </c>
      <c r="CB725">
        <v>5</v>
      </c>
      <c r="CC725">
        <v>5</v>
      </c>
      <c r="CD725">
        <v>4</v>
      </c>
      <c r="CE725">
        <v>3</v>
      </c>
      <c r="CF725">
        <v>5</v>
      </c>
      <c r="CG725">
        <v>4</v>
      </c>
      <c r="CH725">
        <v>5</v>
      </c>
      <c r="CI725">
        <v>4</v>
      </c>
      <c r="CJ725">
        <v>4</v>
      </c>
      <c r="CK725">
        <v>5</v>
      </c>
      <c r="CL725">
        <v>5</v>
      </c>
      <c r="CM725">
        <v>5</v>
      </c>
      <c r="CN725">
        <v>5</v>
      </c>
    </row>
    <row r="726" spans="1:92" ht="15.5">
      <c r="A726" s="126" t="s">
        <v>960</v>
      </c>
      <c r="B726" s="132">
        <v>10.299726294712295</v>
      </c>
      <c r="C726">
        <v>2</v>
      </c>
      <c r="D726">
        <v>6</v>
      </c>
      <c r="E726">
        <v>12</v>
      </c>
      <c r="F726">
        <v>1</v>
      </c>
      <c r="G726"/>
      <c r="H726"/>
      <c r="I726"/>
      <c r="J726"/>
      <c r="K726"/>
      <c r="L726"/>
      <c r="M726"/>
      <c r="N726"/>
      <c r="O726"/>
      <c r="P726"/>
      <c r="Q726" s="126">
        <f t="shared" si="33"/>
        <v>1</v>
      </c>
      <c r="R726">
        <f t="shared" si="35"/>
        <v>1</v>
      </c>
      <c r="S726">
        <v>1</v>
      </c>
      <c r="T726"/>
      <c r="U726"/>
      <c r="V726">
        <v>4</v>
      </c>
      <c r="W726"/>
      <c r="X726">
        <v>6</v>
      </c>
      <c r="Y726"/>
      <c r="Z726"/>
      <c r="AA726"/>
      <c r="AB726"/>
      <c r="AC726">
        <v>11</v>
      </c>
      <c r="AD726">
        <v>12</v>
      </c>
      <c r="AE726"/>
      <c r="AF726"/>
      <c r="AG726" s="126">
        <f t="shared" si="34"/>
        <v>5</v>
      </c>
      <c r="AH726">
        <v>5</v>
      </c>
      <c r="AI726"/>
      <c r="AJ726"/>
      <c r="AK726">
        <v>3</v>
      </c>
      <c r="AL726"/>
      <c r="AM726">
        <v>1</v>
      </c>
      <c r="AN726"/>
      <c r="AO726"/>
      <c r="AP726"/>
      <c r="AQ726"/>
      <c r="AR726">
        <v>2</v>
      </c>
      <c r="AS726">
        <v>4</v>
      </c>
      <c r="AT726"/>
      <c r="AU726" t="s">
        <v>959</v>
      </c>
      <c r="AV726" t="s">
        <v>958</v>
      </c>
      <c r="AW726"/>
      <c r="AX726"/>
      <c r="AY726"/>
      <c r="AZ726">
        <v>2</v>
      </c>
      <c r="BA726">
        <v>3</v>
      </c>
      <c r="BB726">
        <v>3</v>
      </c>
      <c r="BC726">
        <v>3</v>
      </c>
      <c r="BD726">
        <v>4</v>
      </c>
      <c r="BE726">
        <v>4</v>
      </c>
      <c r="BF726">
        <v>3</v>
      </c>
      <c r="BG726">
        <v>3</v>
      </c>
      <c r="BH726">
        <v>3</v>
      </c>
      <c r="BI726">
        <v>3</v>
      </c>
      <c r="BJ726">
        <v>3</v>
      </c>
      <c r="BK726">
        <v>4</v>
      </c>
      <c r="BL726">
        <v>4</v>
      </c>
      <c r="BM726">
        <v>4</v>
      </c>
      <c r="BN726">
        <v>3</v>
      </c>
      <c r="BO726">
        <v>3</v>
      </c>
      <c r="BP726">
        <v>3</v>
      </c>
      <c r="BQ726">
        <v>4</v>
      </c>
      <c r="BR726">
        <v>3</v>
      </c>
      <c r="BS726">
        <v>3</v>
      </c>
      <c r="BT726">
        <v>3</v>
      </c>
      <c r="BU726">
        <v>4</v>
      </c>
      <c r="BV726">
        <v>3</v>
      </c>
      <c r="BW726">
        <v>3</v>
      </c>
      <c r="BX726">
        <v>4</v>
      </c>
      <c r="BY726">
        <v>4</v>
      </c>
      <c r="BZ726">
        <v>4</v>
      </c>
      <c r="CA726">
        <v>4</v>
      </c>
      <c r="CB726">
        <v>3</v>
      </c>
      <c r="CC726">
        <v>3</v>
      </c>
      <c r="CD726">
        <v>3</v>
      </c>
      <c r="CE726">
        <v>2</v>
      </c>
      <c r="CF726">
        <v>3</v>
      </c>
      <c r="CG726">
        <v>4</v>
      </c>
      <c r="CH726">
        <v>3</v>
      </c>
      <c r="CI726">
        <v>3</v>
      </c>
      <c r="CJ726">
        <v>4</v>
      </c>
      <c r="CK726">
        <v>3</v>
      </c>
      <c r="CL726">
        <v>2</v>
      </c>
      <c r="CM726">
        <v>2</v>
      </c>
      <c r="CN726">
        <v>3</v>
      </c>
    </row>
    <row r="727" spans="1:92" ht="15.5">
      <c r="A727" s="126" t="s">
        <v>957</v>
      </c>
      <c r="B727" s="132">
        <v>4.1617419307222505</v>
      </c>
      <c r="C727">
        <v>1</v>
      </c>
      <c r="D727">
        <v>6</v>
      </c>
      <c r="E727">
        <v>13</v>
      </c>
      <c r="F727">
        <v>1</v>
      </c>
      <c r="G727"/>
      <c r="H727"/>
      <c r="I727"/>
      <c r="J727"/>
      <c r="K727"/>
      <c r="L727"/>
      <c r="M727"/>
      <c r="N727"/>
      <c r="O727"/>
      <c r="P727"/>
      <c r="Q727" s="126">
        <f t="shared" si="33"/>
        <v>1</v>
      </c>
      <c r="R727">
        <f t="shared" si="35"/>
        <v>1</v>
      </c>
      <c r="S727"/>
      <c r="T727">
        <v>2</v>
      </c>
      <c r="U727"/>
      <c r="V727"/>
      <c r="W727">
        <v>5</v>
      </c>
      <c r="X727">
        <v>6</v>
      </c>
      <c r="Y727">
        <v>7</v>
      </c>
      <c r="Z727"/>
      <c r="AA727"/>
      <c r="AB727"/>
      <c r="AC727"/>
      <c r="AD727">
        <v>12</v>
      </c>
      <c r="AE727">
        <v>13</v>
      </c>
      <c r="AF727"/>
      <c r="AG727" s="126">
        <f t="shared" si="34"/>
        <v>6</v>
      </c>
      <c r="AH727"/>
      <c r="AI727">
        <v>2</v>
      </c>
      <c r="AJ727"/>
      <c r="AK727"/>
      <c r="AL727">
        <v>5</v>
      </c>
      <c r="AM727">
        <v>3</v>
      </c>
      <c r="AN727">
        <v>4</v>
      </c>
      <c r="AO727"/>
      <c r="AP727"/>
      <c r="AQ727"/>
      <c r="AR727"/>
      <c r="AS727">
        <v>1</v>
      </c>
      <c r="AT727">
        <v>6</v>
      </c>
      <c r="AU727" t="s">
        <v>956</v>
      </c>
      <c r="AV727" t="s">
        <v>955</v>
      </c>
      <c r="AW727"/>
      <c r="AX727"/>
      <c r="AY727"/>
      <c r="AZ727">
        <v>3</v>
      </c>
      <c r="BA727">
        <v>2</v>
      </c>
      <c r="BB727">
        <v>3</v>
      </c>
      <c r="BC727">
        <v>1</v>
      </c>
      <c r="BD727">
        <v>3</v>
      </c>
      <c r="BE727">
        <v>4</v>
      </c>
      <c r="BF727">
        <v>3</v>
      </c>
      <c r="BG727">
        <v>2</v>
      </c>
      <c r="BH727">
        <v>4</v>
      </c>
      <c r="BI727">
        <v>3</v>
      </c>
      <c r="BJ727">
        <v>3</v>
      </c>
      <c r="BK727">
        <v>4</v>
      </c>
      <c r="BL727">
        <v>4</v>
      </c>
      <c r="BM727">
        <v>4</v>
      </c>
      <c r="BN727">
        <v>4</v>
      </c>
      <c r="BO727">
        <v>4</v>
      </c>
      <c r="BP727">
        <v>2</v>
      </c>
      <c r="BQ727">
        <v>4</v>
      </c>
      <c r="BR727">
        <v>4</v>
      </c>
      <c r="BS727">
        <v>4</v>
      </c>
      <c r="BT727">
        <v>3</v>
      </c>
      <c r="BU727">
        <v>2</v>
      </c>
      <c r="BV727">
        <v>4</v>
      </c>
      <c r="BW727">
        <v>4</v>
      </c>
      <c r="BX727">
        <v>4</v>
      </c>
      <c r="BY727">
        <v>4</v>
      </c>
      <c r="BZ727">
        <v>4</v>
      </c>
      <c r="CA727">
        <v>4</v>
      </c>
      <c r="CB727">
        <v>4</v>
      </c>
      <c r="CC727">
        <v>4</v>
      </c>
      <c r="CD727">
        <v>3</v>
      </c>
      <c r="CE727">
        <v>1</v>
      </c>
      <c r="CF727">
        <v>3</v>
      </c>
      <c r="CG727">
        <v>4</v>
      </c>
      <c r="CH727">
        <v>4</v>
      </c>
      <c r="CI727">
        <v>4</v>
      </c>
      <c r="CJ727">
        <v>4</v>
      </c>
      <c r="CK727">
        <v>4</v>
      </c>
      <c r="CL727">
        <v>3</v>
      </c>
      <c r="CM727">
        <v>3</v>
      </c>
      <c r="CN727">
        <v>3</v>
      </c>
    </row>
    <row r="728" spans="1:92" ht="15.5">
      <c r="A728" s="126" t="s">
        <v>954</v>
      </c>
      <c r="B728" s="132">
        <v>22.457252301076423</v>
      </c>
      <c r="C728">
        <v>2</v>
      </c>
      <c r="D728">
        <v>5</v>
      </c>
      <c r="E728">
        <v>8</v>
      </c>
      <c r="F728">
        <v>1</v>
      </c>
      <c r="G728"/>
      <c r="H728"/>
      <c r="I728"/>
      <c r="J728"/>
      <c r="K728"/>
      <c r="L728"/>
      <c r="M728"/>
      <c r="N728"/>
      <c r="O728"/>
      <c r="P728"/>
      <c r="Q728" s="126">
        <f t="shared" si="33"/>
        <v>1</v>
      </c>
      <c r="R728">
        <f t="shared" si="35"/>
        <v>1</v>
      </c>
      <c r="S728"/>
      <c r="T728">
        <v>2</v>
      </c>
      <c r="U728">
        <v>3</v>
      </c>
      <c r="V728"/>
      <c r="W728">
        <v>5</v>
      </c>
      <c r="X728">
        <v>6</v>
      </c>
      <c r="Y728">
        <v>7</v>
      </c>
      <c r="Z728">
        <v>8</v>
      </c>
      <c r="AA728"/>
      <c r="AB728"/>
      <c r="AC728">
        <v>11</v>
      </c>
      <c r="AD728">
        <v>12</v>
      </c>
      <c r="AE728">
        <v>13</v>
      </c>
      <c r="AF728"/>
      <c r="AG728" s="126">
        <f t="shared" si="34"/>
        <v>9</v>
      </c>
      <c r="AH728"/>
      <c r="AI728">
        <v>9</v>
      </c>
      <c r="AJ728">
        <v>3</v>
      </c>
      <c r="AK728"/>
      <c r="AL728">
        <v>4</v>
      </c>
      <c r="AM728">
        <v>1</v>
      </c>
      <c r="AN728">
        <v>7</v>
      </c>
      <c r="AO728">
        <v>8</v>
      </c>
      <c r="AP728"/>
      <c r="AQ728"/>
      <c r="AR728">
        <v>2</v>
      </c>
      <c r="AS728">
        <v>6</v>
      </c>
      <c r="AT728">
        <v>5</v>
      </c>
      <c r="AU728" t="s">
        <v>445</v>
      </c>
      <c r="AV728" t="s">
        <v>953</v>
      </c>
      <c r="AW728"/>
      <c r="AX728"/>
      <c r="AY728"/>
      <c r="AZ728">
        <v>3</v>
      </c>
      <c r="BA728">
        <v>5</v>
      </c>
      <c r="BB728">
        <v>5</v>
      </c>
      <c r="BC728">
        <v>1</v>
      </c>
      <c r="BD728">
        <v>5</v>
      </c>
      <c r="BE728">
        <v>5</v>
      </c>
      <c r="BF728">
        <v>2</v>
      </c>
      <c r="BG728">
        <v>3</v>
      </c>
      <c r="BH728">
        <v>3</v>
      </c>
      <c r="BI728">
        <v>5</v>
      </c>
      <c r="BJ728">
        <v>5</v>
      </c>
      <c r="BK728">
        <v>5</v>
      </c>
      <c r="BL728">
        <v>5</v>
      </c>
      <c r="BM728">
        <v>5</v>
      </c>
      <c r="BN728">
        <v>5</v>
      </c>
      <c r="BO728">
        <v>5</v>
      </c>
      <c r="BP728">
        <v>5</v>
      </c>
      <c r="BQ728">
        <v>5</v>
      </c>
      <c r="BR728">
        <v>5</v>
      </c>
      <c r="BS728">
        <v>5</v>
      </c>
      <c r="BT728">
        <v>5</v>
      </c>
      <c r="BU728">
        <v>3</v>
      </c>
      <c r="BV728">
        <v>5</v>
      </c>
      <c r="BW728">
        <v>5</v>
      </c>
      <c r="BX728">
        <v>5</v>
      </c>
      <c r="BY728">
        <v>5</v>
      </c>
      <c r="BZ728">
        <v>5</v>
      </c>
      <c r="CA728">
        <v>5</v>
      </c>
      <c r="CB728">
        <v>5</v>
      </c>
      <c r="CC728">
        <v>5</v>
      </c>
      <c r="CD728">
        <v>5</v>
      </c>
      <c r="CE728">
        <v>5</v>
      </c>
      <c r="CF728">
        <v>5</v>
      </c>
      <c r="CG728">
        <v>5</v>
      </c>
      <c r="CH728">
        <v>5</v>
      </c>
      <c r="CI728">
        <v>5</v>
      </c>
      <c r="CJ728">
        <v>5</v>
      </c>
      <c r="CK728">
        <v>5</v>
      </c>
      <c r="CL728">
        <v>4</v>
      </c>
      <c r="CM728">
        <v>4</v>
      </c>
      <c r="CN728">
        <v>4</v>
      </c>
    </row>
    <row r="729" spans="1:92" ht="15.5">
      <c r="A729" s="126" t="s">
        <v>952</v>
      </c>
      <c r="B729" s="132">
        <v>16.09496085907616</v>
      </c>
      <c r="C729">
        <v>2</v>
      </c>
      <c r="D729">
        <v>2</v>
      </c>
      <c r="E729">
        <v>9</v>
      </c>
      <c r="F729">
        <v>1</v>
      </c>
      <c r="G729"/>
      <c r="H729"/>
      <c r="I729"/>
      <c r="J729"/>
      <c r="K729"/>
      <c r="L729"/>
      <c r="M729"/>
      <c r="N729"/>
      <c r="O729"/>
      <c r="P729"/>
      <c r="Q729" s="126">
        <f t="shared" si="33"/>
        <v>1</v>
      </c>
      <c r="R729">
        <f t="shared" si="35"/>
        <v>1</v>
      </c>
      <c r="S729"/>
      <c r="T729">
        <v>2</v>
      </c>
      <c r="U729"/>
      <c r="V729">
        <v>4</v>
      </c>
      <c r="W729"/>
      <c r="X729"/>
      <c r="Y729">
        <v>7</v>
      </c>
      <c r="Z729"/>
      <c r="AA729">
        <v>9</v>
      </c>
      <c r="AB729"/>
      <c r="AC729"/>
      <c r="AD729"/>
      <c r="AE729"/>
      <c r="AF729"/>
      <c r="AG729" s="126">
        <f t="shared" si="34"/>
        <v>4</v>
      </c>
      <c r="AH729"/>
      <c r="AI729">
        <v>2</v>
      </c>
      <c r="AJ729"/>
      <c r="AK729">
        <v>3</v>
      </c>
      <c r="AL729"/>
      <c r="AM729"/>
      <c r="AN729">
        <v>4</v>
      </c>
      <c r="AO729"/>
      <c r="AP729">
        <v>1</v>
      </c>
      <c r="AQ729"/>
      <c r="AR729"/>
      <c r="AS729"/>
      <c r="AT729"/>
      <c r="AU729" t="s">
        <v>951</v>
      </c>
      <c r="AV729"/>
      <c r="AW729"/>
      <c r="AX729"/>
      <c r="AY729"/>
      <c r="AZ729">
        <v>4</v>
      </c>
      <c r="BA729">
        <v>4</v>
      </c>
      <c r="BB729">
        <v>4</v>
      </c>
      <c r="BC729">
        <v>2</v>
      </c>
      <c r="BD729">
        <v>4</v>
      </c>
      <c r="BE729">
        <v>4</v>
      </c>
      <c r="BF729">
        <v>4</v>
      </c>
      <c r="BG729">
        <v>4</v>
      </c>
      <c r="BH729">
        <v>4</v>
      </c>
      <c r="BI729">
        <v>4</v>
      </c>
      <c r="BJ729">
        <v>4</v>
      </c>
      <c r="BK729">
        <v>3</v>
      </c>
      <c r="BL729">
        <v>3</v>
      </c>
      <c r="BM729">
        <v>4</v>
      </c>
      <c r="BN729">
        <v>4</v>
      </c>
      <c r="BO729">
        <v>4</v>
      </c>
      <c r="BP729">
        <v>5</v>
      </c>
      <c r="BQ729">
        <v>3</v>
      </c>
      <c r="BR729">
        <v>2</v>
      </c>
      <c r="BS729">
        <v>3</v>
      </c>
      <c r="BT729">
        <v>4</v>
      </c>
      <c r="BU729">
        <v>4</v>
      </c>
      <c r="BV729">
        <v>4</v>
      </c>
      <c r="BW729">
        <v>4</v>
      </c>
      <c r="BX729">
        <v>5</v>
      </c>
      <c r="BY729">
        <v>4</v>
      </c>
      <c r="BZ729">
        <v>5</v>
      </c>
      <c r="CA729">
        <v>3</v>
      </c>
      <c r="CB729">
        <v>4</v>
      </c>
      <c r="CC729">
        <v>4</v>
      </c>
      <c r="CD729">
        <v>4</v>
      </c>
      <c r="CE729">
        <v>5</v>
      </c>
      <c r="CF729">
        <v>2</v>
      </c>
      <c r="CG729">
        <v>2</v>
      </c>
      <c r="CH729">
        <v>2</v>
      </c>
      <c r="CI729">
        <v>2</v>
      </c>
      <c r="CJ729">
        <v>2</v>
      </c>
      <c r="CK729">
        <v>2</v>
      </c>
      <c r="CL729">
        <v>4</v>
      </c>
      <c r="CM729">
        <v>4</v>
      </c>
      <c r="CN729">
        <v>3</v>
      </c>
    </row>
    <row r="730" spans="1:92" ht="15.5">
      <c r="A730" s="126" t="s">
        <v>950</v>
      </c>
      <c r="B730" s="132">
        <v>19.49027428840828</v>
      </c>
      <c r="C730">
        <v>1</v>
      </c>
      <c r="D730">
        <v>5</v>
      </c>
      <c r="E730">
        <v>12</v>
      </c>
      <c r="F730">
        <v>1</v>
      </c>
      <c r="G730"/>
      <c r="H730"/>
      <c r="I730"/>
      <c r="J730"/>
      <c r="K730"/>
      <c r="L730"/>
      <c r="M730"/>
      <c r="N730"/>
      <c r="O730"/>
      <c r="P730"/>
      <c r="Q730" s="126">
        <f t="shared" si="33"/>
        <v>1</v>
      </c>
      <c r="R730">
        <f t="shared" si="35"/>
        <v>1</v>
      </c>
      <c r="S730">
        <v>1</v>
      </c>
      <c r="T730">
        <v>2</v>
      </c>
      <c r="U730">
        <v>3</v>
      </c>
      <c r="V730">
        <v>4</v>
      </c>
      <c r="W730">
        <v>5</v>
      </c>
      <c r="X730">
        <v>6</v>
      </c>
      <c r="Y730">
        <v>7</v>
      </c>
      <c r="Z730">
        <v>8</v>
      </c>
      <c r="AA730">
        <v>9</v>
      </c>
      <c r="AB730">
        <v>10</v>
      </c>
      <c r="AC730">
        <v>11</v>
      </c>
      <c r="AD730">
        <v>12</v>
      </c>
      <c r="AE730">
        <v>13</v>
      </c>
      <c r="AF730"/>
      <c r="AG730" s="126">
        <f t="shared" si="34"/>
        <v>13</v>
      </c>
      <c r="AH730">
        <v>2</v>
      </c>
      <c r="AI730">
        <v>1</v>
      </c>
      <c r="AJ730">
        <v>9</v>
      </c>
      <c r="AK730">
        <v>3</v>
      </c>
      <c r="AL730">
        <v>4</v>
      </c>
      <c r="AM730">
        <v>5</v>
      </c>
      <c r="AN730">
        <v>10</v>
      </c>
      <c r="AO730">
        <v>6</v>
      </c>
      <c r="AP730">
        <v>8</v>
      </c>
      <c r="AQ730">
        <v>7</v>
      </c>
      <c r="AR730">
        <v>12</v>
      </c>
      <c r="AS730">
        <v>11</v>
      </c>
      <c r="AT730">
        <v>13</v>
      </c>
      <c r="AU730" t="s">
        <v>949</v>
      </c>
      <c r="AV730" t="s">
        <v>948</v>
      </c>
      <c r="AW730" t="s">
        <v>646</v>
      </c>
      <c r="AX730"/>
      <c r="AY730"/>
      <c r="AZ730">
        <v>6</v>
      </c>
      <c r="BA730">
        <v>5</v>
      </c>
      <c r="BB730">
        <v>5</v>
      </c>
      <c r="BC730">
        <v>5</v>
      </c>
      <c r="BD730">
        <v>5</v>
      </c>
      <c r="BE730">
        <v>5</v>
      </c>
      <c r="BF730">
        <v>4</v>
      </c>
      <c r="BG730">
        <v>5</v>
      </c>
      <c r="BH730">
        <v>4</v>
      </c>
      <c r="BI730">
        <v>4</v>
      </c>
      <c r="BJ730">
        <v>5</v>
      </c>
      <c r="BK730">
        <v>5</v>
      </c>
      <c r="BL730">
        <v>5</v>
      </c>
      <c r="BM730">
        <v>5</v>
      </c>
      <c r="BN730">
        <v>5</v>
      </c>
      <c r="BO730">
        <v>5</v>
      </c>
      <c r="BP730">
        <v>5</v>
      </c>
      <c r="BQ730">
        <v>5</v>
      </c>
      <c r="BR730">
        <v>5</v>
      </c>
      <c r="BS730">
        <v>5</v>
      </c>
      <c r="BT730">
        <v>5</v>
      </c>
      <c r="BU730">
        <v>4</v>
      </c>
      <c r="BV730">
        <v>4</v>
      </c>
      <c r="BW730">
        <v>5</v>
      </c>
      <c r="BX730">
        <v>5</v>
      </c>
      <c r="BY730">
        <v>5</v>
      </c>
      <c r="BZ730">
        <v>5</v>
      </c>
      <c r="CA730">
        <v>5</v>
      </c>
      <c r="CB730">
        <v>5</v>
      </c>
      <c r="CC730">
        <v>5</v>
      </c>
      <c r="CD730">
        <v>5</v>
      </c>
      <c r="CE730">
        <v>4</v>
      </c>
      <c r="CF730">
        <v>3</v>
      </c>
      <c r="CG730">
        <v>5</v>
      </c>
      <c r="CH730">
        <v>5</v>
      </c>
      <c r="CI730">
        <v>5</v>
      </c>
      <c r="CJ730">
        <v>5</v>
      </c>
      <c r="CK730">
        <v>5</v>
      </c>
      <c r="CL730">
        <v>3</v>
      </c>
      <c r="CM730">
        <v>2</v>
      </c>
      <c r="CN730">
        <v>2</v>
      </c>
    </row>
    <row r="731" spans="1:92" ht="15.5">
      <c r="A731" s="126" t="s">
        <v>947</v>
      </c>
      <c r="B731" s="132">
        <v>18.021244289108246</v>
      </c>
      <c r="C731">
        <v>1</v>
      </c>
      <c r="D731">
        <v>4</v>
      </c>
      <c r="E731">
        <v>2</v>
      </c>
      <c r="F731">
        <v>1</v>
      </c>
      <c r="G731"/>
      <c r="H731"/>
      <c r="I731"/>
      <c r="J731"/>
      <c r="K731"/>
      <c r="L731"/>
      <c r="M731"/>
      <c r="N731"/>
      <c r="O731"/>
      <c r="P731"/>
      <c r="Q731" s="126">
        <f t="shared" si="33"/>
        <v>1</v>
      </c>
      <c r="R731">
        <f t="shared" si="35"/>
        <v>1</v>
      </c>
      <c r="S731"/>
      <c r="T731"/>
      <c r="U731"/>
      <c r="V731"/>
      <c r="W731"/>
      <c r="X731"/>
      <c r="Y731"/>
      <c r="Z731"/>
      <c r="AA731"/>
      <c r="AB731"/>
      <c r="AC731"/>
      <c r="AD731"/>
      <c r="AE731"/>
      <c r="AF731">
        <v>14</v>
      </c>
      <c r="AG731" s="126">
        <f t="shared" si="34"/>
        <v>0</v>
      </c>
      <c r="AH731"/>
      <c r="AI731"/>
      <c r="AJ731"/>
      <c r="AK731"/>
      <c r="AL731"/>
      <c r="AM731"/>
      <c r="AN731"/>
      <c r="AO731"/>
      <c r="AP731"/>
      <c r="AQ731"/>
      <c r="AR731"/>
      <c r="AS731"/>
      <c r="AT731"/>
      <c r="AU731" t="s">
        <v>527</v>
      </c>
      <c r="AV731" t="s">
        <v>310</v>
      </c>
      <c r="AW731" t="s">
        <v>269</v>
      </c>
      <c r="AX731"/>
      <c r="AY731"/>
      <c r="AZ731">
        <v>6</v>
      </c>
      <c r="BA731">
        <v>4</v>
      </c>
      <c r="BB731">
        <v>4</v>
      </c>
      <c r="BC731">
        <v>4</v>
      </c>
      <c r="BD731">
        <v>4</v>
      </c>
      <c r="BE731">
        <v>4</v>
      </c>
      <c r="BF731">
        <v>3</v>
      </c>
      <c r="BG731">
        <v>3</v>
      </c>
      <c r="BH731">
        <v>3</v>
      </c>
      <c r="BI731">
        <v>3</v>
      </c>
      <c r="BJ731">
        <v>3</v>
      </c>
      <c r="BK731">
        <v>3</v>
      </c>
      <c r="BL731">
        <v>3</v>
      </c>
      <c r="BM731">
        <v>3</v>
      </c>
      <c r="BN731">
        <v>3</v>
      </c>
      <c r="BO731">
        <v>3</v>
      </c>
      <c r="BP731">
        <v>3</v>
      </c>
      <c r="BQ731">
        <v>3</v>
      </c>
      <c r="BR731">
        <v>3</v>
      </c>
      <c r="BS731">
        <v>3</v>
      </c>
      <c r="BT731">
        <v>3</v>
      </c>
      <c r="BU731">
        <v>3</v>
      </c>
      <c r="BV731">
        <v>3</v>
      </c>
      <c r="BW731">
        <v>3</v>
      </c>
      <c r="BX731">
        <v>3</v>
      </c>
      <c r="BY731">
        <v>3</v>
      </c>
      <c r="BZ731">
        <v>3</v>
      </c>
      <c r="CA731">
        <v>5</v>
      </c>
      <c r="CB731">
        <v>4</v>
      </c>
      <c r="CC731">
        <v>4</v>
      </c>
      <c r="CD731">
        <v>5</v>
      </c>
      <c r="CE731">
        <v>4</v>
      </c>
      <c r="CF731">
        <v>4</v>
      </c>
      <c r="CG731">
        <v>5</v>
      </c>
      <c r="CH731">
        <v>5</v>
      </c>
      <c r="CI731">
        <v>4</v>
      </c>
      <c r="CJ731">
        <v>4</v>
      </c>
      <c r="CK731">
        <v>5</v>
      </c>
      <c r="CL731">
        <v>3</v>
      </c>
      <c r="CM731">
        <v>3</v>
      </c>
      <c r="CN731">
        <v>3</v>
      </c>
    </row>
    <row r="732" spans="1:92" ht="15.5">
      <c r="A732" s="126" t="s">
        <v>946</v>
      </c>
      <c r="B732" s="132">
        <v>7.1668448845798043</v>
      </c>
      <c r="C732">
        <v>1</v>
      </c>
      <c r="D732">
        <v>5</v>
      </c>
      <c r="E732">
        <v>2</v>
      </c>
      <c r="F732"/>
      <c r="G732"/>
      <c r="H732"/>
      <c r="I732"/>
      <c r="J732"/>
      <c r="K732"/>
      <c r="L732">
        <v>7</v>
      </c>
      <c r="M732"/>
      <c r="N732"/>
      <c r="O732"/>
      <c r="P732"/>
      <c r="Q732" s="126">
        <f t="shared" si="33"/>
        <v>1</v>
      </c>
      <c r="R732">
        <f t="shared" si="35"/>
        <v>7</v>
      </c>
      <c r="S732"/>
      <c r="T732">
        <v>2</v>
      </c>
      <c r="U732"/>
      <c r="V732"/>
      <c r="W732">
        <v>5</v>
      </c>
      <c r="X732">
        <v>6</v>
      </c>
      <c r="Y732">
        <v>7</v>
      </c>
      <c r="Z732"/>
      <c r="AA732"/>
      <c r="AB732"/>
      <c r="AC732">
        <v>11</v>
      </c>
      <c r="AD732">
        <v>12</v>
      </c>
      <c r="AE732"/>
      <c r="AF732"/>
      <c r="AG732" s="126">
        <f t="shared" si="34"/>
        <v>6</v>
      </c>
      <c r="AH732"/>
      <c r="AI732">
        <v>1</v>
      </c>
      <c r="AJ732"/>
      <c r="AK732"/>
      <c r="AL732">
        <v>6</v>
      </c>
      <c r="AM732">
        <v>5</v>
      </c>
      <c r="AN732">
        <v>2</v>
      </c>
      <c r="AO732"/>
      <c r="AP732"/>
      <c r="AQ732"/>
      <c r="AR732">
        <v>3</v>
      </c>
      <c r="AS732">
        <v>4</v>
      </c>
      <c r="AT732"/>
      <c r="AU732" t="s">
        <v>945</v>
      </c>
      <c r="AV732"/>
      <c r="AW732"/>
      <c r="AX732"/>
      <c r="AY732"/>
      <c r="AZ732">
        <v>2</v>
      </c>
      <c r="BA732">
        <v>2</v>
      </c>
      <c r="BB732">
        <v>3</v>
      </c>
      <c r="BC732">
        <v>3</v>
      </c>
      <c r="BD732">
        <v>4</v>
      </c>
      <c r="BE732">
        <v>5</v>
      </c>
      <c r="BF732">
        <v>3</v>
      </c>
      <c r="BG732">
        <v>4</v>
      </c>
      <c r="BH732">
        <v>4</v>
      </c>
      <c r="BI732">
        <v>4</v>
      </c>
      <c r="BJ732">
        <v>4</v>
      </c>
      <c r="BK732">
        <v>4</v>
      </c>
      <c r="BL732">
        <v>4</v>
      </c>
      <c r="BM732">
        <v>4</v>
      </c>
      <c r="BN732">
        <v>4</v>
      </c>
      <c r="BO732">
        <v>4</v>
      </c>
      <c r="BP732">
        <v>4</v>
      </c>
      <c r="BQ732">
        <v>4</v>
      </c>
      <c r="BR732">
        <v>4</v>
      </c>
      <c r="BS732">
        <v>4</v>
      </c>
      <c r="BT732">
        <v>4</v>
      </c>
      <c r="BU732">
        <v>4</v>
      </c>
      <c r="BV732">
        <v>4</v>
      </c>
      <c r="BW732">
        <v>4</v>
      </c>
      <c r="BX732">
        <v>5</v>
      </c>
      <c r="BY732">
        <v>4</v>
      </c>
      <c r="BZ732">
        <v>4</v>
      </c>
      <c r="CA732">
        <v>4</v>
      </c>
      <c r="CB732">
        <v>4</v>
      </c>
      <c r="CC732">
        <v>4</v>
      </c>
      <c r="CD732">
        <v>4</v>
      </c>
      <c r="CE732">
        <v>7</v>
      </c>
      <c r="CF732">
        <v>3</v>
      </c>
      <c r="CG732">
        <v>3</v>
      </c>
      <c r="CH732">
        <v>2</v>
      </c>
      <c r="CI732">
        <v>2</v>
      </c>
      <c r="CJ732">
        <v>2</v>
      </c>
      <c r="CK732">
        <v>4</v>
      </c>
      <c r="CL732">
        <v>2</v>
      </c>
      <c r="CM732">
        <v>1</v>
      </c>
      <c r="CN732">
        <v>1</v>
      </c>
    </row>
    <row r="733" spans="1:92" ht="15.5">
      <c r="A733" s="126" t="s">
        <v>944</v>
      </c>
      <c r="B733" s="132">
        <v>12.084030031047973</v>
      </c>
      <c r="C733">
        <v>2</v>
      </c>
      <c r="D733">
        <v>2</v>
      </c>
      <c r="E733">
        <v>12</v>
      </c>
      <c r="F733">
        <v>1</v>
      </c>
      <c r="G733"/>
      <c r="H733"/>
      <c r="I733"/>
      <c r="J733"/>
      <c r="K733"/>
      <c r="L733"/>
      <c r="M733"/>
      <c r="N733"/>
      <c r="O733"/>
      <c r="P733"/>
      <c r="Q733" s="126">
        <f t="shared" si="33"/>
        <v>1</v>
      </c>
      <c r="R733">
        <f t="shared" si="35"/>
        <v>1</v>
      </c>
      <c r="S733"/>
      <c r="T733">
        <v>2</v>
      </c>
      <c r="U733">
        <v>3</v>
      </c>
      <c r="V733">
        <v>4</v>
      </c>
      <c r="W733"/>
      <c r="X733">
        <v>6</v>
      </c>
      <c r="Y733">
        <v>7</v>
      </c>
      <c r="Z733"/>
      <c r="AA733"/>
      <c r="AB733">
        <v>10</v>
      </c>
      <c r="AC733">
        <v>11</v>
      </c>
      <c r="AD733"/>
      <c r="AE733"/>
      <c r="AF733"/>
      <c r="AG733" s="126">
        <f t="shared" si="34"/>
        <v>7</v>
      </c>
      <c r="AH733"/>
      <c r="AI733">
        <v>1</v>
      </c>
      <c r="AJ733">
        <v>4</v>
      </c>
      <c r="AK733">
        <v>7</v>
      </c>
      <c r="AL733"/>
      <c r="AM733">
        <v>2</v>
      </c>
      <c r="AN733">
        <v>3</v>
      </c>
      <c r="AO733"/>
      <c r="AP733"/>
      <c r="AQ733">
        <v>5</v>
      </c>
      <c r="AR733">
        <v>6</v>
      </c>
      <c r="AS733"/>
      <c r="AT733"/>
      <c r="AU733" t="s">
        <v>297</v>
      </c>
      <c r="AV733" t="s">
        <v>819</v>
      </c>
      <c r="AW733"/>
      <c r="AX733"/>
      <c r="AY733"/>
      <c r="AZ733">
        <v>4</v>
      </c>
      <c r="BA733">
        <v>4</v>
      </c>
      <c r="BB733">
        <v>4</v>
      </c>
      <c r="BC733">
        <v>4</v>
      </c>
      <c r="BD733">
        <v>5</v>
      </c>
      <c r="BE733">
        <v>5</v>
      </c>
      <c r="BF733">
        <v>4</v>
      </c>
      <c r="BG733">
        <v>4</v>
      </c>
      <c r="BH733">
        <v>4</v>
      </c>
      <c r="BI733">
        <v>3</v>
      </c>
      <c r="BJ733">
        <v>5</v>
      </c>
      <c r="BK733">
        <v>5</v>
      </c>
      <c r="BL733">
        <v>4</v>
      </c>
      <c r="BM733">
        <v>5</v>
      </c>
      <c r="BN733">
        <v>5</v>
      </c>
      <c r="BO733">
        <v>4</v>
      </c>
      <c r="BP733">
        <v>5</v>
      </c>
      <c r="BQ733">
        <v>4</v>
      </c>
      <c r="BR733">
        <v>4</v>
      </c>
      <c r="BS733">
        <v>4</v>
      </c>
      <c r="BT733">
        <v>4</v>
      </c>
      <c r="BU733">
        <v>5</v>
      </c>
      <c r="BV733">
        <v>4</v>
      </c>
      <c r="BW733">
        <v>5</v>
      </c>
      <c r="BX733">
        <v>5</v>
      </c>
      <c r="BY733">
        <v>4</v>
      </c>
      <c r="BZ733">
        <v>5</v>
      </c>
      <c r="CA733">
        <v>5</v>
      </c>
      <c r="CB733">
        <v>4</v>
      </c>
      <c r="CC733">
        <v>4</v>
      </c>
      <c r="CD733">
        <v>5</v>
      </c>
      <c r="CE733">
        <v>4</v>
      </c>
      <c r="CF733">
        <v>4</v>
      </c>
      <c r="CG733">
        <v>4</v>
      </c>
      <c r="CH733">
        <v>4</v>
      </c>
      <c r="CI733">
        <v>4</v>
      </c>
      <c r="CJ733">
        <v>5</v>
      </c>
      <c r="CK733">
        <v>5</v>
      </c>
      <c r="CL733">
        <v>4</v>
      </c>
      <c r="CM733">
        <v>3</v>
      </c>
      <c r="CN733">
        <v>3</v>
      </c>
    </row>
    <row r="734" spans="1:92" ht="15.5">
      <c r="A734" s="126" t="s">
        <v>943</v>
      </c>
      <c r="B734" s="132">
        <v>22.829870541770095</v>
      </c>
      <c r="C734">
        <v>2</v>
      </c>
      <c r="D734">
        <v>1</v>
      </c>
      <c r="E734">
        <v>2</v>
      </c>
      <c r="F734">
        <v>1</v>
      </c>
      <c r="G734"/>
      <c r="H734"/>
      <c r="I734"/>
      <c r="J734"/>
      <c r="K734"/>
      <c r="L734"/>
      <c r="M734">
        <v>8</v>
      </c>
      <c r="N734"/>
      <c r="O734"/>
      <c r="P734"/>
      <c r="Q734" s="126">
        <f t="shared" si="33"/>
        <v>2</v>
      </c>
      <c r="R734">
        <f t="shared" si="35"/>
        <v>11</v>
      </c>
      <c r="S734"/>
      <c r="T734">
        <v>2</v>
      </c>
      <c r="U734">
        <v>3</v>
      </c>
      <c r="V734"/>
      <c r="W734"/>
      <c r="X734"/>
      <c r="Y734">
        <v>7</v>
      </c>
      <c r="Z734">
        <v>8</v>
      </c>
      <c r="AA734"/>
      <c r="AB734"/>
      <c r="AC734">
        <v>11</v>
      </c>
      <c r="AD734">
        <v>12</v>
      </c>
      <c r="AE734"/>
      <c r="AF734"/>
      <c r="AG734" s="126">
        <f t="shared" si="34"/>
        <v>6</v>
      </c>
      <c r="AH734"/>
      <c r="AI734">
        <v>1</v>
      </c>
      <c r="AJ734">
        <v>2</v>
      </c>
      <c r="AK734"/>
      <c r="AL734"/>
      <c r="AM734"/>
      <c r="AN734">
        <v>4</v>
      </c>
      <c r="AO734">
        <v>6</v>
      </c>
      <c r="AP734"/>
      <c r="AQ734"/>
      <c r="AR734">
        <v>3</v>
      </c>
      <c r="AS734">
        <v>5</v>
      </c>
      <c r="AT734"/>
      <c r="AU734" t="s">
        <v>518</v>
      </c>
      <c r="AV734" t="s">
        <v>265</v>
      </c>
      <c r="AW734" t="s">
        <v>942</v>
      </c>
      <c r="AX734" t="s">
        <v>258</v>
      </c>
      <c r="AY734"/>
      <c r="AZ734">
        <v>4</v>
      </c>
      <c r="BA734">
        <v>5</v>
      </c>
      <c r="BB734">
        <v>5</v>
      </c>
      <c r="BC734">
        <v>5</v>
      </c>
      <c r="BD734">
        <v>5</v>
      </c>
      <c r="BE734">
        <v>5</v>
      </c>
      <c r="BF734">
        <v>5</v>
      </c>
      <c r="BG734">
        <v>5</v>
      </c>
      <c r="BH734">
        <v>3</v>
      </c>
      <c r="BI734">
        <v>4</v>
      </c>
      <c r="BJ734">
        <v>4</v>
      </c>
      <c r="BK734">
        <v>5</v>
      </c>
      <c r="BL734">
        <v>5</v>
      </c>
      <c r="BM734">
        <v>5</v>
      </c>
      <c r="BN734">
        <v>3</v>
      </c>
      <c r="BO734">
        <v>4</v>
      </c>
      <c r="BP734">
        <v>5</v>
      </c>
      <c r="BQ734">
        <v>4</v>
      </c>
      <c r="BR734">
        <v>4</v>
      </c>
      <c r="BS734">
        <v>5</v>
      </c>
      <c r="BT734">
        <v>5</v>
      </c>
      <c r="BU734">
        <v>4</v>
      </c>
      <c r="BV734">
        <v>4</v>
      </c>
      <c r="BW734">
        <v>4</v>
      </c>
      <c r="BX734">
        <v>4</v>
      </c>
      <c r="BY734">
        <v>4</v>
      </c>
      <c r="BZ734">
        <v>5</v>
      </c>
      <c r="CA734">
        <v>5</v>
      </c>
      <c r="CB734">
        <v>4</v>
      </c>
      <c r="CC734">
        <v>4</v>
      </c>
      <c r="CD734">
        <v>4</v>
      </c>
      <c r="CE734">
        <v>6</v>
      </c>
      <c r="CF734">
        <v>5</v>
      </c>
      <c r="CG734">
        <v>5</v>
      </c>
      <c r="CH734">
        <v>5</v>
      </c>
      <c r="CI734">
        <v>5</v>
      </c>
      <c r="CJ734">
        <v>5</v>
      </c>
      <c r="CK734">
        <v>5</v>
      </c>
      <c r="CL734">
        <v>4</v>
      </c>
      <c r="CM734">
        <v>4</v>
      </c>
      <c r="CN734">
        <v>3</v>
      </c>
    </row>
    <row r="735" spans="1:92" ht="15.5">
      <c r="A735" s="126" t="s">
        <v>941</v>
      </c>
      <c r="B735" s="132">
        <v>8.2651134346699404</v>
      </c>
      <c r="C735">
        <v>2</v>
      </c>
      <c r="D735">
        <v>3</v>
      </c>
      <c r="E735">
        <v>2</v>
      </c>
      <c r="F735"/>
      <c r="G735"/>
      <c r="H735"/>
      <c r="I735"/>
      <c r="J735"/>
      <c r="K735"/>
      <c r="L735"/>
      <c r="M735"/>
      <c r="N735">
        <v>9</v>
      </c>
      <c r="O735"/>
      <c r="P735" t="s">
        <v>940</v>
      </c>
      <c r="Q735" s="126">
        <f t="shared" si="33"/>
        <v>1</v>
      </c>
      <c r="R735">
        <f t="shared" si="35"/>
        <v>9</v>
      </c>
      <c r="S735"/>
      <c r="T735">
        <v>2</v>
      </c>
      <c r="U735"/>
      <c r="V735"/>
      <c r="W735">
        <v>5</v>
      </c>
      <c r="X735"/>
      <c r="Y735"/>
      <c r="Z735">
        <v>8</v>
      </c>
      <c r="AA735"/>
      <c r="AB735"/>
      <c r="AC735"/>
      <c r="AD735"/>
      <c r="AE735"/>
      <c r="AF735"/>
      <c r="AG735" s="126">
        <f t="shared" si="34"/>
        <v>3</v>
      </c>
      <c r="AH735"/>
      <c r="AI735">
        <v>2</v>
      </c>
      <c r="AJ735"/>
      <c r="AK735"/>
      <c r="AL735">
        <v>1</v>
      </c>
      <c r="AM735"/>
      <c r="AN735"/>
      <c r="AO735">
        <v>3</v>
      </c>
      <c r="AP735"/>
      <c r="AQ735"/>
      <c r="AR735"/>
      <c r="AS735"/>
      <c r="AT735"/>
      <c r="AU735" t="s">
        <v>289</v>
      </c>
      <c r="AV735"/>
      <c r="AW735"/>
      <c r="AX735"/>
      <c r="AY735"/>
      <c r="AZ735">
        <v>4</v>
      </c>
      <c r="BA735">
        <v>4</v>
      </c>
      <c r="BB735">
        <v>4</v>
      </c>
      <c r="BC735">
        <v>3</v>
      </c>
      <c r="BD735">
        <v>4</v>
      </c>
      <c r="BE735">
        <v>3</v>
      </c>
      <c r="BF735">
        <v>2</v>
      </c>
      <c r="BG735">
        <v>3</v>
      </c>
      <c r="BH735">
        <v>3</v>
      </c>
      <c r="BI735">
        <v>3</v>
      </c>
      <c r="BJ735">
        <v>5</v>
      </c>
      <c r="BK735">
        <v>4</v>
      </c>
      <c r="BL735">
        <v>3</v>
      </c>
      <c r="BM735">
        <v>4</v>
      </c>
      <c r="BN735">
        <v>4</v>
      </c>
      <c r="BO735">
        <v>3</v>
      </c>
      <c r="BP735">
        <v>4</v>
      </c>
      <c r="BQ735">
        <v>4</v>
      </c>
      <c r="BR735">
        <v>4</v>
      </c>
      <c r="BS735">
        <v>4</v>
      </c>
      <c r="BT735">
        <v>4</v>
      </c>
      <c r="BU735">
        <v>5</v>
      </c>
      <c r="BV735">
        <v>3</v>
      </c>
      <c r="BW735">
        <v>4</v>
      </c>
      <c r="BX735">
        <v>5</v>
      </c>
      <c r="BY735">
        <v>4</v>
      </c>
      <c r="BZ735">
        <v>5</v>
      </c>
      <c r="CA735">
        <v>3</v>
      </c>
      <c r="CB735">
        <v>5</v>
      </c>
      <c r="CC735">
        <v>4</v>
      </c>
      <c r="CD735">
        <v>5</v>
      </c>
      <c r="CE735">
        <v>4</v>
      </c>
      <c r="CF735">
        <v>4</v>
      </c>
      <c r="CG735">
        <v>4</v>
      </c>
      <c r="CH735">
        <v>4</v>
      </c>
      <c r="CI735">
        <v>4</v>
      </c>
      <c r="CJ735">
        <v>3</v>
      </c>
      <c r="CK735">
        <v>3</v>
      </c>
      <c r="CL735">
        <v>4</v>
      </c>
      <c r="CM735">
        <v>4</v>
      </c>
      <c r="CN735">
        <v>3</v>
      </c>
    </row>
    <row r="736" spans="1:92" ht="15.5">
      <c r="A736" s="126" t="s">
        <v>939</v>
      </c>
      <c r="B736" s="132">
        <v>6.0347982826549913</v>
      </c>
      <c r="C736">
        <v>2</v>
      </c>
      <c r="D736">
        <v>1</v>
      </c>
      <c r="E736">
        <v>2</v>
      </c>
      <c r="F736"/>
      <c r="G736">
        <v>2</v>
      </c>
      <c r="H736"/>
      <c r="I736"/>
      <c r="J736"/>
      <c r="K736"/>
      <c r="L736"/>
      <c r="M736"/>
      <c r="N736"/>
      <c r="O736"/>
      <c r="P736"/>
      <c r="Q736" s="126">
        <f t="shared" si="33"/>
        <v>1</v>
      </c>
      <c r="R736">
        <f t="shared" si="35"/>
        <v>2</v>
      </c>
      <c r="S736"/>
      <c r="T736"/>
      <c r="U736"/>
      <c r="V736">
        <v>4</v>
      </c>
      <c r="W736"/>
      <c r="X736"/>
      <c r="Y736"/>
      <c r="Z736"/>
      <c r="AA736"/>
      <c r="AB736">
        <v>10</v>
      </c>
      <c r="AC736"/>
      <c r="AD736">
        <v>12</v>
      </c>
      <c r="AE736"/>
      <c r="AF736"/>
      <c r="AG736" s="126">
        <f t="shared" si="34"/>
        <v>3</v>
      </c>
      <c r="AH736"/>
      <c r="AI736"/>
      <c r="AJ736"/>
      <c r="AK736">
        <v>1</v>
      </c>
      <c r="AL736"/>
      <c r="AM736"/>
      <c r="AN736"/>
      <c r="AO736"/>
      <c r="AP736"/>
      <c r="AQ736"/>
      <c r="AR736"/>
      <c r="AS736"/>
      <c r="AT736"/>
      <c r="AU736" t="s">
        <v>630</v>
      </c>
      <c r="AV736" t="s">
        <v>938</v>
      </c>
      <c r="AW736"/>
      <c r="AX736"/>
      <c r="AY736"/>
      <c r="AZ736">
        <v>4</v>
      </c>
      <c r="BA736">
        <v>4</v>
      </c>
      <c r="BB736">
        <v>4</v>
      </c>
      <c r="BC736">
        <v>3</v>
      </c>
      <c r="BD736">
        <v>3</v>
      </c>
      <c r="BE736">
        <v>3</v>
      </c>
      <c r="BF736">
        <v>4</v>
      </c>
      <c r="BG736">
        <v>4</v>
      </c>
      <c r="BH736">
        <v>5</v>
      </c>
      <c r="BI736">
        <v>5</v>
      </c>
      <c r="BJ736">
        <v>5</v>
      </c>
      <c r="BK736">
        <v>4</v>
      </c>
      <c r="BL736">
        <v>4</v>
      </c>
      <c r="BM736">
        <v>4</v>
      </c>
      <c r="BN736">
        <v>3</v>
      </c>
      <c r="BO736">
        <v>3</v>
      </c>
      <c r="BP736">
        <v>2</v>
      </c>
      <c r="BQ736">
        <v>5</v>
      </c>
      <c r="BR736">
        <v>4</v>
      </c>
      <c r="BS736">
        <v>4</v>
      </c>
      <c r="BT736">
        <v>4</v>
      </c>
      <c r="BU736">
        <v>3</v>
      </c>
      <c r="BV736">
        <v>3</v>
      </c>
      <c r="BW736">
        <v>2</v>
      </c>
      <c r="BX736">
        <v>4</v>
      </c>
      <c r="BY736">
        <v>5</v>
      </c>
      <c r="BZ736">
        <v>4</v>
      </c>
      <c r="CA736">
        <v>4</v>
      </c>
      <c r="CB736">
        <v>5</v>
      </c>
      <c r="CC736">
        <v>4</v>
      </c>
      <c r="CD736">
        <v>5</v>
      </c>
      <c r="CE736">
        <v>2</v>
      </c>
      <c r="CF736">
        <v>4</v>
      </c>
      <c r="CG736">
        <v>4</v>
      </c>
      <c r="CH736">
        <v>3</v>
      </c>
      <c r="CI736">
        <v>4</v>
      </c>
      <c r="CJ736">
        <v>4</v>
      </c>
      <c r="CK736">
        <v>4</v>
      </c>
      <c r="CL736">
        <v>4</v>
      </c>
      <c r="CM736">
        <v>3</v>
      </c>
      <c r="CN736">
        <v>3</v>
      </c>
    </row>
    <row r="737" spans="1:92" ht="15.5">
      <c r="A737" s="126" t="s">
        <v>937</v>
      </c>
      <c r="B737" s="132">
        <v>13.394068025847185</v>
      </c>
      <c r="C737">
        <v>1</v>
      </c>
      <c r="D737">
        <v>5</v>
      </c>
      <c r="E737">
        <v>3</v>
      </c>
      <c r="F737">
        <v>1</v>
      </c>
      <c r="G737"/>
      <c r="H737"/>
      <c r="I737"/>
      <c r="J737"/>
      <c r="K737"/>
      <c r="L737"/>
      <c r="M737"/>
      <c r="N737"/>
      <c r="O737"/>
      <c r="P737"/>
      <c r="Q737" s="126">
        <f t="shared" si="33"/>
        <v>1</v>
      </c>
      <c r="R737">
        <f t="shared" si="35"/>
        <v>1</v>
      </c>
      <c r="S737"/>
      <c r="T737">
        <v>2</v>
      </c>
      <c r="U737"/>
      <c r="V737"/>
      <c r="W737"/>
      <c r="X737">
        <v>6</v>
      </c>
      <c r="Y737">
        <v>7</v>
      </c>
      <c r="Z737"/>
      <c r="AA737"/>
      <c r="AB737"/>
      <c r="AC737"/>
      <c r="AD737"/>
      <c r="AE737"/>
      <c r="AF737"/>
      <c r="AG737" s="126">
        <f t="shared" si="34"/>
        <v>3</v>
      </c>
      <c r="AH737"/>
      <c r="AI737">
        <v>3</v>
      </c>
      <c r="AJ737"/>
      <c r="AK737"/>
      <c r="AL737"/>
      <c r="AM737">
        <v>2</v>
      </c>
      <c r="AN737">
        <v>1</v>
      </c>
      <c r="AO737"/>
      <c r="AP737"/>
      <c r="AQ737"/>
      <c r="AR737"/>
      <c r="AS737"/>
      <c r="AT737"/>
      <c r="AU737"/>
      <c r="AV737"/>
      <c r="AW737"/>
      <c r="AX737"/>
      <c r="AY737"/>
      <c r="AZ737">
        <v>6</v>
      </c>
      <c r="BA737">
        <v>3</v>
      </c>
      <c r="BB737">
        <v>3</v>
      </c>
      <c r="BC737">
        <v>4</v>
      </c>
      <c r="BD737">
        <v>3</v>
      </c>
      <c r="BE737">
        <v>4</v>
      </c>
      <c r="BF737">
        <v>3</v>
      </c>
      <c r="BG737">
        <v>3</v>
      </c>
      <c r="BH737">
        <v>3</v>
      </c>
      <c r="BI737">
        <v>4</v>
      </c>
      <c r="BJ737">
        <v>4</v>
      </c>
      <c r="BK737">
        <v>4</v>
      </c>
      <c r="BL737">
        <v>4</v>
      </c>
      <c r="BM737">
        <v>5</v>
      </c>
      <c r="BN737">
        <v>3</v>
      </c>
      <c r="BO737">
        <v>3</v>
      </c>
      <c r="BP737">
        <v>3</v>
      </c>
      <c r="BQ737">
        <v>4</v>
      </c>
      <c r="BR737">
        <v>3</v>
      </c>
      <c r="BS737">
        <v>4</v>
      </c>
      <c r="BT737">
        <v>4</v>
      </c>
      <c r="BU737">
        <v>3</v>
      </c>
      <c r="BV737">
        <v>4</v>
      </c>
      <c r="BW737">
        <v>4</v>
      </c>
      <c r="BX737">
        <v>4</v>
      </c>
      <c r="BY737">
        <v>4</v>
      </c>
      <c r="BZ737">
        <v>4</v>
      </c>
      <c r="CA737">
        <v>4</v>
      </c>
      <c r="CB737">
        <v>4</v>
      </c>
      <c r="CC737">
        <v>4</v>
      </c>
      <c r="CD737">
        <v>4</v>
      </c>
      <c r="CE737">
        <v>4</v>
      </c>
      <c r="CF737">
        <v>3</v>
      </c>
      <c r="CG737">
        <v>4</v>
      </c>
      <c r="CH737">
        <v>4</v>
      </c>
      <c r="CI737">
        <v>5</v>
      </c>
      <c r="CJ737">
        <v>4</v>
      </c>
      <c r="CK737">
        <v>4</v>
      </c>
      <c r="CL737">
        <v>2</v>
      </c>
      <c r="CM737">
        <v>2</v>
      </c>
      <c r="CN737">
        <v>2</v>
      </c>
    </row>
    <row r="738" spans="1:92" ht="15.5">
      <c r="A738" s="126" t="s">
        <v>936</v>
      </c>
      <c r="B738" s="132">
        <v>19.48006509894838</v>
      </c>
      <c r="C738">
        <v>2</v>
      </c>
      <c r="D738">
        <v>2</v>
      </c>
      <c r="E738">
        <v>13</v>
      </c>
      <c r="F738">
        <v>1</v>
      </c>
      <c r="G738"/>
      <c r="H738"/>
      <c r="I738"/>
      <c r="J738"/>
      <c r="K738"/>
      <c r="L738"/>
      <c r="M738"/>
      <c r="N738"/>
      <c r="O738"/>
      <c r="P738"/>
      <c r="Q738" s="126">
        <f t="shared" si="33"/>
        <v>1</v>
      </c>
      <c r="R738">
        <f t="shared" si="35"/>
        <v>1</v>
      </c>
      <c r="S738"/>
      <c r="T738">
        <v>2</v>
      </c>
      <c r="U738">
        <v>3</v>
      </c>
      <c r="V738">
        <v>4</v>
      </c>
      <c r="W738"/>
      <c r="X738">
        <v>6</v>
      </c>
      <c r="Y738">
        <v>7</v>
      </c>
      <c r="Z738"/>
      <c r="AA738">
        <v>9</v>
      </c>
      <c r="AB738"/>
      <c r="AC738"/>
      <c r="AD738">
        <v>12</v>
      </c>
      <c r="AE738"/>
      <c r="AF738"/>
      <c r="AG738" s="126">
        <f t="shared" si="34"/>
        <v>7</v>
      </c>
      <c r="AH738"/>
      <c r="AI738">
        <v>7</v>
      </c>
      <c r="AJ738">
        <v>3</v>
      </c>
      <c r="AK738">
        <v>6</v>
      </c>
      <c r="AL738"/>
      <c r="AM738">
        <v>2</v>
      </c>
      <c r="AN738">
        <v>5</v>
      </c>
      <c r="AO738"/>
      <c r="AP738">
        <v>1</v>
      </c>
      <c r="AQ738"/>
      <c r="AR738"/>
      <c r="AS738">
        <v>4</v>
      </c>
      <c r="AT738"/>
      <c r="AU738" t="s">
        <v>406</v>
      </c>
      <c r="AV738" t="s">
        <v>375</v>
      </c>
      <c r="AW738"/>
      <c r="AX738"/>
      <c r="AY738"/>
      <c r="AZ738">
        <v>2</v>
      </c>
      <c r="BA738">
        <v>2</v>
      </c>
      <c r="BB738">
        <v>2</v>
      </c>
      <c r="BC738">
        <v>3</v>
      </c>
      <c r="BD738">
        <v>4</v>
      </c>
      <c r="BE738">
        <v>4</v>
      </c>
      <c r="BF738">
        <v>4</v>
      </c>
      <c r="BG738">
        <v>4</v>
      </c>
      <c r="BH738">
        <v>4</v>
      </c>
      <c r="BI738">
        <v>4</v>
      </c>
      <c r="BJ738">
        <v>4</v>
      </c>
      <c r="BK738">
        <v>4</v>
      </c>
      <c r="BL738">
        <v>4</v>
      </c>
      <c r="BM738">
        <v>4</v>
      </c>
      <c r="BN738">
        <v>4</v>
      </c>
      <c r="BO738">
        <v>4</v>
      </c>
      <c r="BP738">
        <v>5</v>
      </c>
      <c r="BQ738">
        <v>4</v>
      </c>
      <c r="BR738">
        <v>4</v>
      </c>
      <c r="BS738">
        <v>4</v>
      </c>
      <c r="BT738">
        <v>4</v>
      </c>
      <c r="BU738">
        <v>4</v>
      </c>
      <c r="BV738">
        <v>5</v>
      </c>
      <c r="BW738">
        <v>3</v>
      </c>
      <c r="BX738">
        <v>4</v>
      </c>
      <c r="BY738">
        <v>5</v>
      </c>
      <c r="BZ738">
        <v>4</v>
      </c>
      <c r="CA738">
        <v>5</v>
      </c>
      <c r="CB738">
        <v>4</v>
      </c>
      <c r="CC738">
        <v>4</v>
      </c>
      <c r="CD738">
        <v>4</v>
      </c>
      <c r="CE738">
        <v>7</v>
      </c>
      <c r="CF738">
        <v>4</v>
      </c>
      <c r="CG738">
        <v>4</v>
      </c>
      <c r="CH738">
        <v>4</v>
      </c>
      <c r="CI738">
        <v>4</v>
      </c>
      <c r="CJ738">
        <v>4</v>
      </c>
      <c r="CK738">
        <v>4</v>
      </c>
      <c r="CL738">
        <v>4</v>
      </c>
      <c r="CM738">
        <v>4</v>
      </c>
      <c r="CN738">
        <v>4</v>
      </c>
    </row>
    <row r="739" spans="1:92" ht="15.5">
      <c r="A739" s="126" t="s">
        <v>935</v>
      </c>
      <c r="B739" s="132">
        <v>4.209192147769846</v>
      </c>
      <c r="C739">
        <v>1</v>
      </c>
      <c r="D739">
        <v>5</v>
      </c>
      <c r="E739">
        <v>9</v>
      </c>
      <c r="F739">
        <v>1</v>
      </c>
      <c r="G739"/>
      <c r="H739"/>
      <c r="I739"/>
      <c r="J739"/>
      <c r="K739"/>
      <c r="L739"/>
      <c r="M739"/>
      <c r="N739"/>
      <c r="O739"/>
      <c r="P739"/>
      <c r="Q739" s="126">
        <f t="shared" si="33"/>
        <v>1</v>
      </c>
      <c r="R739">
        <f t="shared" si="35"/>
        <v>1</v>
      </c>
      <c r="S739"/>
      <c r="T739">
        <v>2</v>
      </c>
      <c r="U739">
        <v>3</v>
      </c>
      <c r="V739"/>
      <c r="W739">
        <v>5</v>
      </c>
      <c r="X739">
        <v>6</v>
      </c>
      <c r="Y739">
        <v>7</v>
      </c>
      <c r="Z739"/>
      <c r="AA739"/>
      <c r="AB739"/>
      <c r="AC739"/>
      <c r="AD739">
        <v>12</v>
      </c>
      <c r="AE739"/>
      <c r="AF739"/>
      <c r="AG739" s="126">
        <f t="shared" si="34"/>
        <v>6</v>
      </c>
      <c r="AH739"/>
      <c r="AI739">
        <v>1</v>
      </c>
      <c r="AJ739">
        <v>4</v>
      </c>
      <c r="AK739"/>
      <c r="AL739">
        <v>2</v>
      </c>
      <c r="AM739">
        <v>3</v>
      </c>
      <c r="AN739">
        <v>5</v>
      </c>
      <c r="AO739"/>
      <c r="AP739"/>
      <c r="AQ739"/>
      <c r="AR739"/>
      <c r="AS739">
        <v>6</v>
      </c>
      <c r="AT739"/>
      <c r="AU739" t="s">
        <v>934</v>
      </c>
      <c r="AV739"/>
      <c r="AW739"/>
      <c r="AX739"/>
      <c r="AY739"/>
      <c r="AZ739">
        <v>4</v>
      </c>
      <c r="BA739">
        <v>4</v>
      </c>
      <c r="BB739">
        <v>4</v>
      </c>
      <c r="BC739">
        <v>5</v>
      </c>
      <c r="BD739">
        <v>1</v>
      </c>
      <c r="BE739">
        <v>5</v>
      </c>
      <c r="BF739">
        <v>3</v>
      </c>
      <c r="BG739">
        <v>3</v>
      </c>
      <c r="BH739">
        <v>3</v>
      </c>
      <c r="BI739">
        <v>3</v>
      </c>
      <c r="BJ739">
        <v>4</v>
      </c>
      <c r="BK739">
        <v>5</v>
      </c>
      <c r="BL739">
        <v>5</v>
      </c>
      <c r="BM739">
        <v>5</v>
      </c>
      <c r="BN739">
        <v>4</v>
      </c>
      <c r="BO739">
        <v>4</v>
      </c>
      <c r="BP739">
        <v>4</v>
      </c>
      <c r="BQ739">
        <v>4</v>
      </c>
      <c r="BR739">
        <v>4</v>
      </c>
      <c r="BS739">
        <v>4</v>
      </c>
      <c r="BT739">
        <v>3</v>
      </c>
      <c r="BU739">
        <v>3</v>
      </c>
      <c r="BV739">
        <v>4</v>
      </c>
      <c r="BW739">
        <v>4</v>
      </c>
      <c r="BX739">
        <v>4</v>
      </c>
      <c r="BY739">
        <v>4</v>
      </c>
      <c r="BZ739">
        <v>4</v>
      </c>
      <c r="CA739">
        <v>4</v>
      </c>
      <c r="CB739">
        <v>5</v>
      </c>
      <c r="CC739">
        <v>4</v>
      </c>
      <c r="CD739">
        <v>4</v>
      </c>
      <c r="CE739">
        <v>1</v>
      </c>
      <c r="CF739">
        <v>4</v>
      </c>
      <c r="CG739">
        <v>4</v>
      </c>
      <c r="CH739">
        <v>4</v>
      </c>
      <c r="CI739">
        <v>4</v>
      </c>
      <c r="CJ739">
        <v>4</v>
      </c>
      <c r="CK739">
        <v>4</v>
      </c>
      <c r="CL739">
        <v>3</v>
      </c>
      <c r="CM739">
        <v>3</v>
      </c>
      <c r="CN739">
        <v>3</v>
      </c>
    </row>
    <row r="740" spans="1:92" ht="15.5">
      <c r="A740" s="126" t="s">
        <v>933</v>
      </c>
      <c r="B740" s="132">
        <v>8.3229793930737053</v>
      </c>
      <c r="C740">
        <v>2</v>
      </c>
      <c r="D740">
        <v>5</v>
      </c>
      <c r="E740">
        <v>3</v>
      </c>
      <c r="F740">
        <v>1</v>
      </c>
      <c r="G740"/>
      <c r="H740"/>
      <c r="I740"/>
      <c r="J740"/>
      <c r="K740"/>
      <c r="L740"/>
      <c r="M740"/>
      <c r="N740"/>
      <c r="O740"/>
      <c r="P740"/>
      <c r="Q740" s="126">
        <f t="shared" si="33"/>
        <v>1</v>
      </c>
      <c r="R740">
        <f t="shared" si="35"/>
        <v>1</v>
      </c>
      <c r="S740"/>
      <c r="T740"/>
      <c r="U740">
        <v>3</v>
      </c>
      <c r="V740"/>
      <c r="W740"/>
      <c r="X740"/>
      <c r="Y740"/>
      <c r="Z740"/>
      <c r="AA740"/>
      <c r="AB740"/>
      <c r="AC740">
        <v>11</v>
      </c>
      <c r="AD740">
        <v>12</v>
      </c>
      <c r="AE740"/>
      <c r="AF740"/>
      <c r="AG740" s="126">
        <f t="shared" si="34"/>
        <v>3</v>
      </c>
      <c r="AH740"/>
      <c r="AI740"/>
      <c r="AJ740">
        <v>3</v>
      </c>
      <c r="AK740"/>
      <c r="AL740"/>
      <c r="AM740"/>
      <c r="AN740"/>
      <c r="AO740"/>
      <c r="AP740"/>
      <c r="AQ740"/>
      <c r="AR740">
        <v>2</v>
      </c>
      <c r="AS740">
        <v>1</v>
      </c>
      <c r="AT740"/>
      <c r="AU740" t="s">
        <v>86</v>
      </c>
      <c r="AV740"/>
      <c r="AW740"/>
      <c r="AX740"/>
      <c r="AY740"/>
      <c r="AZ740">
        <v>3</v>
      </c>
      <c r="BA740">
        <v>3</v>
      </c>
      <c r="BB740">
        <v>3</v>
      </c>
      <c r="BC740">
        <v>3</v>
      </c>
      <c r="BD740">
        <v>1</v>
      </c>
      <c r="BE740">
        <v>1</v>
      </c>
      <c r="BF740">
        <v>3</v>
      </c>
      <c r="BG740">
        <v>3</v>
      </c>
      <c r="BH740">
        <v>4</v>
      </c>
      <c r="BI740">
        <v>4</v>
      </c>
      <c r="BJ740">
        <v>3</v>
      </c>
      <c r="BK740">
        <v>4</v>
      </c>
      <c r="BL740">
        <v>4</v>
      </c>
      <c r="BM740">
        <v>4</v>
      </c>
      <c r="BN740">
        <v>3</v>
      </c>
      <c r="BO740">
        <v>4</v>
      </c>
      <c r="BP740">
        <v>3</v>
      </c>
      <c r="BQ740">
        <v>4</v>
      </c>
      <c r="BR740">
        <v>3</v>
      </c>
      <c r="BS740">
        <v>3</v>
      </c>
      <c r="BT740">
        <v>4</v>
      </c>
      <c r="BU740">
        <v>2</v>
      </c>
      <c r="BV740">
        <v>4</v>
      </c>
      <c r="BW740">
        <v>4</v>
      </c>
      <c r="BX740">
        <v>4</v>
      </c>
      <c r="BY740">
        <v>4</v>
      </c>
      <c r="BZ740">
        <v>4</v>
      </c>
      <c r="CA740">
        <v>4</v>
      </c>
      <c r="CB740">
        <v>3</v>
      </c>
      <c r="CC740">
        <v>4</v>
      </c>
      <c r="CD740">
        <v>4</v>
      </c>
      <c r="CE740">
        <v>7</v>
      </c>
      <c r="CF740">
        <v>2</v>
      </c>
      <c r="CG740">
        <v>3</v>
      </c>
      <c r="CH740">
        <v>2</v>
      </c>
      <c r="CI740">
        <v>3</v>
      </c>
      <c r="CJ740">
        <v>1</v>
      </c>
      <c r="CK740">
        <v>2</v>
      </c>
      <c r="CL740">
        <v>2</v>
      </c>
      <c r="CM740">
        <v>3</v>
      </c>
      <c r="CN740">
        <v>3</v>
      </c>
    </row>
    <row r="741" spans="1:92" ht="15.5">
      <c r="A741" s="126" t="s">
        <v>932</v>
      </c>
      <c r="B741" s="132">
        <v>14.093468558164972</v>
      </c>
      <c r="C741">
        <v>2</v>
      </c>
      <c r="D741">
        <v>3</v>
      </c>
      <c r="E741">
        <v>6</v>
      </c>
      <c r="F741"/>
      <c r="G741"/>
      <c r="H741">
        <v>3</v>
      </c>
      <c r="I741"/>
      <c r="J741"/>
      <c r="K741"/>
      <c r="L741"/>
      <c r="M741"/>
      <c r="N741"/>
      <c r="O741"/>
      <c r="P741"/>
      <c r="Q741" s="126">
        <f t="shared" si="33"/>
        <v>1</v>
      </c>
      <c r="R741">
        <f t="shared" si="35"/>
        <v>3</v>
      </c>
      <c r="S741">
        <v>1</v>
      </c>
      <c r="T741">
        <v>2</v>
      </c>
      <c r="U741">
        <v>3</v>
      </c>
      <c r="V741">
        <v>4</v>
      </c>
      <c r="W741"/>
      <c r="X741">
        <v>6</v>
      </c>
      <c r="Y741">
        <v>7</v>
      </c>
      <c r="Z741">
        <v>8</v>
      </c>
      <c r="AA741">
        <v>9</v>
      </c>
      <c r="AB741">
        <v>10</v>
      </c>
      <c r="AC741">
        <v>11</v>
      </c>
      <c r="AD741"/>
      <c r="AE741"/>
      <c r="AF741"/>
      <c r="AG741" s="126">
        <f t="shared" si="34"/>
        <v>10</v>
      </c>
      <c r="AH741">
        <v>4</v>
      </c>
      <c r="AI741">
        <v>10</v>
      </c>
      <c r="AJ741">
        <v>6</v>
      </c>
      <c r="AK741">
        <v>3</v>
      </c>
      <c r="AL741"/>
      <c r="AM741">
        <v>5</v>
      </c>
      <c r="AN741">
        <v>1</v>
      </c>
      <c r="AO741">
        <v>7</v>
      </c>
      <c r="AP741">
        <v>2</v>
      </c>
      <c r="AQ741">
        <v>8</v>
      </c>
      <c r="AR741">
        <v>9</v>
      </c>
      <c r="AS741"/>
      <c r="AT741"/>
      <c r="AU741" t="s">
        <v>548</v>
      </c>
      <c r="AV741" t="s">
        <v>297</v>
      </c>
      <c r="AW741" t="s">
        <v>602</v>
      </c>
      <c r="AX741" t="s">
        <v>601</v>
      </c>
      <c r="AY741" t="s">
        <v>577</v>
      </c>
      <c r="AZ741">
        <v>5</v>
      </c>
      <c r="BA741">
        <v>4</v>
      </c>
      <c r="BB741">
        <v>5</v>
      </c>
      <c r="BC741">
        <v>3</v>
      </c>
      <c r="BD741">
        <v>5</v>
      </c>
      <c r="BE741">
        <v>5</v>
      </c>
      <c r="BF741">
        <v>4</v>
      </c>
      <c r="BG741">
        <v>4</v>
      </c>
      <c r="BH741">
        <v>4</v>
      </c>
      <c r="BI741">
        <v>5</v>
      </c>
      <c r="BJ741">
        <v>5</v>
      </c>
      <c r="BK741">
        <v>5</v>
      </c>
      <c r="BL741">
        <v>5</v>
      </c>
      <c r="BM741">
        <v>5</v>
      </c>
      <c r="BN741">
        <v>4</v>
      </c>
      <c r="BO741">
        <v>4</v>
      </c>
      <c r="BP741">
        <v>5</v>
      </c>
      <c r="BQ741">
        <v>3</v>
      </c>
      <c r="BR741">
        <v>4</v>
      </c>
      <c r="BS741">
        <v>5</v>
      </c>
      <c r="BT741">
        <v>5</v>
      </c>
      <c r="BU741">
        <v>4</v>
      </c>
      <c r="BV741">
        <v>5</v>
      </c>
      <c r="BW741">
        <v>4</v>
      </c>
      <c r="BX741">
        <v>5</v>
      </c>
      <c r="BY741">
        <v>5</v>
      </c>
      <c r="BZ741">
        <v>5</v>
      </c>
      <c r="CA741">
        <v>5</v>
      </c>
      <c r="CB741">
        <v>4</v>
      </c>
      <c r="CC741">
        <v>4</v>
      </c>
      <c r="CD741">
        <v>5</v>
      </c>
      <c r="CE741">
        <v>5</v>
      </c>
      <c r="CF741">
        <v>4</v>
      </c>
      <c r="CG741">
        <v>5</v>
      </c>
      <c r="CH741">
        <v>5</v>
      </c>
      <c r="CI741">
        <v>5</v>
      </c>
      <c r="CJ741">
        <v>5</v>
      </c>
      <c r="CK741">
        <v>4</v>
      </c>
      <c r="CL741">
        <v>4</v>
      </c>
      <c r="CM741">
        <v>4</v>
      </c>
      <c r="CN741">
        <v>4</v>
      </c>
    </row>
    <row r="742" spans="1:92" ht="15.5">
      <c r="A742" s="126" t="s">
        <v>931</v>
      </c>
      <c r="B742" s="132">
        <v>7.0313133168408601</v>
      </c>
      <c r="C742">
        <v>1</v>
      </c>
      <c r="D742">
        <v>5</v>
      </c>
      <c r="E742">
        <v>6</v>
      </c>
      <c r="F742"/>
      <c r="G742">
        <v>2</v>
      </c>
      <c r="H742"/>
      <c r="I742"/>
      <c r="J742"/>
      <c r="K742"/>
      <c r="L742"/>
      <c r="M742"/>
      <c r="N742"/>
      <c r="O742"/>
      <c r="P742"/>
      <c r="Q742" s="126">
        <f t="shared" si="33"/>
        <v>1</v>
      </c>
      <c r="R742">
        <f t="shared" si="35"/>
        <v>2</v>
      </c>
      <c r="S742"/>
      <c r="T742">
        <v>2</v>
      </c>
      <c r="U742">
        <v>3</v>
      </c>
      <c r="V742"/>
      <c r="W742"/>
      <c r="X742">
        <v>6</v>
      </c>
      <c r="Y742">
        <v>7</v>
      </c>
      <c r="Z742">
        <v>8</v>
      </c>
      <c r="AA742"/>
      <c r="AB742"/>
      <c r="AC742">
        <v>11</v>
      </c>
      <c r="AD742">
        <v>12</v>
      </c>
      <c r="AE742"/>
      <c r="AF742"/>
      <c r="AG742" s="126">
        <f t="shared" si="34"/>
        <v>7</v>
      </c>
      <c r="AH742"/>
      <c r="AI742">
        <v>1</v>
      </c>
      <c r="AJ742">
        <v>3</v>
      </c>
      <c r="AK742"/>
      <c r="AL742"/>
      <c r="AM742">
        <v>4</v>
      </c>
      <c r="AN742">
        <v>5</v>
      </c>
      <c r="AO742">
        <v>6</v>
      </c>
      <c r="AP742"/>
      <c r="AQ742"/>
      <c r="AR742">
        <v>7</v>
      </c>
      <c r="AS742">
        <v>2</v>
      </c>
      <c r="AT742"/>
      <c r="AU742"/>
      <c r="AV742"/>
      <c r="AW742"/>
      <c r="AX742"/>
      <c r="AY742"/>
      <c r="AZ742">
        <v>3</v>
      </c>
      <c r="BA742">
        <v>3</v>
      </c>
      <c r="BB742">
        <v>3</v>
      </c>
      <c r="BC742">
        <v>4</v>
      </c>
      <c r="BD742">
        <v>2</v>
      </c>
      <c r="BE742">
        <v>4</v>
      </c>
      <c r="BF742">
        <v>4</v>
      </c>
      <c r="BG742">
        <v>2</v>
      </c>
      <c r="BH742">
        <v>4</v>
      </c>
      <c r="BI742">
        <v>3</v>
      </c>
      <c r="BJ742">
        <v>4</v>
      </c>
      <c r="BK742">
        <v>4</v>
      </c>
      <c r="BL742">
        <v>2</v>
      </c>
      <c r="BM742">
        <v>3</v>
      </c>
      <c r="BN742">
        <v>4</v>
      </c>
      <c r="BO742">
        <v>3</v>
      </c>
      <c r="BP742">
        <v>3</v>
      </c>
      <c r="BQ742">
        <v>4</v>
      </c>
      <c r="BR742">
        <v>4</v>
      </c>
      <c r="BS742">
        <v>3</v>
      </c>
      <c r="BT742">
        <v>4</v>
      </c>
      <c r="BU742">
        <v>4</v>
      </c>
      <c r="BV742">
        <v>4</v>
      </c>
      <c r="BW742">
        <v>4</v>
      </c>
      <c r="BX742">
        <v>4</v>
      </c>
      <c r="BY742">
        <v>4</v>
      </c>
      <c r="BZ742">
        <v>4</v>
      </c>
      <c r="CA742">
        <v>4</v>
      </c>
      <c r="CB742">
        <v>3</v>
      </c>
      <c r="CC742">
        <v>4</v>
      </c>
      <c r="CD742">
        <v>4</v>
      </c>
      <c r="CE742">
        <v>3</v>
      </c>
      <c r="CF742">
        <v>3</v>
      </c>
      <c r="CG742">
        <v>3</v>
      </c>
      <c r="CH742">
        <v>3</v>
      </c>
      <c r="CI742">
        <v>3</v>
      </c>
      <c r="CJ742">
        <v>4</v>
      </c>
      <c r="CK742">
        <v>4</v>
      </c>
      <c r="CL742">
        <v>3</v>
      </c>
      <c r="CM742">
        <v>3</v>
      </c>
      <c r="CN742">
        <v>3</v>
      </c>
    </row>
    <row r="743" spans="1:92" ht="15.5">
      <c r="A743" s="126" t="s">
        <v>930</v>
      </c>
      <c r="B743" s="132">
        <v>10.75381038668646</v>
      </c>
      <c r="C743">
        <v>2</v>
      </c>
      <c r="D743">
        <v>2</v>
      </c>
      <c r="E743">
        <v>13</v>
      </c>
      <c r="F743">
        <v>1</v>
      </c>
      <c r="G743"/>
      <c r="H743"/>
      <c r="I743"/>
      <c r="J743"/>
      <c r="K743"/>
      <c r="L743"/>
      <c r="M743"/>
      <c r="N743"/>
      <c r="O743"/>
      <c r="P743"/>
      <c r="Q743" s="126">
        <f t="shared" si="33"/>
        <v>1</v>
      </c>
      <c r="R743">
        <f t="shared" si="35"/>
        <v>1</v>
      </c>
      <c r="S743"/>
      <c r="T743"/>
      <c r="U743"/>
      <c r="V743">
        <v>4</v>
      </c>
      <c r="W743">
        <v>5</v>
      </c>
      <c r="X743">
        <v>6</v>
      </c>
      <c r="Y743">
        <v>7</v>
      </c>
      <c r="Z743">
        <v>8</v>
      </c>
      <c r="AA743"/>
      <c r="AB743"/>
      <c r="AC743">
        <v>11</v>
      </c>
      <c r="AD743">
        <v>12</v>
      </c>
      <c r="AE743"/>
      <c r="AF743"/>
      <c r="AG743" s="126">
        <f t="shared" si="34"/>
        <v>7</v>
      </c>
      <c r="AH743"/>
      <c r="AI743"/>
      <c r="AJ743"/>
      <c r="AK743">
        <v>2</v>
      </c>
      <c r="AL743">
        <v>6</v>
      </c>
      <c r="AM743">
        <v>1</v>
      </c>
      <c r="AN743">
        <v>3</v>
      </c>
      <c r="AO743">
        <v>4</v>
      </c>
      <c r="AP743"/>
      <c r="AQ743"/>
      <c r="AR743">
        <v>5</v>
      </c>
      <c r="AS743">
        <v>7</v>
      </c>
      <c r="AT743"/>
      <c r="AU743" t="s">
        <v>406</v>
      </c>
      <c r="AV743" t="s">
        <v>375</v>
      </c>
      <c r="AW743" t="s">
        <v>576</v>
      </c>
      <c r="AX743"/>
      <c r="AY743"/>
      <c r="AZ743">
        <v>4</v>
      </c>
      <c r="BA743">
        <v>4</v>
      </c>
      <c r="BB743">
        <v>4</v>
      </c>
      <c r="BC743">
        <v>4</v>
      </c>
      <c r="BD743">
        <v>4</v>
      </c>
      <c r="BE743">
        <v>5</v>
      </c>
      <c r="BF743">
        <v>4</v>
      </c>
      <c r="BG743">
        <v>4</v>
      </c>
      <c r="BH743">
        <v>3</v>
      </c>
      <c r="BI743">
        <v>4</v>
      </c>
      <c r="BJ743">
        <v>3</v>
      </c>
      <c r="BK743">
        <v>5</v>
      </c>
      <c r="BL743">
        <v>5</v>
      </c>
      <c r="BM743">
        <v>4</v>
      </c>
      <c r="BN743">
        <v>4</v>
      </c>
      <c r="BO743">
        <v>4</v>
      </c>
      <c r="BP743">
        <v>4</v>
      </c>
      <c r="BQ743">
        <v>4</v>
      </c>
      <c r="BR743">
        <v>4</v>
      </c>
      <c r="BS743">
        <v>5</v>
      </c>
      <c r="BT743">
        <v>4</v>
      </c>
      <c r="BU743">
        <v>4</v>
      </c>
      <c r="BV743">
        <v>4</v>
      </c>
      <c r="BW743">
        <v>4</v>
      </c>
      <c r="BX743">
        <v>5</v>
      </c>
      <c r="BY743">
        <v>5</v>
      </c>
      <c r="BZ743">
        <v>4</v>
      </c>
      <c r="CA743">
        <v>4</v>
      </c>
      <c r="CB743">
        <v>4</v>
      </c>
      <c r="CC743">
        <v>5</v>
      </c>
      <c r="CD743">
        <v>5</v>
      </c>
      <c r="CE743">
        <v>6</v>
      </c>
      <c r="CF743">
        <v>4</v>
      </c>
      <c r="CG743">
        <v>4</v>
      </c>
      <c r="CH743">
        <v>4</v>
      </c>
      <c r="CI743">
        <v>4</v>
      </c>
      <c r="CJ743">
        <v>4</v>
      </c>
      <c r="CK743">
        <v>4</v>
      </c>
      <c r="CL743">
        <v>3</v>
      </c>
      <c r="CM743">
        <v>4</v>
      </c>
      <c r="CN743">
        <v>4</v>
      </c>
    </row>
    <row r="744" spans="1:92" ht="15.5">
      <c r="A744" s="126" t="s">
        <v>929</v>
      </c>
      <c r="B744" s="132">
        <v>14.635587659304967</v>
      </c>
      <c r="C744">
        <v>2</v>
      </c>
      <c r="D744">
        <v>1</v>
      </c>
      <c r="E744">
        <v>12</v>
      </c>
      <c r="F744"/>
      <c r="G744"/>
      <c r="H744"/>
      <c r="I744"/>
      <c r="J744"/>
      <c r="K744"/>
      <c r="L744"/>
      <c r="M744"/>
      <c r="N744">
        <v>9</v>
      </c>
      <c r="O744"/>
      <c r="P744" t="s">
        <v>928</v>
      </c>
      <c r="Q744" s="126">
        <f t="shared" si="33"/>
        <v>1</v>
      </c>
      <c r="R744">
        <f t="shared" si="35"/>
        <v>9</v>
      </c>
      <c r="S744"/>
      <c r="T744">
        <v>2</v>
      </c>
      <c r="U744"/>
      <c r="V744"/>
      <c r="W744">
        <v>5</v>
      </c>
      <c r="X744">
        <v>6</v>
      </c>
      <c r="Y744">
        <v>7</v>
      </c>
      <c r="Z744">
        <v>8</v>
      </c>
      <c r="AA744"/>
      <c r="AB744"/>
      <c r="AC744"/>
      <c r="AD744"/>
      <c r="AE744"/>
      <c r="AF744"/>
      <c r="AG744" s="126">
        <f t="shared" si="34"/>
        <v>5</v>
      </c>
      <c r="AH744"/>
      <c r="AI744">
        <v>1</v>
      </c>
      <c r="AJ744"/>
      <c r="AK744"/>
      <c r="AL744">
        <v>4</v>
      </c>
      <c r="AM744">
        <v>3</v>
      </c>
      <c r="AN744">
        <v>2</v>
      </c>
      <c r="AO744">
        <v>5</v>
      </c>
      <c r="AP744"/>
      <c r="AQ744"/>
      <c r="AR744"/>
      <c r="AS744"/>
      <c r="AT744"/>
      <c r="AU744" t="s">
        <v>927</v>
      </c>
      <c r="AV744"/>
      <c r="AW744"/>
      <c r="AX744"/>
      <c r="AY744"/>
      <c r="AZ744">
        <v>4</v>
      </c>
      <c r="BA744">
        <v>3</v>
      </c>
      <c r="BB744">
        <v>4</v>
      </c>
      <c r="BC744">
        <v>3</v>
      </c>
      <c r="BD744">
        <v>4</v>
      </c>
      <c r="BE744">
        <v>5</v>
      </c>
      <c r="BF744">
        <v>3</v>
      </c>
      <c r="BG744">
        <v>3</v>
      </c>
      <c r="BH744">
        <v>3</v>
      </c>
      <c r="BI744">
        <v>3</v>
      </c>
      <c r="BJ744">
        <v>4</v>
      </c>
      <c r="BK744">
        <v>4</v>
      </c>
      <c r="BL744">
        <v>4</v>
      </c>
      <c r="BM744">
        <v>4</v>
      </c>
      <c r="BN744">
        <v>3</v>
      </c>
      <c r="BO744">
        <v>3</v>
      </c>
      <c r="BP744">
        <v>3</v>
      </c>
      <c r="BQ744">
        <v>3</v>
      </c>
      <c r="BR744">
        <v>3</v>
      </c>
      <c r="BS744">
        <v>3</v>
      </c>
      <c r="BT744">
        <v>3</v>
      </c>
      <c r="BU744">
        <v>3</v>
      </c>
      <c r="BV744">
        <v>3</v>
      </c>
      <c r="BW744">
        <v>3</v>
      </c>
      <c r="BX744">
        <v>3</v>
      </c>
      <c r="BY744">
        <v>3</v>
      </c>
      <c r="BZ744">
        <v>3</v>
      </c>
      <c r="CA744">
        <v>3</v>
      </c>
      <c r="CB744">
        <v>3</v>
      </c>
      <c r="CC744">
        <v>3</v>
      </c>
      <c r="CD744">
        <v>3</v>
      </c>
      <c r="CE744">
        <v>7</v>
      </c>
      <c r="CF744">
        <v>3</v>
      </c>
      <c r="CG744">
        <v>3</v>
      </c>
      <c r="CH744">
        <v>3</v>
      </c>
      <c r="CI744">
        <v>4</v>
      </c>
      <c r="CJ744">
        <v>5</v>
      </c>
      <c r="CK744">
        <v>4</v>
      </c>
      <c r="CL744">
        <v>4</v>
      </c>
      <c r="CM744">
        <v>2</v>
      </c>
      <c r="CN744">
        <v>3</v>
      </c>
    </row>
    <row r="745" spans="1:92" ht="15.5">
      <c r="A745" s="126" t="s">
        <v>926</v>
      </c>
      <c r="B745" s="132">
        <v>22.50162244137201</v>
      </c>
      <c r="C745">
        <v>1</v>
      </c>
      <c r="D745">
        <v>6</v>
      </c>
      <c r="E745">
        <v>15</v>
      </c>
      <c r="F745">
        <v>1</v>
      </c>
      <c r="G745"/>
      <c r="H745"/>
      <c r="I745"/>
      <c r="J745"/>
      <c r="K745"/>
      <c r="L745"/>
      <c r="M745"/>
      <c r="N745"/>
      <c r="O745"/>
      <c r="P745"/>
      <c r="Q745" s="126">
        <f t="shared" si="33"/>
        <v>1</v>
      </c>
      <c r="R745">
        <f t="shared" si="35"/>
        <v>1</v>
      </c>
      <c r="S745"/>
      <c r="T745">
        <v>2</v>
      </c>
      <c r="U745"/>
      <c r="V745">
        <v>4</v>
      </c>
      <c r="W745"/>
      <c r="X745">
        <v>6</v>
      </c>
      <c r="Y745"/>
      <c r="Z745"/>
      <c r="AA745"/>
      <c r="AB745"/>
      <c r="AC745">
        <v>11</v>
      </c>
      <c r="AD745">
        <v>12</v>
      </c>
      <c r="AE745">
        <v>13</v>
      </c>
      <c r="AF745"/>
      <c r="AG745" s="126">
        <f t="shared" si="34"/>
        <v>6</v>
      </c>
      <c r="AH745"/>
      <c r="AI745">
        <v>2</v>
      </c>
      <c r="AJ745"/>
      <c r="AK745">
        <v>1</v>
      </c>
      <c r="AL745"/>
      <c r="AM745">
        <v>3</v>
      </c>
      <c r="AN745"/>
      <c r="AO745"/>
      <c r="AP745"/>
      <c r="AQ745"/>
      <c r="AR745">
        <v>4</v>
      </c>
      <c r="AS745">
        <v>5</v>
      </c>
      <c r="AT745">
        <v>6</v>
      </c>
      <c r="AU745" t="s">
        <v>619</v>
      </c>
      <c r="AV745" t="s">
        <v>925</v>
      </c>
      <c r="AW745"/>
      <c r="AX745"/>
      <c r="AY745"/>
      <c r="AZ745">
        <v>3</v>
      </c>
      <c r="BA745">
        <v>3</v>
      </c>
      <c r="BB745">
        <v>3</v>
      </c>
      <c r="BC745">
        <v>4</v>
      </c>
      <c r="BD745">
        <v>5</v>
      </c>
      <c r="BE745">
        <v>5</v>
      </c>
      <c r="BF745">
        <v>4</v>
      </c>
      <c r="BG745">
        <v>3</v>
      </c>
      <c r="BH745">
        <v>4</v>
      </c>
      <c r="BI745">
        <v>4</v>
      </c>
      <c r="BJ745">
        <v>4</v>
      </c>
      <c r="BK745">
        <v>4</v>
      </c>
      <c r="BL745">
        <v>4</v>
      </c>
      <c r="BM745">
        <v>5</v>
      </c>
      <c r="BN745">
        <v>4</v>
      </c>
      <c r="BO745">
        <v>5</v>
      </c>
      <c r="BP745">
        <v>5</v>
      </c>
      <c r="BQ745">
        <v>5</v>
      </c>
      <c r="BR745">
        <v>5</v>
      </c>
      <c r="BS745">
        <v>5</v>
      </c>
      <c r="BT745">
        <v>4</v>
      </c>
      <c r="BU745">
        <v>4</v>
      </c>
      <c r="BV745">
        <v>4</v>
      </c>
      <c r="BW745">
        <v>4</v>
      </c>
      <c r="BX745">
        <v>4</v>
      </c>
      <c r="BY745">
        <v>5</v>
      </c>
      <c r="BZ745">
        <v>5</v>
      </c>
      <c r="CA745">
        <v>4</v>
      </c>
      <c r="CB745">
        <v>4</v>
      </c>
      <c r="CC745">
        <v>4</v>
      </c>
      <c r="CD745">
        <v>4</v>
      </c>
      <c r="CE745">
        <v>7</v>
      </c>
      <c r="CF745">
        <v>3</v>
      </c>
      <c r="CG745">
        <v>4</v>
      </c>
      <c r="CH745">
        <v>4</v>
      </c>
      <c r="CI745">
        <v>4</v>
      </c>
      <c r="CJ745">
        <v>4</v>
      </c>
      <c r="CK745">
        <v>3</v>
      </c>
      <c r="CL745">
        <v>2</v>
      </c>
      <c r="CM745">
        <v>2</v>
      </c>
      <c r="CN745">
        <v>2</v>
      </c>
    </row>
    <row r="746" spans="1:92" ht="15.5">
      <c r="A746" s="126" t="s">
        <v>924</v>
      </c>
      <c r="B746" s="132">
        <v>21.402766775302631</v>
      </c>
      <c r="C746">
        <v>1</v>
      </c>
      <c r="D746">
        <v>6</v>
      </c>
      <c r="E746">
        <v>15</v>
      </c>
      <c r="F746">
        <v>1</v>
      </c>
      <c r="G746"/>
      <c r="H746"/>
      <c r="I746"/>
      <c r="J746"/>
      <c r="K746"/>
      <c r="L746"/>
      <c r="M746"/>
      <c r="N746"/>
      <c r="O746"/>
      <c r="P746"/>
      <c r="Q746" s="126">
        <f t="shared" si="33"/>
        <v>1</v>
      </c>
      <c r="R746">
        <f t="shared" si="35"/>
        <v>1</v>
      </c>
      <c r="S746">
        <v>1</v>
      </c>
      <c r="T746">
        <v>2</v>
      </c>
      <c r="U746">
        <v>3</v>
      </c>
      <c r="V746">
        <v>4</v>
      </c>
      <c r="W746">
        <v>5</v>
      </c>
      <c r="X746">
        <v>6</v>
      </c>
      <c r="Y746">
        <v>7</v>
      </c>
      <c r="Z746"/>
      <c r="AA746"/>
      <c r="AB746"/>
      <c r="AC746">
        <v>11</v>
      </c>
      <c r="AD746">
        <v>12</v>
      </c>
      <c r="AE746"/>
      <c r="AF746"/>
      <c r="AG746" s="126">
        <f t="shared" si="34"/>
        <v>9</v>
      </c>
      <c r="AH746">
        <v>1</v>
      </c>
      <c r="AI746">
        <v>2</v>
      </c>
      <c r="AJ746">
        <v>6</v>
      </c>
      <c r="AK746">
        <v>7</v>
      </c>
      <c r="AL746">
        <v>8</v>
      </c>
      <c r="AM746">
        <v>9</v>
      </c>
      <c r="AN746">
        <v>5</v>
      </c>
      <c r="AO746"/>
      <c r="AP746"/>
      <c r="AQ746"/>
      <c r="AR746">
        <v>4</v>
      </c>
      <c r="AS746">
        <v>3</v>
      </c>
      <c r="AT746"/>
      <c r="AU746" t="s">
        <v>923</v>
      </c>
      <c r="AV746"/>
      <c r="AW746"/>
      <c r="AX746"/>
      <c r="AY746"/>
      <c r="AZ746">
        <v>3</v>
      </c>
      <c r="BA746">
        <v>3</v>
      </c>
      <c r="BB746">
        <v>3</v>
      </c>
      <c r="BC746">
        <v>3</v>
      </c>
      <c r="BD746">
        <v>4</v>
      </c>
      <c r="BE746">
        <v>4</v>
      </c>
      <c r="BF746">
        <v>3</v>
      </c>
      <c r="BG746">
        <v>4</v>
      </c>
      <c r="BH746">
        <v>4</v>
      </c>
      <c r="BI746">
        <v>3</v>
      </c>
      <c r="BJ746">
        <v>4</v>
      </c>
      <c r="BK746">
        <v>4</v>
      </c>
      <c r="BL746">
        <v>4</v>
      </c>
      <c r="BM746">
        <v>4</v>
      </c>
      <c r="BN746">
        <v>4</v>
      </c>
      <c r="BO746">
        <v>5</v>
      </c>
      <c r="BP746">
        <v>5</v>
      </c>
      <c r="BQ746">
        <v>5</v>
      </c>
      <c r="BR746">
        <v>5</v>
      </c>
      <c r="BS746">
        <v>5</v>
      </c>
      <c r="BT746">
        <v>4</v>
      </c>
      <c r="BU746">
        <v>5</v>
      </c>
      <c r="BV746">
        <v>5</v>
      </c>
      <c r="BW746">
        <v>5</v>
      </c>
      <c r="BX746">
        <v>5</v>
      </c>
      <c r="BY746">
        <v>5</v>
      </c>
      <c r="BZ746">
        <v>5</v>
      </c>
      <c r="CA746">
        <v>4</v>
      </c>
      <c r="CB746">
        <v>4</v>
      </c>
      <c r="CC746">
        <v>4</v>
      </c>
      <c r="CD746">
        <v>4</v>
      </c>
      <c r="CE746">
        <v>4</v>
      </c>
      <c r="CF746">
        <v>4</v>
      </c>
      <c r="CG746">
        <v>5</v>
      </c>
      <c r="CH746">
        <v>5</v>
      </c>
      <c r="CI746">
        <v>5</v>
      </c>
      <c r="CJ746">
        <v>5</v>
      </c>
      <c r="CK746">
        <v>4</v>
      </c>
      <c r="CL746">
        <v>3</v>
      </c>
      <c r="CM746">
        <v>3</v>
      </c>
      <c r="CN746">
        <v>3</v>
      </c>
    </row>
    <row r="747" spans="1:92" ht="15.5">
      <c r="A747" s="126" t="s">
        <v>922</v>
      </c>
      <c r="B747" s="132">
        <v>12.518929599480234</v>
      </c>
      <c r="C747">
        <v>2</v>
      </c>
      <c r="D747">
        <v>3</v>
      </c>
      <c r="E747">
        <v>2</v>
      </c>
      <c r="F747"/>
      <c r="G747"/>
      <c r="H747"/>
      <c r="I747"/>
      <c r="J747"/>
      <c r="K747"/>
      <c r="L747"/>
      <c r="M747"/>
      <c r="N747">
        <v>9</v>
      </c>
      <c r="O747"/>
      <c r="P747" t="s">
        <v>169</v>
      </c>
      <c r="Q747" s="126">
        <f t="shared" si="33"/>
        <v>1</v>
      </c>
      <c r="R747">
        <f t="shared" si="35"/>
        <v>9</v>
      </c>
      <c r="S747"/>
      <c r="T747"/>
      <c r="U747"/>
      <c r="V747">
        <v>4</v>
      </c>
      <c r="W747"/>
      <c r="X747">
        <v>6</v>
      </c>
      <c r="Y747"/>
      <c r="Z747"/>
      <c r="AA747"/>
      <c r="AB747"/>
      <c r="AC747">
        <v>11</v>
      </c>
      <c r="AD747"/>
      <c r="AE747"/>
      <c r="AF747"/>
      <c r="AG747" s="126">
        <f t="shared" si="34"/>
        <v>3</v>
      </c>
      <c r="AH747"/>
      <c r="AI747"/>
      <c r="AJ747"/>
      <c r="AK747">
        <v>3</v>
      </c>
      <c r="AL747"/>
      <c r="AM747">
        <v>2</v>
      </c>
      <c r="AN747"/>
      <c r="AO747"/>
      <c r="AP747"/>
      <c r="AQ747"/>
      <c r="AR747">
        <v>1</v>
      </c>
      <c r="AS747"/>
      <c r="AT747"/>
      <c r="AU747" t="s">
        <v>685</v>
      </c>
      <c r="AV747" t="s">
        <v>572</v>
      </c>
      <c r="AW747"/>
      <c r="AX747"/>
      <c r="AY747"/>
      <c r="AZ747">
        <v>4</v>
      </c>
      <c r="BA747">
        <v>4</v>
      </c>
      <c r="BB747">
        <v>4</v>
      </c>
      <c r="BC747">
        <v>4</v>
      </c>
      <c r="BD747">
        <v>4</v>
      </c>
      <c r="BE747">
        <v>4</v>
      </c>
      <c r="BF747">
        <v>4</v>
      </c>
      <c r="BG747">
        <v>4</v>
      </c>
      <c r="BH747">
        <v>4</v>
      </c>
      <c r="BI747">
        <v>4</v>
      </c>
      <c r="BJ747">
        <v>4</v>
      </c>
      <c r="BK747">
        <v>4</v>
      </c>
      <c r="BL747">
        <v>4</v>
      </c>
      <c r="BM747">
        <v>4</v>
      </c>
      <c r="BN747">
        <v>4</v>
      </c>
      <c r="BO747">
        <v>4</v>
      </c>
      <c r="BP747">
        <v>4</v>
      </c>
      <c r="BQ747">
        <v>4</v>
      </c>
      <c r="BR747">
        <v>4</v>
      </c>
      <c r="BS747">
        <v>4</v>
      </c>
      <c r="BT747">
        <v>4</v>
      </c>
      <c r="BU747">
        <v>4</v>
      </c>
      <c r="BV747">
        <v>4</v>
      </c>
      <c r="BW747">
        <v>4</v>
      </c>
      <c r="BX747">
        <v>4</v>
      </c>
      <c r="BY747">
        <v>4</v>
      </c>
      <c r="BZ747">
        <v>4</v>
      </c>
      <c r="CA747">
        <v>4</v>
      </c>
      <c r="CB747">
        <v>4</v>
      </c>
      <c r="CC747">
        <v>4</v>
      </c>
      <c r="CD747">
        <v>4</v>
      </c>
      <c r="CE747">
        <v>3</v>
      </c>
      <c r="CF747">
        <v>4</v>
      </c>
      <c r="CG747">
        <v>4</v>
      </c>
      <c r="CH747">
        <v>4</v>
      </c>
      <c r="CI747">
        <v>4</v>
      </c>
      <c r="CJ747">
        <v>4</v>
      </c>
      <c r="CK747">
        <v>4</v>
      </c>
      <c r="CL747">
        <v>3</v>
      </c>
      <c r="CM747">
        <v>3</v>
      </c>
      <c r="CN747">
        <v>3</v>
      </c>
    </row>
    <row r="748" spans="1:92" ht="15.5">
      <c r="A748" s="126" t="s">
        <v>921</v>
      </c>
      <c r="B748" s="132">
        <v>11.962111167104155</v>
      </c>
      <c r="C748">
        <v>2</v>
      </c>
      <c r="D748">
        <v>3</v>
      </c>
      <c r="E748">
        <v>12</v>
      </c>
      <c r="F748">
        <v>1</v>
      </c>
      <c r="G748"/>
      <c r="H748"/>
      <c r="I748"/>
      <c r="J748"/>
      <c r="K748"/>
      <c r="L748"/>
      <c r="M748"/>
      <c r="N748"/>
      <c r="O748"/>
      <c r="P748"/>
      <c r="Q748" s="126">
        <f t="shared" si="33"/>
        <v>1</v>
      </c>
      <c r="R748">
        <f t="shared" si="35"/>
        <v>1</v>
      </c>
      <c r="S748"/>
      <c r="T748">
        <v>2</v>
      </c>
      <c r="U748"/>
      <c r="V748"/>
      <c r="W748"/>
      <c r="X748"/>
      <c r="Y748"/>
      <c r="Z748"/>
      <c r="AA748"/>
      <c r="AB748"/>
      <c r="AC748"/>
      <c r="AD748"/>
      <c r="AE748"/>
      <c r="AF748"/>
      <c r="AG748" s="126">
        <f t="shared" si="34"/>
        <v>1</v>
      </c>
      <c r="AH748"/>
      <c r="AI748">
        <v>1</v>
      </c>
      <c r="AJ748"/>
      <c r="AK748"/>
      <c r="AL748"/>
      <c r="AM748"/>
      <c r="AN748"/>
      <c r="AO748"/>
      <c r="AP748"/>
      <c r="AQ748"/>
      <c r="AR748"/>
      <c r="AS748"/>
      <c r="AT748"/>
      <c r="AU748" t="s">
        <v>920</v>
      </c>
      <c r="AV748"/>
      <c r="AW748"/>
      <c r="AX748"/>
      <c r="AY748"/>
      <c r="AZ748">
        <v>1</v>
      </c>
      <c r="BA748">
        <v>1</v>
      </c>
      <c r="BB748">
        <v>1</v>
      </c>
      <c r="BC748">
        <v>1</v>
      </c>
      <c r="BD748">
        <v>1</v>
      </c>
      <c r="BE748">
        <v>1</v>
      </c>
      <c r="BF748">
        <v>3</v>
      </c>
      <c r="BG748">
        <v>3</v>
      </c>
      <c r="BH748">
        <v>3</v>
      </c>
      <c r="BI748">
        <v>3</v>
      </c>
      <c r="BJ748">
        <v>3</v>
      </c>
      <c r="BK748">
        <v>3</v>
      </c>
      <c r="BL748">
        <v>3</v>
      </c>
      <c r="BM748">
        <v>3</v>
      </c>
      <c r="BN748">
        <v>3</v>
      </c>
      <c r="BO748">
        <v>3</v>
      </c>
      <c r="BP748">
        <v>3</v>
      </c>
      <c r="BQ748">
        <v>3</v>
      </c>
      <c r="BR748">
        <v>3</v>
      </c>
      <c r="BS748">
        <v>3</v>
      </c>
      <c r="BT748">
        <v>3</v>
      </c>
      <c r="BU748">
        <v>3</v>
      </c>
      <c r="BV748">
        <v>3</v>
      </c>
      <c r="BW748">
        <v>3</v>
      </c>
      <c r="BX748">
        <v>3</v>
      </c>
      <c r="BY748">
        <v>3</v>
      </c>
      <c r="BZ748">
        <v>3</v>
      </c>
      <c r="CA748">
        <v>3</v>
      </c>
      <c r="CB748">
        <v>3</v>
      </c>
      <c r="CC748">
        <v>3</v>
      </c>
      <c r="CD748">
        <v>3</v>
      </c>
      <c r="CE748">
        <v>7</v>
      </c>
      <c r="CF748">
        <v>1</v>
      </c>
      <c r="CG748">
        <v>1</v>
      </c>
      <c r="CH748">
        <v>1</v>
      </c>
      <c r="CI748">
        <v>1</v>
      </c>
      <c r="CJ748">
        <v>1</v>
      </c>
      <c r="CK748">
        <v>1</v>
      </c>
      <c r="CL748">
        <v>1</v>
      </c>
      <c r="CM748">
        <v>1</v>
      </c>
      <c r="CN748">
        <v>1</v>
      </c>
    </row>
    <row r="749" spans="1:92" ht="15.5">
      <c r="A749" s="126" t="s">
        <v>919</v>
      </c>
      <c r="B749" s="132">
        <v>5.9802214519417678</v>
      </c>
      <c r="C749">
        <v>2</v>
      </c>
      <c r="D749">
        <v>3</v>
      </c>
      <c r="E749">
        <v>2</v>
      </c>
      <c r="F749">
        <v>1</v>
      </c>
      <c r="G749"/>
      <c r="H749"/>
      <c r="I749"/>
      <c r="J749"/>
      <c r="K749"/>
      <c r="L749"/>
      <c r="M749"/>
      <c r="N749"/>
      <c r="O749"/>
      <c r="P749"/>
      <c r="Q749" s="126">
        <f t="shared" si="33"/>
        <v>1</v>
      </c>
      <c r="R749">
        <f t="shared" si="35"/>
        <v>1</v>
      </c>
      <c r="S749"/>
      <c r="T749">
        <v>2</v>
      </c>
      <c r="U749"/>
      <c r="V749"/>
      <c r="W749"/>
      <c r="X749">
        <v>6</v>
      </c>
      <c r="Y749"/>
      <c r="Z749"/>
      <c r="AA749"/>
      <c r="AB749"/>
      <c r="AC749"/>
      <c r="AD749"/>
      <c r="AE749"/>
      <c r="AF749"/>
      <c r="AG749" s="126">
        <f t="shared" si="34"/>
        <v>2</v>
      </c>
      <c r="AH749"/>
      <c r="AI749">
        <v>1</v>
      </c>
      <c r="AJ749"/>
      <c r="AK749"/>
      <c r="AL749"/>
      <c r="AM749">
        <v>2</v>
      </c>
      <c r="AN749"/>
      <c r="AO749"/>
      <c r="AP749"/>
      <c r="AQ749"/>
      <c r="AR749"/>
      <c r="AS749"/>
      <c r="AT749"/>
      <c r="AU749" t="s">
        <v>918</v>
      </c>
      <c r="AV749"/>
      <c r="AW749"/>
      <c r="AX749"/>
      <c r="AY749"/>
      <c r="AZ749">
        <v>3</v>
      </c>
      <c r="BA749">
        <v>3</v>
      </c>
      <c r="BB749">
        <v>3</v>
      </c>
      <c r="BC749">
        <v>3</v>
      </c>
      <c r="BD749">
        <v>4</v>
      </c>
      <c r="BE749">
        <v>4</v>
      </c>
      <c r="BF749">
        <v>3</v>
      </c>
      <c r="BG749">
        <v>3</v>
      </c>
      <c r="BH749">
        <v>3</v>
      </c>
      <c r="BI749">
        <v>5</v>
      </c>
      <c r="BJ749">
        <v>4</v>
      </c>
      <c r="BK749">
        <v>4</v>
      </c>
      <c r="BL749">
        <v>4</v>
      </c>
      <c r="BM749">
        <v>4</v>
      </c>
      <c r="BN749">
        <v>5</v>
      </c>
      <c r="BO749">
        <v>5</v>
      </c>
      <c r="BP749">
        <v>4</v>
      </c>
      <c r="BQ749">
        <v>4</v>
      </c>
      <c r="BR749">
        <v>5</v>
      </c>
      <c r="BS749">
        <v>4</v>
      </c>
      <c r="BT749">
        <v>3</v>
      </c>
      <c r="BU749">
        <v>4</v>
      </c>
      <c r="BV749">
        <v>5</v>
      </c>
      <c r="BW749">
        <v>5</v>
      </c>
      <c r="BX749">
        <v>5</v>
      </c>
      <c r="BY749">
        <v>5</v>
      </c>
      <c r="BZ749">
        <v>5</v>
      </c>
      <c r="CA749">
        <v>4</v>
      </c>
      <c r="CB749">
        <v>3</v>
      </c>
      <c r="CC749">
        <v>4</v>
      </c>
      <c r="CD749">
        <v>4</v>
      </c>
      <c r="CE749">
        <v>3</v>
      </c>
      <c r="CF749">
        <v>3</v>
      </c>
      <c r="CG749">
        <v>3</v>
      </c>
      <c r="CH749">
        <v>3</v>
      </c>
      <c r="CI749">
        <v>3</v>
      </c>
      <c r="CJ749">
        <v>4</v>
      </c>
      <c r="CK749">
        <v>3</v>
      </c>
      <c r="CL749">
        <v>2</v>
      </c>
      <c r="CM749">
        <v>2</v>
      </c>
      <c r="CN749">
        <v>2</v>
      </c>
    </row>
    <row r="750" spans="1:92" ht="15.5">
      <c r="A750" s="126" t="s">
        <v>917</v>
      </c>
      <c r="B750" s="132">
        <v>16.355905014670551</v>
      </c>
      <c r="C750">
        <v>1</v>
      </c>
      <c r="D750">
        <v>5</v>
      </c>
      <c r="E750">
        <v>8</v>
      </c>
      <c r="F750">
        <v>1</v>
      </c>
      <c r="G750"/>
      <c r="H750"/>
      <c r="I750"/>
      <c r="J750"/>
      <c r="K750"/>
      <c r="L750"/>
      <c r="M750"/>
      <c r="N750"/>
      <c r="O750"/>
      <c r="P750"/>
      <c r="Q750" s="126">
        <f t="shared" si="33"/>
        <v>1</v>
      </c>
      <c r="R750">
        <f t="shared" si="35"/>
        <v>1</v>
      </c>
      <c r="S750"/>
      <c r="T750"/>
      <c r="U750"/>
      <c r="V750"/>
      <c r="W750"/>
      <c r="X750">
        <v>6</v>
      </c>
      <c r="Y750"/>
      <c r="Z750"/>
      <c r="AA750"/>
      <c r="AB750"/>
      <c r="AC750"/>
      <c r="AD750"/>
      <c r="AE750"/>
      <c r="AF750"/>
      <c r="AG750" s="126">
        <f t="shared" si="34"/>
        <v>1</v>
      </c>
      <c r="AH750"/>
      <c r="AI750"/>
      <c r="AJ750"/>
      <c r="AK750"/>
      <c r="AL750"/>
      <c r="AM750">
        <v>1</v>
      </c>
      <c r="AN750"/>
      <c r="AO750"/>
      <c r="AP750"/>
      <c r="AQ750"/>
      <c r="AR750"/>
      <c r="AS750"/>
      <c r="AT750"/>
      <c r="AU750" t="s">
        <v>447</v>
      </c>
      <c r="AV750"/>
      <c r="AW750"/>
      <c r="AX750"/>
      <c r="AY750"/>
      <c r="AZ750">
        <v>6</v>
      </c>
      <c r="BA750">
        <v>3</v>
      </c>
      <c r="BB750">
        <v>2</v>
      </c>
      <c r="BC750">
        <v>2</v>
      </c>
      <c r="BD750">
        <v>4</v>
      </c>
      <c r="BE750">
        <v>4</v>
      </c>
      <c r="BF750">
        <v>3</v>
      </c>
      <c r="BG750">
        <v>3</v>
      </c>
      <c r="BH750">
        <v>3</v>
      </c>
      <c r="BI750">
        <v>3</v>
      </c>
      <c r="BJ750">
        <v>3</v>
      </c>
      <c r="BK750">
        <v>3</v>
      </c>
      <c r="BL750">
        <v>3</v>
      </c>
      <c r="BM750">
        <v>3</v>
      </c>
      <c r="BN750">
        <v>3</v>
      </c>
      <c r="BO750">
        <v>3</v>
      </c>
      <c r="BP750">
        <v>3</v>
      </c>
      <c r="BQ750">
        <v>3</v>
      </c>
      <c r="BR750">
        <v>3</v>
      </c>
      <c r="BS750">
        <v>3</v>
      </c>
      <c r="BT750">
        <v>3</v>
      </c>
      <c r="BU750">
        <v>3</v>
      </c>
      <c r="BV750">
        <v>3</v>
      </c>
      <c r="BW750">
        <v>3</v>
      </c>
      <c r="BX750">
        <v>3</v>
      </c>
      <c r="BY750">
        <v>3</v>
      </c>
      <c r="BZ750">
        <v>3</v>
      </c>
      <c r="CA750">
        <v>3</v>
      </c>
      <c r="CB750">
        <v>3</v>
      </c>
      <c r="CC750">
        <v>3</v>
      </c>
      <c r="CD750">
        <v>3</v>
      </c>
      <c r="CE750">
        <v>4</v>
      </c>
      <c r="CF750">
        <v>3</v>
      </c>
      <c r="CG750">
        <v>4</v>
      </c>
      <c r="CH750">
        <v>3</v>
      </c>
      <c r="CI750">
        <v>3</v>
      </c>
      <c r="CJ750">
        <v>4</v>
      </c>
      <c r="CK750">
        <v>2</v>
      </c>
      <c r="CL750">
        <v>2</v>
      </c>
      <c r="CM750">
        <v>1</v>
      </c>
      <c r="CN750">
        <v>1</v>
      </c>
    </row>
    <row r="751" spans="1:92" ht="15.5">
      <c r="A751" s="126" t="s">
        <v>916</v>
      </c>
      <c r="B751" s="132">
        <v>22.023564746668107</v>
      </c>
      <c r="C751">
        <v>2</v>
      </c>
      <c r="D751">
        <v>2</v>
      </c>
      <c r="E751">
        <v>2</v>
      </c>
      <c r="F751"/>
      <c r="G751"/>
      <c r="H751"/>
      <c r="I751"/>
      <c r="J751"/>
      <c r="K751"/>
      <c r="L751"/>
      <c r="M751">
        <v>8</v>
      </c>
      <c r="N751"/>
      <c r="O751"/>
      <c r="P751"/>
      <c r="Q751" s="126">
        <f t="shared" si="33"/>
        <v>1</v>
      </c>
      <c r="R751">
        <f t="shared" si="35"/>
        <v>8</v>
      </c>
      <c r="S751">
        <v>1</v>
      </c>
      <c r="T751">
        <v>2</v>
      </c>
      <c r="U751"/>
      <c r="V751"/>
      <c r="W751"/>
      <c r="X751"/>
      <c r="Y751">
        <v>7</v>
      </c>
      <c r="Z751"/>
      <c r="AA751"/>
      <c r="AB751"/>
      <c r="AC751">
        <v>11</v>
      </c>
      <c r="AD751">
        <v>12</v>
      </c>
      <c r="AE751"/>
      <c r="AF751"/>
      <c r="AG751" s="126">
        <f t="shared" si="34"/>
        <v>5</v>
      </c>
      <c r="AH751">
        <v>5</v>
      </c>
      <c r="AI751">
        <v>4</v>
      </c>
      <c r="AJ751"/>
      <c r="AK751"/>
      <c r="AL751"/>
      <c r="AM751"/>
      <c r="AN751">
        <v>1</v>
      </c>
      <c r="AO751"/>
      <c r="AP751"/>
      <c r="AQ751"/>
      <c r="AR751">
        <v>2</v>
      </c>
      <c r="AS751">
        <v>3</v>
      </c>
      <c r="AT751"/>
      <c r="AU751" t="s">
        <v>640</v>
      </c>
      <c r="AV751" t="s">
        <v>269</v>
      </c>
      <c r="AW751"/>
      <c r="AX751"/>
      <c r="AY751"/>
      <c r="AZ751">
        <v>5</v>
      </c>
      <c r="BA751">
        <v>3</v>
      </c>
      <c r="BB751">
        <v>3</v>
      </c>
      <c r="BC751">
        <v>4</v>
      </c>
      <c r="BD751">
        <v>4</v>
      </c>
      <c r="BE751">
        <v>4</v>
      </c>
      <c r="BF751">
        <v>4</v>
      </c>
      <c r="BG751">
        <v>4</v>
      </c>
      <c r="BH751">
        <v>4</v>
      </c>
      <c r="BI751">
        <v>4</v>
      </c>
      <c r="BJ751">
        <v>4</v>
      </c>
      <c r="BK751">
        <v>4</v>
      </c>
      <c r="BL751">
        <v>4</v>
      </c>
      <c r="BM751">
        <v>4</v>
      </c>
      <c r="BN751">
        <v>4</v>
      </c>
      <c r="BO751">
        <v>4</v>
      </c>
      <c r="BP751">
        <v>4</v>
      </c>
      <c r="BQ751">
        <v>4</v>
      </c>
      <c r="BR751">
        <v>4</v>
      </c>
      <c r="BS751">
        <v>4</v>
      </c>
      <c r="BT751">
        <v>4</v>
      </c>
      <c r="BU751">
        <v>4</v>
      </c>
      <c r="BV751">
        <v>4</v>
      </c>
      <c r="BW751">
        <v>5</v>
      </c>
      <c r="BX751">
        <v>5</v>
      </c>
      <c r="BY751">
        <v>4</v>
      </c>
      <c r="BZ751">
        <v>4</v>
      </c>
      <c r="CA751">
        <v>5</v>
      </c>
      <c r="CB751">
        <v>4</v>
      </c>
      <c r="CC751">
        <v>4</v>
      </c>
      <c r="CD751">
        <v>4</v>
      </c>
      <c r="CE751">
        <v>5</v>
      </c>
      <c r="CF751">
        <v>5</v>
      </c>
      <c r="CG751">
        <v>4</v>
      </c>
      <c r="CH751">
        <v>4</v>
      </c>
      <c r="CI751">
        <v>5</v>
      </c>
      <c r="CJ751">
        <v>5</v>
      </c>
      <c r="CK751">
        <v>5</v>
      </c>
      <c r="CL751">
        <v>2</v>
      </c>
      <c r="CM751">
        <v>2</v>
      </c>
      <c r="CN751">
        <v>3</v>
      </c>
    </row>
    <row r="752" spans="1:92" ht="15.5">
      <c r="A752" s="126" t="s">
        <v>915</v>
      </c>
      <c r="B752" s="132">
        <v>10.190176377144484</v>
      </c>
      <c r="C752">
        <v>2</v>
      </c>
      <c r="D752">
        <v>2</v>
      </c>
      <c r="E752">
        <v>12</v>
      </c>
      <c r="F752">
        <v>1</v>
      </c>
      <c r="G752">
        <v>2</v>
      </c>
      <c r="H752"/>
      <c r="I752"/>
      <c r="J752"/>
      <c r="K752"/>
      <c r="L752"/>
      <c r="M752"/>
      <c r="N752"/>
      <c r="O752"/>
      <c r="P752"/>
      <c r="Q752" s="126">
        <f t="shared" si="33"/>
        <v>2</v>
      </c>
      <c r="R752">
        <f t="shared" si="35"/>
        <v>11</v>
      </c>
      <c r="S752"/>
      <c r="T752">
        <v>2</v>
      </c>
      <c r="U752">
        <v>3</v>
      </c>
      <c r="V752">
        <v>4</v>
      </c>
      <c r="W752">
        <v>5</v>
      </c>
      <c r="X752">
        <v>6</v>
      </c>
      <c r="Y752">
        <v>7</v>
      </c>
      <c r="Z752"/>
      <c r="AA752">
        <v>9</v>
      </c>
      <c r="AB752">
        <v>10</v>
      </c>
      <c r="AC752">
        <v>11</v>
      </c>
      <c r="AD752"/>
      <c r="AE752"/>
      <c r="AF752"/>
      <c r="AG752" s="126">
        <f t="shared" si="34"/>
        <v>9</v>
      </c>
      <c r="AH752"/>
      <c r="AI752">
        <v>4</v>
      </c>
      <c r="AJ752">
        <v>3</v>
      </c>
      <c r="AK752">
        <v>2</v>
      </c>
      <c r="AL752">
        <v>8</v>
      </c>
      <c r="AM752">
        <v>5</v>
      </c>
      <c r="AN752">
        <v>6</v>
      </c>
      <c r="AO752"/>
      <c r="AP752">
        <v>1</v>
      </c>
      <c r="AQ752">
        <v>7</v>
      </c>
      <c r="AR752">
        <v>9</v>
      </c>
      <c r="AS752"/>
      <c r="AT752"/>
      <c r="AU752" t="s">
        <v>297</v>
      </c>
      <c r="AV752" t="s">
        <v>914</v>
      </c>
      <c r="AW752" t="s">
        <v>913</v>
      </c>
      <c r="AX752"/>
      <c r="AY752"/>
      <c r="AZ752">
        <v>5</v>
      </c>
      <c r="BA752">
        <v>5</v>
      </c>
      <c r="BB752">
        <v>5</v>
      </c>
      <c r="BC752">
        <v>5</v>
      </c>
      <c r="BD752">
        <v>5</v>
      </c>
      <c r="BE752">
        <v>5</v>
      </c>
      <c r="BF752">
        <v>3</v>
      </c>
      <c r="BG752">
        <v>3</v>
      </c>
      <c r="BH752">
        <v>3</v>
      </c>
      <c r="BI752">
        <v>5</v>
      </c>
      <c r="BJ752">
        <v>4</v>
      </c>
      <c r="BK752">
        <v>5</v>
      </c>
      <c r="BL752">
        <v>4</v>
      </c>
      <c r="BM752">
        <v>4</v>
      </c>
      <c r="BN752">
        <v>5</v>
      </c>
      <c r="BO752">
        <v>5</v>
      </c>
      <c r="BP752">
        <v>5</v>
      </c>
      <c r="BQ752">
        <v>4</v>
      </c>
      <c r="BR752">
        <v>5</v>
      </c>
      <c r="BS752">
        <v>4</v>
      </c>
      <c r="BT752">
        <v>4</v>
      </c>
      <c r="BU752">
        <v>4</v>
      </c>
      <c r="BV752">
        <v>5</v>
      </c>
      <c r="BW752">
        <v>4</v>
      </c>
      <c r="BX752">
        <v>5</v>
      </c>
      <c r="BY752">
        <v>5</v>
      </c>
      <c r="BZ752">
        <v>5</v>
      </c>
      <c r="CA752">
        <v>5</v>
      </c>
      <c r="CB752">
        <v>4</v>
      </c>
      <c r="CC752">
        <v>4</v>
      </c>
      <c r="CD752">
        <v>4</v>
      </c>
      <c r="CE752">
        <v>4</v>
      </c>
      <c r="CF752">
        <v>4</v>
      </c>
      <c r="CG752">
        <v>4</v>
      </c>
      <c r="CH752">
        <v>4</v>
      </c>
      <c r="CI752">
        <v>4</v>
      </c>
      <c r="CJ752">
        <v>4</v>
      </c>
      <c r="CK752">
        <v>4</v>
      </c>
      <c r="CL752">
        <v>3</v>
      </c>
      <c r="CM752">
        <v>3</v>
      </c>
      <c r="CN752">
        <v>3</v>
      </c>
    </row>
    <row r="753" spans="1:92" ht="15.5">
      <c r="A753" s="126" t="s">
        <v>912</v>
      </c>
      <c r="B753" s="132">
        <v>10.21849638723252</v>
      </c>
      <c r="C753">
        <v>2</v>
      </c>
      <c r="D753">
        <v>5</v>
      </c>
      <c r="E753">
        <v>2</v>
      </c>
      <c r="F753">
        <v>1</v>
      </c>
      <c r="G753"/>
      <c r="H753"/>
      <c r="I753"/>
      <c r="J753"/>
      <c r="K753"/>
      <c r="L753"/>
      <c r="M753"/>
      <c r="N753"/>
      <c r="O753"/>
      <c r="P753"/>
      <c r="Q753" s="126">
        <f t="shared" si="33"/>
        <v>1</v>
      </c>
      <c r="R753">
        <f t="shared" si="35"/>
        <v>1</v>
      </c>
      <c r="S753"/>
      <c r="T753">
        <v>2</v>
      </c>
      <c r="U753">
        <v>3</v>
      </c>
      <c r="V753">
        <v>4</v>
      </c>
      <c r="W753">
        <v>5</v>
      </c>
      <c r="X753"/>
      <c r="Y753">
        <v>7</v>
      </c>
      <c r="Z753">
        <v>8</v>
      </c>
      <c r="AA753"/>
      <c r="AB753">
        <v>10</v>
      </c>
      <c r="AC753"/>
      <c r="AD753">
        <v>12</v>
      </c>
      <c r="AE753"/>
      <c r="AF753"/>
      <c r="AG753" s="126">
        <f t="shared" si="34"/>
        <v>8</v>
      </c>
      <c r="AH753"/>
      <c r="AI753">
        <v>1</v>
      </c>
      <c r="AJ753">
        <v>4</v>
      </c>
      <c r="AK753">
        <v>8</v>
      </c>
      <c r="AL753">
        <v>5</v>
      </c>
      <c r="AM753"/>
      <c r="AN753">
        <v>6</v>
      </c>
      <c r="AO753">
        <v>2</v>
      </c>
      <c r="AP753"/>
      <c r="AQ753">
        <v>3</v>
      </c>
      <c r="AR753"/>
      <c r="AS753">
        <v>7</v>
      </c>
      <c r="AT753"/>
      <c r="AU753" t="s">
        <v>911</v>
      </c>
      <c r="AV753" t="s">
        <v>910</v>
      </c>
      <c r="AW753" t="s">
        <v>265</v>
      </c>
      <c r="AX753" t="s">
        <v>909</v>
      </c>
      <c r="AY753" t="s">
        <v>908</v>
      </c>
      <c r="AZ753">
        <v>5</v>
      </c>
      <c r="BA753">
        <v>4</v>
      </c>
      <c r="BB753">
        <v>3</v>
      </c>
      <c r="BC753">
        <v>4</v>
      </c>
      <c r="BD753">
        <v>5</v>
      </c>
      <c r="BE753">
        <v>5</v>
      </c>
      <c r="BF753">
        <v>3</v>
      </c>
      <c r="BG753">
        <v>4</v>
      </c>
      <c r="BH753">
        <v>5</v>
      </c>
      <c r="BI753">
        <v>4</v>
      </c>
      <c r="BJ753">
        <v>4</v>
      </c>
      <c r="BK753">
        <v>4</v>
      </c>
      <c r="BL753">
        <v>5</v>
      </c>
      <c r="BM753">
        <v>5</v>
      </c>
      <c r="BN753">
        <v>5</v>
      </c>
      <c r="BO753">
        <v>4</v>
      </c>
      <c r="BP753">
        <v>5</v>
      </c>
      <c r="BQ753">
        <v>5</v>
      </c>
      <c r="BR753">
        <v>5</v>
      </c>
      <c r="BS753">
        <v>5</v>
      </c>
      <c r="BT753">
        <v>5</v>
      </c>
      <c r="BU753">
        <v>5</v>
      </c>
      <c r="BV753">
        <v>5</v>
      </c>
      <c r="BW753">
        <v>5</v>
      </c>
      <c r="BX753">
        <v>5</v>
      </c>
      <c r="BY753">
        <v>5</v>
      </c>
      <c r="BZ753">
        <v>5</v>
      </c>
      <c r="CA753">
        <v>5</v>
      </c>
      <c r="CB753">
        <v>5</v>
      </c>
      <c r="CC753">
        <v>5</v>
      </c>
      <c r="CD753">
        <v>5</v>
      </c>
      <c r="CE753">
        <v>7</v>
      </c>
      <c r="CF753">
        <v>4</v>
      </c>
      <c r="CG753">
        <v>4</v>
      </c>
      <c r="CH753">
        <v>5</v>
      </c>
      <c r="CI753">
        <v>5</v>
      </c>
      <c r="CJ753">
        <v>4</v>
      </c>
      <c r="CK753">
        <v>5</v>
      </c>
      <c r="CL753">
        <v>3</v>
      </c>
      <c r="CM753">
        <v>3</v>
      </c>
      <c r="CN753">
        <v>3</v>
      </c>
    </row>
    <row r="754" spans="1:92" ht="15.5">
      <c r="A754" s="126" t="s">
        <v>907</v>
      </c>
      <c r="B754" s="132">
        <v>22.840752621879211</v>
      </c>
      <c r="C754">
        <v>2</v>
      </c>
      <c r="D754">
        <v>2</v>
      </c>
      <c r="E754">
        <v>2</v>
      </c>
      <c r="F754">
        <v>1</v>
      </c>
      <c r="G754"/>
      <c r="H754"/>
      <c r="I754"/>
      <c r="J754"/>
      <c r="K754"/>
      <c r="L754"/>
      <c r="M754"/>
      <c r="N754"/>
      <c r="O754"/>
      <c r="P754"/>
      <c r="Q754" s="126">
        <f t="shared" si="33"/>
        <v>1</v>
      </c>
      <c r="R754">
        <f t="shared" si="35"/>
        <v>1</v>
      </c>
      <c r="S754"/>
      <c r="T754">
        <v>2</v>
      </c>
      <c r="U754">
        <v>3</v>
      </c>
      <c r="V754"/>
      <c r="W754">
        <v>5</v>
      </c>
      <c r="X754">
        <v>6</v>
      </c>
      <c r="Y754"/>
      <c r="Z754"/>
      <c r="AA754"/>
      <c r="AB754"/>
      <c r="AC754">
        <v>11</v>
      </c>
      <c r="AD754"/>
      <c r="AE754"/>
      <c r="AF754"/>
      <c r="AG754" s="126">
        <f t="shared" si="34"/>
        <v>5</v>
      </c>
      <c r="AH754"/>
      <c r="AI754">
        <v>2</v>
      </c>
      <c r="AJ754">
        <v>3</v>
      </c>
      <c r="AK754"/>
      <c r="AL754">
        <v>4</v>
      </c>
      <c r="AM754">
        <v>1</v>
      </c>
      <c r="AN754"/>
      <c r="AO754"/>
      <c r="AP754"/>
      <c r="AQ754"/>
      <c r="AR754">
        <v>5</v>
      </c>
      <c r="AS754"/>
      <c r="AT754"/>
      <c r="AU754" t="s">
        <v>548</v>
      </c>
      <c r="AV754"/>
      <c r="AW754"/>
      <c r="AX754"/>
      <c r="AY754"/>
      <c r="AZ754">
        <v>3</v>
      </c>
      <c r="BA754">
        <v>2</v>
      </c>
      <c r="BB754">
        <v>2</v>
      </c>
      <c r="BC754">
        <v>2</v>
      </c>
      <c r="BD754">
        <v>4</v>
      </c>
      <c r="BE754">
        <v>3</v>
      </c>
      <c r="BF754">
        <v>3</v>
      </c>
      <c r="BG754">
        <v>3</v>
      </c>
      <c r="BH754">
        <v>3</v>
      </c>
      <c r="BI754">
        <v>3</v>
      </c>
      <c r="BJ754">
        <v>3</v>
      </c>
      <c r="BK754">
        <v>3</v>
      </c>
      <c r="BL754">
        <v>3</v>
      </c>
      <c r="BM754">
        <v>3</v>
      </c>
      <c r="BN754">
        <v>3</v>
      </c>
      <c r="BO754">
        <v>3</v>
      </c>
      <c r="BP754">
        <v>3</v>
      </c>
      <c r="BQ754">
        <v>3</v>
      </c>
      <c r="BR754">
        <v>3</v>
      </c>
      <c r="BS754">
        <v>3</v>
      </c>
      <c r="BT754">
        <v>3</v>
      </c>
      <c r="BU754">
        <v>3</v>
      </c>
      <c r="BV754">
        <v>3</v>
      </c>
      <c r="BW754">
        <v>3</v>
      </c>
      <c r="BX754">
        <v>3</v>
      </c>
      <c r="BY754">
        <v>3</v>
      </c>
      <c r="BZ754">
        <v>3</v>
      </c>
      <c r="CA754">
        <v>3</v>
      </c>
      <c r="CB754">
        <v>3</v>
      </c>
      <c r="CC754">
        <v>3</v>
      </c>
      <c r="CD754">
        <v>3</v>
      </c>
      <c r="CE754">
        <v>7</v>
      </c>
      <c r="CF754">
        <v>2</v>
      </c>
      <c r="CG754">
        <v>4</v>
      </c>
      <c r="CH754">
        <v>3</v>
      </c>
      <c r="CI754">
        <v>3</v>
      </c>
      <c r="CJ754">
        <v>3</v>
      </c>
      <c r="CK754">
        <v>3</v>
      </c>
      <c r="CL754">
        <v>3</v>
      </c>
      <c r="CM754">
        <v>3</v>
      </c>
      <c r="CN754">
        <v>3</v>
      </c>
    </row>
    <row r="755" spans="1:92" ht="15.5">
      <c r="A755" s="126" t="s">
        <v>906</v>
      </c>
      <c r="B755" s="132">
        <v>19.551650166245047</v>
      </c>
      <c r="C755">
        <v>2</v>
      </c>
      <c r="D755">
        <v>3</v>
      </c>
      <c r="E755">
        <v>9</v>
      </c>
      <c r="F755"/>
      <c r="G755"/>
      <c r="H755"/>
      <c r="I755"/>
      <c r="J755"/>
      <c r="K755"/>
      <c r="L755"/>
      <c r="M755"/>
      <c r="N755"/>
      <c r="O755">
        <v>10</v>
      </c>
      <c r="P755"/>
      <c r="Q755" s="126">
        <f t="shared" si="33"/>
        <v>1</v>
      </c>
      <c r="R755">
        <f t="shared" si="35"/>
        <v>10</v>
      </c>
      <c r="S755"/>
      <c r="T755">
        <v>2</v>
      </c>
      <c r="U755"/>
      <c r="V755"/>
      <c r="W755"/>
      <c r="X755">
        <v>6</v>
      </c>
      <c r="Y755"/>
      <c r="Z755"/>
      <c r="AA755"/>
      <c r="AB755">
        <v>10</v>
      </c>
      <c r="AC755">
        <v>11</v>
      </c>
      <c r="AD755"/>
      <c r="AE755"/>
      <c r="AF755"/>
      <c r="AG755" s="126">
        <f t="shared" si="34"/>
        <v>4</v>
      </c>
      <c r="AH755"/>
      <c r="AI755">
        <v>2</v>
      </c>
      <c r="AJ755"/>
      <c r="AK755"/>
      <c r="AL755"/>
      <c r="AM755">
        <v>3</v>
      </c>
      <c r="AN755"/>
      <c r="AO755"/>
      <c r="AP755"/>
      <c r="AQ755">
        <v>4</v>
      </c>
      <c r="AR755">
        <v>1</v>
      </c>
      <c r="AS755"/>
      <c r="AT755"/>
      <c r="AU755"/>
      <c r="AV755"/>
      <c r="AW755"/>
      <c r="AX755"/>
      <c r="AY755"/>
      <c r="AZ755">
        <v>6</v>
      </c>
      <c r="BA755">
        <v>3</v>
      </c>
      <c r="BB755">
        <v>3</v>
      </c>
      <c r="BC755">
        <v>4</v>
      </c>
      <c r="BD755">
        <v>4</v>
      </c>
      <c r="BE755">
        <v>5</v>
      </c>
      <c r="BF755">
        <v>3</v>
      </c>
      <c r="BG755">
        <v>3</v>
      </c>
      <c r="BH755">
        <v>3</v>
      </c>
      <c r="BI755">
        <v>3</v>
      </c>
      <c r="BJ755">
        <v>4</v>
      </c>
      <c r="BK755">
        <v>5</v>
      </c>
      <c r="BL755">
        <v>5</v>
      </c>
      <c r="BM755">
        <v>5</v>
      </c>
      <c r="BN755">
        <v>3</v>
      </c>
      <c r="BO755">
        <v>4</v>
      </c>
      <c r="BP755">
        <v>4</v>
      </c>
      <c r="BQ755">
        <v>4</v>
      </c>
      <c r="BR755">
        <v>4</v>
      </c>
      <c r="BS755">
        <v>3</v>
      </c>
      <c r="BT755">
        <v>3</v>
      </c>
      <c r="BU755">
        <v>3</v>
      </c>
      <c r="BV755">
        <v>5</v>
      </c>
      <c r="BW755">
        <v>4</v>
      </c>
      <c r="BX755">
        <v>3</v>
      </c>
      <c r="BY755">
        <v>3</v>
      </c>
      <c r="BZ755">
        <v>5</v>
      </c>
      <c r="CA755">
        <v>5</v>
      </c>
      <c r="CB755">
        <v>4</v>
      </c>
      <c r="CC755">
        <v>3</v>
      </c>
      <c r="CD755">
        <v>4</v>
      </c>
      <c r="CE755">
        <v>7</v>
      </c>
      <c r="CF755">
        <v>4</v>
      </c>
      <c r="CG755">
        <v>5</v>
      </c>
      <c r="CH755">
        <v>4</v>
      </c>
      <c r="CI755">
        <v>5</v>
      </c>
      <c r="CJ755">
        <v>5</v>
      </c>
      <c r="CK755">
        <v>5</v>
      </c>
      <c r="CL755">
        <v>3</v>
      </c>
      <c r="CM755">
        <v>3</v>
      </c>
      <c r="CN755">
        <v>3</v>
      </c>
    </row>
    <row r="756" spans="1:92" ht="15.5">
      <c r="A756" s="126" t="s">
        <v>905</v>
      </c>
      <c r="B756" s="132">
        <v>7.0184522933182887</v>
      </c>
      <c r="C756">
        <v>2</v>
      </c>
      <c r="D756">
        <v>6</v>
      </c>
      <c r="E756">
        <v>9</v>
      </c>
      <c r="F756">
        <v>1</v>
      </c>
      <c r="G756"/>
      <c r="H756"/>
      <c r="I756"/>
      <c r="J756"/>
      <c r="K756"/>
      <c r="L756"/>
      <c r="M756"/>
      <c r="N756"/>
      <c r="O756"/>
      <c r="P756"/>
      <c r="Q756" s="126">
        <f t="shared" si="33"/>
        <v>1</v>
      </c>
      <c r="R756">
        <f t="shared" si="35"/>
        <v>1</v>
      </c>
      <c r="S756"/>
      <c r="T756">
        <v>2</v>
      </c>
      <c r="U756">
        <v>3</v>
      </c>
      <c r="V756"/>
      <c r="W756">
        <v>5</v>
      </c>
      <c r="X756">
        <v>6</v>
      </c>
      <c r="Y756">
        <v>7</v>
      </c>
      <c r="Z756">
        <v>8</v>
      </c>
      <c r="AA756"/>
      <c r="AB756"/>
      <c r="AC756">
        <v>11</v>
      </c>
      <c r="AD756">
        <v>12</v>
      </c>
      <c r="AE756">
        <v>13</v>
      </c>
      <c r="AF756"/>
      <c r="AG756" s="126">
        <f t="shared" si="34"/>
        <v>9</v>
      </c>
      <c r="AH756"/>
      <c r="AI756">
        <v>1</v>
      </c>
      <c r="AJ756">
        <v>6</v>
      </c>
      <c r="AK756"/>
      <c r="AL756">
        <v>9</v>
      </c>
      <c r="AM756">
        <v>2</v>
      </c>
      <c r="AN756">
        <v>7</v>
      </c>
      <c r="AO756">
        <v>3</v>
      </c>
      <c r="AP756"/>
      <c r="AQ756"/>
      <c r="AR756">
        <v>4</v>
      </c>
      <c r="AS756">
        <v>8</v>
      </c>
      <c r="AT756">
        <v>5</v>
      </c>
      <c r="AU756" t="s">
        <v>904</v>
      </c>
      <c r="AV756" t="s">
        <v>576</v>
      </c>
      <c r="AW756"/>
      <c r="AX756"/>
      <c r="AY756"/>
      <c r="AZ756">
        <v>4</v>
      </c>
      <c r="BA756">
        <v>4</v>
      </c>
      <c r="BB756">
        <v>4</v>
      </c>
      <c r="BC756">
        <v>4</v>
      </c>
      <c r="BD756">
        <v>5</v>
      </c>
      <c r="BE756">
        <v>4</v>
      </c>
      <c r="BF756">
        <v>4</v>
      </c>
      <c r="BG756">
        <v>4</v>
      </c>
      <c r="BH756">
        <v>3</v>
      </c>
      <c r="BI756">
        <v>4</v>
      </c>
      <c r="BJ756">
        <v>5</v>
      </c>
      <c r="BK756">
        <v>5</v>
      </c>
      <c r="BL756">
        <v>5</v>
      </c>
      <c r="BM756">
        <v>5</v>
      </c>
      <c r="BN756">
        <v>5</v>
      </c>
      <c r="BO756">
        <v>5</v>
      </c>
      <c r="BP756">
        <v>4</v>
      </c>
      <c r="BQ756">
        <v>4</v>
      </c>
      <c r="BR756">
        <v>4</v>
      </c>
      <c r="BS756">
        <v>4</v>
      </c>
      <c r="BT756">
        <v>3</v>
      </c>
      <c r="BU756">
        <v>4</v>
      </c>
      <c r="BV756">
        <v>4</v>
      </c>
      <c r="BW756">
        <v>4</v>
      </c>
      <c r="BX756">
        <v>4</v>
      </c>
      <c r="BY756">
        <v>4</v>
      </c>
      <c r="BZ756">
        <v>5</v>
      </c>
      <c r="CA756">
        <v>4</v>
      </c>
      <c r="CB756">
        <v>4</v>
      </c>
      <c r="CC756">
        <v>4</v>
      </c>
      <c r="CD756">
        <v>4</v>
      </c>
      <c r="CE756">
        <v>4</v>
      </c>
      <c r="CF756">
        <v>4</v>
      </c>
      <c r="CG756">
        <v>4</v>
      </c>
      <c r="CH756">
        <v>4</v>
      </c>
      <c r="CI756">
        <v>4</v>
      </c>
      <c r="CJ756">
        <v>4</v>
      </c>
      <c r="CK756">
        <v>4</v>
      </c>
      <c r="CL756">
        <v>3</v>
      </c>
      <c r="CM756">
        <v>3</v>
      </c>
      <c r="CN756">
        <v>3</v>
      </c>
    </row>
    <row r="757" spans="1:92" ht="15.5">
      <c r="A757" s="126" t="s">
        <v>903</v>
      </c>
      <c r="B757" s="132">
        <v>18.416478843557634</v>
      </c>
      <c r="C757">
        <v>1</v>
      </c>
      <c r="D757">
        <v>3</v>
      </c>
      <c r="E757">
        <v>13</v>
      </c>
      <c r="F757">
        <v>1</v>
      </c>
      <c r="G757"/>
      <c r="H757"/>
      <c r="I757"/>
      <c r="J757"/>
      <c r="K757"/>
      <c r="L757"/>
      <c r="M757"/>
      <c r="N757"/>
      <c r="O757"/>
      <c r="P757"/>
      <c r="Q757" s="126">
        <f t="shared" si="33"/>
        <v>1</v>
      </c>
      <c r="R757">
        <f t="shared" si="35"/>
        <v>1</v>
      </c>
      <c r="S757"/>
      <c r="T757">
        <v>2</v>
      </c>
      <c r="U757">
        <v>3</v>
      </c>
      <c r="V757">
        <v>4</v>
      </c>
      <c r="W757">
        <v>5</v>
      </c>
      <c r="X757">
        <v>6</v>
      </c>
      <c r="Y757"/>
      <c r="Z757"/>
      <c r="AA757"/>
      <c r="AB757"/>
      <c r="AC757"/>
      <c r="AD757"/>
      <c r="AE757"/>
      <c r="AF757"/>
      <c r="AG757" s="126">
        <f t="shared" si="34"/>
        <v>5</v>
      </c>
      <c r="AH757"/>
      <c r="AI757">
        <v>5</v>
      </c>
      <c r="AJ757">
        <v>4</v>
      </c>
      <c r="AK757">
        <v>2</v>
      </c>
      <c r="AL757">
        <v>3</v>
      </c>
      <c r="AM757">
        <v>1</v>
      </c>
      <c r="AN757"/>
      <c r="AO757"/>
      <c r="AP757"/>
      <c r="AQ757"/>
      <c r="AR757"/>
      <c r="AS757"/>
      <c r="AT757"/>
      <c r="AU757" t="s">
        <v>518</v>
      </c>
      <c r="AV757"/>
      <c r="AW757"/>
      <c r="AX757"/>
      <c r="AY757"/>
      <c r="AZ757">
        <v>3</v>
      </c>
      <c r="BA757">
        <v>3</v>
      </c>
      <c r="BB757">
        <v>4</v>
      </c>
      <c r="BC757">
        <v>3</v>
      </c>
      <c r="BD757">
        <v>5</v>
      </c>
      <c r="BE757">
        <v>5</v>
      </c>
      <c r="BF757">
        <v>3</v>
      </c>
      <c r="BG757">
        <v>3</v>
      </c>
      <c r="BH757">
        <v>3</v>
      </c>
      <c r="BI757">
        <v>3</v>
      </c>
      <c r="BJ757">
        <v>3</v>
      </c>
      <c r="BK757">
        <v>3</v>
      </c>
      <c r="BL757">
        <v>3</v>
      </c>
      <c r="BM757">
        <v>3</v>
      </c>
      <c r="BN757">
        <v>4</v>
      </c>
      <c r="BO757">
        <v>4</v>
      </c>
      <c r="BP757">
        <v>4</v>
      </c>
      <c r="BQ757">
        <v>4</v>
      </c>
      <c r="BR757">
        <v>4</v>
      </c>
      <c r="BS757">
        <v>4</v>
      </c>
      <c r="BT757">
        <v>3</v>
      </c>
      <c r="BU757">
        <v>3</v>
      </c>
      <c r="BV757">
        <v>3</v>
      </c>
      <c r="BW757">
        <v>3</v>
      </c>
      <c r="BX757">
        <v>3</v>
      </c>
      <c r="BY757">
        <v>3</v>
      </c>
      <c r="BZ757">
        <v>3</v>
      </c>
      <c r="CA757">
        <v>4</v>
      </c>
      <c r="CB757">
        <v>4</v>
      </c>
      <c r="CC757">
        <v>4</v>
      </c>
      <c r="CD757">
        <v>3</v>
      </c>
      <c r="CE757">
        <v>6</v>
      </c>
      <c r="CF757">
        <v>3</v>
      </c>
      <c r="CG757">
        <v>4</v>
      </c>
      <c r="CH757">
        <v>4</v>
      </c>
      <c r="CI757">
        <v>4</v>
      </c>
      <c r="CJ757">
        <v>4</v>
      </c>
      <c r="CK757">
        <v>4</v>
      </c>
      <c r="CL757">
        <v>3</v>
      </c>
      <c r="CM757">
        <v>3</v>
      </c>
      <c r="CN757">
        <v>3</v>
      </c>
    </row>
    <row r="758" spans="1:92" ht="15.5">
      <c r="A758" s="126" t="s">
        <v>902</v>
      </c>
      <c r="B758" s="132">
        <v>6.1361079506886522</v>
      </c>
      <c r="C758">
        <v>2</v>
      </c>
      <c r="D758">
        <v>5</v>
      </c>
      <c r="E758">
        <v>12</v>
      </c>
      <c r="F758">
        <v>1</v>
      </c>
      <c r="G758"/>
      <c r="H758"/>
      <c r="I758"/>
      <c r="J758"/>
      <c r="K758"/>
      <c r="L758"/>
      <c r="M758"/>
      <c r="N758"/>
      <c r="O758"/>
      <c r="P758"/>
      <c r="Q758" s="126">
        <f t="shared" si="33"/>
        <v>1</v>
      </c>
      <c r="R758">
        <f t="shared" si="35"/>
        <v>1</v>
      </c>
      <c r="S758"/>
      <c r="T758">
        <v>2</v>
      </c>
      <c r="U758">
        <v>3</v>
      </c>
      <c r="V758">
        <v>4</v>
      </c>
      <c r="W758">
        <v>5</v>
      </c>
      <c r="X758">
        <v>6</v>
      </c>
      <c r="Y758">
        <v>7</v>
      </c>
      <c r="Z758">
        <v>8</v>
      </c>
      <c r="AA758"/>
      <c r="AB758">
        <v>10</v>
      </c>
      <c r="AC758">
        <v>11</v>
      </c>
      <c r="AD758">
        <v>12</v>
      </c>
      <c r="AE758">
        <v>13</v>
      </c>
      <c r="AF758"/>
      <c r="AG758" s="126">
        <f t="shared" si="34"/>
        <v>11</v>
      </c>
      <c r="AH758"/>
      <c r="AI758">
        <v>1</v>
      </c>
      <c r="AJ758">
        <v>5</v>
      </c>
      <c r="AK758">
        <v>6</v>
      </c>
      <c r="AL758">
        <v>7</v>
      </c>
      <c r="AM758">
        <v>3</v>
      </c>
      <c r="AN758">
        <v>4</v>
      </c>
      <c r="AO758">
        <v>11</v>
      </c>
      <c r="AP758"/>
      <c r="AQ758">
        <v>10</v>
      </c>
      <c r="AR758">
        <v>2</v>
      </c>
      <c r="AS758">
        <v>8</v>
      </c>
      <c r="AT758">
        <v>9</v>
      </c>
      <c r="AU758" t="s">
        <v>901</v>
      </c>
      <c r="AV758" t="s">
        <v>375</v>
      </c>
      <c r="AW758" t="s">
        <v>576</v>
      </c>
      <c r="AX758" t="s">
        <v>297</v>
      </c>
      <c r="AY758"/>
      <c r="AZ758">
        <v>4</v>
      </c>
      <c r="BA758">
        <v>4</v>
      </c>
      <c r="BB758">
        <v>4</v>
      </c>
      <c r="BC758">
        <v>4</v>
      </c>
      <c r="BD758">
        <v>5</v>
      </c>
      <c r="BE758">
        <v>5</v>
      </c>
      <c r="BF758">
        <v>4</v>
      </c>
      <c r="BG758">
        <v>4</v>
      </c>
      <c r="BH758">
        <v>3</v>
      </c>
      <c r="BI758">
        <v>3</v>
      </c>
      <c r="BJ758">
        <v>4</v>
      </c>
      <c r="BK758">
        <v>5</v>
      </c>
      <c r="BL758">
        <v>4</v>
      </c>
      <c r="BM758">
        <v>5</v>
      </c>
      <c r="BN758">
        <v>4</v>
      </c>
      <c r="BO758">
        <v>4</v>
      </c>
      <c r="BP758">
        <v>4</v>
      </c>
      <c r="BQ758">
        <v>4</v>
      </c>
      <c r="BR758">
        <v>4</v>
      </c>
      <c r="BS758">
        <v>4</v>
      </c>
      <c r="BT758">
        <v>4</v>
      </c>
      <c r="BU758">
        <v>4</v>
      </c>
      <c r="BV758">
        <v>4</v>
      </c>
      <c r="BW758">
        <v>4</v>
      </c>
      <c r="BX758">
        <v>4</v>
      </c>
      <c r="BY758">
        <v>4</v>
      </c>
      <c r="BZ758">
        <v>5</v>
      </c>
      <c r="CA758">
        <v>5</v>
      </c>
      <c r="CB758">
        <v>4</v>
      </c>
      <c r="CC758">
        <v>5</v>
      </c>
      <c r="CD758">
        <v>5</v>
      </c>
      <c r="CE758">
        <v>7</v>
      </c>
      <c r="CF758">
        <v>3</v>
      </c>
      <c r="CG758">
        <v>5</v>
      </c>
      <c r="CH758">
        <v>4</v>
      </c>
      <c r="CI758">
        <v>5</v>
      </c>
      <c r="CJ758">
        <v>5</v>
      </c>
      <c r="CK758">
        <v>5</v>
      </c>
      <c r="CL758">
        <v>3</v>
      </c>
      <c r="CM758">
        <v>3</v>
      </c>
      <c r="CN758">
        <v>2</v>
      </c>
    </row>
    <row r="759" spans="1:92" ht="15.5">
      <c r="A759" s="126" t="s">
        <v>900</v>
      </c>
      <c r="B759" s="132">
        <v>4.1593141265542872</v>
      </c>
      <c r="C759">
        <v>2</v>
      </c>
      <c r="D759">
        <v>4</v>
      </c>
      <c r="E759">
        <v>1</v>
      </c>
      <c r="F759">
        <v>1</v>
      </c>
      <c r="G759"/>
      <c r="H759"/>
      <c r="I759"/>
      <c r="J759"/>
      <c r="K759"/>
      <c r="L759"/>
      <c r="M759"/>
      <c r="N759"/>
      <c r="O759"/>
      <c r="P759"/>
      <c r="Q759" s="126">
        <f t="shared" si="33"/>
        <v>1</v>
      </c>
      <c r="R759">
        <f t="shared" si="35"/>
        <v>1</v>
      </c>
      <c r="S759"/>
      <c r="T759"/>
      <c r="U759"/>
      <c r="V759"/>
      <c r="W759">
        <v>5</v>
      </c>
      <c r="X759"/>
      <c r="Y759">
        <v>7</v>
      </c>
      <c r="Z759"/>
      <c r="AA759"/>
      <c r="AB759"/>
      <c r="AC759"/>
      <c r="AD759"/>
      <c r="AE759"/>
      <c r="AF759"/>
      <c r="AG759" s="126">
        <f t="shared" si="34"/>
        <v>2</v>
      </c>
      <c r="AH759"/>
      <c r="AI759"/>
      <c r="AJ759"/>
      <c r="AK759"/>
      <c r="AL759">
        <v>2</v>
      </c>
      <c r="AM759"/>
      <c r="AN759">
        <v>1</v>
      </c>
      <c r="AO759"/>
      <c r="AP759"/>
      <c r="AQ759"/>
      <c r="AR759"/>
      <c r="AS759"/>
      <c r="AT759"/>
      <c r="AU759" t="s">
        <v>899</v>
      </c>
      <c r="AV759"/>
      <c r="AW759"/>
      <c r="AX759"/>
      <c r="AY759"/>
      <c r="AZ759">
        <v>6</v>
      </c>
      <c r="BA759">
        <v>1</v>
      </c>
      <c r="BB759">
        <v>1</v>
      </c>
      <c r="BC759">
        <v>2</v>
      </c>
      <c r="BD759">
        <v>4</v>
      </c>
      <c r="BE759">
        <v>5</v>
      </c>
      <c r="BF759">
        <v>3</v>
      </c>
      <c r="BG759">
        <v>3</v>
      </c>
      <c r="BH759">
        <v>3</v>
      </c>
      <c r="BI759">
        <v>3</v>
      </c>
      <c r="BJ759">
        <v>3</v>
      </c>
      <c r="BK759">
        <v>3</v>
      </c>
      <c r="BL759">
        <v>3</v>
      </c>
      <c r="BM759">
        <v>3</v>
      </c>
      <c r="BN759">
        <v>3</v>
      </c>
      <c r="BO759">
        <v>4</v>
      </c>
      <c r="BP759">
        <v>4</v>
      </c>
      <c r="BQ759">
        <v>3</v>
      </c>
      <c r="BR759">
        <v>3</v>
      </c>
      <c r="BS759">
        <v>3</v>
      </c>
      <c r="BT759">
        <v>3</v>
      </c>
      <c r="BU759">
        <v>3</v>
      </c>
      <c r="BV759">
        <v>3</v>
      </c>
      <c r="BW759">
        <v>3</v>
      </c>
      <c r="BX759">
        <v>4</v>
      </c>
      <c r="BY759">
        <v>4</v>
      </c>
      <c r="BZ759">
        <v>4</v>
      </c>
      <c r="CA759">
        <v>5</v>
      </c>
      <c r="CB759">
        <v>4</v>
      </c>
      <c r="CC759">
        <v>4</v>
      </c>
      <c r="CD759">
        <v>4</v>
      </c>
      <c r="CE759">
        <v>7</v>
      </c>
      <c r="CF759">
        <v>3</v>
      </c>
      <c r="CG759">
        <v>3</v>
      </c>
      <c r="CH759">
        <v>3</v>
      </c>
      <c r="CI759">
        <v>3</v>
      </c>
      <c r="CJ759">
        <v>3</v>
      </c>
      <c r="CK759">
        <v>3</v>
      </c>
      <c r="CL759">
        <v>1</v>
      </c>
      <c r="CM759">
        <v>1</v>
      </c>
      <c r="CN759">
        <v>1</v>
      </c>
    </row>
    <row r="760" spans="1:92" ht="15.5">
      <c r="A760" s="126" t="s">
        <v>898</v>
      </c>
      <c r="B760" s="132">
        <v>15.404644850243471</v>
      </c>
      <c r="C760">
        <v>1</v>
      </c>
      <c r="D760">
        <v>2</v>
      </c>
      <c r="E760">
        <v>1</v>
      </c>
      <c r="F760">
        <v>1</v>
      </c>
      <c r="G760"/>
      <c r="H760"/>
      <c r="I760"/>
      <c r="J760"/>
      <c r="K760"/>
      <c r="L760"/>
      <c r="M760"/>
      <c r="N760"/>
      <c r="O760"/>
      <c r="P760"/>
      <c r="Q760" s="126">
        <f t="shared" si="33"/>
        <v>1</v>
      </c>
      <c r="R760">
        <f t="shared" si="35"/>
        <v>1</v>
      </c>
      <c r="S760"/>
      <c r="T760">
        <v>2</v>
      </c>
      <c r="U760">
        <v>3</v>
      </c>
      <c r="V760"/>
      <c r="W760"/>
      <c r="X760">
        <v>6</v>
      </c>
      <c r="Y760"/>
      <c r="Z760"/>
      <c r="AA760"/>
      <c r="AB760"/>
      <c r="AC760"/>
      <c r="AD760"/>
      <c r="AE760"/>
      <c r="AF760"/>
      <c r="AG760" s="126">
        <f t="shared" si="34"/>
        <v>3</v>
      </c>
      <c r="AH760"/>
      <c r="AI760">
        <v>1</v>
      </c>
      <c r="AJ760">
        <v>2</v>
      </c>
      <c r="AK760"/>
      <c r="AL760"/>
      <c r="AM760">
        <v>3</v>
      </c>
      <c r="AN760"/>
      <c r="AO760"/>
      <c r="AP760"/>
      <c r="AQ760"/>
      <c r="AR760"/>
      <c r="AS760"/>
      <c r="AT760"/>
      <c r="AU760"/>
      <c r="AV760"/>
      <c r="AW760"/>
      <c r="AX760"/>
      <c r="AY760"/>
      <c r="AZ760">
        <v>2</v>
      </c>
      <c r="BA760">
        <v>1</v>
      </c>
      <c r="BB760">
        <v>1</v>
      </c>
      <c r="BC760">
        <v>2</v>
      </c>
      <c r="BD760">
        <v>4</v>
      </c>
      <c r="BE760">
        <v>5</v>
      </c>
      <c r="BF760">
        <v>3</v>
      </c>
      <c r="BG760">
        <v>5</v>
      </c>
      <c r="BH760">
        <v>4</v>
      </c>
      <c r="BI760">
        <v>4</v>
      </c>
      <c r="BJ760">
        <v>4</v>
      </c>
      <c r="BK760">
        <v>5</v>
      </c>
      <c r="BL760">
        <v>4</v>
      </c>
      <c r="BM760">
        <v>5</v>
      </c>
      <c r="BN760">
        <v>4</v>
      </c>
      <c r="BO760">
        <v>4</v>
      </c>
      <c r="BP760">
        <v>4</v>
      </c>
      <c r="BQ760">
        <v>4</v>
      </c>
      <c r="BR760">
        <v>5</v>
      </c>
      <c r="BS760">
        <v>4</v>
      </c>
      <c r="BT760">
        <v>5</v>
      </c>
      <c r="BU760">
        <v>5</v>
      </c>
      <c r="BV760">
        <v>4</v>
      </c>
      <c r="BW760">
        <v>5</v>
      </c>
      <c r="BX760">
        <v>4</v>
      </c>
      <c r="BY760">
        <v>4</v>
      </c>
      <c r="BZ760">
        <v>5</v>
      </c>
      <c r="CA760">
        <v>4</v>
      </c>
      <c r="CB760">
        <v>2</v>
      </c>
      <c r="CC760">
        <v>3</v>
      </c>
      <c r="CD760">
        <v>4</v>
      </c>
      <c r="CE760">
        <v>7</v>
      </c>
      <c r="CF760">
        <v>2</v>
      </c>
      <c r="CG760">
        <v>3</v>
      </c>
      <c r="CH760">
        <v>1</v>
      </c>
      <c r="CI760">
        <v>4</v>
      </c>
      <c r="CJ760">
        <v>3</v>
      </c>
      <c r="CK760">
        <v>1</v>
      </c>
      <c r="CL760">
        <v>4</v>
      </c>
      <c r="CM760">
        <v>3</v>
      </c>
      <c r="CN760">
        <v>4</v>
      </c>
    </row>
    <row r="761" spans="1:92" ht="15.5">
      <c r="A761" s="126" t="s">
        <v>897</v>
      </c>
      <c r="B761" s="132">
        <v>22.025053998690634</v>
      </c>
      <c r="C761">
        <v>1</v>
      </c>
      <c r="D761">
        <v>6</v>
      </c>
      <c r="E761">
        <v>2</v>
      </c>
      <c r="F761">
        <v>1</v>
      </c>
      <c r="G761"/>
      <c r="H761"/>
      <c r="I761"/>
      <c r="J761"/>
      <c r="K761"/>
      <c r="L761"/>
      <c r="M761"/>
      <c r="N761"/>
      <c r="O761"/>
      <c r="P761"/>
      <c r="Q761" s="126">
        <f t="shared" si="33"/>
        <v>1</v>
      </c>
      <c r="R761">
        <f t="shared" si="35"/>
        <v>1</v>
      </c>
      <c r="S761"/>
      <c r="T761"/>
      <c r="U761">
        <v>3</v>
      </c>
      <c r="V761">
        <v>4</v>
      </c>
      <c r="W761"/>
      <c r="X761">
        <v>6</v>
      </c>
      <c r="Y761"/>
      <c r="Z761"/>
      <c r="AA761"/>
      <c r="AB761">
        <v>10</v>
      </c>
      <c r="AC761">
        <v>11</v>
      </c>
      <c r="AD761">
        <v>12</v>
      </c>
      <c r="AE761"/>
      <c r="AF761"/>
      <c r="AG761" s="126">
        <f t="shared" si="34"/>
        <v>6</v>
      </c>
      <c r="AH761"/>
      <c r="AI761"/>
      <c r="AJ761">
        <v>1</v>
      </c>
      <c r="AK761">
        <v>3</v>
      </c>
      <c r="AL761"/>
      <c r="AM761">
        <v>2</v>
      </c>
      <c r="AN761"/>
      <c r="AO761"/>
      <c r="AP761"/>
      <c r="AQ761">
        <v>6</v>
      </c>
      <c r="AR761">
        <v>5</v>
      </c>
      <c r="AS761">
        <v>4</v>
      </c>
      <c r="AT761"/>
      <c r="AU761" t="s">
        <v>896</v>
      </c>
      <c r="AV761" t="s">
        <v>895</v>
      </c>
      <c r="AW761" t="s">
        <v>894</v>
      </c>
      <c r="AX761" t="s">
        <v>893</v>
      </c>
      <c r="AY761"/>
      <c r="AZ761">
        <v>4</v>
      </c>
      <c r="BA761">
        <v>4</v>
      </c>
      <c r="BB761">
        <v>4</v>
      </c>
      <c r="BC761">
        <v>4</v>
      </c>
      <c r="BD761">
        <v>4</v>
      </c>
      <c r="BE761">
        <v>5</v>
      </c>
      <c r="BF761">
        <v>4</v>
      </c>
      <c r="BG761">
        <v>4</v>
      </c>
      <c r="BH761">
        <v>4</v>
      </c>
      <c r="BI761">
        <v>4</v>
      </c>
      <c r="BJ761">
        <v>4</v>
      </c>
      <c r="BK761">
        <v>4</v>
      </c>
      <c r="BL761">
        <v>5</v>
      </c>
      <c r="BM761">
        <v>5</v>
      </c>
      <c r="BN761">
        <v>5</v>
      </c>
      <c r="BO761">
        <v>5</v>
      </c>
      <c r="BP761">
        <v>5</v>
      </c>
      <c r="BQ761">
        <v>5</v>
      </c>
      <c r="BR761">
        <v>5</v>
      </c>
      <c r="BS761">
        <v>5</v>
      </c>
      <c r="BT761">
        <v>5</v>
      </c>
      <c r="BU761">
        <v>5</v>
      </c>
      <c r="BV761">
        <v>5</v>
      </c>
      <c r="BW761">
        <v>5</v>
      </c>
      <c r="BX761">
        <v>5</v>
      </c>
      <c r="BY761">
        <v>5</v>
      </c>
      <c r="BZ761">
        <v>5</v>
      </c>
      <c r="CA761">
        <v>5</v>
      </c>
      <c r="CB761">
        <v>5</v>
      </c>
      <c r="CC761">
        <v>5</v>
      </c>
      <c r="CD761">
        <v>5</v>
      </c>
      <c r="CE761">
        <v>4</v>
      </c>
      <c r="CF761">
        <v>4</v>
      </c>
      <c r="CG761">
        <v>4</v>
      </c>
      <c r="CH761">
        <v>4</v>
      </c>
      <c r="CI761">
        <v>4</v>
      </c>
      <c r="CJ761">
        <v>4</v>
      </c>
      <c r="CK761">
        <v>5</v>
      </c>
      <c r="CL761">
        <v>4</v>
      </c>
      <c r="CM761">
        <v>4</v>
      </c>
      <c r="CN761">
        <v>4</v>
      </c>
    </row>
    <row r="762" spans="1:92" ht="15.5">
      <c r="A762" s="126" t="s">
        <v>892</v>
      </c>
      <c r="B762" s="132">
        <v>7.6321692153904497</v>
      </c>
      <c r="C762">
        <v>1</v>
      </c>
      <c r="D762">
        <v>3</v>
      </c>
      <c r="E762">
        <v>7</v>
      </c>
      <c r="F762">
        <v>1</v>
      </c>
      <c r="G762"/>
      <c r="H762"/>
      <c r="I762"/>
      <c r="J762"/>
      <c r="K762"/>
      <c r="L762"/>
      <c r="M762"/>
      <c r="N762"/>
      <c r="O762"/>
      <c r="P762"/>
      <c r="Q762" s="126">
        <f t="shared" si="33"/>
        <v>1</v>
      </c>
      <c r="R762">
        <f t="shared" si="35"/>
        <v>1</v>
      </c>
      <c r="S762"/>
      <c r="T762">
        <v>2</v>
      </c>
      <c r="U762"/>
      <c r="V762"/>
      <c r="W762"/>
      <c r="X762">
        <v>6</v>
      </c>
      <c r="Y762"/>
      <c r="Z762"/>
      <c r="AA762"/>
      <c r="AB762"/>
      <c r="AC762"/>
      <c r="AD762"/>
      <c r="AE762"/>
      <c r="AF762"/>
      <c r="AG762" s="126">
        <f t="shared" si="34"/>
        <v>2</v>
      </c>
      <c r="AH762"/>
      <c r="AI762">
        <v>1</v>
      </c>
      <c r="AJ762"/>
      <c r="AK762"/>
      <c r="AL762"/>
      <c r="AM762">
        <v>2</v>
      </c>
      <c r="AN762"/>
      <c r="AO762"/>
      <c r="AP762"/>
      <c r="AQ762"/>
      <c r="AR762"/>
      <c r="AS762"/>
      <c r="AT762"/>
      <c r="AU762" t="s">
        <v>891</v>
      </c>
      <c r="AV762"/>
      <c r="AW762"/>
      <c r="AX762"/>
      <c r="AY762"/>
      <c r="AZ762">
        <v>6</v>
      </c>
      <c r="BA762">
        <v>4</v>
      </c>
      <c r="BB762">
        <v>4</v>
      </c>
      <c r="BC762">
        <v>4</v>
      </c>
      <c r="BD762">
        <v>3</v>
      </c>
      <c r="BE762">
        <v>4</v>
      </c>
      <c r="BF762">
        <v>3</v>
      </c>
      <c r="BG762">
        <v>3</v>
      </c>
      <c r="BH762">
        <v>3</v>
      </c>
      <c r="BI762">
        <v>3</v>
      </c>
      <c r="BJ762">
        <v>4</v>
      </c>
      <c r="BK762">
        <v>4</v>
      </c>
      <c r="BL762">
        <v>4</v>
      </c>
      <c r="BM762">
        <v>4</v>
      </c>
      <c r="BN762">
        <v>4</v>
      </c>
      <c r="BO762">
        <v>4</v>
      </c>
      <c r="BP762">
        <v>4</v>
      </c>
      <c r="BQ762">
        <v>4</v>
      </c>
      <c r="BR762">
        <v>4</v>
      </c>
      <c r="BS762">
        <v>4</v>
      </c>
      <c r="BT762">
        <v>4</v>
      </c>
      <c r="BU762">
        <v>4</v>
      </c>
      <c r="BV762">
        <v>4</v>
      </c>
      <c r="BW762">
        <v>4</v>
      </c>
      <c r="BX762">
        <v>4</v>
      </c>
      <c r="BY762">
        <v>4</v>
      </c>
      <c r="BZ762">
        <v>4</v>
      </c>
      <c r="CA762">
        <v>4</v>
      </c>
      <c r="CB762">
        <v>4</v>
      </c>
      <c r="CC762">
        <v>4</v>
      </c>
      <c r="CD762">
        <v>4</v>
      </c>
      <c r="CE762">
        <v>5</v>
      </c>
      <c r="CF762">
        <v>4</v>
      </c>
      <c r="CG762">
        <v>4</v>
      </c>
      <c r="CH762">
        <v>4</v>
      </c>
      <c r="CI762">
        <v>4</v>
      </c>
      <c r="CJ762">
        <v>4</v>
      </c>
      <c r="CK762">
        <v>4</v>
      </c>
      <c r="CL762">
        <v>3</v>
      </c>
      <c r="CM762">
        <v>3</v>
      </c>
      <c r="CN762">
        <v>3</v>
      </c>
    </row>
    <row r="763" spans="1:92" ht="15.5">
      <c r="A763" s="126" t="s">
        <v>890</v>
      </c>
      <c r="B763" s="132">
        <v>8.8804725490301362</v>
      </c>
      <c r="C763">
        <v>2</v>
      </c>
      <c r="D763">
        <v>3</v>
      </c>
      <c r="E763">
        <v>2</v>
      </c>
      <c r="F763">
        <v>1</v>
      </c>
      <c r="G763">
        <v>2</v>
      </c>
      <c r="H763"/>
      <c r="I763"/>
      <c r="J763"/>
      <c r="K763"/>
      <c r="L763"/>
      <c r="M763"/>
      <c r="N763"/>
      <c r="O763"/>
      <c r="P763"/>
      <c r="Q763" s="126">
        <f t="shared" si="33"/>
        <v>2</v>
      </c>
      <c r="R763">
        <f t="shared" si="35"/>
        <v>11</v>
      </c>
      <c r="S763"/>
      <c r="T763"/>
      <c r="U763"/>
      <c r="V763"/>
      <c r="W763"/>
      <c r="X763"/>
      <c r="Y763"/>
      <c r="Z763"/>
      <c r="AA763"/>
      <c r="AB763"/>
      <c r="AC763"/>
      <c r="AD763"/>
      <c r="AE763"/>
      <c r="AF763">
        <v>14</v>
      </c>
      <c r="AG763" s="126">
        <f t="shared" si="34"/>
        <v>0</v>
      </c>
      <c r="AH763"/>
      <c r="AI763"/>
      <c r="AJ763"/>
      <c r="AK763"/>
      <c r="AL763"/>
      <c r="AM763"/>
      <c r="AN763"/>
      <c r="AO763"/>
      <c r="AP763"/>
      <c r="AQ763"/>
      <c r="AR763"/>
      <c r="AS763"/>
      <c r="AT763"/>
      <c r="AU763" t="s">
        <v>269</v>
      </c>
      <c r="AV763" t="s">
        <v>889</v>
      </c>
      <c r="AW763" t="s">
        <v>403</v>
      </c>
      <c r="AX763" t="s">
        <v>576</v>
      </c>
      <c r="AY763" t="s">
        <v>536</v>
      </c>
      <c r="AZ763">
        <v>2</v>
      </c>
      <c r="BA763">
        <v>5</v>
      </c>
      <c r="BB763">
        <v>5</v>
      </c>
      <c r="BC763">
        <v>5</v>
      </c>
      <c r="BD763">
        <v>5</v>
      </c>
      <c r="BE763">
        <v>5</v>
      </c>
      <c r="BF763">
        <v>4</v>
      </c>
      <c r="BG763">
        <v>3</v>
      </c>
      <c r="BH763">
        <v>3</v>
      </c>
      <c r="BI763">
        <v>3</v>
      </c>
      <c r="BJ763">
        <v>3</v>
      </c>
      <c r="BK763">
        <v>3</v>
      </c>
      <c r="BL763">
        <v>3</v>
      </c>
      <c r="BM763">
        <v>3</v>
      </c>
      <c r="BN763">
        <v>3</v>
      </c>
      <c r="BO763">
        <v>3</v>
      </c>
      <c r="BP763">
        <v>3</v>
      </c>
      <c r="BQ763">
        <v>3</v>
      </c>
      <c r="BR763">
        <v>3</v>
      </c>
      <c r="BS763">
        <v>3</v>
      </c>
      <c r="BT763">
        <v>3</v>
      </c>
      <c r="BU763">
        <v>3</v>
      </c>
      <c r="BV763">
        <v>3</v>
      </c>
      <c r="BW763">
        <v>3</v>
      </c>
      <c r="BX763">
        <v>3</v>
      </c>
      <c r="BY763">
        <v>3</v>
      </c>
      <c r="BZ763">
        <v>3</v>
      </c>
      <c r="CA763">
        <v>3</v>
      </c>
      <c r="CB763">
        <v>5</v>
      </c>
      <c r="CC763">
        <v>5</v>
      </c>
      <c r="CD763">
        <v>5</v>
      </c>
      <c r="CE763">
        <v>2</v>
      </c>
      <c r="CF763">
        <v>5</v>
      </c>
      <c r="CG763">
        <v>5</v>
      </c>
      <c r="CH763">
        <v>5</v>
      </c>
      <c r="CI763">
        <v>5</v>
      </c>
      <c r="CJ763">
        <v>5</v>
      </c>
      <c r="CK763">
        <v>5</v>
      </c>
      <c r="CL763">
        <v>5</v>
      </c>
      <c r="CM763">
        <v>5</v>
      </c>
      <c r="CN763">
        <v>5</v>
      </c>
    </row>
    <row r="764" spans="1:92" ht="15.5">
      <c r="A764" s="126" t="s">
        <v>888</v>
      </c>
      <c r="B764" s="132">
        <v>18.674663412981161</v>
      </c>
      <c r="C764">
        <v>2</v>
      </c>
      <c r="D764">
        <v>5</v>
      </c>
      <c r="E764">
        <v>15</v>
      </c>
      <c r="F764">
        <v>1</v>
      </c>
      <c r="G764"/>
      <c r="H764"/>
      <c r="I764"/>
      <c r="J764"/>
      <c r="K764"/>
      <c r="L764"/>
      <c r="M764"/>
      <c r="N764"/>
      <c r="O764"/>
      <c r="P764"/>
      <c r="Q764" s="126">
        <f t="shared" si="33"/>
        <v>1</v>
      </c>
      <c r="R764">
        <f t="shared" si="35"/>
        <v>1</v>
      </c>
      <c r="S764">
        <v>1</v>
      </c>
      <c r="T764">
        <v>2</v>
      </c>
      <c r="U764">
        <v>3</v>
      </c>
      <c r="V764">
        <v>4</v>
      </c>
      <c r="W764">
        <v>5</v>
      </c>
      <c r="X764">
        <v>6</v>
      </c>
      <c r="Y764">
        <v>7</v>
      </c>
      <c r="Z764">
        <v>8</v>
      </c>
      <c r="AA764">
        <v>9</v>
      </c>
      <c r="AB764">
        <v>10</v>
      </c>
      <c r="AC764">
        <v>11</v>
      </c>
      <c r="AD764">
        <v>12</v>
      </c>
      <c r="AE764"/>
      <c r="AF764"/>
      <c r="AG764" s="126">
        <f t="shared" si="34"/>
        <v>12</v>
      </c>
      <c r="AH764">
        <v>2</v>
      </c>
      <c r="AI764">
        <v>3</v>
      </c>
      <c r="AJ764">
        <v>9</v>
      </c>
      <c r="AK764">
        <v>12</v>
      </c>
      <c r="AL764">
        <v>8</v>
      </c>
      <c r="AM764">
        <v>5</v>
      </c>
      <c r="AN764">
        <v>6</v>
      </c>
      <c r="AO764">
        <v>7</v>
      </c>
      <c r="AP764">
        <v>11</v>
      </c>
      <c r="AQ764">
        <v>10</v>
      </c>
      <c r="AR764">
        <v>1</v>
      </c>
      <c r="AS764">
        <v>4</v>
      </c>
      <c r="AT764"/>
      <c r="AU764" t="s">
        <v>502</v>
      </c>
      <c r="AV764"/>
      <c r="AW764"/>
      <c r="AX764"/>
      <c r="AY764"/>
      <c r="AZ764">
        <v>6</v>
      </c>
      <c r="BA764">
        <v>4</v>
      </c>
      <c r="BB764">
        <v>4</v>
      </c>
      <c r="BC764">
        <v>4</v>
      </c>
      <c r="BD764">
        <v>5</v>
      </c>
      <c r="BE764">
        <v>5</v>
      </c>
      <c r="BF764">
        <v>4</v>
      </c>
      <c r="BG764">
        <v>4</v>
      </c>
      <c r="BH764">
        <v>3</v>
      </c>
      <c r="BI764">
        <v>5</v>
      </c>
      <c r="BJ764">
        <v>5</v>
      </c>
      <c r="BK764">
        <v>5</v>
      </c>
      <c r="BL764">
        <v>5</v>
      </c>
      <c r="BM764">
        <v>5</v>
      </c>
      <c r="BN764">
        <v>5</v>
      </c>
      <c r="BO764">
        <v>5</v>
      </c>
      <c r="BP764">
        <v>5</v>
      </c>
      <c r="BQ764">
        <v>5</v>
      </c>
      <c r="BR764">
        <v>5</v>
      </c>
      <c r="BS764">
        <v>5</v>
      </c>
      <c r="BT764">
        <v>5</v>
      </c>
      <c r="BU764">
        <v>4</v>
      </c>
      <c r="BV764">
        <v>5</v>
      </c>
      <c r="BW764">
        <v>5</v>
      </c>
      <c r="BX764">
        <v>5</v>
      </c>
      <c r="BY764">
        <v>5</v>
      </c>
      <c r="BZ764">
        <v>5</v>
      </c>
      <c r="CA764">
        <v>5</v>
      </c>
      <c r="CB764">
        <v>5</v>
      </c>
      <c r="CC764">
        <v>5</v>
      </c>
      <c r="CD764">
        <v>5</v>
      </c>
      <c r="CE764">
        <v>3</v>
      </c>
      <c r="CF764">
        <v>4</v>
      </c>
      <c r="CG764">
        <v>4</v>
      </c>
      <c r="CH764">
        <v>4</v>
      </c>
      <c r="CI764">
        <v>5</v>
      </c>
      <c r="CJ764">
        <v>4</v>
      </c>
      <c r="CK764">
        <v>5</v>
      </c>
      <c r="CL764">
        <v>4</v>
      </c>
      <c r="CM764">
        <v>4</v>
      </c>
      <c r="CN764">
        <v>3</v>
      </c>
    </row>
    <row r="765" spans="1:92" ht="15.5">
      <c r="A765" s="126" t="s">
        <v>887</v>
      </c>
      <c r="B765" s="132">
        <v>20.411824921979321</v>
      </c>
      <c r="C765">
        <v>2</v>
      </c>
      <c r="D765">
        <v>2</v>
      </c>
      <c r="E765">
        <v>7</v>
      </c>
      <c r="F765">
        <v>1</v>
      </c>
      <c r="G765"/>
      <c r="H765"/>
      <c r="I765"/>
      <c r="J765"/>
      <c r="K765"/>
      <c r="L765"/>
      <c r="M765"/>
      <c r="N765"/>
      <c r="O765"/>
      <c r="P765"/>
      <c r="Q765" s="126">
        <f t="shared" si="33"/>
        <v>1</v>
      </c>
      <c r="R765">
        <f t="shared" si="35"/>
        <v>1</v>
      </c>
      <c r="S765"/>
      <c r="T765"/>
      <c r="U765"/>
      <c r="V765">
        <v>4</v>
      </c>
      <c r="W765"/>
      <c r="X765"/>
      <c r="Y765">
        <v>7</v>
      </c>
      <c r="Z765"/>
      <c r="AA765"/>
      <c r="AB765"/>
      <c r="AC765"/>
      <c r="AD765"/>
      <c r="AE765">
        <v>13</v>
      </c>
      <c r="AF765"/>
      <c r="AG765" s="126">
        <f t="shared" si="34"/>
        <v>3</v>
      </c>
      <c r="AH765"/>
      <c r="AI765"/>
      <c r="AJ765"/>
      <c r="AK765">
        <v>2</v>
      </c>
      <c r="AL765"/>
      <c r="AM765"/>
      <c r="AN765">
        <v>3</v>
      </c>
      <c r="AO765"/>
      <c r="AP765"/>
      <c r="AQ765"/>
      <c r="AR765"/>
      <c r="AS765"/>
      <c r="AT765">
        <v>1</v>
      </c>
      <c r="AU765" t="s">
        <v>318</v>
      </c>
      <c r="AV765"/>
      <c r="AW765"/>
      <c r="AX765"/>
      <c r="AY765"/>
      <c r="AZ765">
        <v>5</v>
      </c>
      <c r="BA765">
        <v>3</v>
      </c>
      <c r="BB765">
        <v>4</v>
      </c>
      <c r="BC765">
        <v>3</v>
      </c>
      <c r="BD765">
        <v>3</v>
      </c>
      <c r="BE765">
        <v>4</v>
      </c>
      <c r="BF765">
        <v>3</v>
      </c>
      <c r="BG765">
        <v>2</v>
      </c>
      <c r="BH765">
        <v>5</v>
      </c>
      <c r="BI765">
        <v>3</v>
      </c>
      <c r="BJ765">
        <v>3</v>
      </c>
      <c r="BK765">
        <v>4</v>
      </c>
      <c r="BL765">
        <v>2</v>
      </c>
      <c r="BM765">
        <v>4</v>
      </c>
      <c r="BN765">
        <v>3</v>
      </c>
      <c r="BO765">
        <v>2</v>
      </c>
      <c r="BP765">
        <v>4</v>
      </c>
      <c r="BQ765">
        <v>4</v>
      </c>
      <c r="BR765">
        <v>3</v>
      </c>
      <c r="BS765">
        <v>5</v>
      </c>
      <c r="BT765">
        <v>3</v>
      </c>
      <c r="BU765">
        <v>3</v>
      </c>
      <c r="BV765">
        <v>3</v>
      </c>
      <c r="BW765">
        <v>3</v>
      </c>
      <c r="BX765">
        <v>5</v>
      </c>
      <c r="BY765">
        <v>4</v>
      </c>
      <c r="BZ765">
        <v>3</v>
      </c>
      <c r="CA765">
        <v>3</v>
      </c>
      <c r="CB765">
        <v>4</v>
      </c>
      <c r="CC765">
        <v>4</v>
      </c>
      <c r="CD765">
        <v>5</v>
      </c>
      <c r="CE765">
        <v>2</v>
      </c>
      <c r="CF765">
        <v>4</v>
      </c>
      <c r="CG765">
        <v>4</v>
      </c>
      <c r="CH765">
        <v>3</v>
      </c>
      <c r="CI765">
        <v>3</v>
      </c>
      <c r="CJ765">
        <v>4</v>
      </c>
      <c r="CK765">
        <v>4</v>
      </c>
      <c r="CL765">
        <v>3</v>
      </c>
      <c r="CM765">
        <v>3</v>
      </c>
      <c r="CN765">
        <v>2</v>
      </c>
    </row>
    <row r="766" spans="1:92" ht="15.5">
      <c r="A766" s="126" t="s">
        <v>886</v>
      </c>
      <c r="B766" s="132">
        <v>22.29649027066289</v>
      </c>
      <c r="C766">
        <v>1</v>
      </c>
      <c r="D766">
        <v>6</v>
      </c>
      <c r="E766">
        <v>1</v>
      </c>
      <c r="F766">
        <v>1</v>
      </c>
      <c r="G766"/>
      <c r="H766"/>
      <c r="I766"/>
      <c r="J766"/>
      <c r="K766"/>
      <c r="L766"/>
      <c r="M766"/>
      <c r="N766"/>
      <c r="O766"/>
      <c r="P766"/>
      <c r="Q766" s="126">
        <f t="shared" si="33"/>
        <v>1</v>
      </c>
      <c r="R766">
        <f t="shared" si="35"/>
        <v>1</v>
      </c>
      <c r="S766"/>
      <c r="T766"/>
      <c r="U766"/>
      <c r="V766"/>
      <c r="W766"/>
      <c r="X766">
        <v>6</v>
      </c>
      <c r="Y766">
        <v>7</v>
      </c>
      <c r="Z766"/>
      <c r="AA766"/>
      <c r="AB766"/>
      <c r="AC766"/>
      <c r="AD766"/>
      <c r="AE766"/>
      <c r="AF766"/>
      <c r="AG766" s="126">
        <f t="shared" si="34"/>
        <v>2</v>
      </c>
      <c r="AH766"/>
      <c r="AI766"/>
      <c r="AJ766"/>
      <c r="AK766"/>
      <c r="AL766"/>
      <c r="AM766">
        <v>1</v>
      </c>
      <c r="AN766">
        <v>2</v>
      </c>
      <c r="AO766"/>
      <c r="AP766"/>
      <c r="AQ766"/>
      <c r="AR766"/>
      <c r="AS766"/>
      <c r="AT766"/>
      <c r="AU766" t="s">
        <v>885</v>
      </c>
      <c r="AV766" t="s">
        <v>884</v>
      </c>
      <c r="AW766"/>
      <c r="AX766"/>
      <c r="AY766"/>
      <c r="AZ766">
        <v>6</v>
      </c>
      <c r="BA766">
        <v>3</v>
      </c>
      <c r="BB766">
        <v>3</v>
      </c>
      <c r="BC766">
        <v>3</v>
      </c>
      <c r="BD766">
        <v>5</v>
      </c>
      <c r="BE766">
        <v>5</v>
      </c>
      <c r="BF766">
        <v>2</v>
      </c>
      <c r="BG766">
        <v>2</v>
      </c>
      <c r="BH766">
        <v>2</v>
      </c>
      <c r="BI766">
        <v>5</v>
      </c>
      <c r="BJ766">
        <v>4</v>
      </c>
      <c r="BK766">
        <v>4</v>
      </c>
      <c r="BL766">
        <v>5</v>
      </c>
      <c r="BM766">
        <v>4</v>
      </c>
      <c r="BN766">
        <v>5</v>
      </c>
      <c r="BO766">
        <v>5</v>
      </c>
      <c r="BP766">
        <v>5</v>
      </c>
      <c r="BQ766">
        <v>4</v>
      </c>
      <c r="BR766">
        <v>5</v>
      </c>
      <c r="BS766">
        <v>5</v>
      </c>
      <c r="BT766">
        <v>4</v>
      </c>
      <c r="BU766">
        <v>3</v>
      </c>
      <c r="BV766">
        <v>5</v>
      </c>
      <c r="BW766">
        <v>4</v>
      </c>
      <c r="BX766">
        <v>5</v>
      </c>
      <c r="BY766">
        <v>5</v>
      </c>
      <c r="BZ766">
        <v>5</v>
      </c>
      <c r="CA766">
        <v>4</v>
      </c>
      <c r="CB766">
        <v>5</v>
      </c>
      <c r="CC766">
        <v>4</v>
      </c>
      <c r="CD766">
        <v>5</v>
      </c>
      <c r="CE766">
        <v>1</v>
      </c>
      <c r="CF766">
        <v>3</v>
      </c>
      <c r="CG766">
        <v>4</v>
      </c>
      <c r="CH766">
        <v>4</v>
      </c>
      <c r="CI766">
        <v>4</v>
      </c>
      <c r="CJ766">
        <v>4</v>
      </c>
      <c r="CK766">
        <v>4</v>
      </c>
      <c r="CL766">
        <v>3</v>
      </c>
      <c r="CM766">
        <v>3</v>
      </c>
      <c r="CN766">
        <v>1</v>
      </c>
    </row>
    <row r="767" spans="1:92" ht="15.5">
      <c r="A767" s="126" t="s">
        <v>883</v>
      </c>
      <c r="B767" s="132">
        <v>20.14869420615171</v>
      </c>
      <c r="C767">
        <v>2</v>
      </c>
      <c r="D767">
        <v>6</v>
      </c>
      <c r="E767">
        <v>13</v>
      </c>
      <c r="F767">
        <v>1</v>
      </c>
      <c r="G767"/>
      <c r="H767"/>
      <c r="I767"/>
      <c r="J767"/>
      <c r="K767"/>
      <c r="L767"/>
      <c r="M767"/>
      <c r="N767"/>
      <c r="O767"/>
      <c r="P767"/>
      <c r="Q767" s="126">
        <f t="shared" si="33"/>
        <v>1</v>
      </c>
      <c r="R767">
        <f t="shared" si="35"/>
        <v>1</v>
      </c>
      <c r="S767"/>
      <c r="T767">
        <v>2</v>
      </c>
      <c r="U767">
        <v>3</v>
      </c>
      <c r="V767">
        <v>4</v>
      </c>
      <c r="W767">
        <v>5</v>
      </c>
      <c r="X767">
        <v>6</v>
      </c>
      <c r="Y767">
        <v>7</v>
      </c>
      <c r="Z767">
        <v>8</v>
      </c>
      <c r="AA767">
        <v>9</v>
      </c>
      <c r="AB767"/>
      <c r="AC767">
        <v>11</v>
      </c>
      <c r="AD767">
        <v>12</v>
      </c>
      <c r="AE767"/>
      <c r="AF767"/>
      <c r="AG767" s="126">
        <f t="shared" si="34"/>
        <v>10</v>
      </c>
      <c r="AH767"/>
      <c r="AI767">
        <v>1</v>
      </c>
      <c r="AJ767">
        <v>2</v>
      </c>
      <c r="AK767">
        <v>9</v>
      </c>
      <c r="AL767">
        <v>5</v>
      </c>
      <c r="AM767">
        <v>3</v>
      </c>
      <c r="AN767">
        <v>7</v>
      </c>
      <c r="AO767">
        <v>8</v>
      </c>
      <c r="AP767">
        <v>10</v>
      </c>
      <c r="AQ767"/>
      <c r="AR767">
        <v>4</v>
      </c>
      <c r="AS767">
        <v>6</v>
      </c>
      <c r="AT767"/>
      <c r="AU767" t="s">
        <v>86</v>
      </c>
      <c r="AV767"/>
      <c r="AW767"/>
      <c r="AX767"/>
      <c r="AY767"/>
      <c r="AZ767">
        <v>6</v>
      </c>
      <c r="BA767">
        <v>4</v>
      </c>
      <c r="BB767">
        <v>4</v>
      </c>
      <c r="BC767">
        <v>4</v>
      </c>
      <c r="BD767">
        <v>5</v>
      </c>
      <c r="BE767">
        <v>5</v>
      </c>
      <c r="BF767">
        <v>5</v>
      </c>
      <c r="BG767">
        <v>4</v>
      </c>
      <c r="BH767">
        <v>3</v>
      </c>
      <c r="BI767">
        <v>5</v>
      </c>
      <c r="BJ767">
        <v>5</v>
      </c>
      <c r="BK767">
        <v>5</v>
      </c>
      <c r="BL767">
        <v>5</v>
      </c>
      <c r="BM767">
        <v>5</v>
      </c>
      <c r="BN767">
        <v>5</v>
      </c>
      <c r="BO767">
        <v>5</v>
      </c>
      <c r="BP767">
        <v>5</v>
      </c>
      <c r="BQ767">
        <v>4</v>
      </c>
      <c r="BR767">
        <v>5</v>
      </c>
      <c r="BS767">
        <v>4</v>
      </c>
      <c r="BT767">
        <v>5</v>
      </c>
      <c r="BU767">
        <v>5</v>
      </c>
      <c r="BV767">
        <v>5</v>
      </c>
      <c r="BW767">
        <v>5</v>
      </c>
      <c r="BX767">
        <v>5</v>
      </c>
      <c r="BY767">
        <v>5</v>
      </c>
      <c r="BZ767">
        <v>5</v>
      </c>
      <c r="CA767">
        <v>5</v>
      </c>
      <c r="CB767">
        <v>5</v>
      </c>
      <c r="CC767">
        <v>5</v>
      </c>
      <c r="CD767">
        <v>5</v>
      </c>
      <c r="CE767">
        <v>7</v>
      </c>
      <c r="CF767">
        <v>4</v>
      </c>
      <c r="CG767">
        <v>4</v>
      </c>
      <c r="CH767">
        <v>5</v>
      </c>
      <c r="CI767">
        <v>5</v>
      </c>
      <c r="CJ767">
        <v>5</v>
      </c>
      <c r="CK767">
        <v>5</v>
      </c>
      <c r="CL767">
        <v>2</v>
      </c>
      <c r="CM767">
        <v>3</v>
      </c>
      <c r="CN767">
        <v>2</v>
      </c>
    </row>
    <row r="768" spans="1:92" ht="15.5">
      <c r="A768" s="126" t="s">
        <v>882</v>
      </c>
      <c r="B768" s="132">
        <v>16.326906086202744</v>
      </c>
      <c r="C768">
        <v>2</v>
      </c>
      <c r="D768">
        <v>4</v>
      </c>
      <c r="E768">
        <v>2</v>
      </c>
      <c r="F768"/>
      <c r="G768"/>
      <c r="H768"/>
      <c r="I768"/>
      <c r="J768"/>
      <c r="K768"/>
      <c r="L768"/>
      <c r="M768"/>
      <c r="N768">
        <v>9</v>
      </c>
      <c r="O768"/>
      <c r="P768" t="s">
        <v>870</v>
      </c>
      <c r="Q768" s="126">
        <f t="shared" si="33"/>
        <v>1</v>
      </c>
      <c r="R768">
        <f t="shared" si="35"/>
        <v>9</v>
      </c>
      <c r="S768">
        <v>1</v>
      </c>
      <c r="T768"/>
      <c r="U768"/>
      <c r="V768"/>
      <c r="W768"/>
      <c r="X768"/>
      <c r="Y768"/>
      <c r="Z768"/>
      <c r="AA768">
        <v>9</v>
      </c>
      <c r="AB768"/>
      <c r="AC768"/>
      <c r="AD768"/>
      <c r="AE768"/>
      <c r="AF768"/>
      <c r="AG768" s="126">
        <f t="shared" si="34"/>
        <v>2</v>
      </c>
      <c r="AH768">
        <v>1</v>
      </c>
      <c r="AI768"/>
      <c r="AJ768"/>
      <c r="AK768"/>
      <c r="AL768"/>
      <c r="AM768"/>
      <c r="AN768"/>
      <c r="AO768"/>
      <c r="AP768">
        <v>2</v>
      </c>
      <c r="AQ768"/>
      <c r="AR768"/>
      <c r="AS768"/>
      <c r="AT768"/>
      <c r="AU768" t="s">
        <v>657</v>
      </c>
      <c r="AV768" t="s">
        <v>881</v>
      </c>
      <c r="AW768" t="s">
        <v>477</v>
      </c>
      <c r="AX768"/>
      <c r="AY768"/>
      <c r="AZ768">
        <v>5</v>
      </c>
      <c r="BA768">
        <v>5</v>
      </c>
      <c r="BB768">
        <v>4</v>
      </c>
      <c r="BC768">
        <v>4</v>
      </c>
      <c r="BD768">
        <v>5</v>
      </c>
      <c r="BE768">
        <v>4</v>
      </c>
      <c r="BF768">
        <v>5</v>
      </c>
      <c r="BG768">
        <v>4</v>
      </c>
      <c r="BH768">
        <v>5</v>
      </c>
      <c r="BI768">
        <v>3</v>
      </c>
      <c r="BJ768">
        <v>5</v>
      </c>
      <c r="BK768">
        <v>5</v>
      </c>
      <c r="BL768">
        <v>5</v>
      </c>
      <c r="BM768">
        <v>5</v>
      </c>
      <c r="BN768">
        <v>4</v>
      </c>
      <c r="BO768">
        <v>3</v>
      </c>
      <c r="BP768">
        <v>4</v>
      </c>
      <c r="BQ768">
        <v>5</v>
      </c>
      <c r="BR768">
        <v>3</v>
      </c>
      <c r="BS768">
        <v>4</v>
      </c>
      <c r="BT768">
        <v>4</v>
      </c>
      <c r="BU768">
        <v>4</v>
      </c>
      <c r="BV768">
        <v>5</v>
      </c>
      <c r="BW768">
        <v>4</v>
      </c>
      <c r="BX768">
        <v>5</v>
      </c>
      <c r="BY768">
        <v>5</v>
      </c>
      <c r="BZ768">
        <v>4</v>
      </c>
      <c r="CA768">
        <v>5</v>
      </c>
      <c r="CB768">
        <v>4</v>
      </c>
      <c r="CC768">
        <v>5</v>
      </c>
      <c r="CD768">
        <v>5</v>
      </c>
      <c r="CE768">
        <v>2</v>
      </c>
      <c r="CF768">
        <v>5</v>
      </c>
      <c r="CG768">
        <v>4</v>
      </c>
      <c r="CH768">
        <v>5</v>
      </c>
      <c r="CI768">
        <v>5</v>
      </c>
      <c r="CJ768">
        <v>4</v>
      </c>
      <c r="CK768">
        <v>3</v>
      </c>
      <c r="CL768">
        <v>5</v>
      </c>
      <c r="CM768">
        <v>5</v>
      </c>
      <c r="CN768">
        <v>5</v>
      </c>
    </row>
    <row r="769" spans="1:92" ht="15.5">
      <c r="A769" s="126" t="s">
        <v>880</v>
      </c>
      <c r="B769" s="132">
        <v>23.518431823200409</v>
      </c>
      <c r="C769">
        <v>2</v>
      </c>
      <c r="D769">
        <v>6</v>
      </c>
      <c r="E769">
        <v>2</v>
      </c>
      <c r="F769">
        <v>1</v>
      </c>
      <c r="G769"/>
      <c r="H769"/>
      <c r="I769"/>
      <c r="J769"/>
      <c r="K769"/>
      <c r="L769"/>
      <c r="M769"/>
      <c r="N769"/>
      <c r="O769"/>
      <c r="P769"/>
      <c r="Q769" s="126">
        <f t="shared" si="33"/>
        <v>1</v>
      </c>
      <c r="R769">
        <f t="shared" si="35"/>
        <v>1</v>
      </c>
      <c r="S769">
        <v>1</v>
      </c>
      <c r="T769">
        <v>2</v>
      </c>
      <c r="U769">
        <v>3</v>
      </c>
      <c r="V769">
        <v>4</v>
      </c>
      <c r="W769">
        <v>5</v>
      </c>
      <c r="X769">
        <v>6</v>
      </c>
      <c r="Y769">
        <v>7</v>
      </c>
      <c r="Z769">
        <v>8</v>
      </c>
      <c r="AA769">
        <v>9</v>
      </c>
      <c r="AB769">
        <v>10</v>
      </c>
      <c r="AC769">
        <v>11</v>
      </c>
      <c r="AD769">
        <v>12</v>
      </c>
      <c r="AE769">
        <v>13</v>
      </c>
      <c r="AF769"/>
      <c r="AG769" s="126">
        <f t="shared" si="34"/>
        <v>13</v>
      </c>
      <c r="AH769"/>
      <c r="AI769">
        <v>6</v>
      </c>
      <c r="AJ769">
        <v>7</v>
      </c>
      <c r="AK769">
        <v>2</v>
      </c>
      <c r="AL769">
        <v>8</v>
      </c>
      <c r="AM769">
        <v>1</v>
      </c>
      <c r="AN769">
        <v>5</v>
      </c>
      <c r="AO769">
        <v>9</v>
      </c>
      <c r="AP769">
        <v>4</v>
      </c>
      <c r="AQ769">
        <v>3</v>
      </c>
      <c r="AR769"/>
      <c r="AS769"/>
      <c r="AT769">
        <v>10</v>
      </c>
      <c r="AU769"/>
      <c r="AV769"/>
      <c r="AW769"/>
      <c r="AX769"/>
      <c r="AY769"/>
      <c r="AZ769">
        <v>6</v>
      </c>
      <c r="BA769">
        <v>3</v>
      </c>
      <c r="BB769">
        <v>4</v>
      </c>
      <c r="BC769">
        <v>4</v>
      </c>
      <c r="BD769">
        <v>5</v>
      </c>
      <c r="BE769">
        <v>5</v>
      </c>
      <c r="BF769">
        <v>3</v>
      </c>
      <c r="BG769">
        <v>3</v>
      </c>
      <c r="BH769">
        <v>3</v>
      </c>
      <c r="BI769">
        <v>3</v>
      </c>
      <c r="BJ769">
        <v>5</v>
      </c>
      <c r="BK769">
        <v>5</v>
      </c>
      <c r="BL769">
        <v>5</v>
      </c>
      <c r="BM769">
        <v>5</v>
      </c>
      <c r="BN769">
        <v>5</v>
      </c>
      <c r="BO769">
        <v>5</v>
      </c>
      <c r="BP769">
        <v>5</v>
      </c>
      <c r="BQ769">
        <v>5</v>
      </c>
      <c r="BR769">
        <v>5</v>
      </c>
      <c r="BS769">
        <v>5</v>
      </c>
      <c r="BT769">
        <v>5</v>
      </c>
      <c r="BU769">
        <v>5</v>
      </c>
      <c r="BV769">
        <v>5</v>
      </c>
      <c r="BW769">
        <v>5</v>
      </c>
      <c r="BX769">
        <v>5</v>
      </c>
      <c r="BY769">
        <v>5</v>
      </c>
      <c r="BZ769">
        <v>5</v>
      </c>
      <c r="CA769">
        <v>5</v>
      </c>
      <c r="CB769">
        <v>5</v>
      </c>
      <c r="CC769">
        <v>5</v>
      </c>
      <c r="CD769">
        <v>5</v>
      </c>
      <c r="CE769">
        <v>7</v>
      </c>
      <c r="CF769">
        <v>3</v>
      </c>
      <c r="CG769">
        <v>5</v>
      </c>
      <c r="CH769">
        <v>4</v>
      </c>
      <c r="CI769">
        <v>5</v>
      </c>
      <c r="CJ769">
        <v>5</v>
      </c>
      <c r="CK769">
        <v>5</v>
      </c>
      <c r="CL769">
        <v>1</v>
      </c>
      <c r="CM769">
        <v>2</v>
      </c>
      <c r="CN769">
        <v>1</v>
      </c>
    </row>
    <row r="770" spans="1:92" ht="15.5">
      <c r="A770" s="126" t="s">
        <v>879</v>
      </c>
      <c r="B770" s="132">
        <v>19.737662002140823</v>
      </c>
      <c r="C770">
        <v>2</v>
      </c>
      <c r="D770">
        <v>5</v>
      </c>
      <c r="E770">
        <v>8</v>
      </c>
      <c r="F770"/>
      <c r="G770"/>
      <c r="H770"/>
      <c r="I770"/>
      <c r="J770"/>
      <c r="K770"/>
      <c r="L770"/>
      <c r="M770"/>
      <c r="N770">
        <v>9</v>
      </c>
      <c r="O770"/>
      <c r="P770" t="s">
        <v>870</v>
      </c>
      <c r="Q770" s="126">
        <f t="shared" si="33"/>
        <v>1</v>
      </c>
      <c r="R770">
        <f t="shared" si="35"/>
        <v>9</v>
      </c>
      <c r="S770"/>
      <c r="T770">
        <v>2</v>
      </c>
      <c r="U770">
        <v>3</v>
      </c>
      <c r="V770"/>
      <c r="W770">
        <v>5</v>
      </c>
      <c r="X770">
        <v>6</v>
      </c>
      <c r="Y770">
        <v>7</v>
      </c>
      <c r="Z770">
        <v>8</v>
      </c>
      <c r="AA770"/>
      <c r="AB770"/>
      <c r="AC770">
        <v>11</v>
      </c>
      <c r="AD770">
        <v>12</v>
      </c>
      <c r="AE770"/>
      <c r="AF770"/>
      <c r="AG770" s="126">
        <f t="shared" si="34"/>
        <v>8</v>
      </c>
      <c r="AH770"/>
      <c r="AI770">
        <v>1</v>
      </c>
      <c r="AJ770">
        <v>7</v>
      </c>
      <c r="AK770"/>
      <c r="AL770">
        <v>8</v>
      </c>
      <c r="AM770">
        <v>2</v>
      </c>
      <c r="AN770">
        <v>3</v>
      </c>
      <c r="AO770">
        <v>6</v>
      </c>
      <c r="AP770"/>
      <c r="AQ770"/>
      <c r="AR770">
        <v>4</v>
      </c>
      <c r="AS770">
        <v>5</v>
      </c>
      <c r="AT770"/>
      <c r="AU770"/>
      <c r="AV770"/>
      <c r="AW770"/>
      <c r="AX770"/>
      <c r="AY770"/>
      <c r="AZ770">
        <v>4</v>
      </c>
      <c r="BA770">
        <v>3</v>
      </c>
      <c r="BB770">
        <v>1</v>
      </c>
      <c r="BC770">
        <v>3</v>
      </c>
      <c r="BD770">
        <v>5</v>
      </c>
      <c r="BE770">
        <v>5</v>
      </c>
      <c r="BF770">
        <v>4</v>
      </c>
      <c r="BG770">
        <v>5</v>
      </c>
      <c r="BH770">
        <v>4</v>
      </c>
      <c r="BI770">
        <v>4</v>
      </c>
      <c r="BJ770">
        <v>5</v>
      </c>
      <c r="BK770">
        <v>4</v>
      </c>
      <c r="BL770">
        <v>5</v>
      </c>
      <c r="BM770">
        <v>5</v>
      </c>
      <c r="BN770">
        <v>5</v>
      </c>
      <c r="BO770">
        <v>5</v>
      </c>
      <c r="BP770">
        <v>4</v>
      </c>
      <c r="BQ770">
        <v>4</v>
      </c>
      <c r="BR770">
        <v>5</v>
      </c>
      <c r="BS770">
        <v>4</v>
      </c>
      <c r="BT770">
        <v>5</v>
      </c>
      <c r="BU770">
        <v>3</v>
      </c>
      <c r="BV770">
        <v>4</v>
      </c>
      <c r="BW770">
        <v>5</v>
      </c>
      <c r="BX770">
        <v>5</v>
      </c>
      <c r="BY770">
        <v>5</v>
      </c>
      <c r="BZ770">
        <v>5</v>
      </c>
      <c r="CA770">
        <v>5</v>
      </c>
      <c r="CB770">
        <v>4</v>
      </c>
      <c r="CC770">
        <v>4</v>
      </c>
      <c r="CD770">
        <v>4</v>
      </c>
      <c r="CE770">
        <v>2</v>
      </c>
      <c r="CF770">
        <v>4</v>
      </c>
      <c r="CG770">
        <v>3</v>
      </c>
      <c r="CH770">
        <v>3</v>
      </c>
      <c r="CI770">
        <v>4</v>
      </c>
      <c r="CJ770">
        <v>4</v>
      </c>
      <c r="CK770">
        <v>4</v>
      </c>
      <c r="CL770">
        <v>5</v>
      </c>
      <c r="CM770">
        <v>5</v>
      </c>
      <c r="CN770">
        <v>3</v>
      </c>
    </row>
    <row r="771" spans="1:92" ht="15.5">
      <c r="A771" s="126" t="s">
        <v>878</v>
      </c>
      <c r="B771" s="132">
        <v>19.783634524879702</v>
      </c>
      <c r="C771">
        <v>1</v>
      </c>
      <c r="D771">
        <v>5</v>
      </c>
      <c r="E771">
        <v>12</v>
      </c>
      <c r="F771"/>
      <c r="G771"/>
      <c r="H771"/>
      <c r="I771"/>
      <c r="J771"/>
      <c r="K771"/>
      <c r="L771"/>
      <c r="M771"/>
      <c r="N771">
        <v>9</v>
      </c>
      <c r="O771"/>
      <c r="P771" t="s">
        <v>877</v>
      </c>
      <c r="Q771" s="126">
        <f t="shared" si="33"/>
        <v>1</v>
      </c>
      <c r="R771">
        <f t="shared" si="35"/>
        <v>9</v>
      </c>
      <c r="S771"/>
      <c r="T771">
        <v>2</v>
      </c>
      <c r="U771"/>
      <c r="V771"/>
      <c r="W771"/>
      <c r="X771"/>
      <c r="Y771"/>
      <c r="Z771"/>
      <c r="AA771"/>
      <c r="AB771"/>
      <c r="AC771"/>
      <c r="AD771"/>
      <c r="AE771"/>
      <c r="AF771"/>
      <c r="AG771" s="126">
        <f t="shared" si="34"/>
        <v>1</v>
      </c>
      <c r="AH771"/>
      <c r="AI771">
        <v>1</v>
      </c>
      <c r="AJ771"/>
      <c r="AK771"/>
      <c r="AL771"/>
      <c r="AM771"/>
      <c r="AN771"/>
      <c r="AO771"/>
      <c r="AP771"/>
      <c r="AQ771"/>
      <c r="AR771"/>
      <c r="AS771"/>
      <c r="AT771"/>
      <c r="AU771"/>
      <c r="AV771"/>
      <c r="AW771"/>
      <c r="AX771"/>
      <c r="AY771"/>
      <c r="AZ771">
        <v>1</v>
      </c>
      <c r="BA771">
        <v>2</v>
      </c>
      <c r="BB771">
        <v>2</v>
      </c>
      <c r="BC771">
        <v>2</v>
      </c>
      <c r="BD771">
        <v>4</v>
      </c>
      <c r="BE771">
        <v>4</v>
      </c>
      <c r="BF771">
        <v>3</v>
      </c>
      <c r="BG771">
        <v>3</v>
      </c>
      <c r="BH771">
        <v>3</v>
      </c>
      <c r="BI771">
        <v>3</v>
      </c>
      <c r="BJ771">
        <v>3</v>
      </c>
      <c r="BK771">
        <v>3</v>
      </c>
      <c r="BL771">
        <v>3</v>
      </c>
      <c r="BM771">
        <v>3</v>
      </c>
      <c r="BN771">
        <v>3</v>
      </c>
      <c r="BO771">
        <v>3</v>
      </c>
      <c r="BP771">
        <v>3</v>
      </c>
      <c r="BQ771">
        <v>3</v>
      </c>
      <c r="BR771">
        <v>3</v>
      </c>
      <c r="BS771">
        <v>3</v>
      </c>
      <c r="BT771">
        <v>3</v>
      </c>
      <c r="BU771">
        <v>3</v>
      </c>
      <c r="BV771">
        <v>3</v>
      </c>
      <c r="BW771">
        <v>3</v>
      </c>
      <c r="BX771">
        <v>3</v>
      </c>
      <c r="BY771">
        <v>3</v>
      </c>
      <c r="BZ771">
        <v>3</v>
      </c>
      <c r="CA771">
        <v>3</v>
      </c>
      <c r="CB771">
        <v>3</v>
      </c>
      <c r="CC771">
        <v>3</v>
      </c>
      <c r="CD771">
        <v>3</v>
      </c>
      <c r="CE771">
        <v>2</v>
      </c>
      <c r="CF771">
        <v>3</v>
      </c>
      <c r="CG771">
        <v>3</v>
      </c>
      <c r="CH771">
        <v>3</v>
      </c>
      <c r="CI771">
        <v>3</v>
      </c>
      <c r="CJ771">
        <v>3</v>
      </c>
      <c r="CK771">
        <v>3</v>
      </c>
      <c r="CL771">
        <v>2</v>
      </c>
      <c r="CM771">
        <v>2</v>
      </c>
      <c r="CN771">
        <v>2</v>
      </c>
    </row>
    <row r="772" spans="1:92" ht="15.5">
      <c r="A772" s="126" t="s">
        <v>876</v>
      </c>
      <c r="B772" s="132">
        <v>21.500476574487294</v>
      </c>
      <c r="C772">
        <v>1</v>
      </c>
      <c r="D772">
        <v>3</v>
      </c>
      <c r="E772">
        <v>12</v>
      </c>
      <c r="F772"/>
      <c r="G772"/>
      <c r="H772"/>
      <c r="I772"/>
      <c r="J772"/>
      <c r="K772"/>
      <c r="L772"/>
      <c r="M772"/>
      <c r="N772"/>
      <c r="O772">
        <v>10</v>
      </c>
      <c r="P772"/>
      <c r="Q772" s="126">
        <f t="shared" si="33"/>
        <v>1</v>
      </c>
      <c r="R772">
        <f t="shared" si="35"/>
        <v>10</v>
      </c>
      <c r="S772"/>
      <c r="T772">
        <v>2</v>
      </c>
      <c r="U772">
        <v>3</v>
      </c>
      <c r="V772"/>
      <c r="W772">
        <v>5</v>
      </c>
      <c r="X772"/>
      <c r="Y772">
        <v>7</v>
      </c>
      <c r="Z772"/>
      <c r="AA772"/>
      <c r="AB772"/>
      <c r="AC772">
        <v>11</v>
      </c>
      <c r="AD772">
        <v>12</v>
      </c>
      <c r="AE772"/>
      <c r="AF772"/>
      <c r="AG772" s="126">
        <f t="shared" si="34"/>
        <v>6</v>
      </c>
      <c r="AH772"/>
      <c r="AI772">
        <v>1</v>
      </c>
      <c r="AJ772">
        <v>2</v>
      </c>
      <c r="AK772"/>
      <c r="AL772">
        <v>5</v>
      </c>
      <c r="AM772"/>
      <c r="AN772">
        <v>4</v>
      </c>
      <c r="AO772"/>
      <c r="AP772"/>
      <c r="AQ772"/>
      <c r="AR772">
        <v>6</v>
      </c>
      <c r="AS772">
        <v>3</v>
      </c>
      <c r="AT772"/>
      <c r="AU772" t="s">
        <v>752</v>
      </c>
      <c r="AV772" t="s">
        <v>581</v>
      </c>
      <c r="AW772"/>
      <c r="AX772"/>
      <c r="AY772"/>
      <c r="AZ772">
        <v>5</v>
      </c>
      <c r="BA772">
        <v>5</v>
      </c>
      <c r="BB772">
        <v>5</v>
      </c>
      <c r="BC772">
        <v>5</v>
      </c>
      <c r="BD772">
        <v>5</v>
      </c>
      <c r="BE772">
        <v>5</v>
      </c>
      <c r="BF772">
        <v>5</v>
      </c>
      <c r="BG772">
        <v>5</v>
      </c>
      <c r="BH772">
        <v>5</v>
      </c>
      <c r="BI772">
        <v>5</v>
      </c>
      <c r="BJ772">
        <v>5</v>
      </c>
      <c r="BK772">
        <v>5</v>
      </c>
      <c r="BL772">
        <v>5</v>
      </c>
      <c r="BM772">
        <v>5</v>
      </c>
      <c r="BN772">
        <v>5</v>
      </c>
      <c r="BO772">
        <v>5</v>
      </c>
      <c r="BP772">
        <v>5</v>
      </c>
      <c r="BQ772">
        <v>5</v>
      </c>
      <c r="BR772">
        <v>5</v>
      </c>
      <c r="BS772">
        <v>5</v>
      </c>
      <c r="BT772">
        <v>5</v>
      </c>
      <c r="BU772">
        <v>5</v>
      </c>
      <c r="BV772">
        <v>5</v>
      </c>
      <c r="BW772">
        <v>5</v>
      </c>
      <c r="BX772">
        <v>5</v>
      </c>
      <c r="BY772">
        <v>5</v>
      </c>
      <c r="BZ772">
        <v>5</v>
      </c>
      <c r="CA772">
        <v>5</v>
      </c>
      <c r="CB772">
        <v>5</v>
      </c>
      <c r="CC772">
        <v>5</v>
      </c>
      <c r="CD772">
        <v>5</v>
      </c>
      <c r="CE772">
        <v>3</v>
      </c>
      <c r="CF772">
        <v>5</v>
      </c>
      <c r="CG772">
        <v>5</v>
      </c>
      <c r="CH772">
        <v>5</v>
      </c>
      <c r="CI772">
        <v>5</v>
      </c>
      <c r="CJ772">
        <v>5</v>
      </c>
      <c r="CK772">
        <v>5</v>
      </c>
      <c r="CL772">
        <v>4</v>
      </c>
      <c r="CM772">
        <v>4</v>
      </c>
      <c r="CN772">
        <v>3</v>
      </c>
    </row>
    <row r="773" spans="1:92" ht="15.5">
      <c r="A773" s="126" t="s">
        <v>875</v>
      </c>
      <c r="B773" s="132">
        <v>5.0165253107934618</v>
      </c>
      <c r="C773">
        <v>2</v>
      </c>
      <c r="D773">
        <v>2</v>
      </c>
      <c r="E773">
        <v>2</v>
      </c>
      <c r="F773">
        <v>1</v>
      </c>
      <c r="G773"/>
      <c r="H773"/>
      <c r="I773"/>
      <c r="J773"/>
      <c r="K773"/>
      <c r="L773"/>
      <c r="M773"/>
      <c r="N773"/>
      <c r="O773"/>
      <c r="P773"/>
      <c r="Q773" s="126">
        <f t="shared" ref="Q773:Q836" si="36">COUNT(F773:P773)</f>
        <v>1</v>
      </c>
      <c r="R773">
        <f t="shared" si="35"/>
        <v>1</v>
      </c>
      <c r="S773"/>
      <c r="T773"/>
      <c r="U773">
        <v>3</v>
      </c>
      <c r="V773"/>
      <c r="W773"/>
      <c r="X773">
        <v>6</v>
      </c>
      <c r="Y773"/>
      <c r="Z773"/>
      <c r="AA773"/>
      <c r="AB773"/>
      <c r="AC773"/>
      <c r="AD773"/>
      <c r="AE773"/>
      <c r="AF773"/>
      <c r="AG773" s="126">
        <f t="shared" ref="AG773:AG836" si="37">COUNT(S773:AE773)</f>
        <v>2</v>
      </c>
      <c r="AH773"/>
      <c r="AI773"/>
      <c r="AJ773">
        <v>2</v>
      </c>
      <c r="AK773"/>
      <c r="AL773"/>
      <c r="AM773">
        <v>1</v>
      </c>
      <c r="AN773"/>
      <c r="AO773"/>
      <c r="AP773"/>
      <c r="AQ773"/>
      <c r="AR773"/>
      <c r="AS773"/>
      <c r="AT773"/>
      <c r="AU773" t="s">
        <v>874</v>
      </c>
      <c r="AV773"/>
      <c r="AW773"/>
      <c r="AX773"/>
      <c r="AY773"/>
      <c r="AZ773">
        <v>3</v>
      </c>
      <c r="BA773">
        <v>4</v>
      </c>
      <c r="BB773">
        <v>4</v>
      </c>
      <c r="BC773">
        <v>4</v>
      </c>
      <c r="BD773">
        <v>5</v>
      </c>
      <c r="BE773">
        <v>5</v>
      </c>
      <c r="BF773">
        <v>5</v>
      </c>
      <c r="BG773">
        <v>5</v>
      </c>
      <c r="BH773">
        <v>5</v>
      </c>
      <c r="BI773">
        <v>5</v>
      </c>
      <c r="BJ773">
        <v>5</v>
      </c>
      <c r="BK773">
        <v>5</v>
      </c>
      <c r="BL773">
        <v>5</v>
      </c>
      <c r="BM773">
        <v>5</v>
      </c>
      <c r="BN773">
        <v>5</v>
      </c>
      <c r="BO773">
        <v>5</v>
      </c>
      <c r="BP773">
        <v>5</v>
      </c>
      <c r="BQ773">
        <v>5</v>
      </c>
      <c r="BR773">
        <v>5</v>
      </c>
      <c r="BS773">
        <v>5</v>
      </c>
      <c r="BT773">
        <v>5</v>
      </c>
      <c r="BU773">
        <v>5</v>
      </c>
      <c r="BV773">
        <v>5</v>
      </c>
      <c r="BW773">
        <v>5</v>
      </c>
      <c r="BX773">
        <v>5</v>
      </c>
      <c r="BY773">
        <v>5</v>
      </c>
      <c r="BZ773">
        <v>5</v>
      </c>
      <c r="CA773">
        <v>5</v>
      </c>
      <c r="CB773">
        <v>5</v>
      </c>
      <c r="CC773">
        <v>5</v>
      </c>
      <c r="CD773">
        <v>5</v>
      </c>
      <c r="CE773">
        <v>4</v>
      </c>
      <c r="CF773">
        <v>4</v>
      </c>
      <c r="CG773">
        <v>4</v>
      </c>
      <c r="CH773">
        <v>4</v>
      </c>
      <c r="CI773">
        <v>4</v>
      </c>
      <c r="CJ773">
        <v>5</v>
      </c>
      <c r="CK773">
        <v>5</v>
      </c>
      <c r="CL773">
        <v>4</v>
      </c>
      <c r="CM773">
        <v>4</v>
      </c>
      <c r="CN773">
        <v>4</v>
      </c>
    </row>
    <row r="774" spans="1:92" ht="15.5">
      <c r="A774" s="126" t="s">
        <v>873</v>
      </c>
      <c r="B774" s="132">
        <v>7.7508364640334921</v>
      </c>
      <c r="C774">
        <v>2</v>
      </c>
      <c r="D774">
        <v>5</v>
      </c>
      <c r="E774">
        <v>4</v>
      </c>
      <c r="F774">
        <v>1</v>
      </c>
      <c r="G774"/>
      <c r="H774"/>
      <c r="I774"/>
      <c r="J774"/>
      <c r="K774"/>
      <c r="L774"/>
      <c r="M774"/>
      <c r="N774"/>
      <c r="O774"/>
      <c r="P774"/>
      <c r="Q774" s="126">
        <f t="shared" si="36"/>
        <v>1</v>
      </c>
      <c r="R774">
        <f t="shared" ref="R774:R837" si="38">IF(Q774=1,MAX(F774:O774),11)</f>
        <v>1</v>
      </c>
      <c r="S774"/>
      <c r="T774">
        <v>2</v>
      </c>
      <c r="U774">
        <v>3</v>
      </c>
      <c r="V774">
        <v>4</v>
      </c>
      <c r="W774"/>
      <c r="X774">
        <v>6</v>
      </c>
      <c r="Y774">
        <v>7</v>
      </c>
      <c r="Z774"/>
      <c r="AA774"/>
      <c r="AB774"/>
      <c r="AC774"/>
      <c r="AD774">
        <v>12</v>
      </c>
      <c r="AE774"/>
      <c r="AF774"/>
      <c r="AG774" s="126">
        <f t="shared" si="37"/>
        <v>6</v>
      </c>
      <c r="AH774"/>
      <c r="AI774">
        <v>2</v>
      </c>
      <c r="AJ774">
        <v>3</v>
      </c>
      <c r="AK774">
        <v>1</v>
      </c>
      <c r="AL774"/>
      <c r="AM774">
        <v>4</v>
      </c>
      <c r="AN774">
        <v>6</v>
      </c>
      <c r="AO774"/>
      <c r="AP774"/>
      <c r="AQ774"/>
      <c r="AR774"/>
      <c r="AS774">
        <v>5</v>
      </c>
      <c r="AT774"/>
      <c r="AU774"/>
      <c r="AV774"/>
      <c r="AW774"/>
      <c r="AX774"/>
      <c r="AY774"/>
      <c r="AZ774">
        <v>6</v>
      </c>
      <c r="BA774">
        <v>2</v>
      </c>
      <c r="BB774">
        <v>2</v>
      </c>
      <c r="BC774">
        <v>3</v>
      </c>
      <c r="BD774">
        <v>4</v>
      </c>
      <c r="BE774">
        <v>5</v>
      </c>
      <c r="BF774">
        <v>3</v>
      </c>
      <c r="BG774">
        <v>4</v>
      </c>
      <c r="BH774">
        <v>4</v>
      </c>
      <c r="BI774">
        <v>4</v>
      </c>
      <c r="BJ774">
        <v>3</v>
      </c>
      <c r="BK774">
        <v>4</v>
      </c>
      <c r="BL774">
        <v>5</v>
      </c>
      <c r="BM774">
        <v>5</v>
      </c>
      <c r="BN774">
        <v>5</v>
      </c>
      <c r="BO774">
        <v>5</v>
      </c>
      <c r="BP774">
        <v>4</v>
      </c>
      <c r="BQ774">
        <v>5</v>
      </c>
      <c r="BR774">
        <v>5</v>
      </c>
      <c r="BS774">
        <v>4</v>
      </c>
      <c r="BT774">
        <v>4</v>
      </c>
      <c r="BU774">
        <v>3</v>
      </c>
      <c r="BV774">
        <v>4</v>
      </c>
      <c r="BW774">
        <v>5</v>
      </c>
      <c r="BX774">
        <v>5</v>
      </c>
      <c r="BY774">
        <v>5</v>
      </c>
      <c r="BZ774">
        <v>5</v>
      </c>
      <c r="CA774">
        <v>5</v>
      </c>
      <c r="CB774">
        <v>3</v>
      </c>
      <c r="CC774">
        <v>4</v>
      </c>
      <c r="CD774">
        <v>4</v>
      </c>
      <c r="CE774">
        <v>1</v>
      </c>
      <c r="CF774">
        <v>3</v>
      </c>
      <c r="CG774">
        <v>3</v>
      </c>
      <c r="CH774">
        <v>3</v>
      </c>
      <c r="CI774">
        <v>3</v>
      </c>
      <c r="CJ774">
        <v>3</v>
      </c>
      <c r="CK774">
        <v>4</v>
      </c>
      <c r="CL774">
        <v>3</v>
      </c>
      <c r="CM774">
        <v>2</v>
      </c>
      <c r="CN774">
        <v>2</v>
      </c>
    </row>
    <row r="775" spans="1:92" ht="15.5">
      <c r="A775" s="126" t="s">
        <v>872</v>
      </c>
      <c r="B775" s="132">
        <v>22.723738402914854</v>
      </c>
      <c r="C775">
        <v>2</v>
      </c>
      <c r="D775">
        <v>2</v>
      </c>
      <c r="E775">
        <v>15</v>
      </c>
      <c r="F775">
        <v>1</v>
      </c>
      <c r="G775"/>
      <c r="H775"/>
      <c r="I775"/>
      <c r="J775"/>
      <c r="K775"/>
      <c r="L775"/>
      <c r="M775"/>
      <c r="N775"/>
      <c r="O775"/>
      <c r="P775"/>
      <c r="Q775" s="126">
        <f t="shared" si="36"/>
        <v>1</v>
      </c>
      <c r="R775">
        <f t="shared" si="38"/>
        <v>1</v>
      </c>
      <c r="S775"/>
      <c r="T775">
        <v>2</v>
      </c>
      <c r="U775"/>
      <c r="V775"/>
      <c r="W775">
        <v>5</v>
      </c>
      <c r="X775">
        <v>6</v>
      </c>
      <c r="Y775">
        <v>7</v>
      </c>
      <c r="Z775">
        <v>8</v>
      </c>
      <c r="AA775"/>
      <c r="AB775">
        <v>10</v>
      </c>
      <c r="AC775">
        <v>11</v>
      </c>
      <c r="AD775">
        <v>12</v>
      </c>
      <c r="AE775">
        <v>13</v>
      </c>
      <c r="AF775"/>
      <c r="AG775" s="126">
        <f t="shared" si="37"/>
        <v>9</v>
      </c>
      <c r="AH775"/>
      <c r="AI775">
        <v>9</v>
      </c>
      <c r="AJ775"/>
      <c r="AK775"/>
      <c r="AL775">
        <v>6</v>
      </c>
      <c r="AM775">
        <v>2</v>
      </c>
      <c r="AN775">
        <v>3</v>
      </c>
      <c r="AO775">
        <v>4</v>
      </c>
      <c r="AP775"/>
      <c r="AQ775">
        <v>8</v>
      </c>
      <c r="AR775">
        <v>7</v>
      </c>
      <c r="AS775">
        <v>5</v>
      </c>
      <c r="AT775">
        <v>1</v>
      </c>
      <c r="AU775"/>
      <c r="AV775"/>
      <c r="AW775"/>
      <c r="AX775"/>
      <c r="AY775"/>
      <c r="AZ775">
        <v>6</v>
      </c>
      <c r="BA775">
        <v>2</v>
      </c>
      <c r="BB775">
        <v>1</v>
      </c>
      <c r="BC775">
        <v>3</v>
      </c>
      <c r="BD775">
        <v>5</v>
      </c>
      <c r="BE775">
        <v>5</v>
      </c>
      <c r="BF775">
        <v>4</v>
      </c>
      <c r="BG775">
        <v>3</v>
      </c>
      <c r="BH775">
        <v>3</v>
      </c>
      <c r="BI775">
        <v>3</v>
      </c>
      <c r="BJ775">
        <v>5</v>
      </c>
      <c r="BK775">
        <v>5</v>
      </c>
      <c r="BL775">
        <v>5</v>
      </c>
      <c r="BM775">
        <v>5</v>
      </c>
      <c r="BN775">
        <v>4</v>
      </c>
      <c r="BO775">
        <v>4</v>
      </c>
      <c r="BP775">
        <v>4</v>
      </c>
      <c r="BQ775">
        <v>5</v>
      </c>
      <c r="BR775">
        <v>4</v>
      </c>
      <c r="BS775">
        <v>5</v>
      </c>
      <c r="BT775">
        <v>4</v>
      </c>
      <c r="BU775">
        <v>4</v>
      </c>
      <c r="BV775">
        <v>5</v>
      </c>
      <c r="BW775">
        <v>5</v>
      </c>
      <c r="BX775">
        <v>5</v>
      </c>
      <c r="BY775">
        <v>4</v>
      </c>
      <c r="BZ775">
        <v>5</v>
      </c>
      <c r="CA775">
        <v>5</v>
      </c>
      <c r="CB775">
        <v>4</v>
      </c>
      <c r="CC775">
        <v>4</v>
      </c>
      <c r="CD775">
        <v>4</v>
      </c>
      <c r="CE775">
        <v>2</v>
      </c>
      <c r="CF775">
        <v>3</v>
      </c>
      <c r="CG775">
        <v>4</v>
      </c>
      <c r="CH775">
        <v>4</v>
      </c>
      <c r="CI775">
        <v>3</v>
      </c>
      <c r="CJ775">
        <v>5</v>
      </c>
      <c r="CK775">
        <v>5</v>
      </c>
      <c r="CL775">
        <v>3</v>
      </c>
      <c r="CM775">
        <v>3</v>
      </c>
      <c r="CN775">
        <v>3</v>
      </c>
    </row>
    <row r="776" spans="1:92" ht="15.5">
      <c r="A776" s="126" t="s">
        <v>871</v>
      </c>
      <c r="B776" s="132">
        <v>22.669612075083684</v>
      </c>
      <c r="C776">
        <v>2</v>
      </c>
      <c r="D776">
        <v>2</v>
      </c>
      <c r="E776">
        <v>2</v>
      </c>
      <c r="F776"/>
      <c r="G776"/>
      <c r="H776"/>
      <c r="I776"/>
      <c r="J776"/>
      <c r="K776"/>
      <c r="L776"/>
      <c r="M776"/>
      <c r="N776">
        <v>9</v>
      </c>
      <c r="O776"/>
      <c r="P776" t="s">
        <v>870</v>
      </c>
      <c r="Q776" s="126">
        <f t="shared" si="36"/>
        <v>1</v>
      </c>
      <c r="R776">
        <f t="shared" si="38"/>
        <v>9</v>
      </c>
      <c r="S776">
        <v>1</v>
      </c>
      <c r="T776">
        <v>2</v>
      </c>
      <c r="U776">
        <v>3</v>
      </c>
      <c r="V776">
        <v>4</v>
      </c>
      <c r="W776">
        <v>5</v>
      </c>
      <c r="X776">
        <v>6</v>
      </c>
      <c r="Y776">
        <v>7</v>
      </c>
      <c r="Z776"/>
      <c r="AA776"/>
      <c r="AB776"/>
      <c r="AC776">
        <v>11</v>
      </c>
      <c r="AD776">
        <v>12</v>
      </c>
      <c r="AE776"/>
      <c r="AF776"/>
      <c r="AG776" s="126">
        <f t="shared" si="37"/>
        <v>9</v>
      </c>
      <c r="AH776">
        <v>9</v>
      </c>
      <c r="AI776">
        <v>1</v>
      </c>
      <c r="AJ776">
        <v>8</v>
      </c>
      <c r="AK776">
        <v>3</v>
      </c>
      <c r="AL776">
        <v>6</v>
      </c>
      <c r="AM776">
        <v>5</v>
      </c>
      <c r="AN776">
        <v>2</v>
      </c>
      <c r="AO776"/>
      <c r="AP776"/>
      <c r="AQ776"/>
      <c r="AR776">
        <v>4</v>
      </c>
      <c r="AS776">
        <v>7</v>
      </c>
      <c r="AT776"/>
      <c r="AU776" t="s">
        <v>592</v>
      </c>
      <c r="AV776" t="s">
        <v>591</v>
      </c>
      <c r="AW776" t="s">
        <v>798</v>
      </c>
      <c r="AX776" t="s">
        <v>333</v>
      </c>
      <c r="AY776" t="s">
        <v>603</v>
      </c>
      <c r="AZ776">
        <v>6</v>
      </c>
      <c r="BA776">
        <v>2</v>
      </c>
      <c r="BB776">
        <v>2</v>
      </c>
      <c r="BC776">
        <v>2</v>
      </c>
      <c r="BD776">
        <v>5</v>
      </c>
      <c r="BE776">
        <v>3</v>
      </c>
      <c r="BF776">
        <v>4</v>
      </c>
      <c r="BG776">
        <v>5</v>
      </c>
      <c r="BH776">
        <v>4</v>
      </c>
      <c r="BI776">
        <v>4</v>
      </c>
      <c r="BJ776">
        <v>5</v>
      </c>
      <c r="BK776">
        <v>5</v>
      </c>
      <c r="BL776">
        <v>5</v>
      </c>
      <c r="BM776">
        <v>5</v>
      </c>
      <c r="BN776">
        <v>4</v>
      </c>
      <c r="BO776">
        <v>4</v>
      </c>
      <c r="BP776">
        <v>4</v>
      </c>
      <c r="BQ776">
        <v>4</v>
      </c>
      <c r="BR776">
        <v>5</v>
      </c>
      <c r="BS776">
        <v>5</v>
      </c>
      <c r="BT776">
        <v>4</v>
      </c>
      <c r="BU776">
        <v>4</v>
      </c>
      <c r="BV776">
        <v>5</v>
      </c>
      <c r="BW776">
        <v>5</v>
      </c>
      <c r="BX776">
        <v>5</v>
      </c>
      <c r="BY776">
        <v>5</v>
      </c>
      <c r="BZ776">
        <v>5</v>
      </c>
      <c r="CA776">
        <v>5</v>
      </c>
      <c r="CB776">
        <v>5</v>
      </c>
      <c r="CC776">
        <v>5</v>
      </c>
      <c r="CD776">
        <v>5</v>
      </c>
      <c r="CE776">
        <v>4</v>
      </c>
      <c r="CF776">
        <v>5</v>
      </c>
      <c r="CG776">
        <v>5</v>
      </c>
      <c r="CH776">
        <v>5</v>
      </c>
      <c r="CI776">
        <v>5</v>
      </c>
      <c r="CJ776">
        <v>5</v>
      </c>
      <c r="CK776">
        <v>5</v>
      </c>
      <c r="CL776">
        <v>3</v>
      </c>
      <c r="CM776">
        <v>4</v>
      </c>
      <c r="CN776">
        <v>3</v>
      </c>
    </row>
    <row r="777" spans="1:92" ht="15.5">
      <c r="A777" s="126" t="s">
        <v>869</v>
      </c>
      <c r="B777" s="132">
        <v>19.006387507462758</v>
      </c>
      <c r="C777">
        <v>1</v>
      </c>
      <c r="D777">
        <v>2</v>
      </c>
      <c r="E777">
        <v>4</v>
      </c>
      <c r="F777"/>
      <c r="G777"/>
      <c r="H777"/>
      <c r="I777"/>
      <c r="J777"/>
      <c r="K777"/>
      <c r="L777"/>
      <c r="M777"/>
      <c r="N777">
        <v>9</v>
      </c>
      <c r="O777"/>
      <c r="P777" t="s">
        <v>868</v>
      </c>
      <c r="Q777" s="126">
        <f t="shared" si="36"/>
        <v>1</v>
      </c>
      <c r="R777">
        <f t="shared" si="38"/>
        <v>9</v>
      </c>
      <c r="S777"/>
      <c r="T777"/>
      <c r="U777">
        <v>3</v>
      </c>
      <c r="V777"/>
      <c r="W777"/>
      <c r="X777">
        <v>6</v>
      </c>
      <c r="Y777"/>
      <c r="Z777"/>
      <c r="AA777"/>
      <c r="AB777"/>
      <c r="AC777">
        <v>11</v>
      </c>
      <c r="AD777">
        <v>12</v>
      </c>
      <c r="AE777">
        <v>13</v>
      </c>
      <c r="AF777"/>
      <c r="AG777" s="126">
        <f t="shared" si="37"/>
        <v>5</v>
      </c>
      <c r="AH777"/>
      <c r="AI777"/>
      <c r="AJ777">
        <v>1</v>
      </c>
      <c r="AK777"/>
      <c r="AL777"/>
      <c r="AM777">
        <v>2</v>
      </c>
      <c r="AN777"/>
      <c r="AO777"/>
      <c r="AP777"/>
      <c r="AQ777"/>
      <c r="AR777">
        <v>3</v>
      </c>
      <c r="AS777">
        <v>4</v>
      </c>
      <c r="AT777">
        <v>5</v>
      </c>
      <c r="AU777" t="s">
        <v>640</v>
      </c>
      <c r="AV777"/>
      <c r="AW777"/>
      <c r="AX777"/>
      <c r="AY777"/>
      <c r="AZ777">
        <v>6</v>
      </c>
      <c r="BA777">
        <v>3</v>
      </c>
      <c r="BB777">
        <v>3</v>
      </c>
      <c r="BC777">
        <v>3</v>
      </c>
      <c r="BD777">
        <v>3</v>
      </c>
      <c r="BE777">
        <v>3</v>
      </c>
      <c r="BF777">
        <v>3</v>
      </c>
      <c r="BG777">
        <v>3</v>
      </c>
      <c r="BH777">
        <v>3</v>
      </c>
      <c r="BI777">
        <v>3</v>
      </c>
      <c r="BJ777">
        <v>3</v>
      </c>
      <c r="BK777">
        <v>3</v>
      </c>
      <c r="BL777">
        <v>3</v>
      </c>
      <c r="BM777">
        <v>3</v>
      </c>
      <c r="BN777">
        <v>3</v>
      </c>
      <c r="BO777">
        <v>3</v>
      </c>
      <c r="BP777">
        <v>3</v>
      </c>
      <c r="BQ777">
        <v>3</v>
      </c>
      <c r="BR777">
        <v>3</v>
      </c>
      <c r="BS777">
        <v>3</v>
      </c>
      <c r="BT777">
        <v>3</v>
      </c>
      <c r="BU777">
        <v>3</v>
      </c>
      <c r="BV777">
        <v>3</v>
      </c>
      <c r="BW777">
        <v>3</v>
      </c>
      <c r="BX777">
        <v>3</v>
      </c>
      <c r="BY777">
        <v>3</v>
      </c>
      <c r="BZ777">
        <v>3</v>
      </c>
      <c r="CA777">
        <v>3</v>
      </c>
      <c r="CB777">
        <v>3</v>
      </c>
      <c r="CC777">
        <v>3</v>
      </c>
      <c r="CD777">
        <v>3</v>
      </c>
      <c r="CE777">
        <v>4</v>
      </c>
      <c r="CF777">
        <v>3</v>
      </c>
      <c r="CG777">
        <v>3</v>
      </c>
      <c r="CH777">
        <v>3</v>
      </c>
      <c r="CI777">
        <v>3</v>
      </c>
      <c r="CJ777">
        <v>3</v>
      </c>
      <c r="CK777">
        <v>3</v>
      </c>
      <c r="CL777">
        <v>3</v>
      </c>
      <c r="CM777">
        <v>3</v>
      </c>
      <c r="CN777">
        <v>3</v>
      </c>
    </row>
    <row r="778" spans="1:92" ht="15.5">
      <c r="A778" s="126" t="s">
        <v>867</v>
      </c>
      <c r="B778" s="132">
        <v>22.628192535986464</v>
      </c>
      <c r="C778">
        <v>2</v>
      </c>
      <c r="D778">
        <v>3</v>
      </c>
      <c r="E778">
        <v>2</v>
      </c>
      <c r="F778"/>
      <c r="G778"/>
      <c r="H778"/>
      <c r="I778"/>
      <c r="J778"/>
      <c r="K778"/>
      <c r="L778">
        <v>7</v>
      </c>
      <c r="M778"/>
      <c r="N778"/>
      <c r="O778"/>
      <c r="P778"/>
      <c r="Q778" s="126">
        <f t="shared" si="36"/>
        <v>1</v>
      </c>
      <c r="R778">
        <f t="shared" si="38"/>
        <v>7</v>
      </c>
      <c r="S778"/>
      <c r="T778">
        <v>2</v>
      </c>
      <c r="U778"/>
      <c r="V778"/>
      <c r="W778"/>
      <c r="X778"/>
      <c r="Y778"/>
      <c r="Z778"/>
      <c r="AA778"/>
      <c r="AB778"/>
      <c r="AC778"/>
      <c r="AD778"/>
      <c r="AE778"/>
      <c r="AF778"/>
      <c r="AG778" s="126">
        <f t="shared" si="37"/>
        <v>1</v>
      </c>
      <c r="AH778"/>
      <c r="AI778">
        <v>1</v>
      </c>
      <c r="AJ778"/>
      <c r="AK778"/>
      <c r="AL778"/>
      <c r="AM778"/>
      <c r="AN778"/>
      <c r="AO778"/>
      <c r="AP778"/>
      <c r="AQ778"/>
      <c r="AR778"/>
      <c r="AS778"/>
      <c r="AT778"/>
      <c r="AU778" t="s">
        <v>866</v>
      </c>
      <c r="AV778" t="s">
        <v>318</v>
      </c>
      <c r="AW778"/>
      <c r="AX778"/>
      <c r="AY778"/>
      <c r="AZ778">
        <v>6</v>
      </c>
      <c r="BA778">
        <v>3</v>
      </c>
      <c r="BB778">
        <v>3</v>
      </c>
      <c r="BC778">
        <v>3</v>
      </c>
      <c r="BD778">
        <v>3</v>
      </c>
      <c r="BE778">
        <v>3</v>
      </c>
      <c r="BF778">
        <v>3</v>
      </c>
      <c r="BG778">
        <v>3</v>
      </c>
      <c r="BH778">
        <v>4</v>
      </c>
      <c r="BI778">
        <v>3</v>
      </c>
      <c r="BJ778">
        <v>4</v>
      </c>
      <c r="BK778">
        <v>4</v>
      </c>
      <c r="BL778">
        <v>5</v>
      </c>
      <c r="BM778">
        <v>4</v>
      </c>
      <c r="BN778">
        <v>3</v>
      </c>
      <c r="BO778">
        <v>3</v>
      </c>
      <c r="BP778">
        <v>3</v>
      </c>
      <c r="BQ778">
        <v>3</v>
      </c>
      <c r="BR778">
        <v>3</v>
      </c>
      <c r="BS778">
        <v>3</v>
      </c>
      <c r="BT778">
        <v>4</v>
      </c>
      <c r="BU778">
        <v>4</v>
      </c>
      <c r="BV778">
        <v>4</v>
      </c>
      <c r="BW778">
        <v>4</v>
      </c>
      <c r="BX778">
        <v>4</v>
      </c>
      <c r="BY778">
        <v>4</v>
      </c>
      <c r="BZ778">
        <v>5</v>
      </c>
      <c r="CA778">
        <v>5</v>
      </c>
      <c r="CB778">
        <v>4</v>
      </c>
      <c r="CC778">
        <v>3</v>
      </c>
      <c r="CD778">
        <v>3</v>
      </c>
      <c r="CE778">
        <v>3</v>
      </c>
      <c r="CF778">
        <v>3</v>
      </c>
      <c r="CG778">
        <v>3</v>
      </c>
      <c r="CH778">
        <v>3</v>
      </c>
      <c r="CI778">
        <v>3</v>
      </c>
      <c r="CJ778">
        <v>3</v>
      </c>
      <c r="CK778">
        <v>3</v>
      </c>
      <c r="CL778">
        <v>3</v>
      </c>
      <c r="CM778">
        <v>3</v>
      </c>
      <c r="CN778">
        <v>3</v>
      </c>
    </row>
    <row r="779" spans="1:92" ht="15.5">
      <c r="A779" s="126" t="s">
        <v>865</v>
      </c>
      <c r="B779" s="132">
        <v>24.743386802817923</v>
      </c>
      <c r="C779">
        <v>2</v>
      </c>
      <c r="D779">
        <v>5</v>
      </c>
      <c r="E779">
        <v>2</v>
      </c>
      <c r="F779">
        <v>1</v>
      </c>
      <c r="G779"/>
      <c r="H779"/>
      <c r="I779"/>
      <c r="J779"/>
      <c r="K779"/>
      <c r="L779"/>
      <c r="M779"/>
      <c r="N779"/>
      <c r="O779"/>
      <c r="P779"/>
      <c r="Q779" s="126">
        <f t="shared" si="36"/>
        <v>1</v>
      </c>
      <c r="R779">
        <f t="shared" si="38"/>
        <v>1</v>
      </c>
      <c r="S779"/>
      <c r="T779"/>
      <c r="U779"/>
      <c r="V779"/>
      <c r="W779"/>
      <c r="X779">
        <v>6</v>
      </c>
      <c r="Y779">
        <v>7</v>
      </c>
      <c r="Z779"/>
      <c r="AA779"/>
      <c r="AB779"/>
      <c r="AC779"/>
      <c r="AD779">
        <v>12</v>
      </c>
      <c r="AE779"/>
      <c r="AF779"/>
      <c r="AG779" s="126">
        <f t="shared" si="37"/>
        <v>3</v>
      </c>
      <c r="AH779"/>
      <c r="AI779"/>
      <c r="AJ779"/>
      <c r="AK779"/>
      <c r="AL779"/>
      <c r="AM779">
        <v>1</v>
      </c>
      <c r="AN779">
        <v>2</v>
      </c>
      <c r="AO779"/>
      <c r="AP779"/>
      <c r="AQ779"/>
      <c r="AR779"/>
      <c r="AS779">
        <v>3</v>
      </c>
      <c r="AT779"/>
      <c r="AU779" s="141" t="s">
        <v>581</v>
      </c>
      <c r="AV779"/>
      <c r="AW779"/>
      <c r="AX779"/>
      <c r="AY779"/>
      <c r="AZ779">
        <v>6</v>
      </c>
      <c r="BA779">
        <v>2</v>
      </c>
      <c r="BB779">
        <v>2</v>
      </c>
      <c r="BC779">
        <v>3</v>
      </c>
      <c r="BD779">
        <v>2</v>
      </c>
      <c r="BE779">
        <v>4</v>
      </c>
      <c r="BF779">
        <v>3</v>
      </c>
      <c r="BG779">
        <v>4</v>
      </c>
      <c r="BH779">
        <v>5</v>
      </c>
      <c r="BI779">
        <v>3</v>
      </c>
      <c r="BJ779">
        <v>4</v>
      </c>
      <c r="BK779">
        <v>4</v>
      </c>
      <c r="BL779">
        <v>3</v>
      </c>
      <c r="BM779">
        <v>4</v>
      </c>
      <c r="BN779">
        <v>4</v>
      </c>
      <c r="BO779">
        <v>5</v>
      </c>
      <c r="BP779">
        <v>3</v>
      </c>
      <c r="BQ779">
        <v>5</v>
      </c>
      <c r="BR779">
        <v>5</v>
      </c>
      <c r="BS779">
        <v>3</v>
      </c>
      <c r="BT779">
        <v>4</v>
      </c>
      <c r="BU779">
        <v>3</v>
      </c>
      <c r="BV779">
        <v>3</v>
      </c>
      <c r="BW779">
        <v>4</v>
      </c>
      <c r="BX779">
        <v>5</v>
      </c>
      <c r="BY779">
        <v>4</v>
      </c>
      <c r="BZ779">
        <v>5</v>
      </c>
      <c r="CA779">
        <v>4</v>
      </c>
      <c r="CB779">
        <v>3</v>
      </c>
      <c r="CC779">
        <v>3</v>
      </c>
      <c r="CD779">
        <v>5</v>
      </c>
      <c r="CE779">
        <v>7</v>
      </c>
      <c r="CF779">
        <v>1</v>
      </c>
      <c r="CG779">
        <v>2</v>
      </c>
      <c r="CH779">
        <v>1</v>
      </c>
      <c r="CI779">
        <v>3</v>
      </c>
      <c r="CJ779">
        <v>2</v>
      </c>
      <c r="CK779">
        <v>3</v>
      </c>
      <c r="CL779">
        <v>2</v>
      </c>
      <c r="CM779">
        <v>2</v>
      </c>
      <c r="CN779">
        <v>1</v>
      </c>
    </row>
    <row r="780" spans="1:92" ht="15.5">
      <c r="A780" s="126" t="s">
        <v>864</v>
      </c>
      <c r="B780" s="132">
        <v>12.084763163900725</v>
      </c>
      <c r="C780">
        <v>1</v>
      </c>
      <c r="D780">
        <v>6</v>
      </c>
      <c r="E780">
        <v>2</v>
      </c>
      <c r="F780"/>
      <c r="G780"/>
      <c r="H780"/>
      <c r="I780"/>
      <c r="J780"/>
      <c r="K780"/>
      <c r="L780"/>
      <c r="M780"/>
      <c r="N780">
        <v>9</v>
      </c>
      <c r="O780"/>
      <c r="P780" t="s">
        <v>863</v>
      </c>
      <c r="Q780" s="126">
        <f t="shared" si="36"/>
        <v>1</v>
      </c>
      <c r="R780">
        <f t="shared" si="38"/>
        <v>9</v>
      </c>
      <c r="S780">
        <v>1</v>
      </c>
      <c r="T780">
        <v>2</v>
      </c>
      <c r="U780">
        <v>3</v>
      </c>
      <c r="V780"/>
      <c r="W780">
        <v>5</v>
      </c>
      <c r="X780">
        <v>6</v>
      </c>
      <c r="Y780">
        <v>7</v>
      </c>
      <c r="Z780"/>
      <c r="AA780"/>
      <c r="AB780"/>
      <c r="AC780">
        <v>11</v>
      </c>
      <c r="AD780">
        <v>12</v>
      </c>
      <c r="AE780"/>
      <c r="AF780"/>
      <c r="AG780" s="126">
        <f t="shared" si="37"/>
        <v>8</v>
      </c>
      <c r="AH780">
        <v>8</v>
      </c>
      <c r="AI780">
        <v>7</v>
      </c>
      <c r="AJ780">
        <v>2</v>
      </c>
      <c r="AK780"/>
      <c r="AL780">
        <v>6</v>
      </c>
      <c r="AM780">
        <v>1</v>
      </c>
      <c r="AN780">
        <v>5</v>
      </c>
      <c r="AO780"/>
      <c r="AP780"/>
      <c r="AQ780"/>
      <c r="AR780">
        <v>3</v>
      </c>
      <c r="AS780">
        <v>4</v>
      </c>
      <c r="AT780"/>
      <c r="AU780" t="s">
        <v>584</v>
      </c>
      <c r="AV780" t="s">
        <v>571</v>
      </c>
      <c r="AW780" t="s">
        <v>862</v>
      </c>
      <c r="AX780"/>
      <c r="AY780"/>
      <c r="AZ780">
        <v>5</v>
      </c>
      <c r="BA780">
        <v>3</v>
      </c>
      <c r="BB780">
        <v>3</v>
      </c>
      <c r="BC780">
        <v>4</v>
      </c>
      <c r="BD780">
        <v>4</v>
      </c>
      <c r="BE780">
        <v>5</v>
      </c>
      <c r="BF780">
        <v>3</v>
      </c>
      <c r="BG780">
        <v>4</v>
      </c>
      <c r="BH780">
        <v>4</v>
      </c>
      <c r="BI780">
        <v>3</v>
      </c>
      <c r="BJ780">
        <v>4</v>
      </c>
      <c r="BK780">
        <v>5</v>
      </c>
      <c r="BL780">
        <v>5</v>
      </c>
      <c r="BM780">
        <v>5</v>
      </c>
      <c r="BN780">
        <v>4</v>
      </c>
      <c r="BO780">
        <v>4</v>
      </c>
      <c r="BP780">
        <v>5</v>
      </c>
      <c r="BQ780">
        <v>5</v>
      </c>
      <c r="BR780">
        <v>4</v>
      </c>
      <c r="BS780">
        <v>5</v>
      </c>
      <c r="BT780">
        <v>4</v>
      </c>
      <c r="BU780">
        <v>5</v>
      </c>
      <c r="BV780">
        <v>4</v>
      </c>
      <c r="BW780">
        <v>4</v>
      </c>
      <c r="BX780">
        <v>4</v>
      </c>
      <c r="BY780">
        <v>5</v>
      </c>
      <c r="BZ780">
        <v>5</v>
      </c>
      <c r="CA780">
        <v>4</v>
      </c>
      <c r="CB780">
        <v>4</v>
      </c>
      <c r="CC780">
        <v>4</v>
      </c>
      <c r="CD780">
        <v>4</v>
      </c>
      <c r="CE780">
        <v>7</v>
      </c>
      <c r="CF780">
        <v>4</v>
      </c>
      <c r="CG780">
        <v>4</v>
      </c>
      <c r="CH780">
        <v>4</v>
      </c>
      <c r="CI780">
        <v>4</v>
      </c>
      <c r="CJ780">
        <v>4</v>
      </c>
      <c r="CK780">
        <v>4</v>
      </c>
      <c r="CL780">
        <v>4</v>
      </c>
      <c r="CM780">
        <v>3</v>
      </c>
      <c r="CN780">
        <v>3</v>
      </c>
    </row>
    <row r="781" spans="1:92" ht="15.5">
      <c r="A781" s="126" t="s">
        <v>861</v>
      </c>
      <c r="B781" s="132">
        <v>5.3660762533031612</v>
      </c>
      <c r="C781">
        <v>2</v>
      </c>
      <c r="D781">
        <v>4</v>
      </c>
      <c r="E781">
        <v>2</v>
      </c>
      <c r="F781">
        <v>1</v>
      </c>
      <c r="G781"/>
      <c r="H781"/>
      <c r="I781"/>
      <c r="J781"/>
      <c r="K781"/>
      <c r="L781"/>
      <c r="M781"/>
      <c r="N781"/>
      <c r="O781"/>
      <c r="P781"/>
      <c r="Q781" s="126">
        <f t="shared" si="36"/>
        <v>1</v>
      </c>
      <c r="R781">
        <f t="shared" si="38"/>
        <v>1</v>
      </c>
      <c r="S781"/>
      <c r="T781">
        <v>2</v>
      </c>
      <c r="U781"/>
      <c r="V781"/>
      <c r="W781">
        <v>5</v>
      </c>
      <c r="X781">
        <v>6</v>
      </c>
      <c r="Y781">
        <v>7</v>
      </c>
      <c r="Z781"/>
      <c r="AA781"/>
      <c r="AB781"/>
      <c r="AC781"/>
      <c r="AD781"/>
      <c r="AE781">
        <v>13</v>
      </c>
      <c r="AF781"/>
      <c r="AG781" s="126">
        <f t="shared" si="37"/>
        <v>5</v>
      </c>
      <c r="AH781"/>
      <c r="AI781">
        <v>1</v>
      </c>
      <c r="AJ781"/>
      <c r="AK781"/>
      <c r="AL781">
        <v>4</v>
      </c>
      <c r="AM781">
        <v>3</v>
      </c>
      <c r="AN781">
        <v>2</v>
      </c>
      <c r="AO781"/>
      <c r="AP781"/>
      <c r="AQ781"/>
      <c r="AR781"/>
      <c r="AS781"/>
      <c r="AT781">
        <v>5</v>
      </c>
      <c r="AU781"/>
      <c r="AV781"/>
      <c r="AW781"/>
      <c r="AX781"/>
      <c r="AY781"/>
      <c r="AZ781">
        <v>6</v>
      </c>
      <c r="BA781">
        <v>3</v>
      </c>
      <c r="BB781">
        <v>3</v>
      </c>
      <c r="BC781">
        <v>3</v>
      </c>
      <c r="BD781">
        <v>3</v>
      </c>
      <c r="BE781">
        <v>4</v>
      </c>
      <c r="BF781">
        <v>3</v>
      </c>
      <c r="BG781">
        <v>4</v>
      </c>
      <c r="BH781">
        <v>4</v>
      </c>
      <c r="BI781">
        <v>4</v>
      </c>
      <c r="BJ781">
        <v>4</v>
      </c>
      <c r="BK781">
        <v>4</v>
      </c>
      <c r="BL781">
        <v>4</v>
      </c>
      <c r="BM781">
        <v>4</v>
      </c>
      <c r="BN781">
        <v>5</v>
      </c>
      <c r="BO781">
        <v>4</v>
      </c>
      <c r="BP781">
        <v>4</v>
      </c>
      <c r="BQ781">
        <v>4</v>
      </c>
      <c r="BR781">
        <v>4</v>
      </c>
      <c r="BS781">
        <v>4</v>
      </c>
      <c r="BT781">
        <v>5</v>
      </c>
      <c r="BU781">
        <v>3</v>
      </c>
      <c r="BV781">
        <v>5</v>
      </c>
      <c r="BW781">
        <v>5</v>
      </c>
      <c r="BX781">
        <v>5</v>
      </c>
      <c r="BY781">
        <v>5</v>
      </c>
      <c r="BZ781">
        <v>5</v>
      </c>
      <c r="CA781">
        <v>4</v>
      </c>
      <c r="CB781">
        <v>4</v>
      </c>
      <c r="CC781">
        <v>4</v>
      </c>
      <c r="CD781">
        <v>4</v>
      </c>
      <c r="CE781">
        <v>4</v>
      </c>
      <c r="CF781">
        <v>4</v>
      </c>
      <c r="CG781">
        <v>4</v>
      </c>
      <c r="CH781">
        <v>4</v>
      </c>
      <c r="CI781">
        <v>3</v>
      </c>
      <c r="CJ781">
        <v>4</v>
      </c>
      <c r="CK781">
        <v>4</v>
      </c>
      <c r="CL781">
        <v>5</v>
      </c>
      <c r="CM781">
        <v>5</v>
      </c>
      <c r="CN781">
        <v>3</v>
      </c>
    </row>
    <row r="782" spans="1:92" ht="15.5">
      <c r="A782" s="126" t="s">
        <v>860</v>
      </c>
      <c r="B782" s="132">
        <v>18.653056466529531</v>
      </c>
      <c r="C782">
        <v>1</v>
      </c>
      <c r="D782">
        <v>6</v>
      </c>
      <c r="E782">
        <v>3</v>
      </c>
      <c r="F782">
        <v>1</v>
      </c>
      <c r="G782"/>
      <c r="H782"/>
      <c r="I782"/>
      <c r="J782"/>
      <c r="K782"/>
      <c r="L782"/>
      <c r="M782"/>
      <c r="N782"/>
      <c r="O782"/>
      <c r="P782"/>
      <c r="Q782" s="126">
        <f t="shared" si="36"/>
        <v>1</v>
      </c>
      <c r="R782">
        <f t="shared" si="38"/>
        <v>1</v>
      </c>
      <c r="S782"/>
      <c r="T782"/>
      <c r="U782"/>
      <c r="V782"/>
      <c r="W782"/>
      <c r="X782">
        <v>6</v>
      </c>
      <c r="Y782"/>
      <c r="Z782"/>
      <c r="AA782"/>
      <c r="AB782"/>
      <c r="AC782"/>
      <c r="AD782"/>
      <c r="AE782"/>
      <c r="AF782"/>
      <c r="AG782" s="126">
        <f t="shared" si="37"/>
        <v>1</v>
      </c>
      <c r="AH782"/>
      <c r="AI782"/>
      <c r="AJ782"/>
      <c r="AK782"/>
      <c r="AL782"/>
      <c r="AM782">
        <v>1</v>
      </c>
      <c r="AN782"/>
      <c r="AO782"/>
      <c r="AP782"/>
      <c r="AQ782"/>
      <c r="AR782"/>
      <c r="AS782"/>
      <c r="AT782"/>
      <c r="AU782" t="s">
        <v>859</v>
      </c>
      <c r="AV782"/>
      <c r="AW782"/>
      <c r="AX782"/>
      <c r="AY782"/>
      <c r="AZ782">
        <v>4</v>
      </c>
      <c r="BA782">
        <v>3</v>
      </c>
      <c r="BB782">
        <v>2</v>
      </c>
      <c r="BC782">
        <v>2</v>
      </c>
      <c r="BD782">
        <v>3</v>
      </c>
      <c r="BE782">
        <v>4</v>
      </c>
      <c r="BF782">
        <v>3</v>
      </c>
      <c r="BG782">
        <v>3</v>
      </c>
      <c r="BH782">
        <v>3</v>
      </c>
      <c r="BI782">
        <v>3</v>
      </c>
      <c r="BJ782">
        <v>3</v>
      </c>
      <c r="BK782">
        <v>4</v>
      </c>
      <c r="BL782">
        <v>4</v>
      </c>
      <c r="BM782">
        <v>4</v>
      </c>
      <c r="BN782">
        <v>4</v>
      </c>
      <c r="BO782">
        <v>3</v>
      </c>
      <c r="BP782">
        <v>3</v>
      </c>
      <c r="BQ782">
        <v>3</v>
      </c>
      <c r="BR782">
        <v>3</v>
      </c>
      <c r="BS782">
        <v>4</v>
      </c>
      <c r="BT782">
        <v>4</v>
      </c>
      <c r="BU782">
        <v>3</v>
      </c>
      <c r="BV782">
        <v>3</v>
      </c>
      <c r="BW782">
        <v>4</v>
      </c>
      <c r="BX782">
        <v>4</v>
      </c>
      <c r="BY782">
        <v>4</v>
      </c>
      <c r="BZ782">
        <v>4</v>
      </c>
      <c r="CA782">
        <v>4</v>
      </c>
      <c r="CB782">
        <v>3</v>
      </c>
      <c r="CC782">
        <v>3</v>
      </c>
      <c r="CD782">
        <v>3</v>
      </c>
      <c r="CE782">
        <v>7</v>
      </c>
      <c r="CF782">
        <v>3</v>
      </c>
      <c r="CG782">
        <v>4</v>
      </c>
      <c r="CH782">
        <v>3</v>
      </c>
      <c r="CI782">
        <v>3</v>
      </c>
      <c r="CJ782">
        <v>4</v>
      </c>
      <c r="CK782">
        <v>4</v>
      </c>
      <c r="CL782">
        <v>2</v>
      </c>
      <c r="CM782">
        <v>2</v>
      </c>
      <c r="CN782">
        <v>1</v>
      </c>
    </row>
    <row r="783" spans="1:92" ht="15.5">
      <c r="A783" s="126" t="s">
        <v>858</v>
      </c>
      <c r="B783" s="132">
        <v>18.02909585609558</v>
      </c>
      <c r="C783">
        <v>2</v>
      </c>
      <c r="D783">
        <v>4</v>
      </c>
      <c r="E783">
        <v>2</v>
      </c>
      <c r="F783">
        <v>1</v>
      </c>
      <c r="G783"/>
      <c r="H783"/>
      <c r="I783"/>
      <c r="J783"/>
      <c r="K783"/>
      <c r="L783"/>
      <c r="M783"/>
      <c r="N783"/>
      <c r="O783"/>
      <c r="P783"/>
      <c r="Q783" s="126">
        <f t="shared" si="36"/>
        <v>1</v>
      </c>
      <c r="R783">
        <f t="shared" si="38"/>
        <v>1</v>
      </c>
      <c r="S783"/>
      <c r="T783">
        <v>2</v>
      </c>
      <c r="U783">
        <v>3</v>
      </c>
      <c r="V783">
        <v>4</v>
      </c>
      <c r="W783"/>
      <c r="X783"/>
      <c r="Y783">
        <v>7</v>
      </c>
      <c r="Z783">
        <v>8</v>
      </c>
      <c r="AA783"/>
      <c r="AB783"/>
      <c r="AC783">
        <v>11</v>
      </c>
      <c r="AD783">
        <v>12</v>
      </c>
      <c r="AE783"/>
      <c r="AF783"/>
      <c r="AG783" s="126">
        <f t="shared" si="37"/>
        <v>7</v>
      </c>
      <c r="AH783"/>
      <c r="AI783">
        <v>2</v>
      </c>
      <c r="AJ783">
        <v>3</v>
      </c>
      <c r="AK783">
        <v>1</v>
      </c>
      <c r="AL783"/>
      <c r="AM783"/>
      <c r="AN783">
        <v>7</v>
      </c>
      <c r="AO783">
        <v>6</v>
      </c>
      <c r="AP783"/>
      <c r="AQ783"/>
      <c r="AR783">
        <v>4</v>
      </c>
      <c r="AS783">
        <v>5</v>
      </c>
      <c r="AT783"/>
      <c r="AU783" t="s">
        <v>406</v>
      </c>
      <c r="AV783" t="s">
        <v>857</v>
      </c>
      <c r="AW783"/>
      <c r="AX783"/>
      <c r="AY783"/>
      <c r="AZ783">
        <v>4</v>
      </c>
      <c r="BA783">
        <v>4</v>
      </c>
      <c r="BB783">
        <v>4</v>
      </c>
      <c r="BC783">
        <v>4</v>
      </c>
      <c r="BD783">
        <v>4</v>
      </c>
      <c r="BE783">
        <v>5</v>
      </c>
      <c r="BF783">
        <v>5</v>
      </c>
      <c r="BG783">
        <v>4</v>
      </c>
      <c r="BH783">
        <v>5</v>
      </c>
      <c r="BI783">
        <v>4</v>
      </c>
      <c r="BJ783">
        <v>4</v>
      </c>
      <c r="BK783">
        <v>5</v>
      </c>
      <c r="BL783">
        <v>5</v>
      </c>
      <c r="BM783">
        <v>5</v>
      </c>
      <c r="BN783">
        <v>4</v>
      </c>
      <c r="BO783">
        <v>4</v>
      </c>
      <c r="BP783">
        <v>5</v>
      </c>
      <c r="BQ783">
        <v>4</v>
      </c>
      <c r="BR783">
        <v>4</v>
      </c>
      <c r="BS783">
        <v>5</v>
      </c>
      <c r="BT783">
        <v>4</v>
      </c>
      <c r="BU783">
        <v>4</v>
      </c>
      <c r="BV783">
        <v>5</v>
      </c>
      <c r="BW783">
        <v>5</v>
      </c>
      <c r="BX783">
        <v>5</v>
      </c>
      <c r="BY783">
        <v>4</v>
      </c>
      <c r="BZ783">
        <v>4</v>
      </c>
      <c r="CA783">
        <v>5</v>
      </c>
      <c r="CB783">
        <v>5</v>
      </c>
      <c r="CC783">
        <v>4</v>
      </c>
      <c r="CD783">
        <v>4</v>
      </c>
      <c r="CE783">
        <v>4</v>
      </c>
      <c r="CF783">
        <v>3</v>
      </c>
      <c r="CG783">
        <v>4</v>
      </c>
      <c r="CH783">
        <v>4</v>
      </c>
      <c r="CI783">
        <v>5</v>
      </c>
      <c r="CJ783">
        <v>5</v>
      </c>
      <c r="CK783">
        <v>4</v>
      </c>
      <c r="CL783">
        <v>3</v>
      </c>
      <c r="CM783">
        <v>3</v>
      </c>
      <c r="CN783">
        <v>3</v>
      </c>
    </row>
    <row r="784" spans="1:92" ht="15.5">
      <c r="A784" s="126" t="s">
        <v>856</v>
      </c>
      <c r="B784" s="132">
        <v>4.6158826430068984</v>
      </c>
      <c r="C784">
        <v>2</v>
      </c>
      <c r="D784">
        <v>2</v>
      </c>
      <c r="E784">
        <v>2</v>
      </c>
      <c r="F784"/>
      <c r="G784"/>
      <c r="H784"/>
      <c r="I784"/>
      <c r="J784"/>
      <c r="K784"/>
      <c r="L784">
        <v>7</v>
      </c>
      <c r="M784"/>
      <c r="N784"/>
      <c r="O784"/>
      <c r="P784"/>
      <c r="Q784" s="126">
        <f t="shared" si="36"/>
        <v>1</v>
      </c>
      <c r="R784">
        <f t="shared" si="38"/>
        <v>7</v>
      </c>
      <c r="S784"/>
      <c r="T784">
        <v>2</v>
      </c>
      <c r="U784">
        <v>3</v>
      </c>
      <c r="V784">
        <v>4</v>
      </c>
      <c r="W784">
        <v>5</v>
      </c>
      <c r="X784">
        <v>6</v>
      </c>
      <c r="Y784">
        <v>7</v>
      </c>
      <c r="Z784"/>
      <c r="AA784"/>
      <c r="AB784"/>
      <c r="AC784">
        <v>11</v>
      </c>
      <c r="AD784">
        <v>12</v>
      </c>
      <c r="AE784">
        <v>13</v>
      </c>
      <c r="AF784"/>
      <c r="AG784" s="126">
        <f t="shared" si="37"/>
        <v>9</v>
      </c>
      <c r="AH784"/>
      <c r="AI784">
        <v>8</v>
      </c>
      <c r="AJ784">
        <v>1</v>
      </c>
      <c r="AK784">
        <v>7</v>
      </c>
      <c r="AL784">
        <v>2</v>
      </c>
      <c r="AM784">
        <v>6</v>
      </c>
      <c r="AN784">
        <v>5</v>
      </c>
      <c r="AO784"/>
      <c r="AP784"/>
      <c r="AQ784"/>
      <c r="AR784">
        <v>3</v>
      </c>
      <c r="AS784">
        <v>4</v>
      </c>
      <c r="AT784">
        <v>9</v>
      </c>
      <c r="AU784" t="s">
        <v>854</v>
      </c>
      <c r="AV784"/>
      <c r="AW784"/>
      <c r="AX784"/>
      <c r="AY784"/>
      <c r="AZ784">
        <v>4</v>
      </c>
      <c r="BA784">
        <v>4</v>
      </c>
      <c r="BB784">
        <v>3</v>
      </c>
      <c r="BC784">
        <v>4</v>
      </c>
      <c r="BD784">
        <v>4</v>
      </c>
      <c r="BE784">
        <v>4</v>
      </c>
      <c r="BF784">
        <v>4</v>
      </c>
      <c r="BG784">
        <v>5</v>
      </c>
      <c r="BH784">
        <v>4</v>
      </c>
      <c r="BI784">
        <v>4</v>
      </c>
      <c r="BJ784">
        <v>5</v>
      </c>
      <c r="BK784">
        <v>4</v>
      </c>
      <c r="BL784">
        <v>5</v>
      </c>
      <c r="BM784">
        <v>4</v>
      </c>
      <c r="BN784">
        <v>4</v>
      </c>
      <c r="BO784">
        <v>4</v>
      </c>
      <c r="BP784">
        <v>3</v>
      </c>
      <c r="BQ784">
        <v>3</v>
      </c>
      <c r="BR784">
        <v>4</v>
      </c>
      <c r="BS784">
        <v>5</v>
      </c>
      <c r="BT784">
        <v>2</v>
      </c>
      <c r="BU784">
        <v>4</v>
      </c>
      <c r="BV784">
        <v>4</v>
      </c>
      <c r="BW784">
        <v>5</v>
      </c>
      <c r="BX784">
        <v>2</v>
      </c>
      <c r="BY784">
        <v>4</v>
      </c>
      <c r="BZ784">
        <v>5</v>
      </c>
      <c r="CA784">
        <v>4</v>
      </c>
      <c r="CB784">
        <v>4</v>
      </c>
      <c r="CC784">
        <v>5</v>
      </c>
      <c r="CD784">
        <v>4</v>
      </c>
      <c r="CE784">
        <v>3</v>
      </c>
      <c r="CF784">
        <v>4</v>
      </c>
      <c r="CG784">
        <v>4</v>
      </c>
      <c r="CH784">
        <v>4</v>
      </c>
      <c r="CI784">
        <v>4</v>
      </c>
      <c r="CJ784">
        <v>4</v>
      </c>
      <c r="CK784">
        <v>4</v>
      </c>
      <c r="CL784">
        <v>4</v>
      </c>
      <c r="CM784">
        <v>4</v>
      </c>
      <c r="CN784">
        <v>4</v>
      </c>
    </row>
    <row r="785" spans="1:92" ht="15.5">
      <c r="A785" s="126" t="s">
        <v>855</v>
      </c>
      <c r="B785" s="132">
        <v>6.688049854702423</v>
      </c>
      <c r="C785">
        <v>1</v>
      </c>
      <c r="D785">
        <v>2</v>
      </c>
      <c r="E785">
        <v>2</v>
      </c>
      <c r="F785"/>
      <c r="G785"/>
      <c r="H785"/>
      <c r="I785"/>
      <c r="J785"/>
      <c r="K785"/>
      <c r="L785"/>
      <c r="M785">
        <v>8</v>
      </c>
      <c r="N785"/>
      <c r="O785"/>
      <c r="P785"/>
      <c r="Q785" s="126">
        <f t="shared" si="36"/>
        <v>1</v>
      </c>
      <c r="R785">
        <f t="shared" si="38"/>
        <v>8</v>
      </c>
      <c r="S785"/>
      <c r="T785">
        <v>2</v>
      </c>
      <c r="U785"/>
      <c r="V785">
        <v>4</v>
      </c>
      <c r="W785">
        <v>5</v>
      </c>
      <c r="X785"/>
      <c r="Y785"/>
      <c r="Z785"/>
      <c r="AA785"/>
      <c r="AB785"/>
      <c r="AC785">
        <v>11</v>
      </c>
      <c r="AD785"/>
      <c r="AE785"/>
      <c r="AF785"/>
      <c r="AG785" s="126">
        <f t="shared" si="37"/>
        <v>4</v>
      </c>
      <c r="AH785"/>
      <c r="AI785">
        <v>1</v>
      </c>
      <c r="AJ785"/>
      <c r="AK785">
        <v>3</v>
      </c>
      <c r="AL785">
        <v>2</v>
      </c>
      <c r="AM785"/>
      <c r="AN785"/>
      <c r="AO785"/>
      <c r="AP785"/>
      <c r="AQ785"/>
      <c r="AR785">
        <v>4</v>
      </c>
      <c r="AS785"/>
      <c r="AT785"/>
      <c r="AU785" t="s">
        <v>854</v>
      </c>
      <c r="AV785"/>
      <c r="AW785"/>
      <c r="AX785"/>
      <c r="AY785"/>
      <c r="AZ785">
        <v>3</v>
      </c>
      <c r="BA785">
        <v>4</v>
      </c>
      <c r="BB785">
        <v>3</v>
      </c>
      <c r="BC785">
        <v>4</v>
      </c>
      <c r="BD785">
        <v>3</v>
      </c>
      <c r="BE785">
        <v>3</v>
      </c>
      <c r="BF785">
        <v>4</v>
      </c>
      <c r="BG785">
        <v>4</v>
      </c>
      <c r="BH785">
        <v>5</v>
      </c>
      <c r="BI785">
        <v>3</v>
      </c>
      <c r="BJ785">
        <v>5</v>
      </c>
      <c r="BK785">
        <v>3</v>
      </c>
      <c r="BL785">
        <v>4</v>
      </c>
      <c r="BM785">
        <v>5</v>
      </c>
      <c r="BN785">
        <v>3</v>
      </c>
      <c r="BO785">
        <v>3</v>
      </c>
      <c r="BP785">
        <v>4</v>
      </c>
      <c r="BQ785">
        <v>5</v>
      </c>
      <c r="BR785">
        <v>3</v>
      </c>
      <c r="BS785">
        <v>4</v>
      </c>
      <c r="BT785">
        <v>3</v>
      </c>
      <c r="BU785">
        <v>4</v>
      </c>
      <c r="BV785">
        <v>5</v>
      </c>
      <c r="BW785">
        <v>4</v>
      </c>
      <c r="BX785">
        <v>4</v>
      </c>
      <c r="BY785">
        <v>5</v>
      </c>
      <c r="BZ785">
        <v>4</v>
      </c>
      <c r="CA785">
        <v>3</v>
      </c>
      <c r="CB785">
        <v>4</v>
      </c>
      <c r="CC785">
        <v>5</v>
      </c>
      <c r="CD785">
        <v>5</v>
      </c>
      <c r="CE785">
        <v>4</v>
      </c>
      <c r="CF785">
        <v>4</v>
      </c>
      <c r="CG785">
        <v>2</v>
      </c>
      <c r="CH785">
        <v>3</v>
      </c>
      <c r="CI785">
        <v>4</v>
      </c>
      <c r="CJ785">
        <v>4</v>
      </c>
      <c r="CK785">
        <v>5</v>
      </c>
      <c r="CL785">
        <v>4</v>
      </c>
      <c r="CM785">
        <v>5</v>
      </c>
      <c r="CN785">
        <v>4</v>
      </c>
    </row>
    <row r="786" spans="1:92" ht="15.5">
      <c r="A786" s="126" t="s">
        <v>853</v>
      </c>
      <c r="B786" s="132">
        <v>14.721050779383463</v>
      </c>
      <c r="C786">
        <v>2</v>
      </c>
      <c r="D786">
        <v>6</v>
      </c>
      <c r="E786">
        <v>3</v>
      </c>
      <c r="F786">
        <v>1</v>
      </c>
      <c r="G786"/>
      <c r="H786"/>
      <c r="I786"/>
      <c r="J786"/>
      <c r="K786"/>
      <c r="L786"/>
      <c r="M786"/>
      <c r="N786"/>
      <c r="O786"/>
      <c r="P786"/>
      <c r="Q786" s="126">
        <f t="shared" si="36"/>
        <v>1</v>
      </c>
      <c r="R786">
        <f t="shared" si="38"/>
        <v>1</v>
      </c>
      <c r="S786"/>
      <c r="T786"/>
      <c r="U786"/>
      <c r="V786"/>
      <c r="W786"/>
      <c r="X786">
        <v>6</v>
      </c>
      <c r="Y786"/>
      <c r="Z786"/>
      <c r="AA786"/>
      <c r="AB786"/>
      <c r="AC786"/>
      <c r="AD786"/>
      <c r="AE786"/>
      <c r="AF786"/>
      <c r="AG786" s="126">
        <f t="shared" si="37"/>
        <v>1</v>
      </c>
      <c r="AH786"/>
      <c r="AI786"/>
      <c r="AJ786"/>
      <c r="AK786"/>
      <c r="AL786"/>
      <c r="AM786">
        <v>1</v>
      </c>
      <c r="AN786"/>
      <c r="AO786"/>
      <c r="AP786"/>
      <c r="AQ786"/>
      <c r="AR786"/>
      <c r="AS786"/>
      <c r="AT786"/>
      <c r="AU786" t="s">
        <v>852</v>
      </c>
      <c r="AV786"/>
      <c r="AW786"/>
      <c r="AX786"/>
      <c r="AY786"/>
      <c r="AZ786">
        <v>4</v>
      </c>
      <c r="BA786">
        <v>4</v>
      </c>
      <c r="BB786">
        <v>4</v>
      </c>
      <c r="BC786">
        <v>4</v>
      </c>
      <c r="BD786">
        <v>4</v>
      </c>
      <c r="BE786">
        <v>4</v>
      </c>
      <c r="BF786">
        <v>3</v>
      </c>
      <c r="BG786">
        <v>4</v>
      </c>
      <c r="BH786">
        <v>4</v>
      </c>
      <c r="BI786">
        <v>4</v>
      </c>
      <c r="BJ786">
        <v>4</v>
      </c>
      <c r="BK786">
        <v>5</v>
      </c>
      <c r="BL786">
        <v>5</v>
      </c>
      <c r="BM786">
        <v>5</v>
      </c>
      <c r="BN786">
        <v>4</v>
      </c>
      <c r="BO786">
        <v>4</v>
      </c>
      <c r="BP786">
        <v>4</v>
      </c>
      <c r="BQ786">
        <v>4</v>
      </c>
      <c r="BR786">
        <v>4</v>
      </c>
      <c r="BS786">
        <v>4</v>
      </c>
      <c r="BT786">
        <v>4</v>
      </c>
      <c r="BU786">
        <v>4</v>
      </c>
      <c r="BV786">
        <v>4</v>
      </c>
      <c r="BW786">
        <v>4</v>
      </c>
      <c r="BX786">
        <v>4</v>
      </c>
      <c r="BY786">
        <v>5</v>
      </c>
      <c r="BZ786">
        <v>5</v>
      </c>
      <c r="CA786">
        <v>4</v>
      </c>
      <c r="CB786">
        <v>4</v>
      </c>
      <c r="CC786">
        <v>4</v>
      </c>
      <c r="CD786">
        <v>5</v>
      </c>
      <c r="CE786">
        <v>7</v>
      </c>
      <c r="CF786">
        <v>4</v>
      </c>
      <c r="CG786">
        <v>5</v>
      </c>
      <c r="CH786">
        <v>4</v>
      </c>
      <c r="CI786">
        <v>5</v>
      </c>
      <c r="CJ786">
        <v>4</v>
      </c>
      <c r="CK786">
        <v>5</v>
      </c>
      <c r="CL786">
        <v>1</v>
      </c>
      <c r="CM786">
        <v>4</v>
      </c>
      <c r="CN786">
        <v>1</v>
      </c>
    </row>
    <row r="787" spans="1:92" ht="15.5">
      <c r="A787" s="126" t="s">
        <v>851</v>
      </c>
      <c r="B787" s="132">
        <v>6.0980348823539234</v>
      </c>
      <c r="C787">
        <v>2</v>
      </c>
      <c r="D787">
        <v>5</v>
      </c>
      <c r="E787">
        <v>2</v>
      </c>
      <c r="F787"/>
      <c r="G787"/>
      <c r="H787"/>
      <c r="I787"/>
      <c r="J787"/>
      <c r="K787"/>
      <c r="L787"/>
      <c r="M787">
        <v>8</v>
      </c>
      <c r="N787"/>
      <c r="O787"/>
      <c r="P787"/>
      <c r="Q787" s="126">
        <f t="shared" si="36"/>
        <v>1</v>
      </c>
      <c r="R787">
        <f t="shared" si="38"/>
        <v>8</v>
      </c>
      <c r="S787"/>
      <c r="T787"/>
      <c r="U787"/>
      <c r="V787"/>
      <c r="W787"/>
      <c r="X787"/>
      <c r="Y787"/>
      <c r="Z787"/>
      <c r="AA787"/>
      <c r="AB787"/>
      <c r="AC787"/>
      <c r="AD787"/>
      <c r="AE787"/>
      <c r="AF787">
        <v>14</v>
      </c>
      <c r="AG787" s="126">
        <f t="shared" si="37"/>
        <v>0</v>
      </c>
      <c r="AH787"/>
      <c r="AI787"/>
      <c r="AJ787"/>
      <c r="AK787"/>
      <c r="AL787"/>
      <c r="AM787"/>
      <c r="AN787"/>
      <c r="AO787"/>
      <c r="AP787"/>
      <c r="AQ787"/>
      <c r="AR787"/>
      <c r="AS787"/>
      <c r="AT787"/>
      <c r="AU787"/>
      <c r="AV787"/>
      <c r="AW787"/>
      <c r="AX787"/>
      <c r="AY787"/>
      <c r="AZ787">
        <v>3</v>
      </c>
      <c r="BA787">
        <v>4</v>
      </c>
      <c r="BB787">
        <v>4</v>
      </c>
      <c r="BC787">
        <v>4</v>
      </c>
      <c r="BD787">
        <v>3</v>
      </c>
      <c r="BE787">
        <v>3</v>
      </c>
      <c r="BF787">
        <v>3</v>
      </c>
      <c r="BG787">
        <v>3</v>
      </c>
      <c r="BH787">
        <v>3</v>
      </c>
      <c r="BI787">
        <v>3</v>
      </c>
      <c r="BJ787">
        <v>3</v>
      </c>
      <c r="BK787">
        <v>3</v>
      </c>
      <c r="BL787">
        <v>3</v>
      </c>
      <c r="BM787">
        <v>3</v>
      </c>
      <c r="BN787">
        <v>3</v>
      </c>
      <c r="BO787">
        <v>3</v>
      </c>
      <c r="BP787">
        <v>3</v>
      </c>
      <c r="BQ787">
        <v>3</v>
      </c>
      <c r="BR787">
        <v>3</v>
      </c>
      <c r="BS787">
        <v>3</v>
      </c>
      <c r="BT787">
        <v>3</v>
      </c>
      <c r="BU787">
        <v>4</v>
      </c>
      <c r="BV787">
        <v>4</v>
      </c>
      <c r="BW787">
        <v>5</v>
      </c>
      <c r="BX787">
        <v>4</v>
      </c>
      <c r="BY787">
        <v>5</v>
      </c>
      <c r="BZ787">
        <v>5</v>
      </c>
      <c r="CA787">
        <v>4</v>
      </c>
      <c r="CB787">
        <v>4</v>
      </c>
      <c r="CC787">
        <v>4</v>
      </c>
      <c r="CD787">
        <v>5</v>
      </c>
      <c r="CE787">
        <v>7</v>
      </c>
      <c r="CF787">
        <v>4</v>
      </c>
      <c r="CG787">
        <v>4</v>
      </c>
      <c r="CH787">
        <v>4</v>
      </c>
      <c r="CI787">
        <v>4</v>
      </c>
      <c r="CJ787">
        <v>4</v>
      </c>
      <c r="CK787">
        <v>4</v>
      </c>
      <c r="CL787">
        <v>3</v>
      </c>
      <c r="CM787">
        <v>3</v>
      </c>
      <c r="CN787">
        <v>3</v>
      </c>
    </row>
    <row r="788" spans="1:92" ht="15.5">
      <c r="A788" s="126" t="s">
        <v>850</v>
      </c>
      <c r="B788" s="132">
        <v>8.0492584750454625</v>
      </c>
      <c r="C788">
        <v>1</v>
      </c>
      <c r="D788">
        <v>3</v>
      </c>
      <c r="E788">
        <v>12</v>
      </c>
      <c r="F788">
        <v>1</v>
      </c>
      <c r="G788">
        <v>2</v>
      </c>
      <c r="H788"/>
      <c r="I788"/>
      <c r="J788"/>
      <c r="K788"/>
      <c r="L788"/>
      <c r="M788"/>
      <c r="N788"/>
      <c r="O788"/>
      <c r="P788"/>
      <c r="Q788" s="126">
        <f t="shared" si="36"/>
        <v>2</v>
      </c>
      <c r="R788">
        <f t="shared" si="38"/>
        <v>11</v>
      </c>
      <c r="S788"/>
      <c r="T788">
        <v>2</v>
      </c>
      <c r="U788">
        <v>3</v>
      </c>
      <c r="V788">
        <v>4</v>
      </c>
      <c r="W788">
        <v>5</v>
      </c>
      <c r="X788">
        <v>6</v>
      </c>
      <c r="Y788"/>
      <c r="Z788"/>
      <c r="AA788"/>
      <c r="AB788"/>
      <c r="AC788"/>
      <c r="AD788"/>
      <c r="AE788"/>
      <c r="AF788"/>
      <c r="AG788" s="126">
        <f t="shared" si="37"/>
        <v>5</v>
      </c>
      <c r="AH788"/>
      <c r="AI788">
        <v>2</v>
      </c>
      <c r="AJ788">
        <v>4</v>
      </c>
      <c r="AK788">
        <v>1</v>
      </c>
      <c r="AL788">
        <v>3</v>
      </c>
      <c r="AM788">
        <v>5</v>
      </c>
      <c r="AN788"/>
      <c r="AO788"/>
      <c r="AP788"/>
      <c r="AQ788"/>
      <c r="AR788"/>
      <c r="AS788"/>
      <c r="AT788"/>
      <c r="AU788" t="s">
        <v>760</v>
      </c>
      <c r="AV788" t="s">
        <v>315</v>
      </c>
      <c r="AW788" t="s">
        <v>849</v>
      </c>
      <c r="AX788"/>
      <c r="AY788"/>
      <c r="AZ788">
        <v>4</v>
      </c>
      <c r="BA788">
        <v>4</v>
      </c>
      <c r="BB788">
        <v>4</v>
      </c>
      <c r="BC788">
        <v>4</v>
      </c>
      <c r="BD788">
        <v>4</v>
      </c>
      <c r="BE788">
        <v>5</v>
      </c>
      <c r="BF788">
        <v>4</v>
      </c>
      <c r="BG788">
        <v>4</v>
      </c>
      <c r="BH788">
        <v>5</v>
      </c>
      <c r="BI788">
        <v>4</v>
      </c>
      <c r="BJ788">
        <v>4</v>
      </c>
      <c r="BK788">
        <v>5</v>
      </c>
      <c r="BL788">
        <v>4</v>
      </c>
      <c r="BM788">
        <v>4</v>
      </c>
      <c r="BN788">
        <v>4</v>
      </c>
      <c r="BO788">
        <v>4</v>
      </c>
      <c r="BP788">
        <v>5</v>
      </c>
      <c r="BQ788">
        <v>4</v>
      </c>
      <c r="BR788">
        <v>4</v>
      </c>
      <c r="BS788">
        <v>5</v>
      </c>
      <c r="BT788">
        <v>4</v>
      </c>
      <c r="BU788">
        <v>4</v>
      </c>
      <c r="BV788">
        <v>4</v>
      </c>
      <c r="BW788">
        <v>4</v>
      </c>
      <c r="BX788">
        <v>5</v>
      </c>
      <c r="BY788">
        <v>4</v>
      </c>
      <c r="BZ788">
        <v>4</v>
      </c>
      <c r="CA788">
        <v>4</v>
      </c>
      <c r="CB788">
        <v>4</v>
      </c>
      <c r="CC788">
        <v>4</v>
      </c>
      <c r="CD788">
        <v>5</v>
      </c>
      <c r="CE788">
        <v>6</v>
      </c>
      <c r="CF788">
        <v>4</v>
      </c>
      <c r="CG788">
        <v>5</v>
      </c>
      <c r="CH788">
        <v>4</v>
      </c>
      <c r="CI788">
        <v>4</v>
      </c>
      <c r="CJ788">
        <v>5</v>
      </c>
      <c r="CK788">
        <v>5</v>
      </c>
      <c r="CL788">
        <v>4</v>
      </c>
      <c r="CM788">
        <v>4</v>
      </c>
      <c r="CN788">
        <v>5</v>
      </c>
    </row>
    <row r="789" spans="1:92" ht="15.5">
      <c r="A789" s="126" t="s">
        <v>848</v>
      </c>
      <c r="B789" s="132">
        <v>19.843257024249993</v>
      </c>
      <c r="C789">
        <v>1</v>
      </c>
      <c r="D789">
        <v>4</v>
      </c>
      <c r="E789">
        <v>1</v>
      </c>
      <c r="F789">
        <v>1</v>
      </c>
      <c r="G789"/>
      <c r="H789"/>
      <c r="I789"/>
      <c r="J789"/>
      <c r="K789"/>
      <c r="L789"/>
      <c r="M789"/>
      <c r="N789"/>
      <c r="O789"/>
      <c r="P789"/>
      <c r="Q789" s="126">
        <f t="shared" si="36"/>
        <v>1</v>
      </c>
      <c r="R789">
        <f t="shared" si="38"/>
        <v>1</v>
      </c>
      <c r="S789"/>
      <c r="T789">
        <v>2</v>
      </c>
      <c r="U789"/>
      <c r="V789"/>
      <c r="W789"/>
      <c r="X789">
        <v>6</v>
      </c>
      <c r="Y789">
        <v>7</v>
      </c>
      <c r="Z789"/>
      <c r="AA789"/>
      <c r="AB789"/>
      <c r="AC789"/>
      <c r="AD789"/>
      <c r="AE789"/>
      <c r="AF789"/>
      <c r="AG789" s="126">
        <f t="shared" si="37"/>
        <v>3</v>
      </c>
      <c r="AH789"/>
      <c r="AI789">
        <v>1</v>
      </c>
      <c r="AJ789"/>
      <c r="AK789"/>
      <c r="AL789"/>
      <c r="AM789">
        <v>2</v>
      </c>
      <c r="AN789">
        <v>3</v>
      </c>
      <c r="AO789"/>
      <c r="AP789"/>
      <c r="AQ789"/>
      <c r="AR789"/>
      <c r="AS789"/>
      <c r="AT789"/>
      <c r="AU789"/>
      <c r="AV789"/>
      <c r="AW789"/>
      <c r="AX789"/>
      <c r="AY789"/>
      <c r="AZ789">
        <v>6</v>
      </c>
      <c r="BA789">
        <v>1</v>
      </c>
      <c r="BB789">
        <v>1</v>
      </c>
      <c r="BC789">
        <v>1</v>
      </c>
      <c r="BD789">
        <v>5</v>
      </c>
      <c r="BE789">
        <v>5</v>
      </c>
      <c r="BF789">
        <v>1</v>
      </c>
      <c r="BG789">
        <v>1</v>
      </c>
      <c r="BH789">
        <v>1</v>
      </c>
      <c r="BI789">
        <v>1</v>
      </c>
      <c r="BJ789">
        <v>4</v>
      </c>
      <c r="BK789">
        <v>5</v>
      </c>
      <c r="BL789">
        <v>4</v>
      </c>
      <c r="BM789">
        <v>5</v>
      </c>
      <c r="BN789">
        <v>5</v>
      </c>
      <c r="BO789">
        <v>5</v>
      </c>
      <c r="BP789">
        <v>5</v>
      </c>
      <c r="BQ789">
        <v>5</v>
      </c>
      <c r="BR789">
        <v>5</v>
      </c>
      <c r="BS789">
        <v>1</v>
      </c>
      <c r="BT789">
        <v>2</v>
      </c>
      <c r="BU789">
        <v>4</v>
      </c>
      <c r="BV789">
        <v>2</v>
      </c>
      <c r="BW789">
        <v>5</v>
      </c>
      <c r="BX789">
        <v>5</v>
      </c>
      <c r="BY789">
        <v>5</v>
      </c>
      <c r="BZ789">
        <v>5</v>
      </c>
      <c r="CA789">
        <v>4</v>
      </c>
      <c r="CB789">
        <v>4</v>
      </c>
      <c r="CC789">
        <v>4</v>
      </c>
      <c r="CD789">
        <v>4</v>
      </c>
      <c r="CE789">
        <v>6</v>
      </c>
      <c r="CF789">
        <v>2</v>
      </c>
      <c r="CG789">
        <v>4</v>
      </c>
      <c r="CH789">
        <v>4</v>
      </c>
      <c r="CI789">
        <v>4</v>
      </c>
      <c r="CJ789">
        <v>4</v>
      </c>
      <c r="CK789">
        <v>4</v>
      </c>
      <c r="CL789">
        <v>1</v>
      </c>
      <c r="CM789">
        <v>1</v>
      </c>
      <c r="CN789">
        <v>1</v>
      </c>
    </row>
    <row r="790" spans="1:92" ht="15.5">
      <c r="A790" s="126" t="s">
        <v>847</v>
      </c>
      <c r="B790" s="132">
        <v>7.8832808926061944</v>
      </c>
      <c r="C790">
        <v>2</v>
      </c>
      <c r="D790">
        <v>5</v>
      </c>
      <c r="E790">
        <v>12</v>
      </c>
      <c r="F790">
        <v>1</v>
      </c>
      <c r="G790"/>
      <c r="H790"/>
      <c r="I790"/>
      <c r="J790"/>
      <c r="K790"/>
      <c r="L790"/>
      <c r="M790"/>
      <c r="N790"/>
      <c r="O790"/>
      <c r="P790"/>
      <c r="Q790" s="126">
        <f t="shared" si="36"/>
        <v>1</v>
      </c>
      <c r="R790">
        <f t="shared" si="38"/>
        <v>1</v>
      </c>
      <c r="S790"/>
      <c r="T790">
        <v>2</v>
      </c>
      <c r="U790"/>
      <c r="V790"/>
      <c r="W790">
        <v>5</v>
      </c>
      <c r="X790">
        <v>6</v>
      </c>
      <c r="Y790"/>
      <c r="Z790">
        <v>8</v>
      </c>
      <c r="AA790"/>
      <c r="AB790">
        <v>10</v>
      </c>
      <c r="AC790">
        <v>11</v>
      </c>
      <c r="AD790"/>
      <c r="AE790">
        <v>13</v>
      </c>
      <c r="AF790"/>
      <c r="AG790" s="126">
        <f t="shared" si="37"/>
        <v>7</v>
      </c>
      <c r="AH790"/>
      <c r="AI790"/>
      <c r="AJ790"/>
      <c r="AK790"/>
      <c r="AL790"/>
      <c r="AM790">
        <v>2</v>
      </c>
      <c r="AN790"/>
      <c r="AO790"/>
      <c r="AP790"/>
      <c r="AQ790">
        <v>3</v>
      </c>
      <c r="AR790">
        <v>1</v>
      </c>
      <c r="AS790"/>
      <c r="AT790"/>
      <c r="AU790"/>
      <c r="AV790"/>
      <c r="AW790"/>
      <c r="AX790"/>
      <c r="AY790"/>
      <c r="AZ790">
        <v>6</v>
      </c>
      <c r="BA790">
        <v>3</v>
      </c>
      <c r="BB790">
        <v>3</v>
      </c>
      <c r="BC790">
        <v>3</v>
      </c>
      <c r="BD790">
        <v>4</v>
      </c>
      <c r="BE790">
        <v>4</v>
      </c>
      <c r="BF790">
        <v>3</v>
      </c>
      <c r="BG790">
        <v>3</v>
      </c>
      <c r="BH790">
        <v>3</v>
      </c>
      <c r="BI790">
        <v>3</v>
      </c>
      <c r="BJ790">
        <v>3</v>
      </c>
      <c r="BK790">
        <v>3</v>
      </c>
      <c r="BL790">
        <v>3</v>
      </c>
      <c r="BM790">
        <v>3</v>
      </c>
      <c r="BN790">
        <v>3</v>
      </c>
      <c r="BO790">
        <v>3</v>
      </c>
      <c r="BP790">
        <v>3</v>
      </c>
      <c r="BQ790">
        <v>3</v>
      </c>
      <c r="BR790">
        <v>3</v>
      </c>
      <c r="BS790">
        <v>3</v>
      </c>
      <c r="BT790">
        <v>3</v>
      </c>
      <c r="BU790">
        <v>3</v>
      </c>
      <c r="BV790">
        <v>3</v>
      </c>
      <c r="BW790">
        <v>3</v>
      </c>
      <c r="BX790">
        <v>3</v>
      </c>
      <c r="BY790">
        <v>3</v>
      </c>
      <c r="BZ790">
        <v>3</v>
      </c>
      <c r="CA790">
        <v>3</v>
      </c>
      <c r="CB790">
        <v>3</v>
      </c>
      <c r="CC790">
        <v>3</v>
      </c>
      <c r="CD790">
        <v>3</v>
      </c>
      <c r="CE790">
        <v>7</v>
      </c>
      <c r="CF790">
        <v>4</v>
      </c>
      <c r="CG790">
        <v>4</v>
      </c>
      <c r="CH790">
        <v>4</v>
      </c>
      <c r="CI790">
        <v>4</v>
      </c>
      <c r="CJ790">
        <v>4</v>
      </c>
      <c r="CK790">
        <v>4</v>
      </c>
      <c r="CL790">
        <v>2</v>
      </c>
      <c r="CM790">
        <v>2</v>
      </c>
      <c r="CN790">
        <v>4</v>
      </c>
    </row>
    <row r="791" spans="1:92" ht="15.5">
      <c r="A791" s="126" t="s">
        <v>846</v>
      </c>
      <c r="B791" s="132">
        <v>23.744463658165586</v>
      </c>
      <c r="C791">
        <v>2</v>
      </c>
      <c r="D791">
        <v>5</v>
      </c>
      <c r="E791">
        <v>2</v>
      </c>
      <c r="F791">
        <v>1</v>
      </c>
      <c r="G791"/>
      <c r="H791"/>
      <c r="I791"/>
      <c r="J791"/>
      <c r="K791"/>
      <c r="L791"/>
      <c r="M791"/>
      <c r="N791"/>
      <c r="O791"/>
      <c r="P791"/>
      <c r="Q791" s="126">
        <f t="shared" si="36"/>
        <v>1</v>
      </c>
      <c r="R791">
        <f t="shared" si="38"/>
        <v>1</v>
      </c>
      <c r="S791"/>
      <c r="T791">
        <v>2</v>
      </c>
      <c r="U791">
        <v>3</v>
      </c>
      <c r="V791"/>
      <c r="W791">
        <v>5</v>
      </c>
      <c r="X791">
        <v>6</v>
      </c>
      <c r="Y791">
        <v>7</v>
      </c>
      <c r="Z791">
        <v>8</v>
      </c>
      <c r="AA791"/>
      <c r="AB791"/>
      <c r="AC791">
        <v>11</v>
      </c>
      <c r="AD791">
        <v>12</v>
      </c>
      <c r="AE791"/>
      <c r="AF791"/>
      <c r="AG791" s="126">
        <f t="shared" si="37"/>
        <v>8</v>
      </c>
      <c r="AH791"/>
      <c r="AI791">
        <v>1</v>
      </c>
      <c r="AJ791">
        <v>6</v>
      </c>
      <c r="AK791"/>
      <c r="AL791">
        <v>4</v>
      </c>
      <c r="AM791">
        <v>5</v>
      </c>
      <c r="AN791">
        <v>7</v>
      </c>
      <c r="AO791">
        <v>8</v>
      </c>
      <c r="AP791"/>
      <c r="AQ791"/>
      <c r="AR791">
        <v>3</v>
      </c>
      <c r="AS791">
        <v>2</v>
      </c>
      <c r="AT791"/>
      <c r="AU791" t="s">
        <v>258</v>
      </c>
      <c r="AV791"/>
      <c r="AW791"/>
      <c r="AX791"/>
      <c r="AY791"/>
      <c r="AZ791">
        <v>6</v>
      </c>
      <c r="BA791">
        <v>3</v>
      </c>
      <c r="BB791">
        <v>3</v>
      </c>
      <c r="BC791">
        <v>2</v>
      </c>
      <c r="BD791">
        <v>2</v>
      </c>
      <c r="BE791">
        <v>1</v>
      </c>
      <c r="BF791">
        <v>2</v>
      </c>
      <c r="BG791">
        <v>2</v>
      </c>
      <c r="BH791">
        <v>2</v>
      </c>
      <c r="BI791">
        <v>2</v>
      </c>
      <c r="BJ791">
        <v>3</v>
      </c>
      <c r="BK791">
        <v>3</v>
      </c>
      <c r="BL791">
        <v>4</v>
      </c>
      <c r="BM791">
        <v>4</v>
      </c>
      <c r="BN791">
        <v>4</v>
      </c>
      <c r="BO791">
        <v>4</v>
      </c>
      <c r="BP791">
        <v>4</v>
      </c>
      <c r="BQ791">
        <v>4</v>
      </c>
      <c r="BR791">
        <v>4</v>
      </c>
      <c r="BS791">
        <v>5</v>
      </c>
      <c r="BT791">
        <v>4</v>
      </c>
      <c r="BU791">
        <v>4</v>
      </c>
      <c r="BV791">
        <v>4</v>
      </c>
      <c r="BW791">
        <v>4</v>
      </c>
      <c r="BX791">
        <v>5</v>
      </c>
      <c r="BY791">
        <v>5</v>
      </c>
      <c r="BZ791">
        <v>5</v>
      </c>
      <c r="CA791">
        <v>4</v>
      </c>
      <c r="CB791">
        <v>4</v>
      </c>
      <c r="CC791">
        <v>4</v>
      </c>
      <c r="CD791">
        <v>4</v>
      </c>
      <c r="CE791">
        <v>6</v>
      </c>
      <c r="CF791">
        <v>3</v>
      </c>
      <c r="CG791">
        <v>4</v>
      </c>
      <c r="CH791">
        <v>3</v>
      </c>
      <c r="CI791">
        <v>4</v>
      </c>
      <c r="CJ791">
        <v>4</v>
      </c>
      <c r="CK791">
        <v>2</v>
      </c>
      <c r="CL791">
        <v>3</v>
      </c>
      <c r="CM791">
        <v>3</v>
      </c>
      <c r="CN791">
        <v>2</v>
      </c>
    </row>
    <row r="792" spans="1:92" ht="15.5">
      <c r="A792" s="126" t="s">
        <v>845</v>
      </c>
      <c r="B792" s="132">
        <v>16.493627788436754</v>
      </c>
      <c r="C792">
        <v>2</v>
      </c>
      <c r="D792">
        <v>4</v>
      </c>
      <c r="E792">
        <v>9</v>
      </c>
      <c r="F792">
        <v>1</v>
      </c>
      <c r="G792"/>
      <c r="H792"/>
      <c r="I792"/>
      <c r="J792"/>
      <c r="K792"/>
      <c r="L792"/>
      <c r="M792"/>
      <c r="N792"/>
      <c r="O792"/>
      <c r="P792"/>
      <c r="Q792" s="126">
        <f t="shared" si="36"/>
        <v>1</v>
      </c>
      <c r="R792">
        <f t="shared" si="38"/>
        <v>1</v>
      </c>
      <c r="S792"/>
      <c r="T792">
        <v>2</v>
      </c>
      <c r="U792">
        <v>3</v>
      </c>
      <c r="V792"/>
      <c r="W792">
        <v>5</v>
      </c>
      <c r="X792">
        <v>6</v>
      </c>
      <c r="Y792">
        <v>7</v>
      </c>
      <c r="Z792">
        <v>8</v>
      </c>
      <c r="AA792"/>
      <c r="AB792">
        <v>10</v>
      </c>
      <c r="AC792">
        <v>11</v>
      </c>
      <c r="AD792">
        <v>12</v>
      </c>
      <c r="AE792"/>
      <c r="AF792"/>
      <c r="AG792" s="126">
        <f t="shared" si="37"/>
        <v>9</v>
      </c>
      <c r="AH792"/>
      <c r="AI792">
        <v>7</v>
      </c>
      <c r="AJ792">
        <v>8</v>
      </c>
      <c r="AK792"/>
      <c r="AL792">
        <v>1</v>
      </c>
      <c r="AM792">
        <v>3</v>
      </c>
      <c r="AN792">
        <v>6</v>
      </c>
      <c r="AO792">
        <v>2</v>
      </c>
      <c r="AP792"/>
      <c r="AQ792">
        <v>9</v>
      </c>
      <c r="AR792">
        <v>5</v>
      </c>
      <c r="AS792">
        <v>4</v>
      </c>
      <c r="AT792"/>
      <c r="AU792" t="s">
        <v>844</v>
      </c>
      <c r="AV792" t="s">
        <v>843</v>
      </c>
      <c r="AW792" t="s">
        <v>842</v>
      </c>
      <c r="AX792"/>
      <c r="AY792"/>
      <c r="AZ792">
        <v>4</v>
      </c>
      <c r="BA792">
        <v>4</v>
      </c>
      <c r="BB792">
        <v>4</v>
      </c>
      <c r="BC792">
        <v>4</v>
      </c>
      <c r="BD792">
        <v>4</v>
      </c>
      <c r="BE792">
        <v>4</v>
      </c>
      <c r="BF792">
        <v>3</v>
      </c>
      <c r="BG792">
        <v>3</v>
      </c>
      <c r="BH792">
        <v>3</v>
      </c>
      <c r="BI792">
        <v>3</v>
      </c>
      <c r="BJ792">
        <v>3</v>
      </c>
      <c r="BK792">
        <v>4</v>
      </c>
      <c r="BL792">
        <v>4</v>
      </c>
      <c r="BM792">
        <v>4</v>
      </c>
      <c r="BN792">
        <v>3</v>
      </c>
      <c r="BO792">
        <v>3</v>
      </c>
      <c r="BP792">
        <v>3</v>
      </c>
      <c r="BQ792">
        <v>3</v>
      </c>
      <c r="BR792">
        <v>3</v>
      </c>
      <c r="BS792">
        <v>3</v>
      </c>
      <c r="BT792">
        <v>4</v>
      </c>
      <c r="BU792">
        <v>2</v>
      </c>
      <c r="BV792">
        <v>4</v>
      </c>
      <c r="BW792">
        <v>2</v>
      </c>
      <c r="BX792">
        <v>4</v>
      </c>
      <c r="BY792">
        <v>4</v>
      </c>
      <c r="BZ792">
        <v>4</v>
      </c>
      <c r="CA792">
        <v>4</v>
      </c>
      <c r="CB792">
        <v>4</v>
      </c>
      <c r="CC792">
        <v>4</v>
      </c>
      <c r="CD792">
        <v>4</v>
      </c>
      <c r="CE792">
        <v>5</v>
      </c>
      <c r="CF792">
        <v>4</v>
      </c>
      <c r="CG792">
        <v>4</v>
      </c>
      <c r="CH792">
        <v>4</v>
      </c>
      <c r="CI792">
        <v>4</v>
      </c>
      <c r="CJ792">
        <v>4</v>
      </c>
      <c r="CK792">
        <v>4</v>
      </c>
      <c r="CL792">
        <v>4</v>
      </c>
      <c r="CM792">
        <v>3</v>
      </c>
      <c r="CN792">
        <v>3</v>
      </c>
    </row>
    <row r="793" spans="1:92" ht="15.5">
      <c r="A793" s="126" t="s">
        <v>841</v>
      </c>
      <c r="B793" s="132">
        <v>12.447610710846165</v>
      </c>
      <c r="C793">
        <v>2</v>
      </c>
      <c r="D793">
        <v>3</v>
      </c>
      <c r="E793">
        <v>8</v>
      </c>
      <c r="F793">
        <v>1</v>
      </c>
      <c r="G793"/>
      <c r="H793"/>
      <c r="I793"/>
      <c r="J793"/>
      <c r="K793"/>
      <c r="L793"/>
      <c r="M793"/>
      <c r="N793"/>
      <c r="O793"/>
      <c r="P793"/>
      <c r="Q793" s="126">
        <f t="shared" si="36"/>
        <v>1</v>
      </c>
      <c r="R793">
        <f t="shared" si="38"/>
        <v>1</v>
      </c>
      <c r="S793"/>
      <c r="T793"/>
      <c r="U793"/>
      <c r="V793">
        <v>4</v>
      </c>
      <c r="W793"/>
      <c r="X793">
        <v>6</v>
      </c>
      <c r="Y793"/>
      <c r="Z793"/>
      <c r="AA793"/>
      <c r="AB793">
        <v>10</v>
      </c>
      <c r="AC793"/>
      <c r="AD793">
        <v>12</v>
      </c>
      <c r="AE793"/>
      <c r="AF793"/>
      <c r="AG793" s="126">
        <f t="shared" si="37"/>
        <v>4</v>
      </c>
      <c r="AH793"/>
      <c r="AI793"/>
      <c r="AJ793"/>
      <c r="AK793">
        <v>2</v>
      </c>
      <c r="AL793"/>
      <c r="AM793">
        <v>4</v>
      </c>
      <c r="AN793"/>
      <c r="AO793"/>
      <c r="AP793"/>
      <c r="AQ793">
        <v>1</v>
      </c>
      <c r="AR793"/>
      <c r="AS793">
        <v>3</v>
      </c>
      <c r="AT793"/>
      <c r="AU793"/>
      <c r="AV793"/>
      <c r="AW793"/>
      <c r="AX793"/>
      <c r="AY793"/>
      <c r="AZ793">
        <v>3</v>
      </c>
      <c r="BA793">
        <v>3</v>
      </c>
      <c r="BB793">
        <v>2</v>
      </c>
      <c r="BC793">
        <v>4</v>
      </c>
      <c r="BD793">
        <v>4</v>
      </c>
      <c r="BE793">
        <v>5</v>
      </c>
      <c r="BF793">
        <v>3</v>
      </c>
      <c r="BG793">
        <v>3</v>
      </c>
      <c r="BH793">
        <v>3</v>
      </c>
      <c r="BI793">
        <v>3</v>
      </c>
      <c r="BJ793">
        <v>3</v>
      </c>
      <c r="BK793">
        <v>4</v>
      </c>
      <c r="BL793">
        <v>4</v>
      </c>
      <c r="BM793">
        <v>4</v>
      </c>
      <c r="BN793">
        <v>4</v>
      </c>
      <c r="BO793">
        <v>4</v>
      </c>
      <c r="BP793">
        <v>5</v>
      </c>
      <c r="BQ793">
        <v>5</v>
      </c>
      <c r="BR793">
        <v>5</v>
      </c>
      <c r="BS793">
        <v>5</v>
      </c>
      <c r="BT793">
        <v>5</v>
      </c>
      <c r="BU793">
        <v>3</v>
      </c>
      <c r="BV793">
        <v>4</v>
      </c>
      <c r="BW793">
        <v>5</v>
      </c>
      <c r="BX793">
        <v>5</v>
      </c>
      <c r="BY793">
        <v>5</v>
      </c>
      <c r="BZ793">
        <v>5</v>
      </c>
      <c r="CA793">
        <v>4</v>
      </c>
      <c r="CB793">
        <v>5</v>
      </c>
      <c r="CC793">
        <v>5</v>
      </c>
      <c r="CD793">
        <v>5</v>
      </c>
      <c r="CE793">
        <v>5</v>
      </c>
      <c r="CF793">
        <v>1</v>
      </c>
      <c r="CG793">
        <v>4</v>
      </c>
      <c r="CH793">
        <v>3</v>
      </c>
      <c r="CI793">
        <v>4</v>
      </c>
      <c r="CJ793">
        <v>3</v>
      </c>
      <c r="CK793">
        <v>4</v>
      </c>
      <c r="CL793">
        <v>1</v>
      </c>
      <c r="CM793">
        <v>1</v>
      </c>
      <c r="CN793">
        <v>2</v>
      </c>
    </row>
    <row r="794" spans="1:92" ht="15.5">
      <c r="A794" s="126" t="s">
        <v>840</v>
      </c>
      <c r="B794" s="132">
        <v>7.9737877268948036</v>
      </c>
      <c r="C794">
        <v>2</v>
      </c>
      <c r="D794">
        <v>2</v>
      </c>
      <c r="E794">
        <v>2</v>
      </c>
      <c r="F794">
        <v>1</v>
      </c>
      <c r="G794"/>
      <c r="H794"/>
      <c r="I794"/>
      <c r="J794"/>
      <c r="K794"/>
      <c r="L794"/>
      <c r="M794"/>
      <c r="N794"/>
      <c r="O794"/>
      <c r="P794"/>
      <c r="Q794" s="126">
        <f t="shared" si="36"/>
        <v>1</v>
      </c>
      <c r="R794">
        <f t="shared" si="38"/>
        <v>1</v>
      </c>
      <c r="S794"/>
      <c r="T794">
        <v>2</v>
      </c>
      <c r="U794">
        <v>3</v>
      </c>
      <c r="V794"/>
      <c r="W794">
        <v>5</v>
      </c>
      <c r="X794">
        <v>6</v>
      </c>
      <c r="Y794">
        <v>7</v>
      </c>
      <c r="Z794"/>
      <c r="AA794"/>
      <c r="AB794"/>
      <c r="AC794"/>
      <c r="AD794">
        <v>12</v>
      </c>
      <c r="AE794"/>
      <c r="AF794"/>
      <c r="AG794" s="126">
        <f t="shared" si="37"/>
        <v>6</v>
      </c>
      <c r="AH794"/>
      <c r="AI794">
        <v>6</v>
      </c>
      <c r="AJ794">
        <v>1</v>
      </c>
      <c r="AK794"/>
      <c r="AL794">
        <v>4</v>
      </c>
      <c r="AM794">
        <v>3</v>
      </c>
      <c r="AN794">
        <v>5</v>
      </c>
      <c r="AO794"/>
      <c r="AP794"/>
      <c r="AQ794"/>
      <c r="AR794"/>
      <c r="AS794">
        <v>2</v>
      </c>
      <c r="AT794"/>
      <c r="AU794" t="s">
        <v>839</v>
      </c>
      <c r="AV794" t="s">
        <v>838</v>
      </c>
      <c r="AW794"/>
      <c r="AX794"/>
      <c r="AY794"/>
      <c r="AZ794">
        <v>5</v>
      </c>
      <c r="BA794">
        <v>4</v>
      </c>
      <c r="BB794">
        <v>4</v>
      </c>
      <c r="BC794">
        <v>4</v>
      </c>
      <c r="BD794">
        <v>5</v>
      </c>
      <c r="BE794">
        <v>5</v>
      </c>
      <c r="BF794">
        <v>4</v>
      </c>
      <c r="BG794">
        <v>4</v>
      </c>
      <c r="BH794">
        <v>4</v>
      </c>
      <c r="BI794">
        <v>4</v>
      </c>
      <c r="BJ794">
        <v>5</v>
      </c>
      <c r="BK794">
        <v>5</v>
      </c>
      <c r="BL794">
        <v>5</v>
      </c>
      <c r="BM794">
        <v>5</v>
      </c>
      <c r="BN794">
        <v>5</v>
      </c>
      <c r="BO794">
        <v>5</v>
      </c>
      <c r="BP794">
        <v>5</v>
      </c>
      <c r="BQ794">
        <v>5</v>
      </c>
      <c r="BR794">
        <v>5</v>
      </c>
      <c r="BS794">
        <v>5</v>
      </c>
      <c r="BT794">
        <v>4</v>
      </c>
      <c r="BU794">
        <v>4</v>
      </c>
      <c r="BV794">
        <v>4</v>
      </c>
      <c r="BW794">
        <v>4</v>
      </c>
      <c r="BX794">
        <v>5</v>
      </c>
      <c r="BY794">
        <v>5</v>
      </c>
      <c r="BZ794">
        <v>5</v>
      </c>
      <c r="CA794">
        <v>5</v>
      </c>
      <c r="CB794">
        <v>5</v>
      </c>
      <c r="CC794">
        <v>5</v>
      </c>
      <c r="CD794">
        <v>5</v>
      </c>
      <c r="CE794">
        <v>4</v>
      </c>
      <c r="CF794">
        <v>5</v>
      </c>
      <c r="CG794">
        <v>5</v>
      </c>
      <c r="CH794">
        <v>5</v>
      </c>
      <c r="CI794">
        <v>5</v>
      </c>
      <c r="CJ794">
        <v>5</v>
      </c>
      <c r="CK794">
        <v>5</v>
      </c>
      <c r="CL794">
        <v>4</v>
      </c>
      <c r="CM794">
        <v>4</v>
      </c>
      <c r="CN794">
        <v>4</v>
      </c>
    </row>
    <row r="795" spans="1:92" ht="15.5">
      <c r="A795" s="126" t="s">
        <v>837</v>
      </c>
      <c r="B795" s="132">
        <v>8.3819085889427463</v>
      </c>
      <c r="C795">
        <v>1</v>
      </c>
      <c r="D795">
        <v>3</v>
      </c>
      <c r="E795">
        <v>12</v>
      </c>
      <c r="F795"/>
      <c r="G795"/>
      <c r="H795"/>
      <c r="I795"/>
      <c r="J795"/>
      <c r="K795"/>
      <c r="L795"/>
      <c r="M795"/>
      <c r="N795">
        <v>9</v>
      </c>
      <c r="O795"/>
      <c r="P795" t="s">
        <v>836</v>
      </c>
      <c r="Q795" s="126">
        <f t="shared" si="36"/>
        <v>1</v>
      </c>
      <c r="R795">
        <f t="shared" si="38"/>
        <v>9</v>
      </c>
      <c r="S795"/>
      <c r="T795"/>
      <c r="U795"/>
      <c r="V795">
        <v>4</v>
      </c>
      <c r="W795"/>
      <c r="X795"/>
      <c r="Y795">
        <v>7</v>
      </c>
      <c r="Z795"/>
      <c r="AA795">
        <v>9</v>
      </c>
      <c r="AB795"/>
      <c r="AC795"/>
      <c r="AD795">
        <v>12</v>
      </c>
      <c r="AE795"/>
      <c r="AF795"/>
      <c r="AG795" s="126">
        <f t="shared" si="37"/>
        <v>4</v>
      </c>
      <c r="AH795"/>
      <c r="AI795"/>
      <c r="AJ795"/>
      <c r="AK795">
        <v>4</v>
      </c>
      <c r="AL795"/>
      <c r="AM795"/>
      <c r="AN795">
        <v>1</v>
      </c>
      <c r="AO795"/>
      <c r="AP795">
        <v>3</v>
      </c>
      <c r="AQ795"/>
      <c r="AR795"/>
      <c r="AS795">
        <v>2</v>
      </c>
      <c r="AT795"/>
      <c r="AU795" t="s">
        <v>835</v>
      </c>
      <c r="AV795"/>
      <c r="AW795"/>
      <c r="AX795"/>
      <c r="AY795"/>
      <c r="AZ795">
        <v>4</v>
      </c>
      <c r="BA795">
        <v>4</v>
      </c>
      <c r="BB795">
        <v>4</v>
      </c>
      <c r="BC795">
        <v>4</v>
      </c>
      <c r="BD795">
        <v>4</v>
      </c>
      <c r="BE795">
        <v>4</v>
      </c>
      <c r="BF795">
        <v>4</v>
      </c>
      <c r="BG795">
        <v>4</v>
      </c>
      <c r="BH795">
        <v>4</v>
      </c>
      <c r="BI795">
        <v>4</v>
      </c>
      <c r="BJ795">
        <v>4</v>
      </c>
      <c r="BK795">
        <v>4</v>
      </c>
      <c r="BL795">
        <v>5</v>
      </c>
      <c r="BM795">
        <v>4</v>
      </c>
      <c r="BN795">
        <v>4</v>
      </c>
      <c r="BO795">
        <v>5</v>
      </c>
      <c r="BP795">
        <v>4</v>
      </c>
      <c r="BQ795">
        <v>5</v>
      </c>
      <c r="BR795">
        <v>4</v>
      </c>
      <c r="BS795">
        <v>4</v>
      </c>
      <c r="BT795">
        <v>4</v>
      </c>
      <c r="BU795">
        <v>4</v>
      </c>
      <c r="BV795">
        <v>4</v>
      </c>
      <c r="BW795">
        <v>4</v>
      </c>
      <c r="BX795">
        <v>5</v>
      </c>
      <c r="BY795">
        <v>5</v>
      </c>
      <c r="BZ795">
        <v>4</v>
      </c>
      <c r="CA795">
        <v>4</v>
      </c>
      <c r="CB795">
        <v>4</v>
      </c>
      <c r="CC795">
        <v>4</v>
      </c>
      <c r="CD795">
        <v>5</v>
      </c>
      <c r="CE795">
        <v>2</v>
      </c>
      <c r="CF795">
        <v>5</v>
      </c>
      <c r="CG795">
        <v>4</v>
      </c>
      <c r="CH795">
        <v>4</v>
      </c>
      <c r="CI795">
        <v>4</v>
      </c>
      <c r="CJ795">
        <v>4</v>
      </c>
      <c r="CK795">
        <v>5</v>
      </c>
      <c r="CL795">
        <v>4</v>
      </c>
      <c r="CM795">
        <v>4</v>
      </c>
      <c r="CN795">
        <v>4</v>
      </c>
    </row>
    <row r="796" spans="1:92" ht="15.5">
      <c r="A796" s="126" t="s">
        <v>834</v>
      </c>
      <c r="B796" s="132">
        <v>20.25354349998522</v>
      </c>
      <c r="C796">
        <v>1</v>
      </c>
      <c r="D796">
        <v>2</v>
      </c>
      <c r="E796">
        <v>2</v>
      </c>
      <c r="F796">
        <v>1</v>
      </c>
      <c r="G796"/>
      <c r="H796"/>
      <c r="I796"/>
      <c r="J796"/>
      <c r="K796"/>
      <c r="L796"/>
      <c r="M796"/>
      <c r="N796"/>
      <c r="O796"/>
      <c r="P796"/>
      <c r="Q796" s="126">
        <f t="shared" si="36"/>
        <v>1</v>
      </c>
      <c r="R796">
        <f t="shared" si="38"/>
        <v>1</v>
      </c>
      <c r="S796"/>
      <c r="T796"/>
      <c r="U796"/>
      <c r="V796">
        <v>4</v>
      </c>
      <c r="W796"/>
      <c r="X796">
        <v>6</v>
      </c>
      <c r="Y796"/>
      <c r="Z796"/>
      <c r="AA796">
        <v>9</v>
      </c>
      <c r="AB796"/>
      <c r="AC796"/>
      <c r="AD796"/>
      <c r="AE796"/>
      <c r="AF796"/>
      <c r="AG796" s="126">
        <f t="shared" si="37"/>
        <v>3</v>
      </c>
      <c r="AH796"/>
      <c r="AI796"/>
      <c r="AJ796"/>
      <c r="AK796">
        <v>1</v>
      </c>
      <c r="AL796"/>
      <c r="AM796">
        <v>2</v>
      </c>
      <c r="AN796"/>
      <c r="AO796"/>
      <c r="AP796">
        <v>3</v>
      </c>
      <c r="AQ796"/>
      <c r="AR796"/>
      <c r="AS796"/>
      <c r="AT796"/>
      <c r="AU796" t="s">
        <v>833</v>
      </c>
      <c r="AV796"/>
      <c r="AW796"/>
      <c r="AX796"/>
      <c r="AY796"/>
      <c r="AZ796">
        <v>3</v>
      </c>
      <c r="BA796">
        <v>3</v>
      </c>
      <c r="BB796">
        <v>3</v>
      </c>
      <c r="BC796">
        <v>4</v>
      </c>
      <c r="BD796">
        <v>4</v>
      </c>
      <c r="BE796">
        <v>4</v>
      </c>
      <c r="BF796">
        <v>3</v>
      </c>
      <c r="BG796">
        <v>3</v>
      </c>
      <c r="BH796">
        <v>3</v>
      </c>
      <c r="BI796">
        <v>3</v>
      </c>
      <c r="BJ796">
        <v>4</v>
      </c>
      <c r="BK796">
        <v>3</v>
      </c>
      <c r="BL796">
        <v>4</v>
      </c>
      <c r="BM796">
        <v>4</v>
      </c>
      <c r="BN796">
        <v>4</v>
      </c>
      <c r="BO796">
        <v>3</v>
      </c>
      <c r="BP796">
        <v>3</v>
      </c>
      <c r="BQ796">
        <v>4</v>
      </c>
      <c r="BR796">
        <v>4</v>
      </c>
      <c r="BS796">
        <v>4</v>
      </c>
      <c r="BT796">
        <v>3</v>
      </c>
      <c r="BU796">
        <v>4</v>
      </c>
      <c r="BV796">
        <v>3</v>
      </c>
      <c r="BW796">
        <v>3</v>
      </c>
      <c r="BX796">
        <v>3</v>
      </c>
      <c r="BY796">
        <v>4</v>
      </c>
      <c r="BZ796">
        <v>4</v>
      </c>
      <c r="CA796">
        <v>4</v>
      </c>
      <c r="CB796">
        <v>3</v>
      </c>
      <c r="CC796">
        <v>3</v>
      </c>
      <c r="CD796">
        <v>3</v>
      </c>
      <c r="CE796">
        <v>6</v>
      </c>
      <c r="CF796">
        <v>3</v>
      </c>
      <c r="CG796">
        <v>3</v>
      </c>
      <c r="CH796">
        <v>3</v>
      </c>
      <c r="CI796">
        <v>3</v>
      </c>
      <c r="CJ796">
        <v>4</v>
      </c>
      <c r="CK796">
        <v>3</v>
      </c>
      <c r="CL796">
        <v>2</v>
      </c>
      <c r="CM796">
        <v>2</v>
      </c>
      <c r="CN796">
        <v>1</v>
      </c>
    </row>
    <row r="797" spans="1:92" ht="15.5">
      <c r="A797" s="126" t="s">
        <v>832</v>
      </c>
      <c r="B797" s="132">
        <v>7.5330789779455705</v>
      </c>
      <c r="C797">
        <v>2</v>
      </c>
      <c r="D797">
        <v>2</v>
      </c>
      <c r="E797">
        <v>2</v>
      </c>
      <c r="F797">
        <v>1</v>
      </c>
      <c r="G797"/>
      <c r="H797"/>
      <c r="I797"/>
      <c r="J797"/>
      <c r="K797"/>
      <c r="L797"/>
      <c r="M797"/>
      <c r="N797"/>
      <c r="O797"/>
      <c r="P797"/>
      <c r="Q797" s="126">
        <f t="shared" si="36"/>
        <v>1</v>
      </c>
      <c r="R797">
        <f t="shared" si="38"/>
        <v>1</v>
      </c>
      <c r="S797">
        <v>1</v>
      </c>
      <c r="T797">
        <v>2</v>
      </c>
      <c r="U797">
        <v>3</v>
      </c>
      <c r="V797">
        <v>4</v>
      </c>
      <c r="W797">
        <v>5</v>
      </c>
      <c r="X797">
        <v>6</v>
      </c>
      <c r="Y797">
        <v>7</v>
      </c>
      <c r="Z797">
        <v>8</v>
      </c>
      <c r="AA797"/>
      <c r="AB797"/>
      <c r="AC797"/>
      <c r="AD797"/>
      <c r="AE797"/>
      <c r="AF797"/>
      <c r="AG797" s="126">
        <f t="shared" si="37"/>
        <v>8</v>
      </c>
      <c r="AH797">
        <v>1</v>
      </c>
      <c r="AI797">
        <v>3</v>
      </c>
      <c r="AJ797">
        <v>7</v>
      </c>
      <c r="AK797">
        <v>2</v>
      </c>
      <c r="AL797">
        <v>6</v>
      </c>
      <c r="AM797">
        <v>5</v>
      </c>
      <c r="AN797">
        <v>8</v>
      </c>
      <c r="AO797">
        <v>4</v>
      </c>
      <c r="AP797"/>
      <c r="AQ797"/>
      <c r="AR797"/>
      <c r="AS797"/>
      <c r="AT797"/>
      <c r="AU797" t="s">
        <v>831</v>
      </c>
      <c r="AV797"/>
      <c r="AW797"/>
      <c r="AX797"/>
      <c r="AY797"/>
      <c r="AZ797">
        <v>6</v>
      </c>
      <c r="BA797">
        <v>3</v>
      </c>
      <c r="BB797">
        <v>3</v>
      </c>
      <c r="BC797">
        <v>3</v>
      </c>
      <c r="BD797">
        <v>3</v>
      </c>
      <c r="BE797">
        <v>2</v>
      </c>
      <c r="BF797">
        <v>4</v>
      </c>
      <c r="BG797">
        <v>4</v>
      </c>
      <c r="BH797">
        <v>3</v>
      </c>
      <c r="BI797">
        <v>4</v>
      </c>
      <c r="BJ797">
        <v>4</v>
      </c>
      <c r="BK797">
        <v>4</v>
      </c>
      <c r="BL797">
        <v>4</v>
      </c>
      <c r="BM797">
        <v>4</v>
      </c>
      <c r="BN797">
        <v>4</v>
      </c>
      <c r="BO797">
        <v>4</v>
      </c>
      <c r="BP797">
        <v>4</v>
      </c>
      <c r="BQ797">
        <v>4</v>
      </c>
      <c r="BR797">
        <v>4</v>
      </c>
      <c r="BS797">
        <v>4</v>
      </c>
      <c r="BT797">
        <v>4</v>
      </c>
      <c r="BU797">
        <v>4</v>
      </c>
      <c r="BV797">
        <v>4</v>
      </c>
      <c r="BW797">
        <v>4</v>
      </c>
      <c r="BX797">
        <v>4</v>
      </c>
      <c r="BY797">
        <v>3</v>
      </c>
      <c r="BZ797">
        <v>4</v>
      </c>
      <c r="CA797">
        <v>4</v>
      </c>
      <c r="CB797">
        <v>4</v>
      </c>
      <c r="CC797">
        <v>4</v>
      </c>
      <c r="CD797">
        <v>4</v>
      </c>
      <c r="CE797">
        <v>6</v>
      </c>
      <c r="CF797">
        <v>2</v>
      </c>
      <c r="CG797">
        <v>3</v>
      </c>
      <c r="CH797">
        <v>3</v>
      </c>
      <c r="CI797">
        <v>3</v>
      </c>
      <c r="CJ797">
        <v>3</v>
      </c>
      <c r="CK797">
        <v>3</v>
      </c>
      <c r="CL797">
        <v>2</v>
      </c>
      <c r="CM797">
        <v>2</v>
      </c>
      <c r="CN797">
        <v>2</v>
      </c>
    </row>
    <row r="798" spans="1:92" ht="15.5">
      <c r="A798" s="126" t="s">
        <v>830</v>
      </c>
      <c r="B798" s="132">
        <v>10.326660445943022</v>
      </c>
      <c r="C798">
        <v>1</v>
      </c>
      <c r="D798">
        <v>3</v>
      </c>
      <c r="E798">
        <v>2</v>
      </c>
      <c r="F798">
        <v>1</v>
      </c>
      <c r="G798"/>
      <c r="H798"/>
      <c r="I798"/>
      <c r="J798"/>
      <c r="K798"/>
      <c r="L798"/>
      <c r="M798"/>
      <c r="N798"/>
      <c r="O798"/>
      <c r="P798"/>
      <c r="Q798" s="126">
        <f t="shared" si="36"/>
        <v>1</v>
      </c>
      <c r="R798">
        <f t="shared" si="38"/>
        <v>1</v>
      </c>
      <c r="S798"/>
      <c r="T798">
        <v>2</v>
      </c>
      <c r="U798"/>
      <c r="V798"/>
      <c r="W798">
        <v>5</v>
      </c>
      <c r="X798">
        <v>6</v>
      </c>
      <c r="Y798">
        <v>7</v>
      </c>
      <c r="Z798"/>
      <c r="AA798"/>
      <c r="AB798"/>
      <c r="AC798"/>
      <c r="AD798"/>
      <c r="AE798"/>
      <c r="AF798"/>
      <c r="AG798" s="126">
        <f t="shared" si="37"/>
        <v>4</v>
      </c>
      <c r="AH798"/>
      <c r="AI798">
        <v>2</v>
      </c>
      <c r="AJ798"/>
      <c r="AK798"/>
      <c r="AL798">
        <v>4</v>
      </c>
      <c r="AM798">
        <v>3</v>
      </c>
      <c r="AN798">
        <v>1</v>
      </c>
      <c r="AO798"/>
      <c r="AP798"/>
      <c r="AQ798"/>
      <c r="AR798"/>
      <c r="AS798"/>
      <c r="AT798"/>
      <c r="AU798" t="s">
        <v>829</v>
      </c>
      <c r="AV798"/>
      <c r="AW798"/>
      <c r="AX798"/>
      <c r="AY798"/>
      <c r="AZ798">
        <v>6</v>
      </c>
      <c r="BA798">
        <v>2</v>
      </c>
      <c r="BB798">
        <v>2</v>
      </c>
      <c r="BC798">
        <v>3</v>
      </c>
      <c r="BD798">
        <v>1</v>
      </c>
      <c r="BE798">
        <v>4</v>
      </c>
      <c r="BF798">
        <v>2</v>
      </c>
      <c r="BG798">
        <v>2</v>
      </c>
      <c r="BH798">
        <v>2</v>
      </c>
      <c r="BI798">
        <v>2</v>
      </c>
      <c r="BJ798">
        <v>2</v>
      </c>
      <c r="BK798">
        <v>4</v>
      </c>
      <c r="BL798">
        <v>2</v>
      </c>
      <c r="BM798">
        <v>4</v>
      </c>
      <c r="BN798">
        <v>4</v>
      </c>
      <c r="BO798">
        <v>4</v>
      </c>
      <c r="BP798">
        <v>3</v>
      </c>
      <c r="BQ798">
        <v>3</v>
      </c>
      <c r="BR798">
        <v>4</v>
      </c>
      <c r="BS798">
        <v>4</v>
      </c>
      <c r="BT798">
        <v>3</v>
      </c>
      <c r="BU798">
        <v>3</v>
      </c>
      <c r="BV798">
        <v>4</v>
      </c>
      <c r="BW798">
        <v>3</v>
      </c>
      <c r="BX798">
        <v>4</v>
      </c>
      <c r="BY798">
        <v>4</v>
      </c>
      <c r="BZ798">
        <v>4</v>
      </c>
      <c r="CA798">
        <v>4</v>
      </c>
      <c r="CB798">
        <v>4</v>
      </c>
      <c r="CC798">
        <v>3</v>
      </c>
      <c r="CD798">
        <v>3</v>
      </c>
      <c r="CE798">
        <v>7</v>
      </c>
      <c r="CF798">
        <v>2</v>
      </c>
      <c r="CG798">
        <v>3</v>
      </c>
      <c r="CH798">
        <v>1</v>
      </c>
      <c r="CI798">
        <v>3</v>
      </c>
      <c r="CJ798">
        <v>3</v>
      </c>
      <c r="CK798">
        <v>3</v>
      </c>
      <c r="CL798">
        <v>2</v>
      </c>
      <c r="CM798">
        <v>3</v>
      </c>
      <c r="CN798">
        <v>1</v>
      </c>
    </row>
    <row r="799" spans="1:92" ht="15.5">
      <c r="A799" s="126" t="s">
        <v>828</v>
      </c>
      <c r="B799" s="132">
        <v>7.0051253865420202</v>
      </c>
      <c r="C799">
        <v>1</v>
      </c>
      <c r="D799">
        <v>6</v>
      </c>
      <c r="E799">
        <v>9</v>
      </c>
      <c r="F799">
        <v>1</v>
      </c>
      <c r="G799"/>
      <c r="H799"/>
      <c r="I799"/>
      <c r="J799"/>
      <c r="K799"/>
      <c r="L799"/>
      <c r="M799"/>
      <c r="N799"/>
      <c r="O799"/>
      <c r="P799"/>
      <c r="Q799" s="126">
        <f t="shared" si="36"/>
        <v>1</v>
      </c>
      <c r="R799">
        <f t="shared" si="38"/>
        <v>1</v>
      </c>
      <c r="S799"/>
      <c r="T799"/>
      <c r="U799"/>
      <c r="V799"/>
      <c r="W799"/>
      <c r="X799"/>
      <c r="Y799"/>
      <c r="Z799"/>
      <c r="AA799"/>
      <c r="AB799"/>
      <c r="AC799"/>
      <c r="AD799"/>
      <c r="AE799"/>
      <c r="AF799">
        <v>14</v>
      </c>
      <c r="AG799" s="126">
        <f t="shared" si="37"/>
        <v>0</v>
      </c>
      <c r="AH799"/>
      <c r="AI799"/>
      <c r="AJ799"/>
      <c r="AK799"/>
      <c r="AL799"/>
      <c r="AM799"/>
      <c r="AN799"/>
      <c r="AO799"/>
      <c r="AP799"/>
      <c r="AQ799"/>
      <c r="AR799"/>
      <c r="AS799"/>
      <c r="AT799"/>
      <c r="AU799"/>
      <c r="AV799"/>
      <c r="AW799"/>
      <c r="AX799"/>
      <c r="AY799"/>
      <c r="AZ799">
        <v>3</v>
      </c>
      <c r="BA799">
        <v>3</v>
      </c>
      <c r="BB799">
        <v>3</v>
      </c>
      <c r="BC799">
        <v>3</v>
      </c>
      <c r="BD799">
        <v>3</v>
      </c>
      <c r="BE799">
        <v>2</v>
      </c>
      <c r="BF799">
        <v>2</v>
      </c>
      <c r="BG799">
        <v>3</v>
      </c>
      <c r="BH799">
        <v>2</v>
      </c>
      <c r="BI799">
        <v>3</v>
      </c>
      <c r="BJ799">
        <v>4</v>
      </c>
      <c r="BK799">
        <v>4</v>
      </c>
      <c r="BL799">
        <v>3</v>
      </c>
      <c r="BM799">
        <v>4</v>
      </c>
      <c r="BN799">
        <v>3</v>
      </c>
      <c r="BO799">
        <v>4</v>
      </c>
      <c r="BP799">
        <v>4</v>
      </c>
      <c r="BQ799">
        <v>4</v>
      </c>
      <c r="BR799">
        <v>5</v>
      </c>
      <c r="BS799">
        <v>4</v>
      </c>
      <c r="BT799">
        <v>4</v>
      </c>
      <c r="BU799">
        <v>4</v>
      </c>
      <c r="BV799">
        <v>3</v>
      </c>
      <c r="BW799">
        <v>4</v>
      </c>
      <c r="BX799">
        <v>4</v>
      </c>
      <c r="BY799">
        <v>4</v>
      </c>
      <c r="BZ799">
        <v>4</v>
      </c>
      <c r="CA799">
        <v>3</v>
      </c>
      <c r="CB799">
        <v>3</v>
      </c>
      <c r="CC799">
        <v>3</v>
      </c>
      <c r="CD799">
        <v>4</v>
      </c>
      <c r="CE799">
        <v>2</v>
      </c>
      <c r="CF799">
        <v>3</v>
      </c>
      <c r="CG799">
        <v>4</v>
      </c>
      <c r="CH799">
        <v>3</v>
      </c>
      <c r="CI799">
        <v>4</v>
      </c>
      <c r="CJ799">
        <v>4</v>
      </c>
      <c r="CK799">
        <v>3</v>
      </c>
      <c r="CL799">
        <v>1</v>
      </c>
      <c r="CM799">
        <v>1</v>
      </c>
      <c r="CN799">
        <v>2</v>
      </c>
    </row>
    <row r="800" spans="1:92" ht="15.5">
      <c r="A800" s="126" t="s">
        <v>827</v>
      </c>
      <c r="B800" s="132">
        <v>9.2757203715852157</v>
      </c>
      <c r="C800">
        <v>2</v>
      </c>
      <c r="D800">
        <v>6</v>
      </c>
      <c r="E800">
        <v>6</v>
      </c>
      <c r="F800">
        <v>1</v>
      </c>
      <c r="G800"/>
      <c r="H800"/>
      <c r="I800"/>
      <c r="J800"/>
      <c r="K800"/>
      <c r="L800"/>
      <c r="M800"/>
      <c r="N800"/>
      <c r="O800"/>
      <c r="P800"/>
      <c r="Q800" s="126">
        <f t="shared" si="36"/>
        <v>1</v>
      </c>
      <c r="R800">
        <f t="shared" si="38"/>
        <v>1</v>
      </c>
      <c r="S800"/>
      <c r="T800">
        <v>2</v>
      </c>
      <c r="U800">
        <v>3</v>
      </c>
      <c r="V800">
        <v>4</v>
      </c>
      <c r="W800">
        <v>5</v>
      </c>
      <c r="X800">
        <v>6</v>
      </c>
      <c r="Y800"/>
      <c r="Z800">
        <v>8</v>
      </c>
      <c r="AA800">
        <v>9</v>
      </c>
      <c r="AB800">
        <v>10</v>
      </c>
      <c r="AC800">
        <v>11</v>
      </c>
      <c r="AD800">
        <v>12</v>
      </c>
      <c r="AE800"/>
      <c r="AF800"/>
      <c r="AG800" s="126">
        <f t="shared" si="37"/>
        <v>10</v>
      </c>
      <c r="AH800"/>
      <c r="AI800">
        <v>1</v>
      </c>
      <c r="AJ800">
        <v>10</v>
      </c>
      <c r="AK800">
        <v>2</v>
      </c>
      <c r="AL800">
        <v>3</v>
      </c>
      <c r="AM800">
        <v>6</v>
      </c>
      <c r="AN800"/>
      <c r="AO800">
        <v>5</v>
      </c>
      <c r="AP800">
        <v>9</v>
      </c>
      <c r="AQ800">
        <v>7</v>
      </c>
      <c r="AR800">
        <v>8</v>
      </c>
      <c r="AS800">
        <v>4</v>
      </c>
      <c r="AT800"/>
      <c r="AU800"/>
      <c r="AV800"/>
      <c r="AW800"/>
      <c r="AX800"/>
      <c r="AY800"/>
      <c r="AZ800">
        <v>6</v>
      </c>
      <c r="BA800">
        <v>4</v>
      </c>
      <c r="BB800">
        <v>4</v>
      </c>
      <c r="BC800">
        <v>4</v>
      </c>
      <c r="BD800">
        <v>1</v>
      </c>
      <c r="BE800">
        <v>5</v>
      </c>
      <c r="BF800">
        <v>4</v>
      </c>
      <c r="BG800">
        <v>4</v>
      </c>
      <c r="BH800">
        <v>3</v>
      </c>
      <c r="BI800">
        <v>3</v>
      </c>
      <c r="BJ800">
        <v>5</v>
      </c>
      <c r="BK800">
        <v>5</v>
      </c>
      <c r="BL800">
        <v>5</v>
      </c>
      <c r="BM800">
        <v>5</v>
      </c>
      <c r="BN800">
        <v>5</v>
      </c>
      <c r="BO800">
        <v>5</v>
      </c>
      <c r="BP800">
        <v>5</v>
      </c>
      <c r="BQ800">
        <v>5</v>
      </c>
      <c r="BR800">
        <v>5</v>
      </c>
      <c r="BS800">
        <v>5</v>
      </c>
      <c r="BT800">
        <v>5</v>
      </c>
      <c r="BU800">
        <v>5</v>
      </c>
      <c r="BV800">
        <v>4</v>
      </c>
      <c r="BW800">
        <v>5</v>
      </c>
      <c r="BX800">
        <v>5</v>
      </c>
      <c r="BY800">
        <v>5</v>
      </c>
      <c r="BZ800">
        <v>5</v>
      </c>
      <c r="CA800">
        <v>5</v>
      </c>
      <c r="CB800">
        <v>5</v>
      </c>
      <c r="CC800">
        <v>5</v>
      </c>
      <c r="CD800">
        <v>5</v>
      </c>
      <c r="CE800">
        <v>7</v>
      </c>
      <c r="CF800">
        <v>5</v>
      </c>
      <c r="CG800">
        <v>5</v>
      </c>
      <c r="CH800">
        <v>5</v>
      </c>
      <c r="CI800">
        <v>5</v>
      </c>
      <c r="CJ800">
        <v>5</v>
      </c>
      <c r="CK800">
        <v>5</v>
      </c>
      <c r="CL800">
        <v>2</v>
      </c>
      <c r="CM800">
        <v>2</v>
      </c>
      <c r="CN800">
        <v>2</v>
      </c>
    </row>
    <row r="801" spans="1:92" ht="15.5">
      <c r="A801" s="126" t="s">
        <v>826</v>
      </c>
      <c r="B801" s="132">
        <v>10.791689059573146</v>
      </c>
      <c r="C801">
        <v>2</v>
      </c>
      <c r="D801">
        <v>2</v>
      </c>
      <c r="E801">
        <v>12</v>
      </c>
      <c r="F801">
        <v>1</v>
      </c>
      <c r="G801"/>
      <c r="H801"/>
      <c r="I801"/>
      <c r="J801"/>
      <c r="K801"/>
      <c r="L801"/>
      <c r="M801"/>
      <c r="N801"/>
      <c r="O801"/>
      <c r="P801"/>
      <c r="Q801" s="126">
        <f t="shared" si="36"/>
        <v>1</v>
      </c>
      <c r="R801">
        <f t="shared" si="38"/>
        <v>1</v>
      </c>
      <c r="S801">
        <v>1</v>
      </c>
      <c r="T801">
        <v>2</v>
      </c>
      <c r="U801">
        <v>3</v>
      </c>
      <c r="V801">
        <v>4</v>
      </c>
      <c r="W801">
        <v>5</v>
      </c>
      <c r="X801">
        <v>6</v>
      </c>
      <c r="Y801">
        <v>7</v>
      </c>
      <c r="Z801">
        <v>8</v>
      </c>
      <c r="AA801">
        <v>9</v>
      </c>
      <c r="AB801">
        <v>10</v>
      </c>
      <c r="AC801">
        <v>11</v>
      </c>
      <c r="AD801">
        <v>12</v>
      </c>
      <c r="AE801">
        <v>13</v>
      </c>
      <c r="AF801"/>
      <c r="AG801" s="126">
        <f t="shared" si="37"/>
        <v>13</v>
      </c>
      <c r="AH801">
        <v>1</v>
      </c>
      <c r="AI801">
        <v>2</v>
      </c>
      <c r="AJ801">
        <v>9</v>
      </c>
      <c r="AK801">
        <v>3</v>
      </c>
      <c r="AL801">
        <v>8</v>
      </c>
      <c r="AM801">
        <v>4</v>
      </c>
      <c r="AN801">
        <v>7</v>
      </c>
      <c r="AO801">
        <v>11</v>
      </c>
      <c r="AP801">
        <v>12</v>
      </c>
      <c r="AQ801">
        <v>13</v>
      </c>
      <c r="AR801">
        <v>6</v>
      </c>
      <c r="AS801">
        <v>5</v>
      </c>
      <c r="AT801">
        <v>10</v>
      </c>
      <c r="AU801" t="s">
        <v>825</v>
      </c>
      <c r="AV801" t="s">
        <v>824</v>
      </c>
      <c r="AW801" t="s">
        <v>823</v>
      </c>
      <c r="AX801" t="s">
        <v>822</v>
      </c>
      <c r="AY801" t="s">
        <v>821</v>
      </c>
      <c r="AZ801">
        <v>4</v>
      </c>
      <c r="BA801">
        <v>3</v>
      </c>
      <c r="BB801">
        <v>3</v>
      </c>
      <c r="BC801">
        <v>3</v>
      </c>
      <c r="BD801">
        <v>5</v>
      </c>
      <c r="BE801">
        <v>5</v>
      </c>
      <c r="BF801">
        <v>5</v>
      </c>
      <c r="BG801">
        <v>5</v>
      </c>
      <c r="BH801">
        <v>5</v>
      </c>
      <c r="BI801">
        <v>5</v>
      </c>
      <c r="BJ801">
        <v>5</v>
      </c>
      <c r="BK801">
        <v>5</v>
      </c>
      <c r="BL801">
        <v>5</v>
      </c>
      <c r="BM801">
        <v>5</v>
      </c>
      <c r="BN801">
        <v>5</v>
      </c>
      <c r="BO801">
        <v>5</v>
      </c>
      <c r="BP801">
        <v>5</v>
      </c>
      <c r="BQ801">
        <v>5</v>
      </c>
      <c r="BR801">
        <v>5</v>
      </c>
      <c r="BS801">
        <v>5</v>
      </c>
      <c r="BT801">
        <v>5</v>
      </c>
      <c r="BU801">
        <v>5</v>
      </c>
      <c r="BV801">
        <v>5</v>
      </c>
      <c r="BW801">
        <v>5</v>
      </c>
      <c r="BX801">
        <v>5</v>
      </c>
      <c r="BY801">
        <v>5</v>
      </c>
      <c r="BZ801">
        <v>5</v>
      </c>
      <c r="CA801">
        <v>5</v>
      </c>
      <c r="CB801">
        <v>5</v>
      </c>
      <c r="CC801">
        <v>5</v>
      </c>
      <c r="CD801">
        <v>5</v>
      </c>
      <c r="CE801">
        <v>1</v>
      </c>
      <c r="CF801">
        <v>2</v>
      </c>
      <c r="CG801">
        <v>4</v>
      </c>
      <c r="CH801">
        <v>3</v>
      </c>
      <c r="CI801">
        <v>3</v>
      </c>
      <c r="CJ801">
        <v>4</v>
      </c>
      <c r="CK801">
        <v>3</v>
      </c>
      <c r="CL801">
        <v>3</v>
      </c>
      <c r="CM801">
        <v>2</v>
      </c>
      <c r="CN801">
        <v>2</v>
      </c>
    </row>
    <row r="802" spans="1:92" ht="15.5">
      <c r="A802" s="126" t="s">
        <v>820</v>
      </c>
      <c r="B802" s="132">
        <v>7.7785437583350516</v>
      </c>
      <c r="C802">
        <v>1</v>
      </c>
      <c r="D802">
        <v>4</v>
      </c>
      <c r="E802">
        <v>9</v>
      </c>
      <c r="F802">
        <v>1</v>
      </c>
      <c r="G802"/>
      <c r="H802"/>
      <c r="I802"/>
      <c r="J802"/>
      <c r="K802"/>
      <c r="L802"/>
      <c r="M802"/>
      <c r="N802"/>
      <c r="O802"/>
      <c r="P802"/>
      <c r="Q802" s="126">
        <f t="shared" si="36"/>
        <v>1</v>
      </c>
      <c r="R802">
        <f t="shared" si="38"/>
        <v>1</v>
      </c>
      <c r="S802">
        <v>1</v>
      </c>
      <c r="T802">
        <v>2</v>
      </c>
      <c r="U802">
        <v>3</v>
      </c>
      <c r="V802">
        <v>4</v>
      </c>
      <c r="W802">
        <v>5</v>
      </c>
      <c r="X802">
        <v>6</v>
      </c>
      <c r="Y802">
        <v>7</v>
      </c>
      <c r="Z802">
        <v>8</v>
      </c>
      <c r="AA802">
        <v>9</v>
      </c>
      <c r="AB802">
        <v>10</v>
      </c>
      <c r="AC802">
        <v>11</v>
      </c>
      <c r="AD802">
        <v>12</v>
      </c>
      <c r="AE802">
        <v>13</v>
      </c>
      <c r="AF802"/>
      <c r="AG802" s="126">
        <f t="shared" si="37"/>
        <v>13</v>
      </c>
      <c r="AH802">
        <v>2</v>
      </c>
      <c r="AI802">
        <v>1</v>
      </c>
      <c r="AJ802">
        <v>9</v>
      </c>
      <c r="AK802">
        <v>3</v>
      </c>
      <c r="AL802">
        <v>11</v>
      </c>
      <c r="AM802">
        <v>6</v>
      </c>
      <c r="AN802">
        <v>13</v>
      </c>
      <c r="AO802">
        <v>10</v>
      </c>
      <c r="AP802">
        <v>4</v>
      </c>
      <c r="AQ802">
        <v>8</v>
      </c>
      <c r="AR802">
        <v>7</v>
      </c>
      <c r="AS802">
        <v>12</v>
      </c>
      <c r="AT802">
        <v>5</v>
      </c>
      <c r="AU802" t="s">
        <v>819</v>
      </c>
      <c r="AV802" t="s">
        <v>818</v>
      </c>
      <c r="AW802"/>
      <c r="AX802"/>
      <c r="AY802"/>
      <c r="AZ802">
        <v>4</v>
      </c>
      <c r="BA802">
        <v>4</v>
      </c>
      <c r="BB802">
        <v>4</v>
      </c>
      <c r="BC802">
        <v>4</v>
      </c>
      <c r="BD802">
        <v>5</v>
      </c>
      <c r="BE802">
        <v>5</v>
      </c>
      <c r="BF802">
        <v>4</v>
      </c>
      <c r="BG802">
        <v>4</v>
      </c>
      <c r="BH802">
        <v>3</v>
      </c>
      <c r="BI802">
        <v>4</v>
      </c>
      <c r="BJ802">
        <v>5</v>
      </c>
      <c r="BK802">
        <v>4</v>
      </c>
      <c r="BL802">
        <v>4</v>
      </c>
      <c r="BM802">
        <v>4</v>
      </c>
      <c r="BN802">
        <v>5</v>
      </c>
      <c r="BO802">
        <v>4</v>
      </c>
      <c r="BP802">
        <v>4</v>
      </c>
      <c r="BQ802">
        <v>4</v>
      </c>
      <c r="BR802">
        <v>5</v>
      </c>
      <c r="BS802">
        <v>4</v>
      </c>
      <c r="BT802">
        <v>4</v>
      </c>
      <c r="BU802">
        <v>5</v>
      </c>
      <c r="BV802">
        <v>4</v>
      </c>
      <c r="BW802">
        <v>4</v>
      </c>
      <c r="BX802">
        <v>5</v>
      </c>
      <c r="BY802">
        <v>5</v>
      </c>
      <c r="BZ802">
        <v>5</v>
      </c>
      <c r="CA802">
        <v>4</v>
      </c>
      <c r="CB802">
        <v>5</v>
      </c>
      <c r="CC802">
        <v>4</v>
      </c>
      <c r="CD802">
        <v>4</v>
      </c>
      <c r="CE802">
        <v>5</v>
      </c>
      <c r="CF802">
        <v>3</v>
      </c>
      <c r="CG802">
        <v>4</v>
      </c>
      <c r="CH802">
        <v>3</v>
      </c>
      <c r="CI802">
        <v>5</v>
      </c>
      <c r="CJ802">
        <v>4</v>
      </c>
      <c r="CK802">
        <v>4</v>
      </c>
      <c r="CL802">
        <v>4</v>
      </c>
      <c r="CM802">
        <v>3</v>
      </c>
      <c r="CN802">
        <v>4</v>
      </c>
    </row>
    <row r="803" spans="1:92" ht="15.5">
      <c r="A803" s="126" t="s">
        <v>817</v>
      </c>
      <c r="B803" s="132">
        <v>7.5395737345833922</v>
      </c>
      <c r="C803">
        <v>1</v>
      </c>
      <c r="D803">
        <v>5</v>
      </c>
      <c r="E803">
        <v>2</v>
      </c>
      <c r="F803">
        <v>1</v>
      </c>
      <c r="G803"/>
      <c r="H803"/>
      <c r="I803"/>
      <c r="J803"/>
      <c r="K803"/>
      <c r="L803"/>
      <c r="M803"/>
      <c r="N803"/>
      <c r="O803"/>
      <c r="P803"/>
      <c r="Q803" s="126">
        <f t="shared" si="36"/>
        <v>1</v>
      </c>
      <c r="R803">
        <f t="shared" si="38"/>
        <v>1</v>
      </c>
      <c r="S803"/>
      <c r="T803">
        <v>2</v>
      </c>
      <c r="U803"/>
      <c r="V803"/>
      <c r="W803"/>
      <c r="X803">
        <v>6</v>
      </c>
      <c r="Y803"/>
      <c r="Z803"/>
      <c r="AA803">
        <v>9</v>
      </c>
      <c r="AB803"/>
      <c r="AC803">
        <v>11</v>
      </c>
      <c r="AD803"/>
      <c r="AE803"/>
      <c r="AF803"/>
      <c r="AG803" s="126">
        <f t="shared" si="37"/>
        <v>4</v>
      </c>
      <c r="AH803"/>
      <c r="AI803">
        <v>3</v>
      </c>
      <c r="AJ803"/>
      <c r="AK803"/>
      <c r="AL803"/>
      <c r="AM803">
        <v>1</v>
      </c>
      <c r="AN803"/>
      <c r="AO803"/>
      <c r="AP803">
        <v>4</v>
      </c>
      <c r="AQ803"/>
      <c r="AR803">
        <v>2</v>
      </c>
      <c r="AS803"/>
      <c r="AT803"/>
      <c r="AU803" t="s">
        <v>816</v>
      </c>
      <c r="AV803" t="s">
        <v>815</v>
      </c>
      <c r="AW803"/>
      <c r="AX803"/>
      <c r="AY803"/>
      <c r="AZ803">
        <v>6</v>
      </c>
      <c r="BA803">
        <v>3</v>
      </c>
      <c r="BB803">
        <v>3</v>
      </c>
      <c r="BC803">
        <v>3</v>
      </c>
      <c r="BD803">
        <v>4</v>
      </c>
      <c r="BE803">
        <v>4</v>
      </c>
      <c r="BF803">
        <v>3</v>
      </c>
      <c r="BG803">
        <v>4</v>
      </c>
      <c r="BH803">
        <v>4</v>
      </c>
      <c r="BI803">
        <v>3</v>
      </c>
      <c r="BJ803">
        <v>4</v>
      </c>
      <c r="BK803">
        <v>5</v>
      </c>
      <c r="BL803">
        <v>5</v>
      </c>
      <c r="BM803">
        <v>5</v>
      </c>
      <c r="BN803">
        <v>4</v>
      </c>
      <c r="BO803">
        <v>4</v>
      </c>
      <c r="BP803">
        <v>5</v>
      </c>
      <c r="BQ803">
        <v>4</v>
      </c>
      <c r="BR803">
        <v>4</v>
      </c>
      <c r="BS803">
        <v>4</v>
      </c>
      <c r="BT803">
        <v>4</v>
      </c>
      <c r="BU803">
        <v>4</v>
      </c>
      <c r="BV803">
        <v>3</v>
      </c>
      <c r="BW803">
        <v>4</v>
      </c>
      <c r="BX803">
        <v>4</v>
      </c>
      <c r="BY803">
        <v>4</v>
      </c>
      <c r="BZ803">
        <v>4</v>
      </c>
      <c r="CA803">
        <v>4</v>
      </c>
      <c r="CB803">
        <v>3</v>
      </c>
      <c r="CC803">
        <v>3</v>
      </c>
      <c r="CD803">
        <v>4</v>
      </c>
      <c r="CE803">
        <v>5</v>
      </c>
      <c r="CF803">
        <v>3</v>
      </c>
      <c r="CG803">
        <v>4</v>
      </c>
      <c r="CH803">
        <v>4</v>
      </c>
      <c r="CI803">
        <v>3</v>
      </c>
      <c r="CJ803">
        <v>5</v>
      </c>
      <c r="CK803">
        <v>4</v>
      </c>
      <c r="CL803">
        <v>2</v>
      </c>
      <c r="CM803">
        <v>2</v>
      </c>
      <c r="CN803">
        <v>2</v>
      </c>
    </row>
    <row r="804" spans="1:92" ht="15.5">
      <c r="A804" s="126" t="s">
        <v>814</v>
      </c>
      <c r="B804" s="132">
        <v>9.7853983026792477</v>
      </c>
      <c r="C804">
        <v>1</v>
      </c>
      <c r="D804">
        <v>6</v>
      </c>
      <c r="E804">
        <v>13</v>
      </c>
      <c r="F804"/>
      <c r="G804"/>
      <c r="H804"/>
      <c r="I804"/>
      <c r="J804"/>
      <c r="K804"/>
      <c r="L804"/>
      <c r="M804"/>
      <c r="N804">
        <v>9</v>
      </c>
      <c r="O804"/>
      <c r="P804" t="s">
        <v>168</v>
      </c>
      <c r="Q804" s="126">
        <f t="shared" si="36"/>
        <v>1</v>
      </c>
      <c r="R804">
        <f t="shared" si="38"/>
        <v>9</v>
      </c>
      <c r="S804"/>
      <c r="T804">
        <v>2</v>
      </c>
      <c r="U804"/>
      <c r="V804">
        <v>4</v>
      </c>
      <c r="W804"/>
      <c r="X804">
        <v>6</v>
      </c>
      <c r="Y804">
        <v>7</v>
      </c>
      <c r="Z804"/>
      <c r="AA804">
        <v>9</v>
      </c>
      <c r="AB804"/>
      <c r="AC804">
        <v>11</v>
      </c>
      <c r="AD804"/>
      <c r="AE804"/>
      <c r="AF804"/>
      <c r="AG804" s="126">
        <f t="shared" si="37"/>
        <v>6</v>
      </c>
      <c r="AH804"/>
      <c r="AI804">
        <v>2</v>
      </c>
      <c r="AJ804"/>
      <c r="AK804">
        <v>5</v>
      </c>
      <c r="AL804"/>
      <c r="AM804">
        <v>1</v>
      </c>
      <c r="AN804">
        <v>4</v>
      </c>
      <c r="AO804"/>
      <c r="AP804">
        <v>6</v>
      </c>
      <c r="AQ804"/>
      <c r="AR804">
        <v>3</v>
      </c>
      <c r="AS804"/>
      <c r="AT804"/>
      <c r="AU804"/>
      <c r="AV804"/>
      <c r="AW804"/>
      <c r="AX804"/>
      <c r="AY804"/>
      <c r="AZ804">
        <v>2</v>
      </c>
      <c r="BA804">
        <v>3</v>
      </c>
      <c r="BB804">
        <v>3</v>
      </c>
      <c r="BC804">
        <v>3</v>
      </c>
      <c r="BD804">
        <v>4</v>
      </c>
      <c r="BE804">
        <v>5</v>
      </c>
      <c r="BF804">
        <v>3</v>
      </c>
      <c r="BG804">
        <v>3</v>
      </c>
      <c r="BH804">
        <v>3</v>
      </c>
      <c r="BI804">
        <v>3</v>
      </c>
      <c r="BJ804">
        <v>4</v>
      </c>
      <c r="BK804">
        <v>4</v>
      </c>
      <c r="BL804">
        <v>4</v>
      </c>
      <c r="BM804">
        <v>4</v>
      </c>
      <c r="BN804">
        <v>3</v>
      </c>
      <c r="BO804">
        <v>3</v>
      </c>
      <c r="BP804">
        <v>3</v>
      </c>
      <c r="BQ804">
        <v>3</v>
      </c>
      <c r="BR804">
        <v>3</v>
      </c>
      <c r="BS804">
        <v>3</v>
      </c>
      <c r="BT804">
        <v>3</v>
      </c>
      <c r="BU804">
        <v>3</v>
      </c>
      <c r="BV804">
        <v>3</v>
      </c>
      <c r="BW804">
        <v>3</v>
      </c>
      <c r="BX804">
        <v>4</v>
      </c>
      <c r="BY804">
        <v>4</v>
      </c>
      <c r="BZ804">
        <v>4</v>
      </c>
      <c r="CA804">
        <v>4</v>
      </c>
      <c r="CB804">
        <v>3</v>
      </c>
      <c r="CC804">
        <v>3</v>
      </c>
      <c r="CD804">
        <v>3</v>
      </c>
      <c r="CE804">
        <v>1</v>
      </c>
      <c r="CF804">
        <v>3</v>
      </c>
      <c r="CG804">
        <v>3</v>
      </c>
      <c r="CH804">
        <v>3</v>
      </c>
      <c r="CI804">
        <v>3</v>
      </c>
      <c r="CJ804">
        <v>3</v>
      </c>
      <c r="CK804">
        <v>3</v>
      </c>
      <c r="CL804">
        <v>3</v>
      </c>
      <c r="CM804">
        <v>3</v>
      </c>
      <c r="CN804">
        <v>3</v>
      </c>
    </row>
    <row r="805" spans="1:92" ht="15.5">
      <c r="A805" s="126" t="s">
        <v>813</v>
      </c>
      <c r="B805" s="132">
        <v>9.4510585794724928</v>
      </c>
      <c r="C805">
        <v>1</v>
      </c>
      <c r="D805">
        <v>5</v>
      </c>
      <c r="E805">
        <v>2</v>
      </c>
      <c r="F805"/>
      <c r="G805"/>
      <c r="H805"/>
      <c r="I805"/>
      <c r="J805"/>
      <c r="K805"/>
      <c r="L805">
        <v>7</v>
      </c>
      <c r="M805"/>
      <c r="N805"/>
      <c r="O805"/>
      <c r="P805"/>
      <c r="Q805" s="126">
        <f t="shared" si="36"/>
        <v>1</v>
      </c>
      <c r="R805">
        <f t="shared" si="38"/>
        <v>7</v>
      </c>
      <c r="S805"/>
      <c r="T805">
        <v>2</v>
      </c>
      <c r="U805"/>
      <c r="V805"/>
      <c r="W805">
        <v>5</v>
      </c>
      <c r="X805">
        <v>6</v>
      </c>
      <c r="Y805"/>
      <c r="Z805"/>
      <c r="AA805"/>
      <c r="AB805"/>
      <c r="AC805"/>
      <c r="AD805"/>
      <c r="AE805"/>
      <c r="AF805"/>
      <c r="AG805" s="126">
        <f t="shared" si="37"/>
        <v>3</v>
      </c>
      <c r="AH805"/>
      <c r="AI805">
        <v>1</v>
      </c>
      <c r="AJ805"/>
      <c r="AK805"/>
      <c r="AL805">
        <v>2</v>
      </c>
      <c r="AM805">
        <v>3</v>
      </c>
      <c r="AN805"/>
      <c r="AO805"/>
      <c r="AP805"/>
      <c r="AQ805"/>
      <c r="AR805"/>
      <c r="AS805"/>
      <c r="AT805"/>
      <c r="AU805" t="s">
        <v>86</v>
      </c>
      <c r="AV805"/>
      <c r="AW805"/>
      <c r="AX805"/>
      <c r="AY805"/>
      <c r="AZ805">
        <v>6</v>
      </c>
      <c r="BA805">
        <v>3</v>
      </c>
      <c r="BB805">
        <v>3</v>
      </c>
      <c r="BC805">
        <v>3</v>
      </c>
      <c r="BD805">
        <v>3</v>
      </c>
      <c r="BE805">
        <v>3</v>
      </c>
      <c r="BF805">
        <v>3</v>
      </c>
      <c r="BG805">
        <v>3</v>
      </c>
      <c r="BH805">
        <v>3</v>
      </c>
      <c r="BI805">
        <v>3</v>
      </c>
      <c r="BJ805">
        <v>3</v>
      </c>
      <c r="BK805">
        <v>4</v>
      </c>
      <c r="BL805">
        <v>4</v>
      </c>
      <c r="BM805">
        <v>5</v>
      </c>
      <c r="BN805">
        <v>3</v>
      </c>
      <c r="BO805">
        <v>3</v>
      </c>
      <c r="BP805">
        <v>3</v>
      </c>
      <c r="BQ805">
        <v>3</v>
      </c>
      <c r="BR805">
        <v>3</v>
      </c>
      <c r="BS805">
        <v>3</v>
      </c>
      <c r="BT805">
        <v>3</v>
      </c>
      <c r="BU805">
        <v>3</v>
      </c>
      <c r="BV805">
        <v>3</v>
      </c>
      <c r="BW805">
        <v>3</v>
      </c>
      <c r="BX805">
        <v>3</v>
      </c>
      <c r="BY805">
        <v>4</v>
      </c>
      <c r="BZ805">
        <v>3</v>
      </c>
      <c r="CA805">
        <v>4</v>
      </c>
      <c r="CB805">
        <v>3</v>
      </c>
      <c r="CC805">
        <v>3</v>
      </c>
      <c r="CD805">
        <v>3</v>
      </c>
      <c r="CE805">
        <v>3</v>
      </c>
      <c r="CF805">
        <v>3</v>
      </c>
      <c r="CG805">
        <v>5</v>
      </c>
      <c r="CH805">
        <v>5</v>
      </c>
      <c r="CI805">
        <v>4</v>
      </c>
      <c r="CJ805">
        <v>4</v>
      </c>
      <c r="CK805">
        <v>4</v>
      </c>
      <c r="CL805">
        <v>3</v>
      </c>
      <c r="CM805">
        <v>3</v>
      </c>
      <c r="CN805">
        <v>3</v>
      </c>
    </row>
    <row r="806" spans="1:92" ht="15.5">
      <c r="A806" s="126" t="s">
        <v>812</v>
      </c>
      <c r="B806" s="132">
        <v>10.908044099097854</v>
      </c>
      <c r="C806">
        <v>2</v>
      </c>
      <c r="D806">
        <v>2</v>
      </c>
      <c r="E806">
        <v>3</v>
      </c>
      <c r="F806">
        <v>1</v>
      </c>
      <c r="G806"/>
      <c r="H806"/>
      <c r="I806"/>
      <c r="J806"/>
      <c r="K806"/>
      <c r="L806"/>
      <c r="M806"/>
      <c r="N806"/>
      <c r="O806"/>
      <c r="P806"/>
      <c r="Q806" s="126">
        <f t="shared" si="36"/>
        <v>1</v>
      </c>
      <c r="R806">
        <f t="shared" si="38"/>
        <v>1</v>
      </c>
      <c r="S806">
        <v>1</v>
      </c>
      <c r="T806">
        <v>2</v>
      </c>
      <c r="U806">
        <v>3</v>
      </c>
      <c r="V806">
        <v>4</v>
      </c>
      <c r="W806">
        <v>5</v>
      </c>
      <c r="X806"/>
      <c r="Y806"/>
      <c r="Z806"/>
      <c r="AA806"/>
      <c r="AB806"/>
      <c r="AC806"/>
      <c r="AD806"/>
      <c r="AE806"/>
      <c r="AF806"/>
      <c r="AG806" s="126">
        <f t="shared" si="37"/>
        <v>5</v>
      </c>
      <c r="AH806">
        <v>5</v>
      </c>
      <c r="AI806">
        <v>1</v>
      </c>
      <c r="AJ806">
        <v>2</v>
      </c>
      <c r="AK806">
        <v>3</v>
      </c>
      <c r="AL806">
        <v>4</v>
      </c>
      <c r="AM806"/>
      <c r="AN806"/>
      <c r="AO806"/>
      <c r="AP806"/>
      <c r="AQ806"/>
      <c r="AR806"/>
      <c r="AS806"/>
      <c r="AT806"/>
      <c r="AU806"/>
      <c r="AV806"/>
      <c r="AW806"/>
      <c r="AX806"/>
      <c r="AY806"/>
      <c r="AZ806">
        <v>5</v>
      </c>
      <c r="BA806">
        <v>5</v>
      </c>
      <c r="BB806">
        <v>5</v>
      </c>
      <c r="BC806">
        <v>5</v>
      </c>
      <c r="BD806">
        <v>5</v>
      </c>
      <c r="BE806">
        <v>5</v>
      </c>
      <c r="BF806">
        <v>5</v>
      </c>
      <c r="BG806">
        <v>5</v>
      </c>
      <c r="BH806">
        <v>5</v>
      </c>
      <c r="BI806">
        <v>5</v>
      </c>
      <c r="BJ806">
        <v>5</v>
      </c>
      <c r="BK806">
        <v>5</v>
      </c>
      <c r="BL806">
        <v>5</v>
      </c>
      <c r="BM806">
        <v>5</v>
      </c>
      <c r="BN806">
        <v>5</v>
      </c>
      <c r="BO806">
        <v>5</v>
      </c>
      <c r="BP806">
        <v>5</v>
      </c>
      <c r="BQ806">
        <v>5</v>
      </c>
      <c r="BR806">
        <v>5</v>
      </c>
      <c r="BS806">
        <v>5</v>
      </c>
      <c r="BT806">
        <v>5</v>
      </c>
      <c r="BU806">
        <v>5</v>
      </c>
      <c r="BV806">
        <v>5</v>
      </c>
      <c r="BW806">
        <v>5</v>
      </c>
      <c r="BX806">
        <v>5</v>
      </c>
      <c r="BY806">
        <v>5</v>
      </c>
      <c r="BZ806">
        <v>5</v>
      </c>
      <c r="CA806">
        <v>5</v>
      </c>
      <c r="CB806">
        <v>5</v>
      </c>
      <c r="CC806">
        <v>5</v>
      </c>
      <c r="CD806">
        <v>5</v>
      </c>
      <c r="CE806">
        <v>2</v>
      </c>
      <c r="CF806">
        <v>5</v>
      </c>
      <c r="CG806">
        <v>5</v>
      </c>
      <c r="CH806">
        <v>5</v>
      </c>
      <c r="CI806">
        <v>5</v>
      </c>
      <c r="CJ806">
        <v>5</v>
      </c>
      <c r="CK806">
        <v>5</v>
      </c>
      <c r="CL806">
        <v>4</v>
      </c>
      <c r="CM806">
        <v>4</v>
      </c>
      <c r="CN806">
        <v>4</v>
      </c>
    </row>
    <row r="807" spans="1:92" ht="15.5">
      <c r="A807" s="126" t="s">
        <v>811</v>
      </c>
      <c r="B807" s="132">
        <v>8.6228156281057444</v>
      </c>
      <c r="C807">
        <v>1</v>
      </c>
      <c r="D807">
        <v>4</v>
      </c>
      <c r="E807">
        <v>12</v>
      </c>
      <c r="F807">
        <v>1</v>
      </c>
      <c r="G807"/>
      <c r="H807"/>
      <c r="I807"/>
      <c r="J807"/>
      <c r="K807"/>
      <c r="L807"/>
      <c r="M807"/>
      <c r="N807"/>
      <c r="O807"/>
      <c r="P807"/>
      <c r="Q807" s="126">
        <f t="shared" si="36"/>
        <v>1</v>
      </c>
      <c r="R807">
        <f t="shared" si="38"/>
        <v>1</v>
      </c>
      <c r="S807"/>
      <c r="T807">
        <v>2</v>
      </c>
      <c r="U807"/>
      <c r="V807"/>
      <c r="W807"/>
      <c r="X807">
        <v>6</v>
      </c>
      <c r="Y807">
        <v>7</v>
      </c>
      <c r="Z807">
        <v>8</v>
      </c>
      <c r="AA807"/>
      <c r="AB807"/>
      <c r="AC807"/>
      <c r="AD807">
        <v>12</v>
      </c>
      <c r="AE807"/>
      <c r="AF807"/>
      <c r="AG807" s="126">
        <f t="shared" si="37"/>
        <v>5</v>
      </c>
      <c r="AH807"/>
      <c r="AI807">
        <v>2</v>
      </c>
      <c r="AJ807"/>
      <c r="AK807"/>
      <c r="AL807"/>
      <c r="AM807">
        <v>1</v>
      </c>
      <c r="AN807">
        <v>5</v>
      </c>
      <c r="AO807">
        <v>4</v>
      </c>
      <c r="AP807"/>
      <c r="AQ807"/>
      <c r="AR807"/>
      <c r="AS807">
        <v>3</v>
      </c>
      <c r="AT807"/>
      <c r="AU807"/>
      <c r="AV807"/>
      <c r="AW807"/>
      <c r="AX807"/>
      <c r="AY807"/>
      <c r="AZ807">
        <v>2</v>
      </c>
      <c r="BA807">
        <v>2</v>
      </c>
      <c r="BB807">
        <v>2</v>
      </c>
      <c r="BC807">
        <v>2</v>
      </c>
      <c r="BD807">
        <v>4</v>
      </c>
      <c r="BE807">
        <v>5</v>
      </c>
      <c r="BF807">
        <v>3</v>
      </c>
      <c r="BG807">
        <v>3</v>
      </c>
      <c r="BH807">
        <v>3</v>
      </c>
      <c r="BI807">
        <v>4</v>
      </c>
      <c r="BJ807">
        <v>4</v>
      </c>
      <c r="BK807">
        <v>4</v>
      </c>
      <c r="BL807">
        <v>4</v>
      </c>
      <c r="BM807">
        <v>4</v>
      </c>
      <c r="BN807">
        <v>4</v>
      </c>
      <c r="BO807">
        <v>4</v>
      </c>
      <c r="BP807">
        <v>4</v>
      </c>
      <c r="BQ807">
        <v>4</v>
      </c>
      <c r="BR807">
        <v>4</v>
      </c>
      <c r="BS807">
        <v>4</v>
      </c>
      <c r="BT807">
        <v>3</v>
      </c>
      <c r="BU807">
        <v>4</v>
      </c>
      <c r="BV807">
        <v>4</v>
      </c>
      <c r="BW807">
        <v>4</v>
      </c>
      <c r="BX807">
        <v>4</v>
      </c>
      <c r="BY807">
        <v>5</v>
      </c>
      <c r="BZ807">
        <v>5</v>
      </c>
      <c r="CA807">
        <v>3</v>
      </c>
      <c r="CB807">
        <v>3</v>
      </c>
      <c r="CC807">
        <v>3</v>
      </c>
      <c r="CD807">
        <v>3</v>
      </c>
      <c r="CE807">
        <v>4</v>
      </c>
      <c r="CF807">
        <v>3</v>
      </c>
      <c r="CG807">
        <v>3</v>
      </c>
      <c r="CH807">
        <v>3</v>
      </c>
      <c r="CI807">
        <v>4</v>
      </c>
      <c r="CJ807">
        <v>3</v>
      </c>
      <c r="CK807">
        <v>3</v>
      </c>
      <c r="CL807">
        <v>3</v>
      </c>
      <c r="CM807">
        <v>2</v>
      </c>
      <c r="CN807">
        <v>2</v>
      </c>
    </row>
    <row r="808" spans="1:92" ht="15.5">
      <c r="A808" s="126" t="s">
        <v>810</v>
      </c>
      <c r="B808" s="132">
        <v>10.220231628546539</v>
      </c>
      <c r="C808">
        <v>2</v>
      </c>
      <c r="D808">
        <v>4</v>
      </c>
      <c r="E808">
        <v>2</v>
      </c>
      <c r="F808"/>
      <c r="G808"/>
      <c r="H808"/>
      <c r="I808"/>
      <c r="J808"/>
      <c r="K808"/>
      <c r="L808"/>
      <c r="M808"/>
      <c r="N808">
        <v>9</v>
      </c>
      <c r="O808"/>
      <c r="P808" t="s">
        <v>809</v>
      </c>
      <c r="Q808" s="126">
        <f t="shared" si="36"/>
        <v>1</v>
      </c>
      <c r="R808">
        <f t="shared" si="38"/>
        <v>9</v>
      </c>
      <c r="S808"/>
      <c r="T808">
        <v>2</v>
      </c>
      <c r="U808">
        <v>3</v>
      </c>
      <c r="V808"/>
      <c r="W808"/>
      <c r="X808">
        <v>6</v>
      </c>
      <c r="Y808">
        <v>7</v>
      </c>
      <c r="Z808"/>
      <c r="AA808"/>
      <c r="AB808">
        <v>10</v>
      </c>
      <c r="AC808">
        <v>11</v>
      </c>
      <c r="AD808"/>
      <c r="AE808"/>
      <c r="AF808"/>
      <c r="AG808" s="126">
        <f t="shared" si="37"/>
        <v>6</v>
      </c>
      <c r="AH808"/>
      <c r="AI808">
        <v>1</v>
      </c>
      <c r="AJ808">
        <v>2</v>
      </c>
      <c r="AK808"/>
      <c r="AL808"/>
      <c r="AM808">
        <v>5</v>
      </c>
      <c r="AN808">
        <v>3</v>
      </c>
      <c r="AO808"/>
      <c r="AP808"/>
      <c r="AQ808">
        <v>6</v>
      </c>
      <c r="AR808">
        <v>4</v>
      </c>
      <c r="AS808"/>
      <c r="AT808"/>
      <c r="AU808" t="s">
        <v>808</v>
      </c>
      <c r="AV808" t="s">
        <v>771</v>
      </c>
      <c r="AW808" t="s">
        <v>807</v>
      </c>
      <c r="AX808" t="s">
        <v>433</v>
      </c>
      <c r="AY808"/>
      <c r="AZ808">
        <v>6</v>
      </c>
      <c r="BA808">
        <v>4</v>
      </c>
      <c r="BB808">
        <v>4</v>
      </c>
      <c r="BC808">
        <v>4</v>
      </c>
      <c r="BD808">
        <v>5</v>
      </c>
      <c r="BE808">
        <v>5</v>
      </c>
      <c r="BF808">
        <v>5</v>
      </c>
      <c r="BG808">
        <v>5</v>
      </c>
      <c r="BH808">
        <v>5</v>
      </c>
      <c r="BI808">
        <v>5</v>
      </c>
      <c r="BJ808">
        <v>5</v>
      </c>
      <c r="BK808">
        <v>5</v>
      </c>
      <c r="BL808">
        <v>5</v>
      </c>
      <c r="BM808">
        <v>5</v>
      </c>
      <c r="BN808">
        <v>5</v>
      </c>
      <c r="BO808">
        <v>5</v>
      </c>
      <c r="BP808">
        <v>5</v>
      </c>
      <c r="BQ808">
        <v>5</v>
      </c>
      <c r="BR808">
        <v>5</v>
      </c>
      <c r="BS808">
        <v>5</v>
      </c>
      <c r="BT808">
        <v>5</v>
      </c>
      <c r="BU808">
        <v>5</v>
      </c>
      <c r="BV808">
        <v>5</v>
      </c>
      <c r="BW808">
        <v>5</v>
      </c>
      <c r="BX808">
        <v>5</v>
      </c>
      <c r="BY808">
        <v>5</v>
      </c>
      <c r="BZ808">
        <v>5</v>
      </c>
      <c r="CA808">
        <v>5</v>
      </c>
      <c r="CB808">
        <v>5</v>
      </c>
      <c r="CC808">
        <v>5</v>
      </c>
      <c r="CD808">
        <v>5</v>
      </c>
      <c r="CE808">
        <v>4</v>
      </c>
      <c r="CF808">
        <v>4</v>
      </c>
      <c r="CG808">
        <v>5</v>
      </c>
      <c r="CH808">
        <v>5</v>
      </c>
      <c r="CI808">
        <v>5</v>
      </c>
      <c r="CJ808">
        <v>5</v>
      </c>
      <c r="CK808">
        <v>5</v>
      </c>
      <c r="CL808">
        <v>3</v>
      </c>
      <c r="CM808">
        <v>3</v>
      </c>
      <c r="CN808">
        <v>3</v>
      </c>
    </row>
    <row r="809" spans="1:92" ht="15.5">
      <c r="A809" s="126" t="s">
        <v>806</v>
      </c>
      <c r="B809" s="132">
        <v>7.387865105436104</v>
      </c>
      <c r="C809">
        <v>1</v>
      </c>
      <c r="D809">
        <v>4</v>
      </c>
      <c r="E809">
        <v>8</v>
      </c>
      <c r="F809">
        <v>1</v>
      </c>
      <c r="G809">
        <v>2</v>
      </c>
      <c r="H809"/>
      <c r="I809"/>
      <c r="J809"/>
      <c r="K809"/>
      <c r="L809"/>
      <c r="M809"/>
      <c r="N809"/>
      <c r="O809"/>
      <c r="P809"/>
      <c r="Q809" s="126">
        <f t="shared" si="36"/>
        <v>2</v>
      </c>
      <c r="R809">
        <f t="shared" si="38"/>
        <v>11</v>
      </c>
      <c r="S809">
        <v>1</v>
      </c>
      <c r="T809">
        <v>2</v>
      </c>
      <c r="U809">
        <v>3</v>
      </c>
      <c r="V809">
        <v>4</v>
      </c>
      <c r="W809">
        <v>5</v>
      </c>
      <c r="X809">
        <v>6</v>
      </c>
      <c r="Y809">
        <v>7</v>
      </c>
      <c r="Z809">
        <v>8</v>
      </c>
      <c r="AA809">
        <v>9</v>
      </c>
      <c r="AB809">
        <v>10</v>
      </c>
      <c r="AC809">
        <v>11</v>
      </c>
      <c r="AD809">
        <v>12</v>
      </c>
      <c r="AE809">
        <v>13</v>
      </c>
      <c r="AF809"/>
      <c r="AG809" s="126">
        <f t="shared" si="37"/>
        <v>13</v>
      </c>
      <c r="AH809">
        <v>13</v>
      </c>
      <c r="AI809">
        <v>12</v>
      </c>
      <c r="AJ809">
        <v>9</v>
      </c>
      <c r="AK809">
        <v>1</v>
      </c>
      <c r="AL809">
        <v>10</v>
      </c>
      <c r="AM809">
        <v>3</v>
      </c>
      <c r="AN809">
        <v>2</v>
      </c>
      <c r="AO809">
        <v>11</v>
      </c>
      <c r="AP809">
        <v>6</v>
      </c>
      <c r="AQ809">
        <v>7</v>
      </c>
      <c r="AR809">
        <v>8</v>
      </c>
      <c r="AS809">
        <v>5</v>
      </c>
      <c r="AT809">
        <v>4</v>
      </c>
      <c r="AU809" t="s">
        <v>86</v>
      </c>
      <c r="AV809"/>
      <c r="AW809"/>
      <c r="AX809"/>
      <c r="AY809"/>
      <c r="AZ809">
        <v>6</v>
      </c>
      <c r="BA809">
        <v>1</v>
      </c>
      <c r="BB809">
        <v>1</v>
      </c>
      <c r="BC809">
        <v>1</v>
      </c>
      <c r="BD809">
        <v>5</v>
      </c>
      <c r="BE809">
        <v>5</v>
      </c>
      <c r="BF809">
        <v>5</v>
      </c>
      <c r="BG809">
        <v>5</v>
      </c>
      <c r="BH809">
        <v>5</v>
      </c>
      <c r="BI809">
        <v>5</v>
      </c>
      <c r="BJ809">
        <v>5</v>
      </c>
      <c r="BK809">
        <v>5</v>
      </c>
      <c r="BL809">
        <v>5</v>
      </c>
      <c r="BM809">
        <v>5</v>
      </c>
      <c r="BN809">
        <v>5</v>
      </c>
      <c r="BO809">
        <v>5</v>
      </c>
      <c r="BP809">
        <v>5</v>
      </c>
      <c r="BQ809">
        <v>5</v>
      </c>
      <c r="BR809">
        <v>5</v>
      </c>
      <c r="BS809">
        <v>5</v>
      </c>
      <c r="BT809">
        <v>5</v>
      </c>
      <c r="BU809">
        <v>5</v>
      </c>
      <c r="BV809">
        <v>5</v>
      </c>
      <c r="BW809">
        <v>5</v>
      </c>
      <c r="BX809">
        <v>5</v>
      </c>
      <c r="BY809">
        <v>5</v>
      </c>
      <c r="BZ809">
        <v>5</v>
      </c>
      <c r="CA809">
        <v>5</v>
      </c>
      <c r="CB809">
        <v>5</v>
      </c>
      <c r="CC809">
        <v>5</v>
      </c>
      <c r="CD809">
        <v>5</v>
      </c>
      <c r="CE809">
        <v>4</v>
      </c>
      <c r="CF809">
        <v>3</v>
      </c>
      <c r="CG809">
        <v>5</v>
      </c>
      <c r="CH809">
        <v>5</v>
      </c>
      <c r="CI809">
        <v>5</v>
      </c>
      <c r="CJ809">
        <v>5</v>
      </c>
      <c r="CK809">
        <v>5</v>
      </c>
      <c r="CL809">
        <v>2</v>
      </c>
      <c r="CM809">
        <v>2</v>
      </c>
      <c r="CN809">
        <v>2</v>
      </c>
    </row>
    <row r="810" spans="1:92" ht="15.5">
      <c r="A810" s="126" t="s">
        <v>805</v>
      </c>
      <c r="B810" s="132">
        <v>7.6797990251024117</v>
      </c>
      <c r="C810">
        <v>1</v>
      </c>
      <c r="D810">
        <v>3</v>
      </c>
      <c r="E810">
        <v>3</v>
      </c>
      <c r="F810">
        <v>1</v>
      </c>
      <c r="G810"/>
      <c r="H810"/>
      <c r="I810"/>
      <c r="J810"/>
      <c r="K810"/>
      <c r="L810"/>
      <c r="M810"/>
      <c r="N810"/>
      <c r="O810"/>
      <c r="P810"/>
      <c r="Q810" s="126">
        <f t="shared" si="36"/>
        <v>1</v>
      </c>
      <c r="R810">
        <f t="shared" si="38"/>
        <v>1</v>
      </c>
      <c r="S810"/>
      <c r="T810">
        <v>2</v>
      </c>
      <c r="U810"/>
      <c r="V810"/>
      <c r="W810">
        <v>5</v>
      </c>
      <c r="X810"/>
      <c r="Y810"/>
      <c r="Z810"/>
      <c r="AA810"/>
      <c r="AB810"/>
      <c r="AC810"/>
      <c r="AD810">
        <v>12</v>
      </c>
      <c r="AE810"/>
      <c r="AF810"/>
      <c r="AG810" s="126">
        <f t="shared" si="37"/>
        <v>3</v>
      </c>
      <c r="AH810"/>
      <c r="AI810">
        <v>2</v>
      </c>
      <c r="AJ810"/>
      <c r="AK810"/>
      <c r="AL810">
        <v>1</v>
      </c>
      <c r="AM810"/>
      <c r="AN810"/>
      <c r="AO810"/>
      <c r="AP810"/>
      <c r="AQ810"/>
      <c r="AR810"/>
      <c r="AS810">
        <v>3</v>
      </c>
      <c r="AT810"/>
      <c r="AU810" t="s">
        <v>318</v>
      </c>
      <c r="AV810" t="s">
        <v>804</v>
      </c>
      <c r="AW810" t="s">
        <v>803</v>
      </c>
      <c r="AX810"/>
      <c r="AY810"/>
      <c r="AZ810">
        <v>5</v>
      </c>
      <c r="BA810">
        <v>3</v>
      </c>
      <c r="BB810">
        <v>3</v>
      </c>
      <c r="BC810">
        <v>4</v>
      </c>
      <c r="BD810">
        <v>5</v>
      </c>
      <c r="BE810">
        <v>4</v>
      </c>
      <c r="BF810">
        <v>4</v>
      </c>
      <c r="BG810">
        <v>4</v>
      </c>
      <c r="BH810">
        <v>4</v>
      </c>
      <c r="BI810">
        <v>3</v>
      </c>
      <c r="BJ810">
        <v>4</v>
      </c>
      <c r="BK810">
        <v>4</v>
      </c>
      <c r="BL810">
        <v>3</v>
      </c>
      <c r="BM810">
        <v>4</v>
      </c>
      <c r="BN810">
        <v>2</v>
      </c>
      <c r="BO810">
        <v>2</v>
      </c>
      <c r="BP810">
        <v>4</v>
      </c>
      <c r="BQ810">
        <v>4</v>
      </c>
      <c r="BR810">
        <v>3</v>
      </c>
      <c r="BS810">
        <v>3</v>
      </c>
      <c r="BT810">
        <v>4</v>
      </c>
      <c r="BU810">
        <v>4</v>
      </c>
      <c r="BV810">
        <v>4</v>
      </c>
      <c r="BW810">
        <v>2</v>
      </c>
      <c r="BX810">
        <v>4</v>
      </c>
      <c r="BY810">
        <v>4</v>
      </c>
      <c r="BZ810">
        <v>3</v>
      </c>
      <c r="CA810">
        <v>4</v>
      </c>
      <c r="CB810">
        <v>4</v>
      </c>
      <c r="CC810">
        <v>5</v>
      </c>
      <c r="CD810">
        <v>4</v>
      </c>
      <c r="CE810">
        <v>4</v>
      </c>
      <c r="CF810">
        <v>4</v>
      </c>
      <c r="CG810">
        <v>5</v>
      </c>
      <c r="CH810">
        <v>4</v>
      </c>
      <c r="CI810">
        <v>4</v>
      </c>
      <c r="CJ810">
        <v>4</v>
      </c>
      <c r="CK810">
        <v>5</v>
      </c>
      <c r="CL810">
        <v>5</v>
      </c>
      <c r="CM810">
        <v>4</v>
      </c>
      <c r="CN810">
        <v>5</v>
      </c>
    </row>
    <row r="811" spans="1:92" ht="15.5">
      <c r="A811" s="126" t="s">
        <v>802</v>
      </c>
      <c r="B811" s="132">
        <v>7.4933588899962551</v>
      </c>
      <c r="C811">
        <v>1</v>
      </c>
      <c r="D811">
        <v>3</v>
      </c>
      <c r="E811">
        <v>14</v>
      </c>
      <c r="F811">
        <v>1</v>
      </c>
      <c r="G811">
        <v>2</v>
      </c>
      <c r="H811"/>
      <c r="I811">
        <v>4</v>
      </c>
      <c r="J811"/>
      <c r="K811"/>
      <c r="L811"/>
      <c r="M811"/>
      <c r="N811"/>
      <c r="O811"/>
      <c r="P811"/>
      <c r="Q811" s="126">
        <f t="shared" si="36"/>
        <v>3</v>
      </c>
      <c r="R811">
        <f t="shared" si="38"/>
        <v>11</v>
      </c>
      <c r="S811"/>
      <c r="T811"/>
      <c r="U811"/>
      <c r="V811"/>
      <c r="W811"/>
      <c r="X811"/>
      <c r="Y811"/>
      <c r="Z811"/>
      <c r="AA811"/>
      <c r="AB811"/>
      <c r="AC811"/>
      <c r="AD811"/>
      <c r="AE811"/>
      <c r="AF811">
        <v>14</v>
      </c>
      <c r="AG811" s="126">
        <f t="shared" si="37"/>
        <v>0</v>
      </c>
      <c r="AH811"/>
      <c r="AI811"/>
      <c r="AJ811"/>
      <c r="AK811"/>
      <c r="AL811"/>
      <c r="AM811"/>
      <c r="AN811"/>
      <c r="AO811"/>
      <c r="AP811"/>
      <c r="AQ811"/>
      <c r="AR811"/>
      <c r="AS811"/>
      <c r="AT811"/>
      <c r="AU811"/>
      <c r="AV811"/>
      <c r="AW811"/>
      <c r="AX811"/>
      <c r="AY811"/>
      <c r="AZ811">
        <v>6</v>
      </c>
      <c r="BA811">
        <v>3</v>
      </c>
      <c r="BB811">
        <v>3</v>
      </c>
      <c r="BC811">
        <v>3</v>
      </c>
      <c r="BD811">
        <v>3</v>
      </c>
      <c r="BE811">
        <v>3</v>
      </c>
      <c r="BF811">
        <v>3</v>
      </c>
      <c r="BG811">
        <v>3</v>
      </c>
      <c r="BH811">
        <v>3</v>
      </c>
      <c r="BI811">
        <v>3</v>
      </c>
      <c r="BJ811">
        <v>3</v>
      </c>
      <c r="BK811">
        <v>3</v>
      </c>
      <c r="BL811">
        <v>3</v>
      </c>
      <c r="BM811">
        <v>3</v>
      </c>
      <c r="BN811">
        <v>3</v>
      </c>
      <c r="BO811">
        <v>3</v>
      </c>
      <c r="BP811">
        <v>3</v>
      </c>
      <c r="BQ811">
        <v>3</v>
      </c>
      <c r="BR811">
        <v>3</v>
      </c>
      <c r="BS811">
        <v>3</v>
      </c>
      <c r="BT811">
        <v>3</v>
      </c>
      <c r="BU811">
        <v>3</v>
      </c>
      <c r="BV811">
        <v>3</v>
      </c>
      <c r="BW811">
        <v>3</v>
      </c>
      <c r="BX811">
        <v>3</v>
      </c>
      <c r="BY811">
        <v>3</v>
      </c>
      <c r="BZ811">
        <v>3</v>
      </c>
      <c r="CA811">
        <v>3</v>
      </c>
      <c r="CB811">
        <v>3</v>
      </c>
      <c r="CC811">
        <v>3</v>
      </c>
      <c r="CD811">
        <v>3</v>
      </c>
      <c r="CE811">
        <v>5</v>
      </c>
      <c r="CF811">
        <v>3</v>
      </c>
      <c r="CG811">
        <v>3</v>
      </c>
      <c r="CH811">
        <v>3</v>
      </c>
      <c r="CI811">
        <v>3</v>
      </c>
      <c r="CJ811">
        <v>3</v>
      </c>
      <c r="CK811">
        <v>3</v>
      </c>
      <c r="CL811">
        <v>3</v>
      </c>
      <c r="CM811">
        <v>3</v>
      </c>
      <c r="CN811">
        <v>3</v>
      </c>
    </row>
    <row r="812" spans="1:92" ht="15.5">
      <c r="A812" s="126" t="s">
        <v>801</v>
      </c>
      <c r="B812" s="132">
        <v>9.3154534406379206</v>
      </c>
      <c r="C812">
        <v>2</v>
      </c>
      <c r="D812">
        <v>3</v>
      </c>
      <c r="E812">
        <v>9</v>
      </c>
      <c r="F812"/>
      <c r="G812"/>
      <c r="H812"/>
      <c r="I812"/>
      <c r="J812"/>
      <c r="K812"/>
      <c r="L812">
        <v>7</v>
      </c>
      <c r="M812"/>
      <c r="N812"/>
      <c r="O812"/>
      <c r="P812"/>
      <c r="Q812" s="126">
        <f t="shared" si="36"/>
        <v>1</v>
      </c>
      <c r="R812">
        <f t="shared" si="38"/>
        <v>7</v>
      </c>
      <c r="S812">
        <v>1</v>
      </c>
      <c r="T812"/>
      <c r="U812"/>
      <c r="V812">
        <v>4</v>
      </c>
      <c r="W812"/>
      <c r="X812">
        <v>6</v>
      </c>
      <c r="Y812"/>
      <c r="Z812"/>
      <c r="AA812"/>
      <c r="AB812"/>
      <c r="AC812"/>
      <c r="AD812"/>
      <c r="AE812"/>
      <c r="AF812"/>
      <c r="AG812" s="126">
        <f t="shared" si="37"/>
        <v>3</v>
      </c>
      <c r="AH812">
        <v>3</v>
      </c>
      <c r="AI812"/>
      <c r="AJ812"/>
      <c r="AK812">
        <v>1</v>
      </c>
      <c r="AL812"/>
      <c r="AM812">
        <v>2</v>
      </c>
      <c r="AN812"/>
      <c r="AO812"/>
      <c r="AP812"/>
      <c r="AQ812"/>
      <c r="AR812"/>
      <c r="AS812"/>
      <c r="AT812"/>
      <c r="AU812"/>
      <c r="AV812"/>
      <c r="AW812"/>
      <c r="AX812"/>
      <c r="AY812"/>
      <c r="AZ812">
        <v>4</v>
      </c>
      <c r="BA812">
        <v>3</v>
      </c>
      <c r="BB812">
        <v>3</v>
      </c>
      <c r="BC812">
        <v>3</v>
      </c>
      <c r="BD812">
        <v>4</v>
      </c>
      <c r="BE812">
        <v>5</v>
      </c>
      <c r="BF812">
        <v>3</v>
      </c>
      <c r="BG812">
        <v>2</v>
      </c>
      <c r="BH812">
        <v>4</v>
      </c>
      <c r="BI812">
        <v>4</v>
      </c>
      <c r="BJ812">
        <v>4</v>
      </c>
      <c r="BK812">
        <v>5</v>
      </c>
      <c r="BL812">
        <v>4</v>
      </c>
      <c r="BM812">
        <v>4</v>
      </c>
      <c r="BN812">
        <v>3</v>
      </c>
      <c r="BO812">
        <v>4</v>
      </c>
      <c r="BP812">
        <v>4</v>
      </c>
      <c r="BQ812">
        <v>4</v>
      </c>
      <c r="BR812">
        <v>4</v>
      </c>
      <c r="BS812">
        <v>4</v>
      </c>
      <c r="BT812">
        <v>3</v>
      </c>
      <c r="BU812">
        <v>3</v>
      </c>
      <c r="BV812">
        <v>3</v>
      </c>
      <c r="BW812">
        <v>4</v>
      </c>
      <c r="BX812">
        <v>4</v>
      </c>
      <c r="BY812">
        <v>4</v>
      </c>
      <c r="BZ812">
        <v>4</v>
      </c>
      <c r="CA812">
        <v>4</v>
      </c>
      <c r="CB812">
        <v>3</v>
      </c>
      <c r="CC812">
        <v>4</v>
      </c>
      <c r="CD812">
        <v>4</v>
      </c>
      <c r="CE812">
        <v>7</v>
      </c>
      <c r="CF812">
        <v>2</v>
      </c>
      <c r="CG812">
        <v>3</v>
      </c>
      <c r="CH812">
        <v>3</v>
      </c>
      <c r="CI812">
        <v>4</v>
      </c>
      <c r="CJ812">
        <v>4</v>
      </c>
      <c r="CK812">
        <v>4</v>
      </c>
      <c r="CL812">
        <v>2</v>
      </c>
      <c r="CM812">
        <v>3</v>
      </c>
      <c r="CN812">
        <v>3</v>
      </c>
    </row>
    <row r="813" spans="1:92" ht="15.5">
      <c r="A813" s="126" t="s">
        <v>800</v>
      </c>
      <c r="B813" s="132">
        <v>10.006219520487571</v>
      </c>
      <c r="C813">
        <v>1</v>
      </c>
      <c r="D813">
        <v>5</v>
      </c>
      <c r="E813">
        <v>9</v>
      </c>
      <c r="F813">
        <v>1</v>
      </c>
      <c r="G813"/>
      <c r="H813"/>
      <c r="I813"/>
      <c r="J813"/>
      <c r="K813"/>
      <c r="L813"/>
      <c r="M813"/>
      <c r="N813"/>
      <c r="O813"/>
      <c r="P813"/>
      <c r="Q813" s="126">
        <f t="shared" si="36"/>
        <v>1</v>
      </c>
      <c r="R813">
        <f t="shared" si="38"/>
        <v>1</v>
      </c>
      <c r="S813"/>
      <c r="T813">
        <v>2</v>
      </c>
      <c r="U813"/>
      <c r="V813"/>
      <c r="W813">
        <v>5</v>
      </c>
      <c r="X813"/>
      <c r="Y813">
        <v>7</v>
      </c>
      <c r="Z813">
        <v>8</v>
      </c>
      <c r="AA813"/>
      <c r="AB813"/>
      <c r="AC813"/>
      <c r="AD813"/>
      <c r="AE813">
        <v>13</v>
      </c>
      <c r="AF813"/>
      <c r="AG813" s="126">
        <f t="shared" si="37"/>
        <v>5</v>
      </c>
      <c r="AH813"/>
      <c r="AI813">
        <v>2</v>
      </c>
      <c r="AJ813"/>
      <c r="AK813"/>
      <c r="AL813">
        <v>4</v>
      </c>
      <c r="AM813"/>
      <c r="AN813">
        <v>3</v>
      </c>
      <c r="AO813">
        <v>1</v>
      </c>
      <c r="AP813"/>
      <c r="AQ813"/>
      <c r="AR813"/>
      <c r="AS813"/>
      <c r="AT813">
        <v>5</v>
      </c>
      <c r="AU813"/>
      <c r="AV813"/>
      <c r="AW813"/>
      <c r="AX813"/>
      <c r="AY813"/>
      <c r="AZ813">
        <v>3</v>
      </c>
      <c r="BA813">
        <v>3</v>
      </c>
      <c r="BB813">
        <v>3</v>
      </c>
      <c r="BC813">
        <v>3</v>
      </c>
      <c r="BD813">
        <v>5</v>
      </c>
      <c r="BE813">
        <v>5</v>
      </c>
      <c r="BF813">
        <v>3</v>
      </c>
      <c r="BG813">
        <v>3</v>
      </c>
      <c r="BH813">
        <v>4</v>
      </c>
      <c r="BI813">
        <v>4</v>
      </c>
      <c r="BJ813">
        <v>4</v>
      </c>
      <c r="BK813">
        <v>4</v>
      </c>
      <c r="BL813">
        <v>4</v>
      </c>
      <c r="BM813">
        <v>4</v>
      </c>
      <c r="BN813">
        <v>3</v>
      </c>
      <c r="BO813">
        <v>3</v>
      </c>
      <c r="BP813">
        <v>3</v>
      </c>
      <c r="BQ813">
        <v>3</v>
      </c>
      <c r="BR813">
        <v>3</v>
      </c>
      <c r="BS813">
        <v>3</v>
      </c>
      <c r="BT813">
        <v>3</v>
      </c>
      <c r="BU813">
        <v>3</v>
      </c>
      <c r="BV813">
        <v>4</v>
      </c>
      <c r="BW813">
        <v>3</v>
      </c>
      <c r="BX813">
        <v>3</v>
      </c>
      <c r="BY813">
        <v>3</v>
      </c>
      <c r="BZ813">
        <v>3</v>
      </c>
      <c r="CA813">
        <v>4</v>
      </c>
      <c r="CB813">
        <v>4</v>
      </c>
      <c r="CC813">
        <v>4</v>
      </c>
      <c r="CD813">
        <v>4</v>
      </c>
      <c r="CE813">
        <v>1</v>
      </c>
      <c r="CF813">
        <v>3</v>
      </c>
      <c r="CG813">
        <v>3</v>
      </c>
      <c r="CH813">
        <v>3</v>
      </c>
      <c r="CI813">
        <v>3</v>
      </c>
      <c r="CJ813">
        <v>3</v>
      </c>
      <c r="CK813">
        <v>3</v>
      </c>
      <c r="CL813">
        <v>2</v>
      </c>
      <c r="CM813">
        <v>2</v>
      </c>
      <c r="CN813">
        <v>2</v>
      </c>
    </row>
    <row r="814" spans="1:92" ht="15.5">
      <c r="A814" s="126" t="s">
        <v>799</v>
      </c>
      <c r="B814" s="132">
        <v>8.0545947234107231</v>
      </c>
      <c r="C814">
        <v>2</v>
      </c>
      <c r="D814">
        <v>2</v>
      </c>
      <c r="E814">
        <v>12</v>
      </c>
      <c r="F814"/>
      <c r="G814"/>
      <c r="H814"/>
      <c r="I814"/>
      <c r="J814"/>
      <c r="K814"/>
      <c r="L814"/>
      <c r="M814">
        <v>8</v>
      </c>
      <c r="N814"/>
      <c r="O814"/>
      <c r="P814"/>
      <c r="Q814" s="126">
        <f t="shared" si="36"/>
        <v>1</v>
      </c>
      <c r="R814">
        <f t="shared" si="38"/>
        <v>8</v>
      </c>
      <c r="S814"/>
      <c r="T814">
        <v>2</v>
      </c>
      <c r="U814">
        <v>3</v>
      </c>
      <c r="V814">
        <v>4</v>
      </c>
      <c r="W814"/>
      <c r="X814">
        <v>6</v>
      </c>
      <c r="Y814"/>
      <c r="Z814"/>
      <c r="AA814"/>
      <c r="AB814">
        <v>10</v>
      </c>
      <c r="AC814"/>
      <c r="AD814"/>
      <c r="AE814"/>
      <c r="AF814"/>
      <c r="AG814" s="126">
        <f t="shared" si="37"/>
        <v>5</v>
      </c>
      <c r="AH814"/>
      <c r="AI814">
        <v>3</v>
      </c>
      <c r="AJ814">
        <v>2</v>
      </c>
      <c r="AK814">
        <v>4</v>
      </c>
      <c r="AL814"/>
      <c r="AM814">
        <v>1</v>
      </c>
      <c r="AN814"/>
      <c r="AO814"/>
      <c r="AP814"/>
      <c r="AQ814">
        <v>5</v>
      </c>
      <c r="AR814"/>
      <c r="AS814"/>
      <c r="AT814"/>
      <c r="AU814" t="s">
        <v>591</v>
      </c>
      <c r="AV814" t="s">
        <v>592</v>
      </c>
      <c r="AW814" t="s">
        <v>798</v>
      </c>
      <c r="AX814"/>
      <c r="AY814"/>
      <c r="AZ814">
        <v>4</v>
      </c>
      <c r="BA814">
        <v>4</v>
      </c>
      <c r="BB814">
        <v>4</v>
      </c>
      <c r="BC814">
        <v>4</v>
      </c>
      <c r="BD814">
        <v>4</v>
      </c>
      <c r="BE814">
        <v>5</v>
      </c>
      <c r="BF814">
        <v>4</v>
      </c>
      <c r="BG814">
        <v>5</v>
      </c>
      <c r="BH814">
        <v>4</v>
      </c>
      <c r="BI814">
        <v>4</v>
      </c>
      <c r="BJ814">
        <v>4</v>
      </c>
      <c r="BK814">
        <v>4</v>
      </c>
      <c r="BL814">
        <v>4</v>
      </c>
      <c r="BM814">
        <v>4</v>
      </c>
      <c r="BN814">
        <v>3</v>
      </c>
      <c r="BO814">
        <v>4</v>
      </c>
      <c r="BP814">
        <v>4</v>
      </c>
      <c r="BQ814">
        <v>4</v>
      </c>
      <c r="BR814">
        <v>4</v>
      </c>
      <c r="BS814">
        <v>4</v>
      </c>
      <c r="BT814">
        <v>4</v>
      </c>
      <c r="BU814">
        <v>4</v>
      </c>
      <c r="BV814">
        <v>4</v>
      </c>
      <c r="BW814">
        <v>4</v>
      </c>
      <c r="BX814">
        <v>4</v>
      </c>
      <c r="BY814">
        <v>4</v>
      </c>
      <c r="BZ814">
        <v>4</v>
      </c>
      <c r="CA814">
        <v>4</v>
      </c>
      <c r="CB814">
        <v>4</v>
      </c>
      <c r="CC814">
        <v>4</v>
      </c>
      <c r="CD814">
        <v>4</v>
      </c>
      <c r="CE814">
        <v>4</v>
      </c>
      <c r="CF814">
        <v>5</v>
      </c>
      <c r="CG814">
        <v>5</v>
      </c>
      <c r="CH814">
        <v>5</v>
      </c>
      <c r="CI814">
        <v>5</v>
      </c>
      <c r="CJ814">
        <v>5</v>
      </c>
      <c r="CK814">
        <v>5</v>
      </c>
      <c r="CL814">
        <v>4</v>
      </c>
      <c r="CM814">
        <v>4</v>
      </c>
      <c r="CN814">
        <v>4</v>
      </c>
    </row>
    <row r="815" spans="1:92" ht="15.5">
      <c r="A815" s="126" t="s">
        <v>797</v>
      </c>
      <c r="B815" s="132">
        <v>7.968337071011554</v>
      </c>
      <c r="C815">
        <v>1</v>
      </c>
      <c r="D815">
        <v>3</v>
      </c>
      <c r="E815">
        <v>2</v>
      </c>
      <c r="F815">
        <v>1</v>
      </c>
      <c r="G815"/>
      <c r="H815"/>
      <c r="I815"/>
      <c r="J815"/>
      <c r="K815"/>
      <c r="L815"/>
      <c r="M815"/>
      <c r="N815"/>
      <c r="O815"/>
      <c r="P815"/>
      <c r="Q815" s="126">
        <f t="shared" si="36"/>
        <v>1</v>
      </c>
      <c r="R815">
        <f t="shared" si="38"/>
        <v>1</v>
      </c>
      <c r="S815"/>
      <c r="T815">
        <v>2</v>
      </c>
      <c r="U815"/>
      <c r="V815"/>
      <c r="W815">
        <v>5</v>
      </c>
      <c r="X815">
        <v>6</v>
      </c>
      <c r="Y815">
        <v>7</v>
      </c>
      <c r="Z815">
        <v>8</v>
      </c>
      <c r="AA815"/>
      <c r="AB815"/>
      <c r="AC815"/>
      <c r="AD815">
        <v>12</v>
      </c>
      <c r="AE815"/>
      <c r="AF815"/>
      <c r="AG815" s="126">
        <f t="shared" si="37"/>
        <v>6</v>
      </c>
      <c r="AH815"/>
      <c r="AI815">
        <v>1</v>
      </c>
      <c r="AJ815"/>
      <c r="AK815"/>
      <c r="AL815">
        <v>5</v>
      </c>
      <c r="AM815">
        <v>3</v>
      </c>
      <c r="AN815">
        <v>2</v>
      </c>
      <c r="AO815">
        <v>4</v>
      </c>
      <c r="AP815"/>
      <c r="AQ815"/>
      <c r="AR815"/>
      <c r="AS815">
        <v>6</v>
      </c>
      <c r="AT815"/>
      <c r="AU815" t="s">
        <v>796</v>
      </c>
      <c r="AV815" t="s">
        <v>795</v>
      </c>
      <c r="AW815" t="s">
        <v>794</v>
      </c>
      <c r="AX815" t="s">
        <v>793</v>
      </c>
      <c r="AY815" t="s">
        <v>792</v>
      </c>
      <c r="AZ815">
        <v>5</v>
      </c>
      <c r="BA815">
        <v>5</v>
      </c>
      <c r="BB815">
        <v>5</v>
      </c>
      <c r="BC815">
        <v>5</v>
      </c>
      <c r="BD815">
        <v>5</v>
      </c>
      <c r="BE815">
        <v>5</v>
      </c>
      <c r="BF815">
        <v>5</v>
      </c>
      <c r="BG815">
        <v>5</v>
      </c>
      <c r="BH815">
        <v>5</v>
      </c>
      <c r="BI815">
        <v>5</v>
      </c>
      <c r="BJ815">
        <v>5</v>
      </c>
      <c r="BK815">
        <v>5</v>
      </c>
      <c r="BL815">
        <v>5</v>
      </c>
      <c r="BM815">
        <v>5</v>
      </c>
      <c r="BN815">
        <v>5</v>
      </c>
      <c r="BO815">
        <v>5</v>
      </c>
      <c r="BP815">
        <v>5</v>
      </c>
      <c r="BQ815">
        <v>5</v>
      </c>
      <c r="BR815">
        <v>5</v>
      </c>
      <c r="BS815">
        <v>5</v>
      </c>
      <c r="BT815">
        <v>5</v>
      </c>
      <c r="BU815">
        <v>5</v>
      </c>
      <c r="BV815">
        <v>3</v>
      </c>
      <c r="BW815">
        <v>5</v>
      </c>
      <c r="BX815">
        <v>5</v>
      </c>
      <c r="BY815">
        <v>5</v>
      </c>
      <c r="BZ815">
        <v>5</v>
      </c>
      <c r="CA815">
        <v>5</v>
      </c>
      <c r="CB815">
        <v>5</v>
      </c>
      <c r="CC815">
        <v>5</v>
      </c>
      <c r="CD815">
        <v>5</v>
      </c>
      <c r="CE815">
        <v>4</v>
      </c>
      <c r="CF815">
        <v>5</v>
      </c>
      <c r="CG815">
        <v>5</v>
      </c>
      <c r="CH815">
        <v>3</v>
      </c>
      <c r="CI815">
        <v>5</v>
      </c>
      <c r="CJ815">
        <v>5</v>
      </c>
      <c r="CK815">
        <v>5</v>
      </c>
      <c r="CL815">
        <v>5</v>
      </c>
      <c r="CM815">
        <v>5</v>
      </c>
      <c r="CN815">
        <v>5</v>
      </c>
    </row>
    <row r="816" spans="1:92" ht="15.5">
      <c r="A816" s="126" t="s">
        <v>791</v>
      </c>
      <c r="B816" s="132">
        <v>9.3143398522837444</v>
      </c>
      <c r="C816">
        <v>1</v>
      </c>
      <c r="D816">
        <v>6</v>
      </c>
      <c r="E816">
        <v>13</v>
      </c>
      <c r="F816">
        <v>1</v>
      </c>
      <c r="G816"/>
      <c r="H816"/>
      <c r="I816"/>
      <c r="J816"/>
      <c r="K816"/>
      <c r="L816"/>
      <c r="M816"/>
      <c r="N816"/>
      <c r="O816"/>
      <c r="P816"/>
      <c r="Q816" s="126">
        <f t="shared" si="36"/>
        <v>1</v>
      </c>
      <c r="R816">
        <f t="shared" si="38"/>
        <v>1</v>
      </c>
      <c r="S816"/>
      <c r="T816">
        <v>2</v>
      </c>
      <c r="U816">
        <v>3</v>
      </c>
      <c r="V816"/>
      <c r="W816">
        <v>5</v>
      </c>
      <c r="X816">
        <v>6</v>
      </c>
      <c r="Y816"/>
      <c r="Z816"/>
      <c r="AA816"/>
      <c r="AB816"/>
      <c r="AC816"/>
      <c r="AD816"/>
      <c r="AE816"/>
      <c r="AF816"/>
      <c r="AG816" s="126">
        <f t="shared" si="37"/>
        <v>4</v>
      </c>
      <c r="AH816"/>
      <c r="AI816">
        <v>1</v>
      </c>
      <c r="AJ816">
        <v>4</v>
      </c>
      <c r="AK816"/>
      <c r="AL816">
        <v>3</v>
      </c>
      <c r="AM816">
        <v>2</v>
      </c>
      <c r="AN816"/>
      <c r="AO816"/>
      <c r="AP816"/>
      <c r="AQ816"/>
      <c r="AR816"/>
      <c r="AS816"/>
      <c r="AT816"/>
      <c r="AU816"/>
      <c r="AV816"/>
      <c r="AW816"/>
      <c r="AX816"/>
      <c r="AY816"/>
      <c r="AZ816">
        <v>6</v>
      </c>
      <c r="BA816">
        <v>1</v>
      </c>
      <c r="BB816">
        <v>1</v>
      </c>
      <c r="BC816">
        <v>1</v>
      </c>
      <c r="BD816">
        <v>1</v>
      </c>
      <c r="BE816">
        <v>4</v>
      </c>
      <c r="BF816">
        <v>1</v>
      </c>
      <c r="BG816">
        <v>2</v>
      </c>
      <c r="BH816">
        <v>2</v>
      </c>
      <c r="BI816">
        <v>2</v>
      </c>
      <c r="BJ816">
        <v>3</v>
      </c>
      <c r="BK816">
        <v>4</v>
      </c>
      <c r="BL816">
        <v>4</v>
      </c>
      <c r="BM816">
        <v>4</v>
      </c>
      <c r="BN816">
        <v>4</v>
      </c>
      <c r="BO816">
        <v>4</v>
      </c>
      <c r="BP816">
        <v>2</v>
      </c>
      <c r="BQ816">
        <v>4</v>
      </c>
      <c r="BR816">
        <v>4</v>
      </c>
      <c r="BS816">
        <v>3</v>
      </c>
      <c r="BT816">
        <v>4</v>
      </c>
      <c r="BU816">
        <v>4</v>
      </c>
      <c r="BV816">
        <v>4</v>
      </c>
      <c r="BW816">
        <v>4</v>
      </c>
      <c r="BX816">
        <v>5</v>
      </c>
      <c r="BY816">
        <v>4</v>
      </c>
      <c r="BZ816">
        <v>5</v>
      </c>
      <c r="CA816">
        <v>4</v>
      </c>
      <c r="CB816">
        <v>4</v>
      </c>
      <c r="CC816">
        <v>3</v>
      </c>
      <c r="CD816">
        <v>3</v>
      </c>
      <c r="CE816">
        <v>5</v>
      </c>
      <c r="CF816">
        <v>1</v>
      </c>
      <c r="CG816">
        <v>2</v>
      </c>
      <c r="CH816">
        <v>1</v>
      </c>
      <c r="CI816">
        <v>2</v>
      </c>
      <c r="CJ816">
        <v>3</v>
      </c>
      <c r="CK816">
        <v>2</v>
      </c>
      <c r="CL816">
        <v>1</v>
      </c>
      <c r="CM816">
        <v>1</v>
      </c>
      <c r="CN816">
        <v>1</v>
      </c>
    </row>
    <row r="817" spans="1:92" ht="15.5">
      <c r="A817" s="126" t="s">
        <v>790</v>
      </c>
      <c r="B817" s="132">
        <v>10.82006162663437</v>
      </c>
      <c r="C817">
        <v>2</v>
      </c>
      <c r="D817">
        <v>4</v>
      </c>
      <c r="E817">
        <v>3</v>
      </c>
      <c r="F817">
        <v>1</v>
      </c>
      <c r="G817"/>
      <c r="H817"/>
      <c r="I817"/>
      <c r="J817"/>
      <c r="K817"/>
      <c r="L817"/>
      <c r="M817"/>
      <c r="N817"/>
      <c r="O817"/>
      <c r="P817"/>
      <c r="Q817" s="126">
        <f t="shared" si="36"/>
        <v>1</v>
      </c>
      <c r="R817">
        <f t="shared" si="38"/>
        <v>1</v>
      </c>
      <c r="S817"/>
      <c r="T817">
        <v>2</v>
      </c>
      <c r="U817">
        <v>3</v>
      </c>
      <c r="V817">
        <v>4</v>
      </c>
      <c r="W817">
        <v>5</v>
      </c>
      <c r="X817">
        <v>6</v>
      </c>
      <c r="Y817">
        <v>7</v>
      </c>
      <c r="Z817">
        <v>8</v>
      </c>
      <c r="AA817"/>
      <c r="AB817"/>
      <c r="AC817">
        <v>11</v>
      </c>
      <c r="AD817">
        <v>12</v>
      </c>
      <c r="AE817">
        <v>13</v>
      </c>
      <c r="AF817"/>
      <c r="AG817" s="126">
        <f t="shared" si="37"/>
        <v>10</v>
      </c>
      <c r="AH817"/>
      <c r="AI817">
        <v>1</v>
      </c>
      <c r="AJ817">
        <v>10</v>
      </c>
      <c r="AK817">
        <v>7</v>
      </c>
      <c r="AL817">
        <v>2</v>
      </c>
      <c r="AM817">
        <v>4</v>
      </c>
      <c r="AN817">
        <v>3</v>
      </c>
      <c r="AO817">
        <v>5</v>
      </c>
      <c r="AP817"/>
      <c r="AQ817"/>
      <c r="AR817">
        <v>6</v>
      </c>
      <c r="AS817">
        <v>9</v>
      </c>
      <c r="AT817">
        <v>8</v>
      </c>
      <c r="AU817" t="s">
        <v>581</v>
      </c>
      <c r="AV817" t="s">
        <v>502</v>
      </c>
      <c r="AW817" t="s">
        <v>310</v>
      </c>
      <c r="AX817" t="s">
        <v>269</v>
      </c>
      <c r="AY817"/>
      <c r="AZ817">
        <v>6</v>
      </c>
      <c r="BA817">
        <v>3</v>
      </c>
      <c r="BB817">
        <v>4</v>
      </c>
      <c r="BC817">
        <v>4</v>
      </c>
      <c r="BD817">
        <v>5</v>
      </c>
      <c r="BE817">
        <v>5</v>
      </c>
      <c r="BF817">
        <v>4</v>
      </c>
      <c r="BG817">
        <v>5</v>
      </c>
      <c r="BH817">
        <v>4</v>
      </c>
      <c r="BI817">
        <v>5</v>
      </c>
      <c r="BJ817">
        <v>5</v>
      </c>
      <c r="BK817">
        <v>5</v>
      </c>
      <c r="BL817">
        <v>5</v>
      </c>
      <c r="BM817">
        <v>5</v>
      </c>
      <c r="BN817">
        <v>4</v>
      </c>
      <c r="BO817">
        <v>5</v>
      </c>
      <c r="BP817">
        <v>4</v>
      </c>
      <c r="BQ817">
        <v>4</v>
      </c>
      <c r="BR817">
        <v>5</v>
      </c>
      <c r="BS817">
        <v>4</v>
      </c>
      <c r="BT817">
        <v>4</v>
      </c>
      <c r="BU817">
        <v>4</v>
      </c>
      <c r="BV817">
        <v>5</v>
      </c>
      <c r="BW817">
        <v>5</v>
      </c>
      <c r="BX817">
        <v>5</v>
      </c>
      <c r="BY817">
        <v>5</v>
      </c>
      <c r="BZ817">
        <v>5</v>
      </c>
      <c r="CA817">
        <v>4</v>
      </c>
      <c r="CB817">
        <v>3</v>
      </c>
      <c r="CC817">
        <v>4</v>
      </c>
      <c r="CD817">
        <v>3</v>
      </c>
      <c r="CE817">
        <v>2</v>
      </c>
      <c r="CF817">
        <v>3</v>
      </c>
      <c r="CG817">
        <v>4</v>
      </c>
      <c r="CH817">
        <v>4</v>
      </c>
      <c r="CI817">
        <v>4</v>
      </c>
      <c r="CJ817">
        <v>4</v>
      </c>
      <c r="CK817">
        <v>2</v>
      </c>
      <c r="CL817">
        <v>2</v>
      </c>
      <c r="CM817">
        <v>2</v>
      </c>
      <c r="CN817">
        <v>2</v>
      </c>
    </row>
    <row r="818" spans="1:92" ht="15.5">
      <c r="A818" s="126" t="s">
        <v>789</v>
      </c>
      <c r="B818" s="132">
        <v>10.484752699862533</v>
      </c>
      <c r="C818">
        <v>1</v>
      </c>
      <c r="D818">
        <v>2</v>
      </c>
      <c r="E818">
        <v>15</v>
      </c>
      <c r="F818">
        <v>1</v>
      </c>
      <c r="G818"/>
      <c r="H818"/>
      <c r="I818"/>
      <c r="J818"/>
      <c r="K818"/>
      <c r="L818"/>
      <c r="M818"/>
      <c r="N818"/>
      <c r="O818"/>
      <c r="P818"/>
      <c r="Q818" s="126">
        <f t="shared" si="36"/>
        <v>1</v>
      </c>
      <c r="R818">
        <f t="shared" si="38"/>
        <v>1</v>
      </c>
      <c r="S818"/>
      <c r="T818">
        <v>2</v>
      </c>
      <c r="U818">
        <v>3</v>
      </c>
      <c r="V818">
        <v>4</v>
      </c>
      <c r="W818">
        <v>5</v>
      </c>
      <c r="X818">
        <v>6</v>
      </c>
      <c r="Y818">
        <v>7</v>
      </c>
      <c r="Z818">
        <v>8</v>
      </c>
      <c r="AA818"/>
      <c r="AB818">
        <v>10</v>
      </c>
      <c r="AC818">
        <v>11</v>
      </c>
      <c r="AD818">
        <v>12</v>
      </c>
      <c r="AE818"/>
      <c r="AF818"/>
      <c r="AG818" s="126">
        <f t="shared" si="37"/>
        <v>10</v>
      </c>
      <c r="AH818"/>
      <c r="AI818">
        <v>1</v>
      </c>
      <c r="AJ818">
        <v>3</v>
      </c>
      <c r="AK818">
        <v>4</v>
      </c>
      <c r="AL818">
        <v>7</v>
      </c>
      <c r="AM818">
        <v>8</v>
      </c>
      <c r="AN818">
        <v>2</v>
      </c>
      <c r="AO818">
        <v>6</v>
      </c>
      <c r="AP818"/>
      <c r="AQ818">
        <v>5</v>
      </c>
      <c r="AR818">
        <v>9</v>
      </c>
      <c r="AS818">
        <v>10</v>
      </c>
      <c r="AT818"/>
      <c r="AU818" t="s">
        <v>788</v>
      </c>
      <c r="AV818" t="s">
        <v>410</v>
      </c>
      <c r="AW818"/>
      <c r="AX818"/>
      <c r="AY818"/>
      <c r="AZ818">
        <v>3</v>
      </c>
      <c r="BA818">
        <v>4</v>
      </c>
      <c r="BB818">
        <v>2</v>
      </c>
      <c r="BC818">
        <v>4</v>
      </c>
      <c r="BD818">
        <v>4</v>
      </c>
      <c r="BE818">
        <v>5</v>
      </c>
      <c r="BF818">
        <v>3</v>
      </c>
      <c r="BG818">
        <v>4</v>
      </c>
      <c r="BH818">
        <v>3</v>
      </c>
      <c r="BI818">
        <v>4</v>
      </c>
      <c r="BJ818">
        <v>4</v>
      </c>
      <c r="BK818">
        <v>4</v>
      </c>
      <c r="BL818">
        <v>4</v>
      </c>
      <c r="BM818">
        <v>4</v>
      </c>
      <c r="BN818">
        <v>4</v>
      </c>
      <c r="BO818">
        <v>3</v>
      </c>
      <c r="BP818">
        <v>4</v>
      </c>
      <c r="BQ818">
        <v>5</v>
      </c>
      <c r="BR818">
        <v>5</v>
      </c>
      <c r="BS818">
        <v>4</v>
      </c>
      <c r="BT818">
        <v>4</v>
      </c>
      <c r="BU818">
        <v>3</v>
      </c>
      <c r="BV818">
        <v>3</v>
      </c>
      <c r="BW818">
        <v>4</v>
      </c>
      <c r="BX818">
        <v>4</v>
      </c>
      <c r="BY818">
        <v>5</v>
      </c>
      <c r="BZ818">
        <v>5</v>
      </c>
      <c r="CA818">
        <v>4</v>
      </c>
      <c r="CB818">
        <v>4</v>
      </c>
      <c r="CC818">
        <v>4</v>
      </c>
      <c r="CD818">
        <v>3</v>
      </c>
      <c r="CE818">
        <v>4</v>
      </c>
      <c r="CF818">
        <v>3</v>
      </c>
      <c r="CG818">
        <v>4</v>
      </c>
      <c r="CH818">
        <v>4</v>
      </c>
      <c r="CI818">
        <v>2</v>
      </c>
      <c r="CJ818">
        <v>4</v>
      </c>
      <c r="CK818">
        <v>4</v>
      </c>
      <c r="CL818">
        <v>3</v>
      </c>
      <c r="CM818">
        <v>3</v>
      </c>
      <c r="CN818">
        <v>4</v>
      </c>
    </row>
    <row r="819" spans="1:92" ht="15.5">
      <c r="A819" s="126" t="s">
        <v>787</v>
      </c>
      <c r="B819" s="132">
        <v>8.8106138961443623</v>
      </c>
      <c r="C819">
        <v>1</v>
      </c>
      <c r="D819">
        <v>2</v>
      </c>
      <c r="E819">
        <v>2</v>
      </c>
      <c r="F819"/>
      <c r="G819"/>
      <c r="H819"/>
      <c r="I819"/>
      <c r="J819"/>
      <c r="K819"/>
      <c r="L819"/>
      <c r="M819">
        <v>8</v>
      </c>
      <c r="N819"/>
      <c r="O819"/>
      <c r="P819"/>
      <c r="Q819" s="126">
        <f t="shared" si="36"/>
        <v>1</v>
      </c>
      <c r="R819">
        <f t="shared" si="38"/>
        <v>8</v>
      </c>
      <c r="S819"/>
      <c r="T819"/>
      <c r="U819">
        <v>3</v>
      </c>
      <c r="V819"/>
      <c r="W819"/>
      <c r="X819">
        <v>6</v>
      </c>
      <c r="Y819"/>
      <c r="Z819"/>
      <c r="AA819"/>
      <c r="AB819">
        <v>10</v>
      </c>
      <c r="AC819"/>
      <c r="AD819"/>
      <c r="AE819">
        <v>13</v>
      </c>
      <c r="AF819"/>
      <c r="AG819" s="126">
        <f t="shared" si="37"/>
        <v>4</v>
      </c>
      <c r="AH819"/>
      <c r="AI819"/>
      <c r="AJ819">
        <v>2</v>
      </c>
      <c r="AK819"/>
      <c r="AL819"/>
      <c r="AM819">
        <v>1</v>
      </c>
      <c r="AN819"/>
      <c r="AO819"/>
      <c r="AP819"/>
      <c r="AQ819">
        <v>4</v>
      </c>
      <c r="AR819"/>
      <c r="AS819"/>
      <c r="AT819">
        <v>3</v>
      </c>
      <c r="AU819" t="s">
        <v>501</v>
      </c>
      <c r="AV819"/>
      <c r="AW819"/>
      <c r="AX819"/>
      <c r="AY819"/>
      <c r="AZ819">
        <v>4</v>
      </c>
      <c r="BA819">
        <v>4</v>
      </c>
      <c r="BB819">
        <v>3</v>
      </c>
      <c r="BC819">
        <v>3</v>
      </c>
      <c r="BD819">
        <v>3</v>
      </c>
      <c r="BE819">
        <v>4</v>
      </c>
      <c r="BF819">
        <v>3</v>
      </c>
      <c r="BG819">
        <v>4</v>
      </c>
      <c r="BH819">
        <v>4</v>
      </c>
      <c r="BI819">
        <v>3</v>
      </c>
      <c r="BJ819">
        <v>4</v>
      </c>
      <c r="BK819">
        <v>5</v>
      </c>
      <c r="BL819">
        <v>3</v>
      </c>
      <c r="BM819">
        <v>4</v>
      </c>
      <c r="BN819">
        <v>4</v>
      </c>
      <c r="BO819">
        <v>4</v>
      </c>
      <c r="BP819">
        <v>3</v>
      </c>
      <c r="BQ819">
        <v>4</v>
      </c>
      <c r="BR819">
        <v>5</v>
      </c>
      <c r="BS819">
        <v>4</v>
      </c>
      <c r="BT819">
        <v>4</v>
      </c>
      <c r="BU819">
        <v>4</v>
      </c>
      <c r="BV819">
        <v>3</v>
      </c>
      <c r="BW819">
        <v>5</v>
      </c>
      <c r="BX819">
        <v>4</v>
      </c>
      <c r="BY819">
        <v>4</v>
      </c>
      <c r="BZ819">
        <v>4</v>
      </c>
      <c r="CA819">
        <v>3</v>
      </c>
      <c r="CB819">
        <v>4</v>
      </c>
      <c r="CC819">
        <v>4</v>
      </c>
      <c r="CD819">
        <v>3</v>
      </c>
      <c r="CE819">
        <v>2</v>
      </c>
      <c r="CF819">
        <v>3</v>
      </c>
      <c r="CG819">
        <v>5</v>
      </c>
      <c r="CH819">
        <v>3</v>
      </c>
      <c r="CI819">
        <v>4</v>
      </c>
      <c r="CJ819">
        <v>4</v>
      </c>
      <c r="CK819">
        <v>3</v>
      </c>
      <c r="CL819">
        <v>3</v>
      </c>
      <c r="CM819">
        <v>4</v>
      </c>
      <c r="CN819">
        <v>4</v>
      </c>
    </row>
    <row r="820" spans="1:92" ht="15.5">
      <c r="A820" s="126" t="s">
        <v>786</v>
      </c>
      <c r="B820" s="132">
        <v>8.4764816044132001</v>
      </c>
      <c r="C820">
        <v>2</v>
      </c>
      <c r="D820">
        <v>1</v>
      </c>
      <c r="E820">
        <v>2</v>
      </c>
      <c r="F820"/>
      <c r="G820">
        <v>2</v>
      </c>
      <c r="H820"/>
      <c r="I820"/>
      <c r="J820"/>
      <c r="K820"/>
      <c r="L820"/>
      <c r="M820"/>
      <c r="N820"/>
      <c r="O820"/>
      <c r="P820"/>
      <c r="Q820" s="126">
        <f t="shared" si="36"/>
        <v>1</v>
      </c>
      <c r="R820">
        <f t="shared" si="38"/>
        <v>2</v>
      </c>
      <c r="S820"/>
      <c r="T820">
        <v>2</v>
      </c>
      <c r="U820"/>
      <c r="V820"/>
      <c r="W820"/>
      <c r="X820"/>
      <c r="Y820"/>
      <c r="Z820"/>
      <c r="AA820"/>
      <c r="AB820"/>
      <c r="AC820"/>
      <c r="AD820"/>
      <c r="AE820">
        <v>13</v>
      </c>
      <c r="AF820"/>
      <c r="AG820" s="126">
        <f t="shared" si="37"/>
        <v>2</v>
      </c>
      <c r="AH820"/>
      <c r="AI820">
        <v>2</v>
      </c>
      <c r="AJ820"/>
      <c r="AK820"/>
      <c r="AL820"/>
      <c r="AM820"/>
      <c r="AN820"/>
      <c r="AO820"/>
      <c r="AP820"/>
      <c r="AQ820"/>
      <c r="AR820"/>
      <c r="AS820"/>
      <c r="AT820">
        <v>1</v>
      </c>
      <c r="AU820"/>
      <c r="AV820"/>
      <c r="AW820"/>
      <c r="AX820"/>
      <c r="AY820"/>
      <c r="AZ820">
        <v>3</v>
      </c>
      <c r="BA820">
        <v>5</v>
      </c>
      <c r="BB820">
        <v>3</v>
      </c>
      <c r="BC820">
        <v>3</v>
      </c>
      <c r="BD820">
        <v>3</v>
      </c>
      <c r="BE820">
        <v>3</v>
      </c>
      <c r="BF820">
        <v>4</v>
      </c>
      <c r="BG820">
        <v>4</v>
      </c>
      <c r="BH820">
        <v>3</v>
      </c>
      <c r="BI820">
        <v>3</v>
      </c>
      <c r="BJ820">
        <v>4</v>
      </c>
      <c r="BK820">
        <v>3</v>
      </c>
      <c r="BL820">
        <v>3</v>
      </c>
      <c r="BM820">
        <v>3</v>
      </c>
      <c r="BN820">
        <v>3</v>
      </c>
      <c r="BO820">
        <v>3</v>
      </c>
      <c r="BP820">
        <v>3</v>
      </c>
      <c r="BQ820">
        <v>4</v>
      </c>
      <c r="BR820">
        <v>3</v>
      </c>
      <c r="BS820">
        <v>3</v>
      </c>
      <c r="BT820">
        <v>3</v>
      </c>
      <c r="BU820">
        <v>3</v>
      </c>
      <c r="BV820">
        <v>3</v>
      </c>
      <c r="BW820">
        <v>3</v>
      </c>
      <c r="BX820">
        <v>4</v>
      </c>
      <c r="BY820">
        <v>3</v>
      </c>
      <c r="BZ820">
        <v>4</v>
      </c>
      <c r="CA820">
        <v>2</v>
      </c>
      <c r="CB820">
        <v>2</v>
      </c>
      <c r="CC820">
        <v>2</v>
      </c>
      <c r="CD820">
        <v>4</v>
      </c>
      <c r="CE820">
        <v>7</v>
      </c>
      <c r="CF820">
        <v>3</v>
      </c>
      <c r="CG820">
        <v>3</v>
      </c>
      <c r="CH820">
        <v>3</v>
      </c>
      <c r="CI820">
        <v>3</v>
      </c>
      <c r="CJ820">
        <v>3</v>
      </c>
      <c r="CK820">
        <v>3</v>
      </c>
      <c r="CL820">
        <v>2</v>
      </c>
      <c r="CM820">
        <v>3</v>
      </c>
      <c r="CN820">
        <v>2</v>
      </c>
    </row>
    <row r="821" spans="1:92" ht="15.5">
      <c r="A821" s="126" t="s">
        <v>785</v>
      </c>
      <c r="B821" s="132">
        <v>10.718716940417243</v>
      </c>
      <c r="C821">
        <v>1</v>
      </c>
      <c r="D821">
        <v>3</v>
      </c>
      <c r="E821">
        <v>6</v>
      </c>
      <c r="F821">
        <v>1</v>
      </c>
      <c r="G821"/>
      <c r="H821"/>
      <c r="I821"/>
      <c r="J821"/>
      <c r="K821"/>
      <c r="L821"/>
      <c r="M821"/>
      <c r="N821"/>
      <c r="O821"/>
      <c r="P821"/>
      <c r="Q821" s="126">
        <f t="shared" si="36"/>
        <v>1</v>
      </c>
      <c r="R821">
        <f t="shared" si="38"/>
        <v>1</v>
      </c>
      <c r="S821">
        <v>1</v>
      </c>
      <c r="T821"/>
      <c r="U821"/>
      <c r="V821">
        <v>4</v>
      </c>
      <c r="W821"/>
      <c r="X821"/>
      <c r="Y821"/>
      <c r="Z821"/>
      <c r="AA821"/>
      <c r="AB821">
        <v>10</v>
      </c>
      <c r="AC821"/>
      <c r="AD821">
        <v>12</v>
      </c>
      <c r="AE821"/>
      <c r="AF821"/>
      <c r="AG821" s="126">
        <f t="shared" si="37"/>
        <v>4</v>
      </c>
      <c r="AH821">
        <v>2</v>
      </c>
      <c r="AI821"/>
      <c r="AJ821"/>
      <c r="AK821">
        <v>3</v>
      </c>
      <c r="AL821"/>
      <c r="AM821"/>
      <c r="AN821"/>
      <c r="AO821"/>
      <c r="AP821"/>
      <c r="AQ821">
        <v>1</v>
      </c>
      <c r="AR821"/>
      <c r="AS821">
        <v>4</v>
      </c>
      <c r="AT821"/>
      <c r="AU821"/>
      <c r="AV821"/>
      <c r="AW821"/>
      <c r="AX821"/>
      <c r="AY821"/>
      <c r="AZ821">
        <v>4</v>
      </c>
      <c r="BA821">
        <v>4</v>
      </c>
      <c r="BB821">
        <v>3</v>
      </c>
      <c r="BC821">
        <v>4</v>
      </c>
      <c r="BD821">
        <v>4</v>
      </c>
      <c r="BE821">
        <v>3</v>
      </c>
      <c r="BF821">
        <v>4</v>
      </c>
      <c r="BG821">
        <v>4</v>
      </c>
      <c r="BH821">
        <v>3</v>
      </c>
      <c r="BI821">
        <v>3</v>
      </c>
      <c r="BJ821">
        <v>5</v>
      </c>
      <c r="BK821">
        <v>4</v>
      </c>
      <c r="BL821">
        <v>3</v>
      </c>
      <c r="BM821">
        <v>4</v>
      </c>
      <c r="BN821">
        <v>4</v>
      </c>
      <c r="BO821">
        <v>4</v>
      </c>
      <c r="BP821">
        <v>3</v>
      </c>
      <c r="BQ821">
        <v>4</v>
      </c>
      <c r="BR821">
        <v>4</v>
      </c>
      <c r="BS821">
        <v>4</v>
      </c>
      <c r="BT821">
        <v>4</v>
      </c>
      <c r="BU821">
        <v>3</v>
      </c>
      <c r="BV821">
        <v>4</v>
      </c>
      <c r="BW821">
        <v>4</v>
      </c>
      <c r="BX821">
        <v>4</v>
      </c>
      <c r="BY821">
        <v>3</v>
      </c>
      <c r="BZ821">
        <v>5</v>
      </c>
      <c r="CA821">
        <v>4</v>
      </c>
      <c r="CB821">
        <v>4</v>
      </c>
      <c r="CC821">
        <v>3</v>
      </c>
      <c r="CD821">
        <v>4</v>
      </c>
      <c r="CE821">
        <v>5</v>
      </c>
      <c r="CF821">
        <v>3</v>
      </c>
      <c r="CG821">
        <v>3</v>
      </c>
      <c r="CH821">
        <v>4</v>
      </c>
      <c r="CI821">
        <v>4</v>
      </c>
      <c r="CJ821">
        <v>4</v>
      </c>
      <c r="CK821">
        <v>4</v>
      </c>
      <c r="CL821">
        <v>4</v>
      </c>
      <c r="CM821">
        <v>4</v>
      </c>
      <c r="CN821">
        <v>4</v>
      </c>
    </row>
    <row r="822" spans="1:92" ht="15.5">
      <c r="A822" s="126" t="s">
        <v>784</v>
      </c>
      <c r="B822" s="132">
        <v>10.859383167406079</v>
      </c>
      <c r="C822">
        <v>2</v>
      </c>
      <c r="D822">
        <v>1</v>
      </c>
      <c r="E822">
        <v>8</v>
      </c>
      <c r="F822">
        <v>1</v>
      </c>
      <c r="G822"/>
      <c r="H822"/>
      <c r="I822"/>
      <c r="J822"/>
      <c r="K822"/>
      <c r="L822"/>
      <c r="M822"/>
      <c r="N822"/>
      <c r="O822"/>
      <c r="P822"/>
      <c r="Q822" s="126">
        <f t="shared" si="36"/>
        <v>1</v>
      </c>
      <c r="R822">
        <f t="shared" si="38"/>
        <v>1</v>
      </c>
      <c r="S822"/>
      <c r="T822">
        <v>2</v>
      </c>
      <c r="U822">
        <v>3</v>
      </c>
      <c r="V822">
        <v>4</v>
      </c>
      <c r="W822">
        <v>5</v>
      </c>
      <c r="X822">
        <v>6</v>
      </c>
      <c r="Y822">
        <v>7</v>
      </c>
      <c r="Z822">
        <v>8</v>
      </c>
      <c r="AA822">
        <v>9</v>
      </c>
      <c r="AB822">
        <v>10</v>
      </c>
      <c r="AC822">
        <v>11</v>
      </c>
      <c r="AD822">
        <v>12</v>
      </c>
      <c r="AE822"/>
      <c r="AF822"/>
      <c r="AG822" s="126">
        <f t="shared" si="37"/>
        <v>11</v>
      </c>
      <c r="AH822"/>
      <c r="AI822">
        <v>1</v>
      </c>
      <c r="AJ822">
        <v>3</v>
      </c>
      <c r="AK822">
        <v>9</v>
      </c>
      <c r="AL822">
        <v>8</v>
      </c>
      <c r="AM822">
        <v>4</v>
      </c>
      <c r="AN822">
        <v>5</v>
      </c>
      <c r="AO822">
        <v>2</v>
      </c>
      <c r="AP822">
        <v>10</v>
      </c>
      <c r="AQ822">
        <v>11</v>
      </c>
      <c r="AR822">
        <v>6</v>
      </c>
      <c r="AS822">
        <v>7</v>
      </c>
      <c r="AT822"/>
      <c r="AU822" t="s">
        <v>375</v>
      </c>
      <c r="AV822" t="s">
        <v>783</v>
      </c>
      <c r="AW822"/>
      <c r="AX822"/>
      <c r="AY822"/>
      <c r="AZ822">
        <v>5</v>
      </c>
      <c r="BA822">
        <v>5</v>
      </c>
      <c r="BB822">
        <v>5</v>
      </c>
      <c r="BC822">
        <v>5</v>
      </c>
      <c r="BD822">
        <v>4</v>
      </c>
      <c r="BE822">
        <v>4</v>
      </c>
      <c r="BF822">
        <v>3</v>
      </c>
      <c r="BG822">
        <v>3</v>
      </c>
      <c r="BH822">
        <v>2</v>
      </c>
      <c r="BI822">
        <v>4</v>
      </c>
      <c r="BJ822">
        <v>5</v>
      </c>
      <c r="BK822">
        <v>5</v>
      </c>
      <c r="BL822">
        <v>5</v>
      </c>
      <c r="BM822">
        <v>5</v>
      </c>
      <c r="BN822">
        <v>3</v>
      </c>
      <c r="BO822">
        <v>4</v>
      </c>
      <c r="BP822">
        <v>5</v>
      </c>
      <c r="BQ822">
        <v>3</v>
      </c>
      <c r="BR822">
        <v>4</v>
      </c>
      <c r="BS822">
        <v>4</v>
      </c>
      <c r="BT822">
        <v>3</v>
      </c>
      <c r="BU822">
        <v>4</v>
      </c>
      <c r="BV822">
        <v>4</v>
      </c>
      <c r="BW822">
        <v>4</v>
      </c>
      <c r="BX822">
        <v>4</v>
      </c>
      <c r="BY822">
        <v>4</v>
      </c>
      <c r="BZ822">
        <v>4</v>
      </c>
      <c r="CA822">
        <v>5</v>
      </c>
      <c r="CB822">
        <v>4</v>
      </c>
      <c r="CC822">
        <v>3</v>
      </c>
      <c r="CD822">
        <v>5</v>
      </c>
      <c r="CE822">
        <v>2</v>
      </c>
      <c r="CF822">
        <v>4</v>
      </c>
      <c r="CG822">
        <v>5</v>
      </c>
      <c r="CH822">
        <v>5</v>
      </c>
      <c r="CI822">
        <v>5</v>
      </c>
      <c r="CJ822">
        <v>5</v>
      </c>
      <c r="CK822">
        <v>5</v>
      </c>
      <c r="CL822">
        <v>5</v>
      </c>
      <c r="CM822">
        <v>4</v>
      </c>
      <c r="CN822">
        <v>5</v>
      </c>
    </row>
    <row r="823" spans="1:92" ht="15.5">
      <c r="A823" s="126" t="s">
        <v>782</v>
      </c>
      <c r="B823" s="132">
        <v>9.0042778008390236</v>
      </c>
      <c r="C823">
        <v>1</v>
      </c>
      <c r="D823">
        <v>5</v>
      </c>
      <c r="E823">
        <v>9</v>
      </c>
      <c r="F823">
        <v>1</v>
      </c>
      <c r="G823"/>
      <c r="H823"/>
      <c r="I823"/>
      <c r="J823"/>
      <c r="K823"/>
      <c r="L823"/>
      <c r="M823"/>
      <c r="N823"/>
      <c r="O823"/>
      <c r="P823"/>
      <c r="Q823" s="126">
        <f t="shared" si="36"/>
        <v>1</v>
      </c>
      <c r="R823">
        <f t="shared" si="38"/>
        <v>1</v>
      </c>
      <c r="S823"/>
      <c r="T823"/>
      <c r="U823"/>
      <c r="V823"/>
      <c r="W823"/>
      <c r="X823"/>
      <c r="Y823"/>
      <c r="Z823"/>
      <c r="AA823"/>
      <c r="AB823"/>
      <c r="AC823"/>
      <c r="AD823"/>
      <c r="AE823"/>
      <c r="AF823">
        <v>14</v>
      </c>
      <c r="AG823" s="126">
        <f t="shared" si="37"/>
        <v>0</v>
      </c>
      <c r="AH823"/>
      <c r="AI823"/>
      <c r="AJ823"/>
      <c r="AK823"/>
      <c r="AL823"/>
      <c r="AM823"/>
      <c r="AN823"/>
      <c r="AO823"/>
      <c r="AP823"/>
      <c r="AQ823"/>
      <c r="AR823"/>
      <c r="AS823"/>
      <c r="AT823"/>
      <c r="AU823" t="s">
        <v>86</v>
      </c>
      <c r="AV823"/>
      <c r="AW823"/>
      <c r="AX823"/>
      <c r="AY823"/>
      <c r="AZ823">
        <v>1</v>
      </c>
      <c r="BA823">
        <v>1</v>
      </c>
      <c r="BB823">
        <v>1</v>
      </c>
      <c r="BC823">
        <v>1</v>
      </c>
      <c r="BD823">
        <v>1</v>
      </c>
      <c r="BE823">
        <v>1</v>
      </c>
      <c r="BF823">
        <v>1</v>
      </c>
      <c r="BG823">
        <v>1</v>
      </c>
      <c r="BH823">
        <v>1</v>
      </c>
      <c r="BI823">
        <v>1</v>
      </c>
      <c r="BJ823">
        <v>3</v>
      </c>
      <c r="BK823">
        <v>3</v>
      </c>
      <c r="BL823">
        <v>3</v>
      </c>
      <c r="BM823">
        <v>2</v>
      </c>
      <c r="BN823">
        <v>1</v>
      </c>
      <c r="BO823">
        <v>3</v>
      </c>
      <c r="BP823">
        <v>1</v>
      </c>
      <c r="BQ823">
        <v>5</v>
      </c>
      <c r="BR823">
        <v>3</v>
      </c>
      <c r="BS823">
        <v>3</v>
      </c>
      <c r="BT823">
        <v>1</v>
      </c>
      <c r="BU823">
        <v>1</v>
      </c>
      <c r="BV823">
        <v>1</v>
      </c>
      <c r="BW823">
        <v>1</v>
      </c>
      <c r="BX823">
        <v>1</v>
      </c>
      <c r="BY823">
        <v>1</v>
      </c>
      <c r="BZ823">
        <v>1</v>
      </c>
      <c r="CA823">
        <v>1</v>
      </c>
      <c r="CB823">
        <v>3</v>
      </c>
      <c r="CC823">
        <v>1</v>
      </c>
      <c r="CD823">
        <v>1</v>
      </c>
      <c r="CE823">
        <v>6</v>
      </c>
      <c r="CF823">
        <v>1</v>
      </c>
      <c r="CG823">
        <v>1</v>
      </c>
      <c r="CH823">
        <v>1</v>
      </c>
      <c r="CI823">
        <v>1</v>
      </c>
      <c r="CJ823">
        <v>1</v>
      </c>
      <c r="CK823">
        <v>1</v>
      </c>
      <c r="CL823">
        <v>5</v>
      </c>
      <c r="CM823">
        <v>5</v>
      </c>
      <c r="CN823">
        <v>5</v>
      </c>
    </row>
    <row r="824" spans="1:92" ht="15.5">
      <c r="A824" s="126" t="s">
        <v>781</v>
      </c>
      <c r="B824" s="132">
        <v>9.6297804346619884</v>
      </c>
      <c r="C824">
        <v>2</v>
      </c>
      <c r="D824">
        <v>3</v>
      </c>
      <c r="E824">
        <v>13</v>
      </c>
      <c r="F824">
        <v>1</v>
      </c>
      <c r="G824"/>
      <c r="H824"/>
      <c r="I824"/>
      <c r="J824"/>
      <c r="K824"/>
      <c r="L824"/>
      <c r="M824"/>
      <c r="N824"/>
      <c r="O824"/>
      <c r="P824"/>
      <c r="Q824" s="126">
        <f t="shared" si="36"/>
        <v>1</v>
      </c>
      <c r="R824">
        <f t="shared" si="38"/>
        <v>1</v>
      </c>
      <c r="S824"/>
      <c r="T824">
        <v>2</v>
      </c>
      <c r="U824">
        <v>3</v>
      </c>
      <c r="V824">
        <v>4</v>
      </c>
      <c r="W824">
        <v>5</v>
      </c>
      <c r="X824">
        <v>6</v>
      </c>
      <c r="Y824">
        <v>7</v>
      </c>
      <c r="Z824">
        <v>8</v>
      </c>
      <c r="AA824"/>
      <c r="AB824">
        <v>10</v>
      </c>
      <c r="AC824">
        <v>11</v>
      </c>
      <c r="AD824">
        <v>12</v>
      </c>
      <c r="AE824">
        <v>13</v>
      </c>
      <c r="AF824"/>
      <c r="AG824" s="126">
        <f t="shared" si="37"/>
        <v>11</v>
      </c>
      <c r="AH824"/>
      <c r="AI824">
        <v>1</v>
      </c>
      <c r="AJ824">
        <v>11</v>
      </c>
      <c r="AK824">
        <v>8</v>
      </c>
      <c r="AL824">
        <v>9</v>
      </c>
      <c r="AM824">
        <v>10</v>
      </c>
      <c r="AN824">
        <v>4</v>
      </c>
      <c r="AO824">
        <v>2</v>
      </c>
      <c r="AP824"/>
      <c r="AQ824">
        <v>3</v>
      </c>
      <c r="AR824">
        <v>7</v>
      </c>
      <c r="AS824">
        <v>5</v>
      </c>
      <c r="AT824">
        <v>6</v>
      </c>
      <c r="AU824"/>
      <c r="AV824"/>
      <c r="AW824"/>
      <c r="AX824"/>
      <c r="AY824"/>
      <c r="AZ824">
        <v>6</v>
      </c>
      <c r="BA824">
        <v>3</v>
      </c>
      <c r="BB824">
        <v>3</v>
      </c>
      <c r="BC824">
        <v>4</v>
      </c>
      <c r="BD824">
        <v>4</v>
      </c>
      <c r="BE824">
        <v>4</v>
      </c>
      <c r="BF824">
        <v>3</v>
      </c>
      <c r="BG824">
        <v>3</v>
      </c>
      <c r="BH824">
        <v>3</v>
      </c>
      <c r="BI824">
        <v>3</v>
      </c>
      <c r="BJ824">
        <v>3</v>
      </c>
      <c r="BK824">
        <v>3</v>
      </c>
      <c r="BL824">
        <v>3</v>
      </c>
      <c r="BM824">
        <v>3</v>
      </c>
      <c r="BN824">
        <v>4</v>
      </c>
      <c r="BO824">
        <v>4</v>
      </c>
      <c r="BP824">
        <v>4</v>
      </c>
      <c r="BQ824">
        <v>4</v>
      </c>
      <c r="BR824">
        <v>4</v>
      </c>
      <c r="BS824">
        <v>4</v>
      </c>
      <c r="BT824">
        <v>4</v>
      </c>
      <c r="BU824">
        <v>4</v>
      </c>
      <c r="BV824">
        <v>4</v>
      </c>
      <c r="BW824">
        <v>4</v>
      </c>
      <c r="BX824">
        <v>4</v>
      </c>
      <c r="BY824">
        <v>4</v>
      </c>
      <c r="BZ824">
        <v>4</v>
      </c>
      <c r="CA824">
        <v>4</v>
      </c>
      <c r="CB824">
        <v>4</v>
      </c>
      <c r="CC824">
        <v>4</v>
      </c>
      <c r="CD824">
        <v>4</v>
      </c>
      <c r="CE824">
        <v>7</v>
      </c>
      <c r="CF824">
        <v>2</v>
      </c>
      <c r="CG824">
        <v>2</v>
      </c>
      <c r="CH824">
        <v>2</v>
      </c>
      <c r="CI824">
        <v>3</v>
      </c>
      <c r="CJ824">
        <v>4</v>
      </c>
      <c r="CK824">
        <v>2</v>
      </c>
      <c r="CL824">
        <v>2</v>
      </c>
      <c r="CM824">
        <v>2</v>
      </c>
      <c r="CN824">
        <v>2</v>
      </c>
    </row>
    <row r="825" spans="1:92" ht="15.5">
      <c r="A825" s="126" t="s">
        <v>780</v>
      </c>
      <c r="B825" s="132">
        <v>7.0230494030086179</v>
      </c>
      <c r="C825">
        <v>1</v>
      </c>
      <c r="D825">
        <v>5</v>
      </c>
      <c r="E825">
        <v>9</v>
      </c>
      <c r="F825">
        <v>1</v>
      </c>
      <c r="G825"/>
      <c r="H825"/>
      <c r="I825"/>
      <c r="J825"/>
      <c r="K825"/>
      <c r="L825"/>
      <c r="M825"/>
      <c r="N825"/>
      <c r="O825"/>
      <c r="P825"/>
      <c r="Q825" s="126">
        <f t="shared" si="36"/>
        <v>1</v>
      </c>
      <c r="R825">
        <f t="shared" si="38"/>
        <v>1</v>
      </c>
      <c r="S825"/>
      <c r="T825">
        <v>2</v>
      </c>
      <c r="U825">
        <v>3</v>
      </c>
      <c r="V825">
        <v>4</v>
      </c>
      <c r="W825">
        <v>5</v>
      </c>
      <c r="X825">
        <v>6</v>
      </c>
      <c r="Y825">
        <v>7</v>
      </c>
      <c r="Z825">
        <v>8</v>
      </c>
      <c r="AA825"/>
      <c r="AB825">
        <v>10</v>
      </c>
      <c r="AC825">
        <v>11</v>
      </c>
      <c r="AD825">
        <v>12</v>
      </c>
      <c r="AE825">
        <v>13</v>
      </c>
      <c r="AF825"/>
      <c r="AG825" s="126">
        <f t="shared" si="37"/>
        <v>11</v>
      </c>
      <c r="AH825"/>
      <c r="AI825">
        <v>2</v>
      </c>
      <c r="AJ825">
        <v>4</v>
      </c>
      <c r="AK825">
        <v>7</v>
      </c>
      <c r="AL825">
        <v>9</v>
      </c>
      <c r="AM825">
        <v>3</v>
      </c>
      <c r="AN825">
        <v>1</v>
      </c>
      <c r="AO825">
        <v>5</v>
      </c>
      <c r="AP825"/>
      <c r="AQ825">
        <v>6</v>
      </c>
      <c r="AR825">
        <v>8</v>
      </c>
      <c r="AS825">
        <v>10</v>
      </c>
      <c r="AT825">
        <v>11</v>
      </c>
      <c r="AU825"/>
      <c r="AV825"/>
      <c r="AW825"/>
      <c r="AX825"/>
      <c r="AY825"/>
      <c r="AZ825">
        <v>6</v>
      </c>
      <c r="BA825">
        <v>3</v>
      </c>
      <c r="BB825">
        <v>3</v>
      </c>
      <c r="BC825">
        <v>4</v>
      </c>
      <c r="BD825">
        <v>5</v>
      </c>
      <c r="BE825">
        <v>5</v>
      </c>
      <c r="BF825">
        <v>1</v>
      </c>
      <c r="BG825">
        <v>1</v>
      </c>
      <c r="BH825">
        <v>1</v>
      </c>
      <c r="BI825">
        <v>3</v>
      </c>
      <c r="BJ825">
        <v>4</v>
      </c>
      <c r="BK825">
        <v>4</v>
      </c>
      <c r="BL825">
        <v>3</v>
      </c>
      <c r="BM825">
        <v>4</v>
      </c>
      <c r="BN825">
        <v>4</v>
      </c>
      <c r="BO825">
        <v>4</v>
      </c>
      <c r="BP825">
        <v>4</v>
      </c>
      <c r="BQ825">
        <v>4</v>
      </c>
      <c r="BR825">
        <v>4</v>
      </c>
      <c r="BS825">
        <v>4</v>
      </c>
      <c r="BT825">
        <v>1</v>
      </c>
      <c r="BU825">
        <v>3</v>
      </c>
      <c r="BV825">
        <v>3</v>
      </c>
      <c r="BW825">
        <v>3</v>
      </c>
      <c r="BX825">
        <v>3</v>
      </c>
      <c r="BY825">
        <v>4</v>
      </c>
      <c r="BZ825">
        <v>4</v>
      </c>
      <c r="CA825">
        <v>3</v>
      </c>
      <c r="CB825">
        <v>3</v>
      </c>
      <c r="CC825">
        <v>3</v>
      </c>
      <c r="CD825">
        <v>3</v>
      </c>
      <c r="CE825">
        <v>5</v>
      </c>
      <c r="CF825">
        <v>3</v>
      </c>
      <c r="CG825">
        <v>4</v>
      </c>
      <c r="CH825">
        <v>4</v>
      </c>
      <c r="CI825">
        <v>4</v>
      </c>
      <c r="CJ825">
        <v>4</v>
      </c>
      <c r="CK825">
        <v>4</v>
      </c>
      <c r="CL825">
        <v>3</v>
      </c>
      <c r="CM825">
        <v>2</v>
      </c>
      <c r="CN825">
        <v>3</v>
      </c>
    </row>
    <row r="826" spans="1:92" ht="15.5">
      <c r="A826" s="126" t="s">
        <v>779</v>
      </c>
      <c r="B826" s="132">
        <v>10.23813201111107</v>
      </c>
      <c r="C826">
        <v>1</v>
      </c>
      <c r="D826">
        <v>4</v>
      </c>
      <c r="E826">
        <v>2</v>
      </c>
      <c r="F826">
        <v>1</v>
      </c>
      <c r="G826"/>
      <c r="H826"/>
      <c r="I826"/>
      <c r="J826"/>
      <c r="K826"/>
      <c r="L826"/>
      <c r="M826"/>
      <c r="N826"/>
      <c r="O826"/>
      <c r="P826"/>
      <c r="Q826" s="126">
        <f t="shared" si="36"/>
        <v>1</v>
      </c>
      <c r="R826">
        <f t="shared" si="38"/>
        <v>1</v>
      </c>
      <c r="S826"/>
      <c r="T826">
        <v>2</v>
      </c>
      <c r="U826">
        <v>3</v>
      </c>
      <c r="V826">
        <v>4</v>
      </c>
      <c r="W826">
        <v>5</v>
      </c>
      <c r="X826">
        <v>6</v>
      </c>
      <c r="Y826">
        <v>7</v>
      </c>
      <c r="Z826">
        <v>8</v>
      </c>
      <c r="AA826"/>
      <c r="AB826"/>
      <c r="AC826"/>
      <c r="AD826">
        <v>12</v>
      </c>
      <c r="AE826"/>
      <c r="AF826"/>
      <c r="AG826" s="126">
        <f t="shared" si="37"/>
        <v>8</v>
      </c>
      <c r="AH826"/>
      <c r="AI826">
        <v>4</v>
      </c>
      <c r="AJ826">
        <v>6</v>
      </c>
      <c r="AK826">
        <v>5</v>
      </c>
      <c r="AL826">
        <v>8</v>
      </c>
      <c r="AM826">
        <v>3</v>
      </c>
      <c r="AN826">
        <v>1</v>
      </c>
      <c r="AO826">
        <v>7</v>
      </c>
      <c r="AP826"/>
      <c r="AQ826"/>
      <c r="AR826"/>
      <c r="AS826">
        <v>9</v>
      </c>
      <c r="AT826"/>
      <c r="AU826" t="s">
        <v>496</v>
      </c>
      <c r="AV826" t="s">
        <v>778</v>
      </c>
      <c r="AW826" t="s">
        <v>777</v>
      </c>
      <c r="AX826" t="s">
        <v>595</v>
      </c>
      <c r="AY826" t="s">
        <v>776</v>
      </c>
      <c r="AZ826">
        <v>4</v>
      </c>
      <c r="BA826">
        <v>5</v>
      </c>
      <c r="BB826">
        <v>5</v>
      </c>
      <c r="BC826">
        <v>5</v>
      </c>
      <c r="BD826">
        <v>2</v>
      </c>
      <c r="BE826">
        <v>3</v>
      </c>
      <c r="BF826">
        <v>2</v>
      </c>
      <c r="BG826">
        <v>4</v>
      </c>
      <c r="BH826">
        <v>5</v>
      </c>
      <c r="BI826">
        <v>4</v>
      </c>
      <c r="BJ826">
        <v>4</v>
      </c>
      <c r="BK826">
        <v>4</v>
      </c>
      <c r="BL826">
        <v>5</v>
      </c>
      <c r="BM826">
        <v>4</v>
      </c>
      <c r="BN826">
        <v>4</v>
      </c>
      <c r="BO826">
        <v>4</v>
      </c>
      <c r="BP826">
        <v>4</v>
      </c>
      <c r="BQ826">
        <v>4</v>
      </c>
      <c r="BR826">
        <v>4</v>
      </c>
      <c r="BS826">
        <v>5</v>
      </c>
      <c r="BT826">
        <v>4</v>
      </c>
      <c r="BU826">
        <v>5</v>
      </c>
      <c r="BV826">
        <v>3</v>
      </c>
      <c r="BW826">
        <v>4</v>
      </c>
      <c r="BX826">
        <v>4</v>
      </c>
      <c r="BY826">
        <v>4</v>
      </c>
      <c r="BZ826">
        <v>3</v>
      </c>
      <c r="CA826">
        <v>5</v>
      </c>
      <c r="CB826">
        <v>4</v>
      </c>
      <c r="CC826">
        <v>3</v>
      </c>
      <c r="CD826">
        <v>5</v>
      </c>
      <c r="CE826">
        <v>6</v>
      </c>
      <c r="CF826">
        <v>5</v>
      </c>
      <c r="CG826">
        <v>5</v>
      </c>
      <c r="CH826">
        <v>5</v>
      </c>
      <c r="CI826">
        <v>5</v>
      </c>
      <c r="CJ826">
        <v>5</v>
      </c>
      <c r="CK826">
        <v>5</v>
      </c>
      <c r="CL826">
        <v>5</v>
      </c>
      <c r="CM826">
        <v>5</v>
      </c>
      <c r="CN826">
        <v>3</v>
      </c>
    </row>
    <row r="827" spans="1:92" ht="15.5">
      <c r="A827" s="126" t="s">
        <v>775</v>
      </c>
      <c r="B827" s="132">
        <v>9.0493295405585599</v>
      </c>
      <c r="C827">
        <v>2</v>
      </c>
      <c r="D827">
        <v>2</v>
      </c>
      <c r="E827">
        <v>12</v>
      </c>
      <c r="F827"/>
      <c r="G827"/>
      <c r="H827">
        <v>3</v>
      </c>
      <c r="I827"/>
      <c r="J827"/>
      <c r="K827"/>
      <c r="L827"/>
      <c r="M827"/>
      <c r="N827"/>
      <c r="O827"/>
      <c r="P827"/>
      <c r="Q827" s="126">
        <f t="shared" si="36"/>
        <v>1</v>
      </c>
      <c r="R827">
        <f t="shared" si="38"/>
        <v>3</v>
      </c>
      <c r="S827"/>
      <c r="T827"/>
      <c r="U827"/>
      <c r="V827"/>
      <c r="W827"/>
      <c r="X827"/>
      <c r="Y827"/>
      <c r="Z827"/>
      <c r="AA827"/>
      <c r="AB827"/>
      <c r="AC827"/>
      <c r="AD827"/>
      <c r="AE827"/>
      <c r="AF827">
        <v>14</v>
      </c>
      <c r="AG827" s="126">
        <f t="shared" si="37"/>
        <v>0</v>
      </c>
      <c r="AH827"/>
      <c r="AI827"/>
      <c r="AJ827"/>
      <c r="AK827"/>
      <c r="AL827"/>
      <c r="AM827"/>
      <c r="AN827"/>
      <c r="AO827"/>
      <c r="AP827"/>
      <c r="AQ827"/>
      <c r="AR827"/>
      <c r="AS827"/>
      <c r="AT827"/>
      <c r="AU827"/>
      <c r="AV827"/>
      <c r="AW827"/>
      <c r="AX827"/>
      <c r="AY827"/>
      <c r="AZ827">
        <v>2</v>
      </c>
      <c r="BA827">
        <v>3</v>
      </c>
      <c r="BB827">
        <v>3</v>
      </c>
      <c r="BC827">
        <v>5</v>
      </c>
      <c r="BD827">
        <v>4</v>
      </c>
      <c r="BE827">
        <v>3</v>
      </c>
      <c r="BF827">
        <v>3</v>
      </c>
      <c r="BG827">
        <v>4</v>
      </c>
      <c r="BH827">
        <v>3</v>
      </c>
      <c r="BI827">
        <v>5</v>
      </c>
      <c r="BJ827">
        <v>5</v>
      </c>
      <c r="BK827">
        <v>5</v>
      </c>
      <c r="BL827">
        <v>5</v>
      </c>
      <c r="BM827">
        <v>5</v>
      </c>
      <c r="BN827">
        <v>5</v>
      </c>
      <c r="BO827">
        <v>5</v>
      </c>
      <c r="BP827">
        <v>5</v>
      </c>
      <c r="BQ827">
        <v>5</v>
      </c>
      <c r="BR827">
        <v>5</v>
      </c>
      <c r="BS827">
        <v>5</v>
      </c>
      <c r="BT827">
        <v>5</v>
      </c>
      <c r="BU827">
        <v>5</v>
      </c>
      <c r="BV827">
        <v>5</v>
      </c>
      <c r="BW827">
        <v>5</v>
      </c>
      <c r="BX827">
        <v>5</v>
      </c>
      <c r="BY827">
        <v>5</v>
      </c>
      <c r="BZ827">
        <v>5</v>
      </c>
      <c r="CA827">
        <v>5</v>
      </c>
      <c r="CB827">
        <v>5</v>
      </c>
      <c r="CC827">
        <v>5</v>
      </c>
      <c r="CD827">
        <v>5</v>
      </c>
      <c r="CE827">
        <v>5</v>
      </c>
      <c r="CF827">
        <v>4</v>
      </c>
      <c r="CG827">
        <v>4</v>
      </c>
      <c r="CH827">
        <v>4</v>
      </c>
      <c r="CI827">
        <v>3</v>
      </c>
      <c r="CJ827">
        <v>4</v>
      </c>
      <c r="CK827">
        <v>4</v>
      </c>
      <c r="CL827">
        <v>3</v>
      </c>
      <c r="CM827">
        <v>2</v>
      </c>
      <c r="CN827">
        <v>2</v>
      </c>
    </row>
    <row r="828" spans="1:92" ht="15.5">
      <c r="A828" s="126" t="s">
        <v>774</v>
      </c>
      <c r="B828" s="132">
        <v>7.3569150250365016</v>
      </c>
      <c r="C828">
        <v>2</v>
      </c>
      <c r="D828">
        <v>4</v>
      </c>
      <c r="E828">
        <v>8</v>
      </c>
      <c r="F828">
        <v>1</v>
      </c>
      <c r="G828"/>
      <c r="H828"/>
      <c r="I828"/>
      <c r="J828"/>
      <c r="K828"/>
      <c r="L828"/>
      <c r="M828"/>
      <c r="N828"/>
      <c r="O828"/>
      <c r="P828"/>
      <c r="Q828" s="126">
        <f t="shared" si="36"/>
        <v>1</v>
      </c>
      <c r="R828">
        <f t="shared" si="38"/>
        <v>1</v>
      </c>
      <c r="S828"/>
      <c r="T828">
        <v>2</v>
      </c>
      <c r="U828">
        <v>3</v>
      </c>
      <c r="V828"/>
      <c r="W828">
        <v>5</v>
      </c>
      <c r="X828">
        <v>6</v>
      </c>
      <c r="Y828">
        <v>7</v>
      </c>
      <c r="Z828">
        <v>8</v>
      </c>
      <c r="AA828"/>
      <c r="AB828">
        <v>10</v>
      </c>
      <c r="AC828">
        <v>11</v>
      </c>
      <c r="AD828">
        <v>12</v>
      </c>
      <c r="AE828"/>
      <c r="AF828"/>
      <c r="AG828" s="126">
        <f t="shared" si="37"/>
        <v>9</v>
      </c>
      <c r="AH828"/>
      <c r="AI828">
        <v>1</v>
      </c>
      <c r="AJ828">
        <v>5</v>
      </c>
      <c r="AK828"/>
      <c r="AL828">
        <v>4</v>
      </c>
      <c r="AM828">
        <v>2</v>
      </c>
      <c r="AN828">
        <v>3</v>
      </c>
      <c r="AO828">
        <v>7</v>
      </c>
      <c r="AP828"/>
      <c r="AQ828">
        <v>9</v>
      </c>
      <c r="AR828">
        <v>6</v>
      </c>
      <c r="AS828">
        <v>8</v>
      </c>
      <c r="AT828"/>
      <c r="AU828" t="s">
        <v>297</v>
      </c>
      <c r="AV828"/>
      <c r="AW828"/>
      <c r="AX828"/>
      <c r="AY828"/>
      <c r="AZ828">
        <v>3</v>
      </c>
      <c r="BA828">
        <v>4</v>
      </c>
      <c r="BB828">
        <v>4</v>
      </c>
      <c r="BC828">
        <v>4</v>
      </c>
      <c r="BD828">
        <v>4</v>
      </c>
      <c r="BE828">
        <v>4</v>
      </c>
      <c r="BF828">
        <v>3</v>
      </c>
      <c r="BG828">
        <v>4</v>
      </c>
      <c r="BH828">
        <v>4</v>
      </c>
      <c r="BI828">
        <v>4</v>
      </c>
      <c r="BJ828">
        <v>5</v>
      </c>
      <c r="BK828">
        <v>5</v>
      </c>
      <c r="BL828">
        <v>5</v>
      </c>
      <c r="BM828">
        <v>5</v>
      </c>
      <c r="BN828">
        <v>5</v>
      </c>
      <c r="BO828">
        <v>5</v>
      </c>
      <c r="BP828">
        <v>4</v>
      </c>
      <c r="BQ828">
        <v>4</v>
      </c>
      <c r="BR828">
        <v>4</v>
      </c>
      <c r="BS828">
        <v>4</v>
      </c>
      <c r="BT828">
        <v>4</v>
      </c>
      <c r="BU828">
        <v>4</v>
      </c>
      <c r="BV828">
        <v>4</v>
      </c>
      <c r="BW828">
        <v>4</v>
      </c>
      <c r="BX828">
        <v>4</v>
      </c>
      <c r="BY828">
        <v>4</v>
      </c>
      <c r="BZ828">
        <v>4</v>
      </c>
      <c r="CA828">
        <v>4</v>
      </c>
      <c r="CB828">
        <v>4</v>
      </c>
      <c r="CC828">
        <v>3</v>
      </c>
      <c r="CD828">
        <v>5</v>
      </c>
      <c r="CE828">
        <v>1</v>
      </c>
      <c r="CF828">
        <v>4</v>
      </c>
      <c r="CG828">
        <v>4</v>
      </c>
      <c r="CH828">
        <v>4</v>
      </c>
      <c r="CI828">
        <v>4</v>
      </c>
      <c r="CJ828">
        <v>4</v>
      </c>
      <c r="CK828">
        <v>4</v>
      </c>
      <c r="CL828">
        <v>3</v>
      </c>
      <c r="CM828">
        <v>3</v>
      </c>
      <c r="CN828">
        <v>3</v>
      </c>
    </row>
    <row r="829" spans="1:92" ht="15.5">
      <c r="A829" s="126" t="s">
        <v>773</v>
      </c>
      <c r="B829" s="132">
        <v>10.310649756648582</v>
      </c>
      <c r="C829">
        <v>2</v>
      </c>
      <c r="D829">
        <v>5</v>
      </c>
      <c r="E829">
        <v>12</v>
      </c>
      <c r="F829">
        <v>1</v>
      </c>
      <c r="G829"/>
      <c r="H829"/>
      <c r="I829"/>
      <c r="J829"/>
      <c r="K829"/>
      <c r="L829"/>
      <c r="M829"/>
      <c r="N829"/>
      <c r="O829"/>
      <c r="P829"/>
      <c r="Q829" s="126">
        <f t="shared" si="36"/>
        <v>1</v>
      </c>
      <c r="R829">
        <f t="shared" si="38"/>
        <v>1</v>
      </c>
      <c r="S829"/>
      <c r="T829">
        <v>2</v>
      </c>
      <c r="U829">
        <v>3</v>
      </c>
      <c r="V829"/>
      <c r="W829">
        <v>5</v>
      </c>
      <c r="X829">
        <v>6</v>
      </c>
      <c r="Y829">
        <v>7</v>
      </c>
      <c r="Z829"/>
      <c r="AA829">
        <v>9</v>
      </c>
      <c r="AB829"/>
      <c r="AC829">
        <v>11</v>
      </c>
      <c r="AD829">
        <v>12</v>
      </c>
      <c r="AE829"/>
      <c r="AF829"/>
      <c r="AG829" s="126">
        <f t="shared" si="37"/>
        <v>8</v>
      </c>
      <c r="AH829"/>
      <c r="AI829">
        <v>2</v>
      </c>
      <c r="AJ829">
        <v>4</v>
      </c>
      <c r="AK829"/>
      <c r="AL829">
        <v>5</v>
      </c>
      <c r="AM829">
        <v>3</v>
      </c>
      <c r="AN829">
        <v>6</v>
      </c>
      <c r="AO829"/>
      <c r="AP829">
        <v>1</v>
      </c>
      <c r="AQ829"/>
      <c r="AR829">
        <v>7</v>
      </c>
      <c r="AS829">
        <v>8</v>
      </c>
      <c r="AT829"/>
      <c r="AU829" t="s">
        <v>772</v>
      </c>
      <c r="AV829" t="s">
        <v>771</v>
      </c>
      <c r="AW829"/>
      <c r="AX829"/>
      <c r="AY829"/>
      <c r="AZ829">
        <v>6</v>
      </c>
      <c r="BA829">
        <v>4</v>
      </c>
      <c r="BB829">
        <v>4</v>
      </c>
      <c r="BC829">
        <v>3</v>
      </c>
      <c r="BD829">
        <v>5</v>
      </c>
      <c r="BE829">
        <v>5</v>
      </c>
      <c r="BF829">
        <v>4</v>
      </c>
      <c r="BG829">
        <v>4</v>
      </c>
      <c r="BH829">
        <v>3</v>
      </c>
      <c r="BI829">
        <v>4</v>
      </c>
      <c r="BJ829">
        <v>4</v>
      </c>
      <c r="BK829">
        <v>5</v>
      </c>
      <c r="BL829">
        <v>5</v>
      </c>
      <c r="BM829">
        <v>5</v>
      </c>
      <c r="BN829">
        <v>4</v>
      </c>
      <c r="BO829">
        <v>5</v>
      </c>
      <c r="BP829">
        <v>5</v>
      </c>
      <c r="BQ829">
        <v>4</v>
      </c>
      <c r="BR829">
        <v>4</v>
      </c>
      <c r="BS829">
        <v>5</v>
      </c>
      <c r="BT829">
        <v>4</v>
      </c>
      <c r="BU829">
        <v>5</v>
      </c>
      <c r="BV829">
        <v>5</v>
      </c>
      <c r="BW829">
        <v>5</v>
      </c>
      <c r="BX829">
        <v>4</v>
      </c>
      <c r="BY829">
        <v>4</v>
      </c>
      <c r="BZ829">
        <v>5</v>
      </c>
      <c r="CA829">
        <v>4</v>
      </c>
      <c r="CB829">
        <v>4</v>
      </c>
      <c r="CC829">
        <v>4</v>
      </c>
      <c r="CD829">
        <v>5</v>
      </c>
      <c r="CE829">
        <v>3</v>
      </c>
      <c r="CF829">
        <v>4</v>
      </c>
      <c r="CG829">
        <v>4</v>
      </c>
      <c r="CH829">
        <v>4</v>
      </c>
      <c r="CI829">
        <v>4</v>
      </c>
      <c r="CJ829">
        <v>4</v>
      </c>
      <c r="CK829">
        <v>4</v>
      </c>
      <c r="CL829">
        <v>3</v>
      </c>
      <c r="CM829">
        <v>3</v>
      </c>
      <c r="CN829">
        <v>3</v>
      </c>
    </row>
    <row r="830" spans="1:92" ht="15.5">
      <c r="A830" s="126" t="s">
        <v>770</v>
      </c>
      <c r="B830" s="132">
        <v>7.7184316518976148</v>
      </c>
      <c r="C830">
        <v>2</v>
      </c>
      <c r="D830">
        <v>1</v>
      </c>
      <c r="E830">
        <v>13</v>
      </c>
      <c r="F830">
        <v>1</v>
      </c>
      <c r="G830"/>
      <c r="H830"/>
      <c r="I830"/>
      <c r="J830"/>
      <c r="K830"/>
      <c r="L830"/>
      <c r="M830"/>
      <c r="N830"/>
      <c r="O830"/>
      <c r="P830"/>
      <c r="Q830" s="126">
        <f t="shared" si="36"/>
        <v>1</v>
      </c>
      <c r="R830">
        <f t="shared" si="38"/>
        <v>1</v>
      </c>
      <c r="S830"/>
      <c r="T830"/>
      <c r="U830">
        <v>3</v>
      </c>
      <c r="V830"/>
      <c r="W830"/>
      <c r="X830"/>
      <c r="Y830"/>
      <c r="Z830"/>
      <c r="AA830"/>
      <c r="AB830">
        <v>10</v>
      </c>
      <c r="AC830"/>
      <c r="AD830">
        <v>12</v>
      </c>
      <c r="AE830"/>
      <c r="AF830"/>
      <c r="AG830" s="126">
        <f t="shared" si="37"/>
        <v>3</v>
      </c>
      <c r="AH830"/>
      <c r="AI830"/>
      <c r="AJ830">
        <v>1</v>
      </c>
      <c r="AK830"/>
      <c r="AL830"/>
      <c r="AM830"/>
      <c r="AN830"/>
      <c r="AO830"/>
      <c r="AP830"/>
      <c r="AQ830">
        <v>3</v>
      </c>
      <c r="AR830"/>
      <c r="AS830">
        <v>2</v>
      </c>
      <c r="AT830"/>
      <c r="AU830" t="s">
        <v>769</v>
      </c>
      <c r="AV830"/>
      <c r="AW830"/>
      <c r="AX830"/>
      <c r="AY830"/>
      <c r="AZ830">
        <v>5</v>
      </c>
      <c r="BA830">
        <v>4</v>
      </c>
      <c r="BB830">
        <v>4</v>
      </c>
      <c r="BC830">
        <v>4</v>
      </c>
      <c r="BD830">
        <v>4</v>
      </c>
      <c r="BE830">
        <v>5</v>
      </c>
      <c r="BF830">
        <v>4</v>
      </c>
      <c r="BG830">
        <v>4</v>
      </c>
      <c r="BH830">
        <v>5</v>
      </c>
      <c r="BI830">
        <v>5</v>
      </c>
      <c r="BJ830">
        <v>4</v>
      </c>
      <c r="BK830">
        <v>4</v>
      </c>
      <c r="BL830">
        <v>4</v>
      </c>
      <c r="BM830">
        <v>4</v>
      </c>
      <c r="BN830">
        <v>5</v>
      </c>
      <c r="BO830">
        <v>4</v>
      </c>
      <c r="BP830">
        <v>5</v>
      </c>
      <c r="BQ830">
        <v>4</v>
      </c>
      <c r="BR830">
        <v>4</v>
      </c>
      <c r="BS830">
        <v>4</v>
      </c>
      <c r="BT830">
        <v>5</v>
      </c>
      <c r="BU830">
        <v>5</v>
      </c>
      <c r="BV830">
        <v>5</v>
      </c>
      <c r="BW830">
        <v>5</v>
      </c>
      <c r="BX830">
        <v>4</v>
      </c>
      <c r="BY830">
        <v>4</v>
      </c>
      <c r="BZ830">
        <v>4</v>
      </c>
      <c r="CA830">
        <v>5</v>
      </c>
      <c r="CB830">
        <v>4</v>
      </c>
      <c r="CC830">
        <v>5</v>
      </c>
      <c r="CD830">
        <v>5</v>
      </c>
      <c r="CE830">
        <v>3</v>
      </c>
      <c r="CF830">
        <v>4</v>
      </c>
      <c r="CG830">
        <v>4</v>
      </c>
      <c r="CH830">
        <v>4</v>
      </c>
      <c r="CI830">
        <v>4</v>
      </c>
      <c r="CJ830">
        <v>4</v>
      </c>
      <c r="CK830">
        <v>4</v>
      </c>
      <c r="CL830">
        <v>5</v>
      </c>
      <c r="CM830">
        <v>5</v>
      </c>
      <c r="CN830">
        <v>4</v>
      </c>
    </row>
    <row r="831" spans="1:92" ht="15.5">
      <c r="A831" s="126" t="s">
        <v>768</v>
      </c>
      <c r="B831" s="132">
        <v>9.1122347748282984</v>
      </c>
      <c r="C831">
        <v>1</v>
      </c>
      <c r="D831">
        <v>1</v>
      </c>
      <c r="E831">
        <v>9</v>
      </c>
      <c r="F831"/>
      <c r="G831"/>
      <c r="H831"/>
      <c r="I831"/>
      <c r="J831"/>
      <c r="K831"/>
      <c r="L831"/>
      <c r="M831"/>
      <c r="N831">
        <v>9</v>
      </c>
      <c r="O831"/>
      <c r="P831" t="s">
        <v>767</v>
      </c>
      <c r="Q831" s="126">
        <f t="shared" si="36"/>
        <v>1</v>
      </c>
      <c r="R831">
        <f t="shared" si="38"/>
        <v>9</v>
      </c>
      <c r="S831"/>
      <c r="T831"/>
      <c r="U831"/>
      <c r="V831"/>
      <c r="W831"/>
      <c r="X831"/>
      <c r="Y831"/>
      <c r="Z831">
        <v>8</v>
      </c>
      <c r="AA831"/>
      <c r="AB831"/>
      <c r="AC831"/>
      <c r="AD831"/>
      <c r="AE831"/>
      <c r="AF831"/>
      <c r="AG831" s="126">
        <f t="shared" si="37"/>
        <v>1</v>
      </c>
      <c r="AH831"/>
      <c r="AI831"/>
      <c r="AJ831"/>
      <c r="AK831"/>
      <c r="AL831"/>
      <c r="AM831"/>
      <c r="AN831"/>
      <c r="AO831">
        <v>1</v>
      </c>
      <c r="AP831"/>
      <c r="AQ831"/>
      <c r="AR831"/>
      <c r="AS831"/>
      <c r="AT831"/>
      <c r="AU831" t="s">
        <v>319</v>
      </c>
      <c r="AV831" t="s">
        <v>766</v>
      </c>
      <c r="AW831"/>
      <c r="AX831"/>
      <c r="AY831"/>
      <c r="AZ831">
        <v>4</v>
      </c>
      <c r="BA831">
        <v>3</v>
      </c>
      <c r="BB831">
        <v>3</v>
      </c>
      <c r="BC831">
        <v>2</v>
      </c>
      <c r="BD831">
        <v>2</v>
      </c>
      <c r="BE831">
        <v>5</v>
      </c>
      <c r="BF831">
        <v>3</v>
      </c>
      <c r="BG831">
        <v>4</v>
      </c>
      <c r="BH831">
        <v>4</v>
      </c>
      <c r="BI831">
        <v>5</v>
      </c>
      <c r="BJ831">
        <v>5</v>
      </c>
      <c r="BK831">
        <v>4</v>
      </c>
      <c r="BL831">
        <v>5</v>
      </c>
      <c r="BM831">
        <v>4</v>
      </c>
      <c r="BN831">
        <v>3</v>
      </c>
      <c r="BO831">
        <v>1</v>
      </c>
      <c r="BP831">
        <v>3</v>
      </c>
      <c r="BQ831">
        <v>2</v>
      </c>
      <c r="BR831">
        <v>3</v>
      </c>
      <c r="BS831">
        <v>2</v>
      </c>
      <c r="BT831">
        <v>2</v>
      </c>
      <c r="BU831">
        <v>2</v>
      </c>
      <c r="BV831">
        <v>5</v>
      </c>
      <c r="BW831">
        <v>3</v>
      </c>
      <c r="BX831">
        <v>4</v>
      </c>
      <c r="BY831">
        <v>2</v>
      </c>
      <c r="BZ831">
        <v>4</v>
      </c>
      <c r="CA831">
        <v>3</v>
      </c>
      <c r="CB831">
        <v>1</v>
      </c>
      <c r="CC831">
        <v>4</v>
      </c>
      <c r="CD831">
        <v>3</v>
      </c>
      <c r="CE831">
        <v>3</v>
      </c>
      <c r="CF831">
        <v>4</v>
      </c>
      <c r="CG831">
        <v>4</v>
      </c>
      <c r="CH831">
        <v>3</v>
      </c>
      <c r="CI831">
        <v>3</v>
      </c>
      <c r="CJ831">
        <v>5</v>
      </c>
      <c r="CK831">
        <v>5</v>
      </c>
      <c r="CL831">
        <v>3</v>
      </c>
      <c r="CM831">
        <v>2</v>
      </c>
      <c r="CN831">
        <v>3</v>
      </c>
    </row>
    <row r="832" spans="1:92" ht="15.5">
      <c r="A832" s="126" t="s">
        <v>765</v>
      </c>
      <c r="B832" s="132">
        <v>8.876012855034892</v>
      </c>
      <c r="C832">
        <v>2</v>
      </c>
      <c r="D832">
        <v>2</v>
      </c>
      <c r="E832">
        <v>2</v>
      </c>
      <c r="F832"/>
      <c r="G832"/>
      <c r="H832"/>
      <c r="I832"/>
      <c r="J832"/>
      <c r="K832"/>
      <c r="L832"/>
      <c r="M832">
        <v>8</v>
      </c>
      <c r="N832"/>
      <c r="O832"/>
      <c r="P832"/>
      <c r="Q832" s="126">
        <f t="shared" si="36"/>
        <v>1</v>
      </c>
      <c r="R832">
        <f t="shared" si="38"/>
        <v>8</v>
      </c>
      <c r="S832"/>
      <c r="T832">
        <v>2</v>
      </c>
      <c r="U832">
        <v>3</v>
      </c>
      <c r="V832">
        <v>4</v>
      </c>
      <c r="W832">
        <v>5</v>
      </c>
      <c r="X832">
        <v>6</v>
      </c>
      <c r="Y832">
        <v>7</v>
      </c>
      <c r="Z832">
        <v>8</v>
      </c>
      <c r="AA832"/>
      <c r="AB832">
        <v>10</v>
      </c>
      <c r="AC832">
        <v>11</v>
      </c>
      <c r="AD832">
        <v>12</v>
      </c>
      <c r="AE832"/>
      <c r="AF832"/>
      <c r="AG832" s="126">
        <f t="shared" si="37"/>
        <v>10</v>
      </c>
      <c r="AH832"/>
      <c r="AI832">
        <v>1</v>
      </c>
      <c r="AJ832">
        <v>3</v>
      </c>
      <c r="AK832">
        <v>9</v>
      </c>
      <c r="AL832">
        <v>4</v>
      </c>
      <c r="AM832">
        <v>8</v>
      </c>
      <c r="AN832">
        <v>2</v>
      </c>
      <c r="AO832">
        <v>10</v>
      </c>
      <c r="AP832"/>
      <c r="AQ832">
        <v>6</v>
      </c>
      <c r="AR832">
        <v>7</v>
      </c>
      <c r="AS832">
        <v>5</v>
      </c>
      <c r="AT832"/>
      <c r="AU832" t="s">
        <v>670</v>
      </c>
      <c r="AV832" t="s">
        <v>614</v>
      </c>
      <c r="AW832" t="s">
        <v>603</v>
      </c>
      <c r="AX832"/>
      <c r="AY832"/>
      <c r="AZ832">
        <v>4</v>
      </c>
      <c r="BA832">
        <v>4</v>
      </c>
      <c r="BB832">
        <v>4</v>
      </c>
      <c r="BC832">
        <v>4</v>
      </c>
      <c r="BD832">
        <v>4</v>
      </c>
      <c r="BE832">
        <v>5</v>
      </c>
      <c r="BF832">
        <v>4</v>
      </c>
      <c r="BG832">
        <v>4</v>
      </c>
      <c r="BH832">
        <v>4</v>
      </c>
      <c r="BI832">
        <v>4</v>
      </c>
      <c r="BJ832">
        <v>5</v>
      </c>
      <c r="BK832">
        <v>5</v>
      </c>
      <c r="BL832">
        <v>5</v>
      </c>
      <c r="BM832">
        <v>5</v>
      </c>
      <c r="BN832">
        <v>5</v>
      </c>
      <c r="BO832">
        <v>5</v>
      </c>
      <c r="BP832">
        <v>5</v>
      </c>
      <c r="BQ832">
        <v>4</v>
      </c>
      <c r="BR832">
        <v>5</v>
      </c>
      <c r="BS832">
        <v>5</v>
      </c>
      <c r="BT832">
        <v>4</v>
      </c>
      <c r="BU832">
        <v>4</v>
      </c>
      <c r="BV832">
        <v>4</v>
      </c>
      <c r="BW832">
        <v>4</v>
      </c>
      <c r="BX832">
        <v>4</v>
      </c>
      <c r="BY832">
        <v>4</v>
      </c>
      <c r="BZ832">
        <v>5</v>
      </c>
      <c r="CA832">
        <v>4</v>
      </c>
      <c r="CB832">
        <v>4</v>
      </c>
      <c r="CC832">
        <v>4</v>
      </c>
      <c r="CD832">
        <v>4</v>
      </c>
      <c r="CE832">
        <v>7</v>
      </c>
      <c r="CF832">
        <v>4</v>
      </c>
      <c r="CG832">
        <v>5</v>
      </c>
      <c r="CH832">
        <v>4</v>
      </c>
      <c r="CI832">
        <v>4</v>
      </c>
      <c r="CJ832">
        <v>4</v>
      </c>
      <c r="CK832">
        <v>5</v>
      </c>
      <c r="CL832">
        <v>4</v>
      </c>
      <c r="CM832">
        <v>4</v>
      </c>
      <c r="CN832">
        <v>3</v>
      </c>
    </row>
    <row r="833" spans="1:92" ht="15.5">
      <c r="A833" s="126" t="s">
        <v>764</v>
      </c>
      <c r="B833" s="132">
        <v>10.000197869558205</v>
      </c>
      <c r="C833">
        <v>2</v>
      </c>
      <c r="D833">
        <v>2</v>
      </c>
      <c r="E833">
        <v>2</v>
      </c>
      <c r="F833"/>
      <c r="G833"/>
      <c r="H833"/>
      <c r="I833"/>
      <c r="J833"/>
      <c r="K833"/>
      <c r="L833"/>
      <c r="M833">
        <v>8</v>
      </c>
      <c r="N833"/>
      <c r="O833"/>
      <c r="P833"/>
      <c r="Q833" s="126">
        <f t="shared" si="36"/>
        <v>1</v>
      </c>
      <c r="R833">
        <f t="shared" si="38"/>
        <v>8</v>
      </c>
      <c r="S833"/>
      <c r="T833"/>
      <c r="U833"/>
      <c r="V833"/>
      <c r="W833"/>
      <c r="X833"/>
      <c r="Y833"/>
      <c r="Z833"/>
      <c r="AA833"/>
      <c r="AB833"/>
      <c r="AC833"/>
      <c r="AD833"/>
      <c r="AE833"/>
      <c r="AF833">
        <v>14</v>
      </c>
      <c r="AG833" s="126">
        <f t="shared" si="37"/>
        <v>0</v>
      </c>
      <c r="AH833"/>
      <c r="AI833"/>
      <c r="AJ833"/>
      <c r="AK833"/>
      <c r="AL833"/>
      <c r="AM833"/>
      <c r="AN833"/>
      <c r="AO833"/>
      <c r="AP833"/>
      <c r="AQ833"/>
      <c r="AR833"/>
      <c r="AS833"/>
      <c r="AT833"/>
      <c r="AU833"/>
      <c r="AV833"/>
      <c r="AW833"/>
      <c r="AX833"/>
      <c r="AY833"/>
      <c r="AZ833">
        <v>3</v>
      </c>
      <c r="BA833">
        <v>3</v>
      </c>
      <c r="BB833">
        <v>3</v>
      </c>
      <c r="BC833">
        <v>3</v>
      </c>
      <c r="BD833">
        <v>3</v>
      </c>
      <c r="BE833">
        <v>3</v>
      </c>
      <c r="BF833">
        <v>3</v>
      </c>
      <c r="BG833">
        <v>3</v>
      </c>
      <c r="BH833">
        <v>3</v>
      </c>
      <c r="BI833">
        <v>3</v>
      </c>
      <c r="BJ833">
        <v>3</v>
      </c>
      <c r="BK833">
        <v>3</v>
      </c>
      <c r="BL833">
        <v>4</v>
      </c>
      <c r="BM833">
        <v>4</v>
      </c>
      <c r="BN833">
        <v>5</v>
      </c>
      <c r="BO833">
        <v>5</v>
      </c>
      <c r="BP833">
        <v>5</v>
      </c>
      <c r="BQ833">
        <v>5</v>
      </c>
      <c r="BR833">
        <v>5</v>
      </c>
      <c r="BS833">
        <v>5</v>
      </c>
      <c r="BT833">
        <v>5</v>
      </c>
      <c r="BU833">
        <v>5</v>
      </c>
      <c r="BV833">
        <v>3</v>
      </c>
      <c r="BW833">
        <v>3</v>
      </c>
      <c r="BX833">
        <v>5</v>
      </c>
      <c r="BY833">
        <v>5</v>
      </c>
      <c r="BZ833">
        <v>5</v>
      </c>
      <c r="CA833">
        <v>5</v>
      </c>
      <c r="CB833">
        <v>5</v>
      </c>
      <c r="CC833">
        <v>5</v>
      </c>
      <c r="CD833">
        <v>5</v>
      </c>
      <c r="CE833">
        <v>4</v>
      </c>
      <c r="CF833">
        <v>3</v>
      </c>
      <c r="CG833">
        <v>3</v>
      </c>
      <c r="CH833">
        <v>3</v>
      </c>
      <c r="CI833">
        <v>3</v>
      </c>
      <c r="CJ833">
        <v>3</v>
      </c>
      <c r="CK833">
        <v>3</v>
      </c>
      <c r="CL833">
        <v>3</v>
      </c>
      <c r="CM833">
        <v>3</v>
      </c>
      <c r="CN833">
        <v>3</v>
      </c>
    </row>
    <row r="834" spans="1:92" ht="15.5">
      <c r="A834" s="126" t="s">
        <v>763</v>
      </c>
      <c r="B834" s="132">
        <v>10.260691160837693</v>
      </c>
      <c r="C834">
        <v>2</v>
      </c>
      <c r="D834">
        <v>4</v>
      </c>
      <c r="E834">
        <v>13</v>
      </c>
      <c r="F834">
        <v>1</v>
      </c>
      <c r="G834"/>
      <c r="H834"/>
      <c r="I834"/>
      <c r="J834"/>
      <c r="K834"/>
      <c r="L834"/>
      <c r="M834"/>
      <c r="N834"/>
      <c r="O834"/>
      <c r="P834"/>
      <c r="Q834" s="126">
        <f t="shared" si="36"/>
        <v>1</v>
      </c>
      <c r="R834">
        <f t="shared" si="38"/>
        <v>1</v>
      </c>
      <c r="S834"/>
      <c r="T834">
        <v>2</v>
      </c>
      <c r="U834">
        <v>3</v>
      </c>
      <c r="V834"/>
      <c r="W834">
        <v>5</v>
      </c>
      <c r="X834">
        <v>6</v>
      </c>
      <c r="Y834"/>
      <c r="Z834">
        <v>8</v>
      </c>
      <c r="AA834"/>
      <c r="AB834">
        <v>10</v>
      </c>
      <c r="AC834">
        <v>11</v>
      </c>
      <c r="AD834"/>
      <c r="AE834"/>
      <c r="AF834"/>
      <c r="AG834" s="126">
        <f t="shared" si="37"/>
        <v>7</v>
      </c>
      <c r="AH834"/>
      <c r="AI834">
        <v>1</v>
      </c>
      <c r="AJ834">
        <v>3</v>
      </c>
      <c r="AK834"/>
      <c r="AL834">
        <v>2</v>
      </c>
      <c r="AM834">
        <v>4</v>
      </c>
      <c r="AN834"/>
      <c r="AO834">
        <v>5</v>
      </c>
      <c r="AP834"/>
      <c r="AQ834">
        <v>7</v>
      </c>
      <c r="AR834">
        <v>6</v>
      </c>
      <c r="AS834"/>
      <c r="AT834"/>
      <c r="AU834" t="s">
        <v>762</v>
      </c>
      <c r="AV834"/>
      <c r="AW834"/>
      <c r="AX834"/>
      <c r="AY834"/>
      <c r="AZ834">
        <v>6</v>
      </c>
      <c r="BA834">
        <v>3</v>
      </c>
      <c r="BB834">
        <v>2</v>
      </c>
      <c r="BC834">
        <v>3</v>
      </c>
      <c r="BD834">
        <v>2</v>
      </c>
      <c r="BE834">
        <v>4</v>
      </c>
      <c r="BF834">
        <v>4</v>
      </c>
      <c r="BG834">
        <v>5</v>
      </c>
      <c r="BH834">
        <v>4</v>
      </c>
      <c r="BI834">
        <v>5</v>
      </c>
      <c r="BJ834">
        <v>5</v>
      </c>
      <c r="BK834">
        <v>5</v>
      </c>
      <c r="BL834">
        <v>5</v>
      </c>
      <c r="BM834">
        <v>5</v>
      </c>
      <c r="BN834">
        <v>5</v>
      </c>
      <c r="BO834">
        <v>5</v>
      </c>
      <c r="BP834">
        <v>5</v>
      </c>
      <c r="BQ834">
        <v>5</v>
      </c>
      <c r="BR834">
        <v>5</v>
      </c>
      <c r="BS834">
        <v>5</v>
      </c>
      <c r="BT834">
        <v>5</v>
      </c>
      <c r="BU834">
        <v>5</v>
      </c>
      <c r="BV834">
        <v>5</v>
      </c>
      <c r="BW834">
        <v>5</v>
      </c>
      <c r="BX834">
        <v>5</v>
      </c>
      <c r="BY834">
        <v>5</v>
      </c>
      <c r="BZ834">
        <v>5</v>
      </c>
      <c r="CA834">
        <v>5</v>
      </c>
      <c r="CB834">
        <v>5</v>
      </c>
      <c r="CC834">
        <v>4</v>
      </c>
      <c r="CD834">
        <v>5</v>
      </c>
      <c r="CE834">
        <v>7</v>
      </c>
      <c r="CF834">
        <v>3</v>
      </c>
      <c r="CG834">
        <v>4</v>
      </c>
      <c r="CH834">
        <v>3</v>
      </c>
      <c r="CI834">
        <v>3</v>
      </c>
      <c r="CJ834">
        <v>4</v>
      </c>
      <c r="CK834">
        <v>4</v>
      </c>
      <c r="CL834">
        <v>2</v>
      </c>
      <c r="CM834">
        <v>2</v>
      </c>
      <c r="CN834">
        <v>2</v>
      </c>
    </row>
    <row r="835" spans="1:92" ht="15.5">
      <c r="A835" s="126" t="s">
        <v>761</v>
      </c>
      <c r="B835" s="132">
        <v>10.209056955233214</v>
      </c>
      <c r="C835">
        <v>2</v>
      </c>
      <c r="D835">
        <v>1</v>
      </c>
      <c r="E835">
        <v>2</v>
      </c>
      <c r="F835"/>
      <c r="G835"/>
      <c r="H835"/>
      <c r="I835"/>
      <c r="J835"/>
      <c r="K835"/>
      <c r="L835"/>
      <c r="M835">
        <v>8</v>
      </c>
      <c r="N835"/>
      <c r="O835"/>
      <c r="P835"/>
      <c r="Q835" s="126">
        <f t="shared" si="36"/>
        <v>1</v>
      </c>
      <c r="R835">
        <f t="shared" si="38"/>
        <v>8</v>
      </c>
      <c r="S835">
        <v>1</v>
      </c>
      <c r="T835">
        <v>2</v>
      </c>
      <c r="U835">
        <v>3</v>
      </c>
      <c r="V835">
        <v>4</v>
      </c>
      <c r="W835">
        <v>5</v>
      </c>
      <c r="X835">
        <v>6</v>
      </c>
      <c r="Y835">
        <v>7</v>
      </c>
      <c r="Z835">
        <v>8</v>
      </c>
      <c r="AA835">
        <v>9</v>
      </c>
      <c r="AB835">
        <v>10</v>
      </c>
      <c r="AC835"/>
      <c r="AD835">
        <v>12</v>
      </c>
      <c r="AE835">
        <v>13</v>
      </c>
      <c r="AF835"/>
      <c r="AG835" s="126">
        <f t="shared" si="37"/>
        <v>12</v>
      </c>
      <c r="AH835">
        <v>12</v>
      </c>
      <c r="AI835">
        <v>1</v>
      </c>
      <c r="AJ835">
        <v>3</v>
      </c>
      <c r="AK835">
        <v>2</v>
      </c>
      <c r="AL835">
        <v>8</v>
      </c>
      <c r="AM835">
        <v>9</v>
      </c>
      <c r="AN835">
        <v>10</v>
      </c>
      <c r="AO835">
        <v>5</v>
      </c>
      <c r="AP835">
        <v>6</v>
      </c>
      <c r="AQ835">
        <v>11</v>
      </c>
      <c r="AR835"/>
      <c r="AS835">
        <v>4</v>
      </c>
      <c r="AT835">
        <v>7</v>
      </c>
      <c r="AU835" t="s">
        <v>760</v>
      </c>
      <c r="AV835" t="s">
        <v>759</v>
      </c>
      <c r="AW835" t="s">
        <v>592</v>
      </c>
      <c r="AX835" t="s">
        <v>758</v>
      </c>
      <c r="AY835" t="s">
        <v>356</v>
      </c>
      <c r="AZ835">
        <v>5</v>
      </c>
      <c r="BA835">
        <v>5</v>
      </c>
      <c r="BB835">
        <v>5</v>
      </c>
      <c r="BC835">
        <v>5</v>
      </c>
      <c r="BD835">
        <v>5</v>
      </c>
      <c r="BE835">
        <v>4</v>
      </c>
      <c r="BF835">
        <v>5</v>
      </c>
      <c r="BG835">
        <v>5</v>
      </c>
      <c r="BH835">
        <v>5</v>
      </c>
      <c r="BI835">
        <v>4</v>
      </c>
      <c r="BJ835">
        <v>5</v>
      </c>
      <c r="BK835">
        <v>5</v>
      </c>
      <c r="BL835">
        <v>5</v>
      </c>
      <c r="BM835">
        <v>5</v>
      </c>
      <c r="BN835">
        <v>4</v>
      </c>
      <c r="BO835">
        <v>5</v>
      </c>
      <c r="BP835">
        <v>5</v>
      </c>
      <c r="BQ835">
        <v>4</v>
      </c>
      <c r="BR835">
        <v>4</v>
      </c>
      <c r="BS835">
        <v>5</v>
      </c>
      <c r="BT835">
        <v>5</v>
      </c>
      <c r="BU835">
        <v>5</v>
      </c>
      <c r="BV835">
        <v>5</v>
      </c>
      <c r="BW835">
        <v>5</v>
      </c>
      <c r="BX835">
        <v>5</v>
      </c>
      <c r="BY835">
        <v>5</v>
      </c>
      <c r="BZ835">
        <v>5</v>
      </c>
      <c r="CA835">
        <v>5</v>
      </c>
      <c r="CB835">
        <v>5</v>
      </c>
      <c r="CC835">
        <v>5</v>
      </c>
      <c r="CD835">
        <v>5</v>
      </c>
      <c r="CE835">
        <v>4</v>
      </c>
      <c r="CF835">
        <v>4</v>
      </c>
      <c r="CG835">
        <v>5</v>
      </c>
      <c r="CH835">
        <v>5</v>
      </c>
      <c r="CI835">
        <v>5</v>
      </c>
      <c r="CJ835">
        <v>4</v>
      </c>
      <c r="CK835">
        <v>5</v>
      </c>
      <c r="CL835">
        <v>5</v>
      </c>
      <c r="CM835">
        <v>5</v>
      </c>
      <c r="CN835">
        <v>4</v>
      </c>
    </row>
    <row r="836" spans="1:92" ht="15.5">
      <c r="A836" s="126" t="s">
        <v>757</v>
      </c>
      <c r="B836" s="132">
        <v>8.4025212252327126</v>
      </c>
      <c r="C836">
        <v>1</v>
      </c>
      <c r="D836">
        <v>4</v>
      </c>
      <c r="E836">
        <v>3</v>
      </c>
      <c r="F836">
        <v>1</v>
      </c>
      <c r="G836"/>
      <c r="H836"/>
      <c r="I836"/>
      <c r="J836"/>
      <c r="K836"/>
      <c r="L836"/>
      <c r="M836"/>
      <c r="N836"/>
      <c r="O836"/>
      <c r="P836"/>
      <c r="Q836" s="126">
        <f t="shared" si="36"/>
        <v>1</v>
      </c>
      <c r="R836">
        <f t="shared" si="38"/>
        <v>1</v>
      </c>
      <c r="S836"/>
      <c r="T836"/>
      <c r="U836"/>
      <c r="V836"/>
      <c r="W836"/>
      <c r="X836"/>
      <c r="Y836"/>
      <c r="Z836"/>
      <c r="AA836"/>
      <c r="AB836"/>
      <c r="AC836"/>
      <c r="AD836"/>
      <c r="AE836"/>
      <c r="AF836">
        <v>14</v>
      </c>
      <c r="AG836" s="126">
        <f t="shared" si="37"/>
        <v>0</v>
      </c>
      <c r="AH836"/>
      <c r="AI836"/>
      <c r="AJ836"/>
      <c r="AK836"/>
      <c r="AL836"/>
      <c r="AM836"/>
      <c r="AN836"/>
      <c r="AO836"/>
      <c r="AP836"/>
      <c r="AQ836"/>
      <c r="AR836"/>
      <c r="AS836"/>
      <c r="AT836"/>
      <c r="AU836" t="s">
        <v>756</v>
      </c>
      <c r="AV836" t="s">
        <v>755</v>
      </c>
      <c r="AW836"/>
      <c r="AX836"/>
      <c r="AY836"/>
      <c r="AZ836">
        <v>6</v>
      </c>
      <c r="BA836">
        <v>3</v>
      </c>
      <c r="BB836">
        <v>3</v>
      </c>
      <c r="BC836">
        <v>3</v>
      </c>
      <c r="BD836">
        <v>3</v>
      </c>
      <c r="BE836">
        <v>3</v>
      </c>
      <c r="BF836">
        <v>3</v>
      </c>
      <c r="BG836">
        <v>2</v>
      </c>
      <c r="BH836">
        <v>4</v>
      </c>
      <c r="BI836">
        <v>3</v>
      </c>
      <c r="BJ836">
        <v>3</v>
      </c>
      <c r="BK836">
        <v>3</v>
      </c>
      <c r="BL836">
        <v>3</v>
      </c>
      <c r="BM836">
        <v>3</v>
      </c>
      <c r="BN836">
        <v>3</v>
      </c>
      <c r="BO836">
        <v>2</v>
      </c>
      <c r="BP836">
        <v>5</v>
      </c>
      <c r="BQ836">
        <v>3</v>
      </c>
      <c r="BR836">
        <v>2</v>
      </c>
      <c r="BS836">
        <v>4</v>
      </c>
      <c r="BT836">
        <v>3</v>
      </c>
      <c r="BU836">
        <v>2</v>
      </c>
      <c r="BV836">
        <v>3</v>
      </c>
      <c r="BW836">
        <v>3</v>
      </c>
      <c r="BX836">
        <v>3</v>
      </c>
      <c r="BY836">
        <v>2</v>
      </c>
      <c r="BZ836">
        <v>4</v>
      </c>
      <c r="CA836">
        <v>3</v>
      </c>
      <c r="CB836">
        <v>3</v>
      </c>
      <c r="CC836">
        <v>4</v>
      </c>
      <c r="CD836">
        <v>2</v>
      </c>
      <c r="CE836">
        <v>1</v>
      </c>
      <c r="CF836">
        <v>3</v>
      </c>
      <c r="CG836">
        <v>3</v>
      </c>
      <c r="CH836">
        <v>2</v>
      </c>
      <c r="CI836">
        <v>3</v>
      </c>
      <c r="CJ836">
        <v>3</v>
      </c>
      <c r="CK836">
        <v>2</v>
      </c>
      <c r="CL836">
        <v>2</v>
      </c>
      <c r="CM836">
        <v>3</v>
      </c>
      <c r="CN836">
        <v>4</v>
      </c>
    </row>
    <row r="837" spans="1:92" ht="15.5">
      <c r="A837" s="126" t="s">
        <v>754</v>
      </c>
      <c r="B837" s="132">
        <v>9.6768713332673464</v>
      </c>
      <c r="C837">
        <v>1</v>
      </c>
      <c r="D837">
        <v>2</v>
      </c>
      <c r="E837">
        <v>9</v>
      </c>
      <c r="F837">
        <v>1</v>
      </c>
      <c r="G837"/>
      <c r="H837"/>
      <c r="I837"/>
      <c r="J837"/>
      <c r="K837"/>
      <c r="L837"/>
      <c r="M837"/>
      <c r="N837"/>
      <c r="O837"/>
      <c r="P837"/>
      <c r="Q837" s="126">
        <f t="shared" ref="Q837:Q900" si="39">COUNT(F837:P837)</f>
        <v>1</v>
      </c>
      <c r="R837">
        <f t="shared" si="38"/>
        <v>1</v>
      </c>
      <c r="S837"/>
      <c r="T837"/>
      <c r="U837"/>
      <c r="V837">
        <v>4</v>
      </c>
      <c r="W837">
        <v>5</v>
      </c>
      <c r="X837"/>
      <c r="Y837">
        <v>7</v>
      </c>
      <c r="Z837"/>
      <c r="AA837"/>
      <c r="AB837"/>
      <c r="AC837"/>
      <c r="AD837"/>
      <c r="AE837">
        <v>13</v>
      </c>
      <c r="AF837"/>
      <c r="AG837" s="126">
        <f t="shared" ref="AG837:AG900" si="40">COUNT(S837:AE837)</f>
        <v>4</v>
      </c>
      <c r="AH837"/>
      <c r="AI837"/>
      <c r="AJ837"/>
      <c r="AK837">
        <v>3</v>
      </c>
      <c r="AL837">
        <v>2</v>
      </c>
      <c r="AM837"/>
      <c r="AN837">
        <v>1</v>
      </c>
      <c r="AO837"/>
      <c r="AP837"/>
      <c r="AQ837"/>
      <c r="AR837"/>
      <c r="AS837"/>
      <c r="AT837">
        <v>4</v>
      </c>
      <c r="AU837" t="s">
        <v>753</v>
      </c>
      <c r="AV837" t="s">
        <v>752</v>
      </c>
      <c r="AW837"/>
      <c r="AX837"/>
      <c r="AY837"/>
      <c r="AZ837">
        <v>5</v>
      </c>
      <c r="BA837">
        <v>5</v>
      </c>
      <c r="BB837">
        <v>5</v>
      </c>
      <c r="BC837">
        <v>5</v>
      </c>
      <c r="BD837">
        <v>5</v>
      </c>
      <c r="BE837">
        <v>5</v>
      </c>
      <c r="BF837">
        <v>5</v>
      </c>
      <c r="BG837">
        <v>5</v>
      </c>
      <c r="BH837">
        <v>5</v>
      </c>
      <c r="BI837">
        <v>5</v>
      </c>
      <c r="BJ837">
        <v>5</v>
      </c>
      <c r="BK837">
        <v>5</v>
      </c>
      <c r="BL837">
        <v>5</v>
      </c>
      <c r="BM837">
        <v>5</v>
      </c>
      <c r="BN837">
        <v>5</v>
      </c>
      <c r="BO837">
        <v>5</v>
      </c>
      <c r="BP837">
        <v>5</v>
      </c>
      <c r="BQ837">
        <v>5</v>
      </c>
      <c r="BR837">
        <v>5</v>
      </c>
      <c r="BS837">
        <v>5</v>
      </c>
      <c r="BT837">
        <v>5</v>
      </c>
      <c r="BU837">
        <v>5</v>
      </c>
      <c r="BV837">
        <v>5</v>
      </c>
      <c r="BW837">
        <v>5</v>
      </c>
      <c r="BX837">
        <v>5</v>
      </c>
      <c r="BY837">
        <v>5</v>
      </c>
      <c r="BZ837">
        <v>5</v>
      </c>
      <c r="CA837">
        <v>5</v>
      </c>
      <c r="CB837">
        <v>5</v>
      </c>
      <c r="CC837">
        <v>5</v>
      </c>
      <c r="CD837">
        <v>5</v>
      </c>
      <c r="CE837">
        <v>3</v>
      </c>
      <c r="CF837">
        <v>5</v>
      </c>
      <c r="CG837">
        <v>5</v>
      </c>
      <c r="CH837">
        <v>5</v>
      </c>
      <c r="CI837">
        <v>5</v>
      </c>
      <c r="CJ837">
        <v>5</v>
      </c>
      <c r="CK837">
        <v>5</v>
      </c>
      <c r="CL837">
        <v>5</v>
      </c>
      <c r="CM837">
        <v>5</v>
      </c>
      <c r="CN837">
        <v>5</v>
      </c>
    </row>
    <row r="838" spans="1:92" ht="15.5">
      <c r="A838" s="126" t="s">
        <v>751</v>
      </c>
      <c r="B838" s="132">
        <v>9.5934019817616125</v>
      </c>
      <c r="C838">
        <v>2</v>
      </c>
      <c r="D838">
        <v>2</v>
      </c>
      <c r="E838">
        <v>2</v>
      </c>
      <c r="F838"/>
      <c r="G838"/>
      <c r="H838"/>
      <c r="I838"/>
      <c r="J838"/>
      <c r="K838"/>
      <c r="L838"/>
      <c r="M838"/>
      <c r="N838">
        <v>9</v>
      </c>
      <c r="O838"/>
      <c r="P838" t="s">
        <v>326</v>
      </c>
      <c r="Q838" s="126">
        <f t="shared" si="39"/>
        <v>1</v>
      </c>
      <c r="R838">
        <f t="shared" ref="R838:R901" si="41">IF(Q838=1,MAX(F838:O838),11)</f>
        <v>9</v>
      </c>
      <c r="S838"/>
      <c r="T838">
        <v>2</v>
      </c>
      <c r="U838">
        <v>3</v>
      </c>
      <c r="V838">
        <v>4</v>
      </c>
      <c r="W838">
        <v>5</v>
      </c>
      <c r="X838">
        <v>6</v>
      </c>
      <c r="Y838">
        <v>7</v>
      </c>
      <c r="Z838">
        <v>8</v>
      </c>
      <c r="AA838"/>
      <c r="AB838">
        <v>10</v>
      </c>
      <c r="AC838">
        <v>11</v>
      </c>
      <c r="AD838">
        <v>12</v>
      </c>
      <c r="AE838"/>
      <c r="AF838"/>
      <c r="AG838" s="126">
        <f t="shared" si="40"/>
        <v>10</v>
      </c>
      <c r="AH838"/>
      <c r="AI838">
        <v>2</v>
      </c>
      <c r="AJ838">
        <v>7</v>
      </c>
      <c r="AK838">
        <v>9</v>
      </c>
      <c r="AL838">
        <v>8</v>
      </c>
      <c r="AM838">
        <v>3</v>
      </c>
      <c r="AN838">
        <v>1</v>
      </c>
      <c r="AO838">
        <v>4</v>
      </c>
      <c r="AP838"/>
      <c r="AQ838">
        <v>10</v>
      </c>
      <c r="AR838">
        <v>5</v>
      </c>
      <c r="AS838">
        <v>6</v>
      </c>
      <c r="AT838"/>
      <c r="AU838" t="s">
        <v>449</v>
      </c>
      <c r="AV838" t="s">
        <v>592</v>
      </c>
      <c r="AW838" t="s">
        <v>502</v>
      </c>
      <c r="AX838" t="s">
        <v>750</v>
      </c>
      <c r="AY838" t="s">
        <v>749</v>
      </c>
      <c r="AZ838">
        <v>3</v>
      </c>
      <c r="BA838">
        <v>2</v>
      </c>
      <c r="BB838">
        <v>3</v>
      </c>
      <c r="BC838">
        <v>2</v>
      </c>
      <c r="BD838">
        <v>2</v>
      </c>
      <c r="BE838">
        <v>1</v>
      </c>
      <c r="BF838">
        <v>3</v>
      </c>
      <c r="BG838">
        <v>2</v>
      </c>
      <c r="BH838">
        <v>2</v>
      </c>
      <c r="BI838">
        <v>4</v>
      </c>
      <c r="BJ838">
        <v>4</v>
      </c>
      <c r="BK838">
        <v>5</v>
      </c>
      <c r="BL838">
        <v>5</v>
      </c>
      <c r="BM838">
        <v>4</v>
      </c>
      <c r="BN838">
        <v>5</v>
      </c>
      <c r="BO838">
        <v>5</v>
      </c>
      <c r="BP838">
        <v>5</v>
      </c>
      <c r="BQ838">
        <v>5</v>
      </c>
      <c r="BR838">
        <v>5</v>
      </c>
      <c r="BS838">
        <v>5</v>
      </c>
      <c r="BT838">
        <v>4</v>
      </c>
      <c r="BU838">
        <v>4</v>
      </c>
      <c r="BV838">
        <v>4</v>
      </c>
      <c r="BW838">
        <v>4</v>
      </c>
      <c r="BX838">
        <v>5</v>
      </c>
      <c r="BY838">
        <v>5</v>
      </c>
      <c r="BZ838">
        <v>5</v>
      </c>
      <c r="CA838">
        <v>5</v>
      </c>
      <c r="CB838">
        <v>5</v>
      </c>
      <c r="CC838">
        <v>5</v>
      </c>
      <c r="CD838">
        <v>5</v>
      </c>
      <c r="CE838">
        <v>2</v>
      </c>
      <c r="CF838">
        <v>2</v>
      </c>
      <c r="CG838">
        <v>2</v>
      </c>
      <c r="CH838">
        <v>2</v>
      </c>
      <c r="CI838">
        <v>2</v>
      </c>
      <c r="CJ838">
        <v>1</v>
      </c>
      <c r="CK838">
        <v>1</v>
      </c>
      <c r="CL838">
        <v>3</v>
      </c>
      <c r="CM838">
        <v>3</v>
      </c>
      <c r="CN838">
        <v>3</v>
      </c>
    </row>
    <row r="839" spans="1:92" ht="15.5">
      <c r="A839" s="126" t="s">
        <v>748</v>
      </c>
      <c r="B839" s="132">
        <v>7.6497645715695182</v>
      </c>
      <c r="C839">
        <v>2</v>
      </c>
      <c r="D839">
        <v>5</v>
      </c>
      <c r="E839">
        <v>2</v>
      </c>
      <c r="F839"/>
      <c r="G839"/>
      <c r="H839"/>
      <c r="I839"/>
      <c r="J839"/>
      <c r="K839"/>
      <c r="L839"/>
      <c r="M839"/>
      <c r="N839">
        <v>9</v>
      </c>
      <c r="O839"/>
      <c r="P839" t="s">
        <v>550</v>
      </c>
      <c r="Q839" s="126">
        <f t="shared" si="39"/>
        <v>1</v>
      </c>
      <c r="R839">
        <f t="shared" si="41"/>
        <v>9</v>
      </c>
      <c r="S839"/>
      <c r="T839">
        <v>2</v>
      </c>
      <c r="U839">
        <v>3</v>
      </c>
      <c r="V839"/>
      <c r="W839">
        <v>5</v>
      </c>
      <c r="X839">
        <v>6</v>
      </c>
      <c r="Y839">
        <v>7</v>
      </c>
      <c r="Z839"/>
      <c r="AA839"/>
      <c r="AB839">
        <v>10</v>
      </c>
      <c r="AC839">
        <v>11</v>
      </c>
      <c r="AD839">
        <v>12</v>
      </c>
      <c r="AE839"/>
      <c r="AF839"/>
      <c r="AG839" s="126">
        <f t="shared" si="40"/>
        <v>8</v>
      </c>
      <c r="AH839"/>
      <c r="AI839">
        <v>1</v>
      </c>
      <c r="AJ839">
        <v>3</v>
      </c>
      <c r="AK839"/>
      <c r="AL839">
        <v>4</v>
      </c>
      <c r="AM839">
        <v>2</v>
      </c>
      <c r="AN839">
        <v>5</v>
      </c>
      <c r="AO839"/>
      <c r="AP839"/>
      <c r="AQ839">
        <v>8</v>
      </c>
      <c r="AR839">
        <v>6</v>
      </c>
      <c r="AS839">
        <v>7</v>
      </c>
      <c r="AT839"/>
      <c r="AU839" t="s">
        <v>714</v>
      </c>
      <c r="AV839" t="s">
        <v>747</v>
      </c>
      <c r="AW839" t="s">
        <v>746</v>
      </c>
      <c r="AX839" t="s">
        <v>745</v>
      </c>
      <c r="AY839"/>
      <c r="AZ839">
        <v>3</v>
      </c>
      <c r="BA839">
        <v>3</v>
      </c>
      <c r="BB839">
        <v>3</v>
      </c>
      <c r="BC839">
        <v>2</v>
      </c>
      <c r="BD839">
        <v>5</v>
      </c>
      <c r="BE839">
        <v>5</v>
      </c>
      <c r="BF839">
        <v>3</v>
      </c>
      <c r="BG839">
        <v>4</v>
      </c>
      <c r="BH839">
        <v>3</v>
      </c>
      <c r="BI839">
        <v>5</v>
      </c>
      <c r="BJ839">
        <v>5</v>
      </c>
      <c r="BK839">
        <v>5</v>
      </c>
      <c r="BL839">
        <v>5</v>
      </c>
      <c r="BM839">
        <v>5</v>
      </c>
      <c r="BN839">
        <v>5</v>
      </c>
      <c r="BO839">
        <v>5</v>
      </c>
      <c r="BP839">
        <v>4</v>
      </c>
      <c r="BQ839">
        <v>5</v>
      </c>
      <c r="BR839">
        <v>5</v>
      </c>
      <c r="BS839">
        <v>5</v>
      </c>
      <c r="BT839">
        <v>5</v>
      </c>
      <c r="BU839">
        <v>4</v>
      </c>
      <c r="BV839">
        <v>5</v>
      </c>
      <c r="BW839">
        <v>5</v>
      </c>
      <c r="BX839">
        <v>5</v>
      </c>
      <c r="BY839">
        <v>5</v>
      </c>
      <c r="BZ839">
        <v>5</v>
      </c>
      <c r="CA839">
        <v>5</v>
      </c>
      <c r="CB839">
        <v>5</v>
      </c>
      <c r="CC839">
        <v>5</v>
      </c>
      <c r="CD839">
        <v>5</v>
      </c>
      <c r="CE839">
        <v>1</v>
      </c>
      <c r="CF839">
        <v>3</v>
      </c>
      <c r="CG839">
        <v>5</v>
      </c>
      <c r="CH839">
        <v>4</v>
      </c>
      <c r="CI839">
        <v>4</v>
      </c>
      <c r="CJ839">
        <v>5</v>
      </c>
      <c r="CK839">
        <v>5</v>
      </c>
      <c r="CL839">
        <v>3</v>
      </c>
      <c r="CM839">
        <v>3</v>
      </c>
      <c r="CN839">
        <v>4</v>
      </c>
    </row>
    <row r="840" spans="1:92" ht="15.5">
      <c r="A840" s="126" t="s">
        <v>744</v>
      </c>
      <c r="B840" s="132">
        <v>7.3413383749713104</v>
      </c>
      <c r="C840">
        <v>2</v>
      </c>
      <c r="D840">
        <v>2</v>
      </c>
      <c r="E840">
        <v>2</v>
      </c>
      <c r="F840"/>
      <c r="G840"/>
      <c r="H840"/>
      <c r="I840">
        <v>4</v>
      </c>
      <c r="J840"/>
      <c r="K840"/>
      <c r="L840"/>
      <c r="M840"/>
      <c r="N840"/>
      <c r="O840"/>
      <c r="P840"/>
      <c r="Q840" s="126">
        <f t="shared" si="39"/>
        <v>1</v>
      </c>
      <c r="R840">
        <f t="shared" si="41"/>
        <v>4</v>
      </c>
      <c r="S840"/>
      <c r="T840"/>
      <c r="U840"/>
      <c r="V840"/>
      <c r="W840"/>
      <c r="X840"/>
      <c r="Y840"/>
      <c r="Z840"/>
      <c r="AA840"/>
      <c r="AB840"/>
      <c r="AC840"/>
      <c r="AD840"/>
      <c r="AE840"/>
      <c r="AF840">
        <v>14</v>
      </c>
      <c r="AG840" s="126">
        <f t="shared" si="40"/>
        <v>0</v>
      </c>
      <c r="AH840"/>
      <c r="AI840"/>
      <c r="AJ840"/>
      <c r="AK840"/>
      <c r="AL840"/>
      <c r="AM840"/>
      <c r="AN840"/>
      <c r="AO840"/>
      <c r="AP840"/>
      <c r="AQ840"/>
      <c r="AR840"/>
      <c r="AS840"/>
      <c r="AT840"/>
      <c r="AU840" t="s">
        <v>743</v>
      </c>
      <c r="AV840"/>
      <c r="AW840"/>
      <c r="AX840"/>
      <c r="AY840"/>
      <c r="AZ840">
        <v>6</v>
      </c>
      <c r="BA840">
        <v>5</v>
      </c>
      <c r="BB840">
        <v>5</v>
      </c>
      <c r="BC840">
        <v>5</v>
      </c>
      <c r="BD840">
        <v>5</v>
      </c>
      <c r="BE840">
        <v>5</v>
      </c>
      <c r="BF840">
        <v>4</v>
      </c>
      <c r="BG840">
        <v>3</v>
      </c>
      <c r="BH840">
        <v>4</v>
      </c>
      <c r="BI840">
        <v>5</v>
      </c>
      <c r="BJ840">
        <v>3</v>
      </c>
      <c r="BK840">
        <v>5</v>
      </c>
      <c r="BL840">
        <v>5</v>
      </c>
      <c r="BM840">
        <v>5</v>
      </c>
      <c r="BN840">
        <v>5</v>
      </c>
      <c r="BO840">
        <v>4</v>
      </c>
      <c r="BP840">
        <v>4</v>
      </c>
      <c r="BQ840">
        <v>4</v>
      </c>
      <c r="BR840">
        <v>4</v>
      </c>
      <c r="BS840">
        <v>4</v>
      </c>
      <c r="BT840">
        <v>4</v>
      </c>
      <c r="BU840">
        <v>4</v>
      </c>
      <c r="BV840">
        <v>4</v>
      </c>
      <c r="BW840">
        <v>4</v>
      </c>
      <c r="BX840">
        <v>4</v>
      </c>
      <c r="BY840">
        <v>4</v>
      </c>
      <c r="BZ840">
        <v>5</v>
      </c>
      <c r="CA840">
        <v>4</v>
      </c>
      <c r="CB840">
        <v>4</v>
      </c>
      <c r="CC840">
        <v>3</v>
      </c>
      <c r="CD840">
        <v>4</v>
      </c>
      <c r="CE840">
        <v>7</v>
      </c>
      <c r="CF840">
        <v>5</v>
      </c>
      <c r="CG840">
        <v>5</v>
      </c>
      <c r="CH840">
        <v>3</v>
      </c>
      <c r="CI840">
        <v>3</v>
      </c>
      <c r="CJ840">
        <v>3</v>
      </c>
      <c r="CK840">
        <v>5</v>
      </c>
      <c r="CL840">
        <v>1</v>
      </c>
      <c r="CM840">
        <v>1</v>
      </c>
      <c r="CN840">
        <v>1</v>
      </c>
    </row>
    <row r="841" spans="1:92" ht="15.5">
      <c r="A841" s="126" t="s">
        <v>742</v>
      </c>
      <c r="B841" s="132">
        <v>8.5581161300316406</v>
      </c>
      <c r="C841">
        <v>2</v>
      </c>
      <c r="D841">
        <v>2</v>
      </c>
      <c r="E841">
        <v>2</v>
      </c>
      <c r="F841"/>
      <c r="G841"/>
      <c r="H841"/>
      <c r="I841"/>
      <c r="J841"/>
      <c r="K841"/>
      <c r="L841"/>
      <c r="M841">
        <v>8</v>
      </c>
      <c r="N841"/>
      <c r="O841"/>
      <c r="P841"/>
      <c r="Q841" s="126">
        <f t="shared" si="39"/>
        <v>1</v>
      </c>
      <c r="R841">
        <f t="shared" si="41"/>
        <v>8</v>
      </c>
      <c r="S841"/>
      <c r="T841">
        <v>2</v>
      </c>
      <c r="U841">
        <v>3</v>
      </c>
      <c r="V841"/>
      <c r="W841">
        <v>5</v>
      </c>
      <c r="X841">
        <v>6</v>
      </c>
      <c r="Y841">
        <v>7</v>
      </c>
      <c r="Z841">
        <v>8</v>
      </c>
      <c r="AA841"/>
      <c r="AB841"/>
      <c r="AC841">
        <v>11</v>
      </c>
      <c r="AD841">
        <v>12</v>
      </c>
      <c r="AE841">
        <v>13</v>
      </c>
      <c r="AF841"/>
      <c r="AG841" s="126">
        <f t="shared" si="40"/>
        <v>9</v>
      </c>
      <c r="AH841"/>
      <c r="AI841">
        <v>1</v>
      </c>
      <c r="AJ841">
        <v>5</v>
      </c>
      <c r="AK841"/>
      <c r="AL841">
        <v>4</v>
      </c>
      <c r="AM841">
        <v>2</v>
      </c>
      <c r="AN841">
        <v>3</v>
      </c>
      <c r="AO841">
        <v>6</v>
      </c>
      <c r="AP841"/>
      <c r="AQ841"/>
      <c r="AR841">
        <v>7</v>
      </c>
      <c r="AS841">
        <v>8</v>
      </c>
      <c r="AT841">
        <v>9</v>
      </c>
      <c r="AU841" t="s">
        <v>741</v>
      </c>
      <c r="AV841" t="s">
        <v>740</v>
      </c>
      <c r="AW841" t="s">
        <v>739</v>
      </c>
      <c r="AX841" t="s">
        <v>297</v>
      </c>
      <c r="AY841" t="s">
        <v>738</v>
      </c>
      <c r="AZ841">
        <v>3</v>
      </c>
      <c r="BA841">
        <v>2</v>
      </c>
      <c r="BB841">
        <v>4</v>
      </c>
      <c r="BC841">
        <v>3</v>
      </c>
      <c r="BD841">
        <v>5</v>
      </c>
      <c r="BE841">
        <v>5</v>
      </c>
      <c r="BF841">
        <v>4</v>
      </c>
      <c r="BG841">
        <v>3</v>
      </c>
      <c r="BH841">
        <v>4</v>
      </c>
      <c r="BI841">
        <v>5</v>
      </c>
      <c r="BJ841">
        <v>5</v>
      </c>
      <c r="BK841">
        <v>5</v>
      </c>
      <c r="BL841">
        <v>5</v>
      </c>
      <c r="BM841">
        <v>5</v>
      </c>
      <c r="BN841">
        <v>4</v>
      </c>
      <c r="BO841">
        <v>5</v>
      </c>
      <c r="BP841">
        <v>5</v>
      </c>
      <c r="BQ841">
        <v>4</v>
      </c>
      <c r="BR841">
        <v>5</v>
      </c>
      <c r="BS841">
        <v>5</v>
      </c>
      <c r="BT841">
        <v>5</v>
      </c>
      <c r="BU841">
        <v>4</v>
      </c>
      <c r="BV841">
        <v>5</v>
      </c>
      <c r="BW841">
        <v>5</v>
      </c>
      <c r="BX841">
        <v>5</v>
      </c>
      <c r="BY841">
        <v>5</v>
      </c>
      <c r="BZ841">
        <v>5</v>
      </c>
      <c r="CA841">
        <v>4</v>
      </c>
      <c r="CB841">
        <v>4</v>
      </c>
      <c r="CC841">
        <v>4</v>
      </c>
      <c r="CD841">
        <v>5</v>
      </c>
      <c r="CE841">
        <v>3</v>
      </c>
      <c r="CF841">
        <v>5</v>
      </c>
      <c r="CG841">
        <v>5</v>
      </c>
      <c r="CH841">
        <v>5</v>
      </c>
      <c r="CI841">
        <v>5</v>
      </c>
      <c r="CJ841">
        <v>5</v>
      </c>
      <c r="CK841">
        <v>5</v>
      </c>
      <c r="CL841">
        <v>4</v>
      </c>
      <c r="CM841">
        <v>3</v>
      </c>
      <c r="CN841">
        <v>5</v>
      </c>
    </row>
    <row r="842" spans="1:92" ht="15.5">
      <c r="A842" s="126" t="s">
        <v>737</v>
      </c>
      <c r="B842" s="132">
        <v>9.7048867299281056</v>
      </c>
      <c r="C842">
        <v>1</v>
      </c>
      <c r="D842">
        <v>2</v>
      </c>
      <c r="E842">
        <v>12</v>
      </c>
      <c r="F842">
        <v>1</v>
      </c>
      <c r="G842"/>
      <c r="H842"/>
      <c r="I842"/>
      <c r="J842"/>
      <c r="K842"/>
      <c r="L842"/>
      <c r="M842"/>
      <c r="N842"/>
      <c r="O842"/>
      <c r="P842"/>
      <c r="Q842" s="126">
        <f t="shared" si="39"/>
        <v>1</v>
      </c>
      <c r="R842">
        <f t="shared" si="41"/>
        <v>1</v>
      </c>
      <c r="S842"/>
      <c r="T842">
        <v>2</v>
      </c>
      <c r="U842"/>
      <c r="V842"/>
      <c r="W842"/>
      <c r="X842"/>
      <c r="Y842"/>
      <c r="Z842"/>
      <c r="AA842"/>
      <c r="AB842"/>
      <c r="AC842"/>
      <c r="AD842"/>
      <c r="AE842"/>
      <c r="AF842"/>
      <c r="AG842" s="126">
        <f t="shared" si="40"/>
        <v>1</v>
      </c>
      <c r="AH842"/>
      <c r="AI842">
        <v>1</v>
      </c>
      <c r="AJ842"/>
      <c r="AK842"/>
      <c r="AL842"/>
      <c r="AM842"/>
      <c r="AN842"/>
      <c r="AO842"/>
      <c r="AP842"/>
      <c r="AQ842"/>
      <c r="AR842"/>
      <c r="AS842"/>
      <c r="AT842"/>
      <c r="AU842" t="s">
        <v>736</v>
      </c>
      <c r="AV842" t="s">
        <v>735</v>
      </c>
      <c r="AW842" t="s">
        <v>734</v>
      </c>
      <c r="AX842" t="s">
        <v>310</v>
      </c>
      <c r="AY842" t="s">
        <v>733</v>
      </c>
      <c r="AZ842">
        <v>2</v>
      </c>
      <c r="BA842">
        <v>3</v>
      </c>
      <c r="BB842">
        <v>3</v>
      </c>
      <c r="BC842">
        <v>3</v>
      </c>
      <c r="BD842">
        <v>3</v>
      </c>
      <c r="BE842">
        <v>3</v>
      </c>
      <c r="BF842">
        <v>3</v>
      </c>
      <c r="BG842">
        <v>3</v>
      </c>
      <c r="BH842">
        <v>3</v>
      </c>
      <c r="BI842">
        <v>3</v>
      </c>
      <c r="BJ842">
        <v>3</v>
      </c>
      <c r="BK842">
        <v>3</v>
      </c>
      <c r="BL842">
        <v>3</v>
      </c>
      <c r="BM842">
        <v>3</v>
      </c>
      <c r="BN842">
        <v>3</v>
      </c>
      <c r="BO842">
        <v>3</v>
      </c>
      <c r="BP842">
        <v>3</v>
      </c>
      <c r="BQ842">
        <v>3</v>
      </c>
      <c r="BR842">
        <v>3</v>
      </c>
      <c r="BS842">
        <v>3</v>
      </c>
      <c r="BT842">
        <v>3</v>
      </c>
      <c r="BU842">
        <v>3</v>
      </c>
      <c r="BV842">
        <v>3</v>
      </c>
      <c r="BW842">
        <v>3</v>
      </c>
      <c r="BX842">
        <v>3</v>
      </c>
      <c r="BY842">
        <v>3</v>
      </c>
      <c r="BZ842">
        <v>3</v>
      </c>
      <c r="CA842">
        <v>3</v>
      </c>
      <c r="CB842">
        <v>3</v>
      </c>
      <c r="CC842">
        <v>3</v>
      </c>
      <c r="CD842">
        <v>3</v>
      </c>
      <c r="CE842">
        <v>3</v>
      </c>
      <c r="CF842">
        <v>3</v>
      </c>
      <c r="CG842">
        <v>3</v>
      </c>
      <c r="CH842">
        <v>3</v>
      </c>
      <c r="CI842">
        <v>3</v>
      </c>
      <c r="CJ842">
        <v>3</v>
      </c>
      <c r="CK842">
        <v>3</v>
      </c>
      <c r="CL842">
        <v>3</v>
      </c>
      <c r="CM842">
        <v>3</v>
      </c>
      <c r="CN842">
        <v>3</v>
      </c>
    </row>
    <row r="843" spans="1:92" ht="15.5">
      <c r="A843" s="126" t="s">
        <v>732</v>
      </c>
      <c r="B843" s="132">
        <v>9.4344553428455331</v>
      </c>
      <c r="C843">
        <v>2</v>
      </c>
      <c r="D843">
        <v>2</v>
      </c>
      <c r="E843">
        <v>8</v>
      </c>
      <c r="F843">
        <v>1</v>
      </c>
      <c r="G843"/>
      <c r="H843"/>
      <c r="I843"/>
      <c r="J843"/>
      <c r="K843"/>
      <c r="L843"/>
      <c r="M843"/>
      <c r="N843"/>
      <c r="O843"/>
      <c r="P843"/>
      <c r="Q843" s="126">
        <f t="shared" si="39"/>
        <v>1</v>
      </c>
      <c r="R843">
        <f t="shared" si="41"/>
        <v>1</v>
      </c>
      <c r="S843"/>
      <c r="T843">
        <v>2</v>
      </c>
      <c r="U843">
        <v>3</v>
      </c>
      <c r="V843">
        <v>4</v>
      </c>
      <c r="W843">
        <v>5</v>
      </c>
      <c r="X843">
        <v>6</v>
      </c>
      <c r="Y843">
        <v>7</v>
      </c>
      <c r="Z843"/>
      <c r="AA843"/>
      <c r="AB843"/>
      <c r="AC843"/>
      <c r="AD843">
        <v>12</v>
      </c>
      <c r="AE843"/>
      <c r="AF843"/>
      <c r="AG843" s="126">
        <f t="shared" si="40"/>
        <v>7</v>
      </c>
      <c r="AH843"/>
      <c r="AI843">
        <v>2</v>
      </c>
      <c r="AJ843">
        <v>3</v>
      </c>
      <c r="AK843">
        <v>5</v>
      </c>
      <c r="AL843">
        <v>4</v>
      </c>
      <c r="AM843">
        <v>1</v>
      </c>
      <c r="AN843">
        <v>6</v>
      </c>
      <c r="AO843"/>
      <c r="AP843"/>
      <c r="AQ843"/>
      <c r="AR843"/>
      <c r="AS843">
        <v>7</v>
      </c>
      <c r="AT843"/>
      <c r="AU843" t="s">
        <v>731</v>
      </c>
      <c r="AV843" t="s">
        <v>730</v>
      </c>
      <c r="AW843"/>
      <c r="AX843"/>
      <c r="AY843"/>
      <c r="AZ843">
        <v>2</v>
      </c>
      <c r="BA843">
        <v>2</v>
      </c>
      <c r="BB843">
        <v>2</v>
      </c>
      <c r="BC843">
        <v>3</v>
      </c>
      <c r="BD843">
        <v>4</v>
      </c>
      <c r="BE843">
        <v>5</v>
      </c>
      <c r="BF843">
        <v>3</v>
      </c>
      <c r="BG843">
        <v>4</v>
      </c>
      <c r="BH843">
        <v>4</v>
      </c>
      <c r="BI843">
        <v>5</v>
      </c>
      <c r="BJ843">
        <v>5</v>
      </c>
      <c r="BK843">
        <v>5</v>
      </c>
      <c r="BL843">
        <v>5</v>
      </c>
      <c r="BM843">
        <v>5</v>
      </c>
      <c r="BN843">
        <v>5</v>
      </c>
      <c r="BO843">
        <v>5</v>
      </c>
      <c r="BP843">
        <v>5</v>
      </c>
      <c r="BQ843">
        <v>5</v>
      </c>
      <c r="BR843">
        <v>5</v>
      </c>
      <c r="BS843">
        <v>5</v>
      </c>
      <c r="BT843">
        <v>5</v>
      </c>
      <c r="BU843">
        <v>4</v>
      </c>
      <c r="BV843">
        <v>5</v>
      </c>
      <c r="BW843">
        <v>5</v>
      </c>
      <c r="BX843">
        <v>5</v>
      </c>
      <c r="BY843">
        <v>5</v>
      </c>
      <c r="BZ843">
        <v>5</v>
      </c>
      <c r="CA843">
        <v>5</v>
      </c>
      <c r="CB843">
        <v>5</v>
      </c>
      <c r="CC843">
        <v>5</v>
      </c>
      <c r="CD843">
        <v>5</v>
      </c>
      <c r="CE843">
        <v>5</v>
      </c>
      <c r="CF843">
        <v>4</v>
      </c>
      <c r="CG843">
        <v>3</v>
      </c>
      <c r="CH843">
        <v>4</v>
      </c>
      <c r="CI843">
        <v>4</v>
      </c>
      <c r="CJ843">
        <v>4</v>
      </c>
      <c r="CK843">
        <v>4</v>
      </c>
      <c r="CL843">
        <v>1</v>
      </c>
      <c r="CM843">
        <v>1</v>
      </c>
      <c r="CN843">
        <v>1</v>
      </c>
    </row>
    <row r="844" spans="1:92" ht="15.5">
      <c r="A844" s="126" t="s">
        <v>729</v>
      </c>
      <c r="B844" s="132">
        <v>10.235308210499635</v>
      </c>
      <c r="C844">
        <v>1</v>
      </c>
      <c r="D844">
        <v>4</v>
      </c>
      <c r="E844">
        <v>3</v>
      </c>
      <c r="F844">
        <v>1</v>
      </c>
      <c r="G844"/>
      <c r="H844"/>
      <c r="I844"/>
      <c r="J844"/>
      <c r="K844"/>
      <c r="L844"/>
      <c r="M844"/>
      <c r="N844"/>
      <c r="O844"/>
      <c r="P844"/>
      <c r="Q844" s="126">
        <f t="shared" si="39"/>
        <v>1</v>
      </c>
      <c r="R844">
        <f t="shared" si="41"/>
        <v>1</v>
      </c>
      <c r="S844"/>
      <c r="T844">
        <v>2</v>
      </c>
      <c r="U844">
        <v>3</v>
      </c>
      <c r="V844"/>
      <c r="W844"/>
      <c r="X844"/>
      <c r="Y844"/>
      <c r="Z844"/>
      <c r="AA844"/>
      <c r="AB844"/>
      <c r="AC844"/>
      <c r="AD844"/>
      <c r="AE844"/>
      <c r="AF844"/>
      <c r="AG844" s="126">
        <f t="shared" si="40"/>
        <v>2</v>
      </c>
      <c r="AH844"/>
      <c r="AI844">
        <v>2</v>
      </c>
      <c r="AJ844">
        <v>1</v>
      </c>
      <c r="AK844"/>
      <c r="AL844"/>
      <c r="AM844"/>
      <c r="AN844"/>
      <c r="AO844"/>
      <c r="AP844"/>
      <c r="AQ844"/>
      <c r="AR844"/>
      <c r="AS844"/>
      <c r="AT844"/>
      <c r="AU844" t="s">
        <v>728</v>
      </c>
      <c r="AV844"/>
      <c r="AW844"/>
      <c r="AX844"/>
      <c r="AY844"/>
      <c r="AZ844">
        <v>4</v>
      </c>
      <c r="BA844">
        <v>4</v>
      </c>
      <c r="BB844">
        <v>5</v>
      </c>
      <c r="BC844">
        <v>5</v>
      </c>
      <c r="BD844">
        <v>3</v>
      </c>
      <c r="BE844">
        <v>5</v>
      </c>
      <c r="BF844">
        <v>4</v>
      </c>
      <c r="BG844">
        <v>4</v>
      </c>
      <c r="BH844">
        <v>4</v>
      </c>
      <c r="BI844">
        <v>4</v>
      </c>
      <c r="BJ844">
        <v>3</v>
      </c>
      <c r="BK844">
        <v>4</v>
      </c>
      <c r="BL844">
        <v>4</v>
      </c>
      <c r="BM844">
        <v>3</v>
      </c>
      <c r="BN844">
        <v>5</v>
      </c>
      <c r="BO844">
        <v>4</v>
      </c>
      <c r="BP844">
        <v>4</v>
      </c>
      <c r="BQ844">
        <v>4</v>
      </c>
      <c r="BR844">
        <v>3</v>
      </c>
      <c r="BS844">
        <v>5</v>
      </c>
      <c r="BT844">
        <v>3</v>
      </c>
      <c r="BU844">
        <v>4</v>
      </c>
      <c r="BV844">
        <v>5</v>
      </c>
      <c r="BW844">
        <v>4</v>
      </c>
      <c r="BX844">
        <v>4</v>
      </c>
      <c r="BY844">
        <v>3</v>
      </c>
      <c r="BZ844">
        <v>4</v>
      </c>
      <c r="CA844">
        <v>4</v>
      </c>
      <c r="CB844">
        <v>5</v>
      </c>
      <c r="CC844">
        <v>4</v>
      </c>
      <c r="CD844">
        <v>3</v>
      </c>
      <c r="CE844">
        <v>1</v>
      </c>
      <c r="CF844">
        <v>5</v>
      </c>
      <c r="CG844">
        <v>4</v>
      </c>
      <c r="CH844">
        <v>4</v>
      </c>
      <c r="CI844">
        <v>4</v>
      </c>
      <c r="CJ844">
        <v>3</v>
      </c>
      <c r="CK844">
        <v>4</v>
      </c>
      <c r="CL844">
        <v>2</v>
      </c>
      <c r="CM844">
        <v>2</v>
      </c>
      <c r="CN844">
        <v>3</v>
      </c>
    </row>
    <row r="845" spans="1:92" ht="15.5">
      <c r="A845" s="126" t="s">
        <v>727</v>
      </c>
      <c r="B845" s="132">
        <v>7.3961722635386504</v>
      </c>
      <c r="C845">
        <v>2</v>
      </c>
      <c r="D845">
        <v>4</v>
      </c>
      <c r="E845">
        <v>12</v>
      </c>
      <c r="F845">
        <v>1</v>
      </c>
      <c r="G845"/>
      <c r="H845"/>
      <c r="I845"/>
      <c r="J845"/>
      <c r="K845"/>
      <c r="L845"/>
      <c r="M845"/>
      <c r="N845"/>
      <c r="O845"/>
      <c r="P845"/>
      <c r="Q845" s="126">
        <f t="shared" si="39"/>
        <v>1</v>
      </c>
      <c r="R845">
        <f t="shared" si="41"/>
        <v>1</v>
      </c>
      <c r="S845"/>
      <c r="T845">
        <v>2</v>
      </c>
      <c r="U845"/>
      <c r="V845"/>
      <c r="W845"/>
      <c r="X845">
        <v>6</v>
      </c>
      <c r="Y845">
        <v>7</v>
      </c>
      <c r="Z845"/>
      <c r="AA845"/>
      <c r="AB845"/>
      <c r="AC845">
        <v>11</v>
      </c>
      <c r="AD845"/>
      <c r="AE845"/>
      <c r="AF845"/>
      <c r="AG845" s="126">
        <f t="shared" si="40"/>
        <v>4</v>
      </c>
      <c r="AH845"/>
      <c r="AI845">
        <v>1</v>
      </c>
      <c r="AJ845"/>
      <c r="AK845"/>
      <c r="AL845"/>
      <c r="AM845">
        <v>2</v>
      </c>
      <c r="AN845">
        <v>3</v>
      </c>
      <c r="AO845"/>
      <c r="AP845"/>
      <c r="AQ845"/>
      <c r="AR845">
        <v>4</v>
      </c>
      <c r="AS845"/>
      <c r="AT845"/>
      <c r="AU845" t="s">
        <v>726</v>
      </c>
      <c r="AV845"/>
      <c r="AW845"/>
      <c r="AX845"/>
      <c r="AY845"/>
      <c r="AZ845">
        <v>6</v>
      </c>
      <c r="BA845">
        <v>3</v>
      </c>
      <c r="BB845">
        <v>3</v>
      </c>
      <c r="BC845">
        <v>3</v>
      </c>
      <c r="BD845">
        <v>2</v>
      </c>
      <c r="BE845">
        <v>4</v>
      </c>
      <c r="BF845">
        <v>3</v>
      </c>
      <c r="BG845">
        <v>3</v>
      </c>
      <c r="BH845">
        <v>3</v>
      </c>
      <c r="BI845">
        <v>3</v>
      </c>
      <c r="BJ845">
        <v>3</v>
      </c>
      <c r="BK845">
        <v>3</v>
      </c>
      <c r="BL845">
        <v>3</v>
      </c>
      <c r="BM845">
        <v>3</v>
      </c>
      <c r="BN845">
        <v>3</v>
      </c>
      <c r="BO845">
        <v>3</v>
      </c>
      <c r="BP845">
        <v>3</v>
      </c>
      <c r="BQ845">
        <v>3</v>
      </c>
      <c r="BR845">
        <v>3</v>
      </c>
      <c r="BS845">
        <v>3</v>
      </c>
      <c r="BT845">
        <v>3</v>
      </c>
      <c r="BU845">
        <v>3</v>
      </c>
      <c r="BV845">
        <v>3</v>
      </c>
      <c r="BW845">
        <v>3</v>
      </c>
      <c r="BX845">
        <v>3</v>
      </c>
      <c r="BY845">
        <v>3</v>
      </c>
      <c r="BZ845">
        <v>3</v>
      </c>
      <c r="CA845">
        <v>3</v>
      </c>
      <c r="CB845">
        <v>3</v>
      </c>
      <c r="CC845">
        <v>3</v>
      </c>
      <c r="CD845">
        <v>3</v>
      </c>
      <c r="CE845">
        <v>7</v>
      </c>
      <c r="CF845">
        <v>3</v>
      </c>
      <c r="CG845">
        <v>4</v>
      </c>
      <c r="CH845">
        <v>4</v>
      </c>
      <c r="CI845">
        <v>4</v>
      </c>
      <c r="CJ845">
        <v>4</v>
      </c>
      <c r="CK845">
        <v>4</v>
      </c>
      <c r="CL845">
        <v>2</v>
      </c>
      <c r="CM845">
        <v>2</v>
      </c>
      <c r="CN845">
        <v>2</v>
      </c>
    </row>
    <row r="846" spans="1:92" ht="15.5">
      <c r="A846" s="126" t="s">
        <v>725</v>
      </c>
      <c r="B846" s="132">
        <v>10.896133468709589</v>
      </c>
      <c r="C846">
        <v>1</v>
      </c>
      <c r="D846">
        <v>6</v>
      </c>
      <c r="E846">
        <v>2</v>
      </c>
      <c r="F846"/>
      <c r="G846"/>
      <c r="H846"/>
      <c r="I846"/>
      <c r="J846"/>
      <c r="K846"/>
      <c r="L846"/>
      <c r="M846"/>
      <c r="N846">
        <v>9</v>
      </c>
      <c r="O846"/>
      <c r="P846" t="s">
        <v>168</v>
      </c>
      <c r="Q846" s="126">
        <f t="shared" si="39"/>
        <v>1</v>
      </c>
      <c r="R846">
        <f t="shared" si="41"/>
        <v>9</v>
      </c>
      <c r="S846"/>
      <c r="T846"/>
      <c r="U846"/>
      <c r="V846"/>
      <c r="W846"/>
      <c r="X846"/>
      <c r="Y846"/>
      <c r="Z846"/>
      <c r="AA846"/>
      <c r="AB846"/>
      <c r="AC846"/>
      <c r="AD846"/>
      <c r="AE846"/>
      <c r="AF846"/>
      <c r="AG846" s="126">
        <f t="shared" si="40"/>
        <v>0</v>
      </c>
      <c r="AH846"/>
      <c r="AI846"/>
      <c r="AJ846"/>
      <c r="AK846"/>
      <c r="AL846"/>
      <c r="AM846"/>
      <c r="AN846"/>
      <c r="AO846"/>
      <c r="AP846"/>
      <c r="AQ846"/>
      <c r="AR846"/>
      <c r="AS846"/>
      <c r="AT846"/>
      <c r="AU846" t="s">
        <v>724</v>
      </c>
      <c r="AV846" t="s">
        <v>723</v>
      </c>
      <c r="AW846" t="s">
        <v>722</v>
      </c>
      <c r="AX846" t="s">
        <v>721</v>
      </c>
      <c r="AY846" t="s">
        <v>720</v>
      </c>
      <c r="AZ846">
        <v>6</v>
      </c>
      <c r="BA846">
        <v>1</v>
      </c>
      <c r="BB846">
        <v>1</v>
      </c>
      <c r="BC846">
        <v>1</v>
      </c>
      <c r="BD846">
        <v>3</v>
      </c>
      <c r="BE846">
        <v>1</v>
      </c>
      <c r="BF846">
        <v>1</v>
      </c>
      <c r="BG846">
        <v>3</v>
      </c>
      <c r="BH846">
        <v>1</v>
      </c>
      <c r="BI846">
        <v>1</v>
      </c>
      <c r="BJ846">
        <v>1</v>
      </c>
      <c r="BK846">
        <v>1</v>
      </c>
      <c r="BL846">
        <v>1</v>
      </c>
      <c r="BM846">
        <v>3</v>
      </c>
      <c r="BN846">
        <v>4</v>
      </c>
      <c r="BO846">
        <v>3</v>
      </c>
      <c r="BP846">
        <v>1</v>
      </c>
      <c r="BQ846">
        <v>5</v>
      </c>
      <c r="BR846">
        <v>5</v>
      </c>
      <c r="BS846">
        <v>1</v>
      </c>
      <c r="BT846">
        <v>1</v>
      </c>
      <c r="BU846">
        <v>3</v>
      </c>
      <c r="BV846">
        <v>2</v>
      </c>
      <c r="BW846">
        <v>3</v>
      </c>
      <c r="BX846">
        <v>3</v>
      </c>
      <c r="BY846">
        <v>4</v>
      </c>
      <c r="BZ846">
        <v>4</v>
      </c>
      <c r="CA846">
        <v>1</v>
      </c>
      <c r="CB846">
        <v>3</v>
      </c>
      <c r="CC846">
        <v>1</v>
      </c>
      <c r="CD846">
        <v>3</v>
      </c>
      <c r="CE846">
        <v>3</v>
      </c>
      <c r="CF846">
        <v>3</v>
      </c>
      <c r="CG846">
        <v>1</v>
      </c>
      <c r="CH846">
        <v>1</v>
      </c>
      <c r="CI846">
        <v>1</v>
      </c>
      <c r="CJ846">
        <v>1</v>
      </c>
      <c r="CK846">
        <v>1</v>
      </c>
      <c r="CL846">
        <v>5</v>
      </c>
      <c r="CM846">
        <v>4</v>
      </c>
      <c r="CN846">
        <v>3</v>
      </c>
    </row>
    <row r="847" spans="1:92" ht="15.5">
      <c r="A847" s="126" t="s">
        <v>719</v>
      </c>
      <c r="B847" s="132">
        <v>7.7072900358112149</v>
      </c>
      <c r="C847">
        <v>2</v>
      </c>
      <c r="D847">
        <v>2</v>
      </c>
      <c r="E847">
        <v>2</v>
      </c>
      <c r="F847"/>
      <c r="G847"/>
      <c r="H847"/>
      <c r="I847"/>
      <c r="J847"/>
      <c r="K847"/>
      <c r="L847"/>
      <c r="M847"/>
      <c r="N847">
        <v>9</v>
      </c>
      <c r="O847"/>
      <c r="P847" t="s">
        <v>718</v>
      </c>
      <c r="Q847" s="126">
        <f t="shared" si="39"/>
        <v>1</v>
      </c>
      <c r="R847">
        <f t="shared" si="41"/>
        <v>9</v>
      </c>
      <c r="S847">
        <v>1</v>
      </c>
      <c r="T847"/>
      <c r="U847"/>
      <c r="V847"/>
      <c r="W847">
        <v>5</v>
      </c>
      <c r="X847"/>
      <c r="Y847"/>
      <c r="Z847"/>
      <c r="AA847">
        <v>9</v>
      </c>
      <c r="AB847"/>
      <c r="AC847"/>
      <c r="AD847">
        <v>12</v>
      </c>
      <c r="AE847">
        <v>13</v>
      </c>
      <c r="AF847"/>
      <c r="AG847" s="126">
        <f t="shared" si="40"/>
        <v>5</v>
      </c>
      <c r="AH847">
        <v>3</v>
      </c>
      <c r="AI847"/>
      <c r="AJ847"/>
      <c r="AK847"/>
      <c r="AL847">
        <v>2</v>
      </c>
      <c r="AM847"/>
      <c r="AN847"/>
      <c r="AO847"/>
      <c r="AP847">
        <v>4</v>
      </c>
      <c r="AQ847"/>
      <c r="AR847"/>
      <c r="AS847">
        <v>1</v>
      </c>
      <c r="AT847">
        <v>5</v>
      </c>
      <c r="AU847" t="s">
        <v>717</v>
      </c>
      <c r="AV847"/>
      <c r="AW847"/>
      <c r="AX847"/>
      <c r="AY847"/>
      <c r="AZ847">
        <v>5</v>
      </c>
      <c r="BA847">
        <v>3</v>
      </c>
      <c r="BB847">
        <v>3</v>
      </c>
      <c r="BC847">
        <v>4</v>
      </c>
      <c r="BD847">
        <v>3</v>
      </c>
      <c r="BE847">
        <v>4</v>
      </c>
      <c r="BF847">
        <v>3</v>
      </c>
      <c r="BG847">
        <v>3</v>
      </c>
      <c r="BH847">
        <v>3</v>
      </c>
      <c r="BI847">
        <v>2</v>
      </c>
      <c r="BJ847">
        <v>4</v>
      </c>
      <c r="BK847">
        <v>3</v>
      </c>
      <c r="BL847">
        <v>3</v>
      </c>
      <c r="BM847">
        <v>3</v>
      </c>
      <c r="BN847">
        <v>3</v>
      </c>
      <c r="BO847">
        <v>3</v>
      </c>
      <c r="BP847">
        <v>3</v>
      </c>
      <c r="BQ847">
        <v>4</v>
      </c>
      <c r="BR847">
        <v>3</v>
      </c>
      <c r="BS847">
        <v>3</v>
      </c>
      <c r="BT847">
        <v>3</v>
      </c>
      <c r="BU847">
        <v>2</v>
      </c>
      <c r="BV847">
        <v>3</v>
      </c>
      <c r="BW847">
        <v>3</v>
      </c>
      <c r="BX847">
        <v>4</v>
      </c>
      <c r="BY847">
        <v>3</v>
      </c>
      <c r="BZ847">
        <v>3</v>
      </c>
      <c r="CA847">
        <v>3</v>
      </c>
      <c r="CB847">
        <v>2</v>
      </c>
      <c r="CC847">
        <v>3</v>
      </c>
      <c r="CD847">
        <v>4</v>
      </c>
      <c r="CE847">
        <v>7</v>
      </c>
      <c r="CF847">
        <v>2</v>
      </c>
      <c r="CG847">
        <v>3</v>
      </c>
      <c r="CH847">
        <v>3</v>
      </c>
      <c r="CI847">
        <v>2</v>
      </c>
      <c r="CJ847">
        <v>2</v>
      </c>
      <c r="CK847">
        <v>2</v>
      </c>
      <c r="CL847">
        <v>2</v>
      </c>
      <c r="CM847">
        <v>3</v>
      </c>
      <c r="CN847">
        <v>3</v>
      </c>
    </row>
    <row r="848" spans="1:92" ht="15.5">
      <c r="A848" s="126" t="s">
        <v>716</v>
      </c>
      <c r="B848" s="132">
        <v>8.4978366574291506</v>
      </c>
      <c r="C848">
        <v>1</v>
      </c>
      <c r="D848">
        <v>5</v>
      </c>
      <c r="E848">
        <v>2</v>
      </c>
      <c r="F848"/>
      <c r="G848">
        <v>2</v>
      </c>
      <c r="H848"/>
      <c r="I848"/>
      <c r="J848"/>
      <c r="K848"/>
      <c r="L848"/>
      <c r="M848"/>
      <c r="N848"/>
      <c r="O848"/>
      <c r="P848"/>
      <c r="Q848" s="126">
        <f t="shared" si="39"/>
        <v>1</v>
      </c>
      <c r="R848">
        <f t="shared" si="41"/>
        <v>2</v>
      </c>
      <c r="S848"/>
      <c r="T848">
        <v>2</v>
      </c>
      <c r="U848">
        <v>3</v>
      </c>
      <c r="V848"/>
      <c r="W848">
        <v>5</v>
      </c>
      <c r="X848">
        <v>6</v>
      </c>
      <c r="Y848">
        <v>7</v>
      </c>
      <c r="Z848"/>
      <c r="AA848">
        <v>9</v>
      </c>
      <c r="AB848"/>
      <c r="AC848">
        <v>11</v>
      </c>
      <c r="AD848">
        <v>12</v>
      </c>
      <c r="AE848"/>
      <c r="AF848"/>
      <c r="AG848" s="126">
        <f t="shared" si="40"/>
        <v>8</v>
      </c>
      <c r="AH848"/>
      <c r="AI848">
        <v>2</v>
      </c>
      <c r="AJ848">
        <v>6</v>
      </c>
      <c r="AK848"/>
      <c r="AL848">
        <v>5</v>
      </c>
      <c r="AM848">
        <v>7</v>
      </c>
      <c r="AN848">
        <v>3</v>
      </c>
      <c r="AO848"/>
      <c r="AP848">
        <v>1</v>
      </c>
      <c r="AQ848"/>
      <c r="AR848">
        <v>8</v>
      </c>
      <c r="AS848">
        <v>4</v>
      </c>
      <c r="AT848"/>
      <c r="AU848" t="s">
        <v>472</v>
      </c>
      <c r="AV848" t="s">
        <v>715</v>
      </c>
      <c r="AW848" t="s">
        <v>714</v>
      </c>
      <c r="AX848" t="s">
        <v>713</v>
      </c>
      <c r="AY848" t="s">
        <v>712</v>
      </c>
      <c r="AZ848">
        <v>4</v>
      </c>
      <c r="BA848">
        <v>3</v>
      </c>
      <c r="BB848">
        <v>3</v>
      </c>
      <c r="BC848">
        <v>2</v>
      </c>
      <c r="BD848">
        <v>5</v>
      </c>
      <c r="BE848">
        <v>5</v>
      </c>
      <c r="BF848">
        <v>3</v>
      </c>
      <c r="BG848">
        <v>3</v>
      </c>
      <c r="BH848">
        <v>3</v>
      </c>
      <c r="BI848">
        <v>4</v>
      </c>
      <c r="BJ848">
        <v>5</v>
      </c>
      <c r="BK848">
        <v>5</v>
      </c>
      <c r="BL848">
        <v>5</v>
      </c>
      <c r="BM848">
        <v>5</v>
      </c>
      <c r="BN848">
        <v>5</v>
      </c>
      <c r="BO848">
        <v>5</v>
      </c>
      <c r="BP848">
        <v>5</v>
      </c>
      <c r="BQ848">
        <v>5</v>
      </c>
      <c r="BR848">
        <v>5</v>
      </c>
      <c r="BS848">
        <v>5</v>
      </c>
      <c r="BT848">
        <v>5</v>
      </c>
      <c r="BU848">
        <v>3</v>
      </c>
      <c r="BV848">
        <v>5</v>
      </c>
      <c r="BW848">
        <v>5</v>
      </c>
      <c r="BX848">
        <v>5</v>
      </c>
      <c r="BY848">
        <v>5</v>
      </c>
      <c r="BZ848">
        <v>5</v>
      </c>
      <c r="CA848">
        <v>5</v>
      </c>
      <c r="CB848">
        <v>5</v>
      </c>
      <c r="CC848">
        <v>5</v>
      </c>
      <c r="CD848">
        <v>5</v>
      </c>
      <c r="CE848">
        <v>6</v>
      </c>
      <c r="CF848">
        <v>4</v>
      </c>
      <c r="CG848">
        <v>5</v>
      </c>
      <c r="CH848">
        <v>4</v>
      </c>
      <c r="CI848">
        <v>5</v>
      </c>
      <c r="CJ848">
        <v>4</v>
      </c>
      <c r="CK848">
        <v>5</v>
      </c>
      <c r="CL848">
        <v>4</v>
      </c>
      <c r="CM848">
        <v>4</v>
      </c>
      <c r="CN848">
        <v>3</v>
      </c>
    </row>
    <row r="849" spans="1:92" ht="15.5">
      <c r="A849" s="126" t="s">
        <v>711</v>
      </c>
      <c r="B849" s="132">
        <v>10.399626639582044</v>
      </c>
      <c r="C849">
        <v>2</v>
      </c>
      <c r="D849">
        <v>5</v>
      </c>
      <c r="E849">
        <v>9</v>
      </c>
      <c r="F849">
        <v>1</v>
      </c>
      <c r="G849"/>
      <c r="H849"/>
      <c r="I849"/>
      <c r="J849"/>
      <c r="K849"/>
      <c r="L849"/>
      <c r="M849"/>
      <c r="N849"/>
      <c r="O849"/>
      <c r="P849"/>
      <c r="Q849" s="126">
        <f t="shared" si="39"/>
        <v>1</v>
      </c>
      <c r="R849">
        <f t="shared" si="41"/>
        <v>1</v>
      </c>
      <c r="S849"/>
      <c r="T849">
        <v>2</v>
      </c>
      <c r="U849">
        <v>3</v>
      </c>
      <c r="V849"/>
      <c r="W849">
        <v>5</v>
      </c>
      <c r="X849">
        <v>6</v>
      </c>
      <c r="Y849">
        <v>7</v>
      </c>
      <c r="Z849"/>
      <c r="AA849"/>
      <c r="AB849"/>
      <c r="AC849">
        <v>11</v>
      </c>
      <c r="AD849"/>
      <c r="AE849"/>
      <c r="AF849"/>
      <c r="AG849" s="126">
        <f t="shared" si="40"/>
        <v>6</v>
      </c>
      <c r="AH849"/>
      <c r="AI849">
        <v>1</v>
      </c>
      <c r="AJ849">
        <v>4</v>
      </c>
      <c r="AK849"/>
      <c r="AL849">
        <v>6</v>
      </c>
      <c r="AM849">
        <v>3</v>
      </c>
      <c r="AN849">
        <v>5</v>
      </c>
      <c r="AO849"/>
      <c r="AP849"/>
      <c r="AQ849"/>
      <c r="AR849">
        <v>2</v>
      </c>
      <c r="AS849"/>
      <c r="AT849"/>
      <c r="AU849"/>
      <c r="AV849"/>
      <c r="AW849"/>
      <c r="AX849"/>
      <c r="AY849"/>
      <c r="AZ849">
        <v>6</v>
      </c>
      <c r="BA849">
        <v>3</v>
      </c>
      <c r="BB849">
        <v>3</v>
      </c>
      <c r="BC849">
        <v>4</v>
      </c>
      <c r="BD849">
        <v>3</v>
      </c>
      <c r="BE849">
        <v>5</v>
      </c>
      <c r="BF849">
        <v>3</v>
      </c>
      <c r="BG849">
        <v>4</v>
      </c>
      <c r="BH849">
        <v>2</v>
      </c>
      <c r="BI849">
        <v>4</v>
      </c>
      <c r="BJ849">
        <v>5</v>
      </c>
      <c r="BK849">
        <v>5</v>
      </c>
      <c r="BL849">
        <v>5</v>
      </c>
      <c r="BM849">
        <v>5</v>
      </c>
      <c r="BN849">
        <v>5</v>
      </c>
      <c r="BO849">
        <v>4</v>
      </c>
      <c r="BP849">
        <v>4</v>
      </c>
      <c r="BQ849">
        <v>4</v>
      </c>
      <c r="BR849">
        <v>5</v>
      </c>
      <c r="BS849">
        <v>5</v>
      </c>
      <c r="BT849">
        <v>5</v>
      </c>
      <c r="BU849">
        <v>5</v>
      </c>
      <c r="BV849">
        <v>4</v>
      </c>
      <c r="BW849">
        <v>4</v>
      </c>
      <c r="BX849">
        <v>5</v>
      </c>
      <c r="BY849">
        <v>5</v>
      </c>
      <c r="BZ849">
        <v>5</v>
      </c>
      <c r="CA849">
        <v>5</v>
      </c>
      <c r="CB849">
        <v>4</v>
      </c>
      <c r="CC849">
        <v>4</v>
      </c>
      <c r="CD849">
        <v>5</v>
      </c>
      <c r="CE849">
        <v>4</v>
      </c>
      <c r="CF849">
        <v>5</v>
      </c>
      <c r="CG849">
        <v>4</v>
      </c>
      <c r="CH849">
        <v>4</v>
      </c>
      <c r="CI849">
        <v>5</v>
      </c>
      <c r="CJ849">
        <v>5</v>
      </c>
      <c r="CK849">
        <v>4</v>
      </c>
      <c r="CL849">
        <v>3</v>
      </c>
      <c r="CM849">
        <v>3</v>
      </c>
      <c r="CN849">
        <v>2</v>
      </c>
    </row>
    <row r="850" spans="1:92" ht="15.5">
      <c r="A850" s="126" t="s">
        <v>710</v>
      </c>
      <c r="B850" s="132">
        <v>9.7740131810307247</v>
      </c>
      <c r="C850">
        <v>1</v>
      </c>
      <c r="D850">
        <v>3</v>
      </c>
      <c r="E850">
        <v>2</v>
      </c>
      <c r="F850">
        <v>1</v>
      </c>
      <c r="G850"/>
      <c r="H850"/>
      <c r="I850"/>
      <c r="J850"/>
      <c r="K850"/>
      <c r="L850"/>
      <c r="M850"/>
      <c r="N850"/>
      <c r="O850"/>
      <c r="P850"/>
      <c r="Q850" s="126">
        <f t="shared" si="39"/>
        <v>1</v>
      </c>
      <c r="R850">
        <f t="shared" si="41"/>
        <v>1</v>
      </c>
      <c r="S850"/>
      <c r="T850">
        <v>2</v>
      </c>
      <c r="U850">
        <v>3</v>
      </c>
      <c r="V850"/>
      <c r="W850">
        <v>5</v>
      </c>
      <c r="X850"/>
      <c r="Y850">
        <v>7</v>
      </c>
      <c r="Z850">
        <v>8</v>
      </c>
      <c r="AA850"/>
      <c r="AB850"/>
      <c r="AC850">
        <v>11</v>
      </c>
      <c r="AD850">
        <v>12</v>
      </c>
      <c r="AE850"/>
      <c r="AF850"/>
      <c r="AG850" s="126">
        <f t="shared" si="40"/>
        <v>7</v>
      </c>
      <c r="AH850"/>
      <c r="AI850">
        <v>1</v>
      </c>
      <c r="AJ850">
        <v>3</v>
      </c>
      <c r="AK850"/>
      <c r="AL850">
        <v>2</v>
      </c>
      <c r="AM850"/>
      <c r="AN850">
        <v>5</v>
      </c>
      <c r="AO850">
        <v>4</v>
      </c>
      <c r="AP850"/>
      <c r="AQ850"/>
      <c r="AR850">
        <v>6</v>
      </c>
      <c r="AS850">
        <v>7</v>
      </c>
      <c r="AT850"/>
      <c r="AU850" t="s">
        <v>86</v>
      </c>
      <c r="AV850"/>
      <c r="AW850"/>
      <c r="AX850"/>
      <c r="AY850"/>
      <c r="AZ850">
        <v>3</v>
      </c>
      <c r="BA850">
        <v>3</v>
      </c>
      <c r="BB850">
        <v>3</v>
      </c>
      <c r="BC850">
        <v>3</v>
      </c>
      <c r="BD850">
        <v>3</v>
      </c>
      <c r="BE850">
        <v>5</v>
      </c>
      <c r="BF850">
        <v>3</v>
      </c>
      <c r="BG850">
        <v>4</v>
      </c>
      <c r="BH850">
        <v>4</v>
      </c>
      <c r="BI850">
        <v>5</v>
      </c>
      <c r="BJ850">
        <v>5</v>
      </c>
      <c r="BK850">
        <v>5</v>
      </c>
      <c r="BL850">
        <v>5</v>
      </c>
      <c r="BM850">
        <v>5</v>
      </c>
      <c r="BN850">
        <v>5</v>
      </c>
      <c r="BO850">
        <v>5</v>
      </c>
      <c r="BP850">
        <v>5</v>
      </c>
      <c r="BQ850">
        <v>5</v>
      </c>
      <c r="BR850">
        <v>5</v>
      </c>
      <c r="BS850">
        <v>5</v>
      </c>
      <c r="BT850">
        <v>4</v>
      </c>
      <c r="BU850">
        <v>5</v>
      </c>
      <c r="BV850">
        <v>4</v>
      </c>
      <c r="BW850">
        <v>4</v>
      </c>
      <c r="BX850">
        <v>5</v>
      </c>
      <c r="BY850">
        <v>5</v>
      </c>
      <c r="BZ850">
        <v>5</v>
      </c>
      <c r="CA850">
        <v>3</v>
      </c>
      <c r="CB850">
        <v>4</v>
      </c>
      <c r="CC850">
        <v>4</v>
      </c>
      <c r="CD850">
        <v>4</v>
      </c>
      <c r="CE850">
        <v>4</v>
      </c>
      <c r="CF850">
        <v>2</v>
      </c>
      <c r="CG850">
        <v>4</v>
      </c>
      <c r="CH850">
        <v>4</v>
      </c>
      <c r="CI850">
        <v>5</v>
      </c>
      <c r="CJ850">
        <v>5</v>
      </c>
      <c r="CK850">
        <v>4</v>
      </c>
      <c r="CL850">
        <v>2</v>
      </c>
      <c r="CM850">
        <v>3</v>
      </c>
      <c r="CN850">
        <v>2</v>
      </c>
    </row>
    <row r="851" spans="1:92" ht="15.5">
      <c r="A851" s="126" t="s">
        <v>709</v>
      </c>
      <c r="B851" s="132">
        <v>10.597298634263881</v>
      </c>
      <c r="C851">
        <v>2</v>
      </c>
      <c r="D851">
        <v>6</v>
      </c>
      <c r="E851">
        <v>15</v>
      </c>
      <c r="F851">
        <v>1</v>
      </c>
      <c r="G851"/>
      <c r="H851"/>
      <c r="I851"/>
      <c r="J851"/>
      <c r="K851"/>
      <c r="L851"/>
      <c r="M851"/>
      <c r="N851"/>
      <c r="O851"/>
      <c r="P851"/>
      <c r="Q851" s="126">
        <f t="shared" si="39"/>
        <v>1</v>
      </c>
      <c r="R851">
        <f t="shared" si="41"/>
        <v>1</v>
      </c>
      <c r="S851"/>
      <c r="T851">
        <v>2</v>
      </c>
      <c r="U851"/>
      <c r="V851">
        <v>4</v>
      </c>
      <c r="W851">
        <v>5</v>
      </c>
      <c r="X851">
        <v>6</v>
      </c>
      <c r="Y851">
        <v>7</v>
      </c>
      <c r="Z851"/>
      <c r="AA851"/>
      <c r="AB851"/>
      <c r="AC851">
        <v>11</v>
      </c>
      <c r="AD851">
        <v>12</v>
      </c>
      <c r="AE851"/>
      <c r="AF851"/>
      <c r="AG851" s="126">
        <f t="shared" si="40"/>
        <v>7</v>
      </c>
      <c r="AH851"/>
      <c r="AI851">
        <v>1</v>
      </c>
      <c r="AJ851"/>
      <c r="AK851">
        <v>5</v>
      </c>
      <c r="AL851">
        <v>7</v>
      </c>
      <c r="AM851">
        <v>2</v>
      </c>
      <c r="AN851">
        <v>3</v>
      </c>
      <c r="AO851"/>
      <c r="AP851"/>
      <c r="AQ851"/>
      <c r="AR851">
        <v>4</v>
      </c>
      <c r="AS851">
        <v>6</v>
      </c>
      <c r="AT851"/>
      <c r="AU851" t="s">
        <v>536</v>
      </c>
      <c r="AV851" t="s">
        <v>315</v>
      </c>
      <c r="AW851" t="s">
        <v>311</v>
      </c>
      <c r="AX851" t="s">
        <v>415</v>
      </c>
      <c r="AY851" t="s">
        <v>415</v>
      </c>
      <c r="AZ851">
        <v>4</v>
      </c>
      <c r="BA851">
        <v>4</v>
      </c>
      <c r="BB851">
        <v>4</v>
      </c>
      <c r="BC851">
        <v>4</v>
      </c>
      <c r="BD851">
        <v>3</v>
      </c>
      <c r="BE851">
        <v>4</v>
      </c>
      <c r="BF851">
        <v>4</v>
      </c>
      <c r="BG851">
        <v>4</v>
      </c>
      <c r="BH851">
        <v>3</v>
      </c>
      <c r="BI851">
        <v>5</v>
      </c>
      <c r="BJ851">
        <v>4</v>
      </c>
      <c r="BK851">
        <v>5</v>
      </c>
      <c r="BL851">
        <v>5</v>
      </c>
      <c r="BM851">
        <v>4</v>
      </c>
      <c r="BN851">
        <v>4</v>
      </c>
      <c r="BO851">
        <v>5</v>
      </c>
      <c r="BP851">
        <v>5</v>
      </c>
      <c r="BQ851">
        <v>5</v>
      </c>
      <c r="BR851">
        <v>5</v>
      </c>
      <c r="BS851">
        <v>5</v>
      </c>
      <c r="BT851">
        <v>4</v>
      </c>
      <c r="BU851">
        <v>4</v>
      </c>
      <c r="BV851">
        <v>4</v>
      </c>
      <c r="BW851">
        <v>5</v>
      </c>
      <c r="BX851">
        <v>5</v>
      </c>
      <c r="BY851">
        <v>5</v>
      </c>
      <c r="BZ851">
        <v>5</v>
      </c>
      <c r="CA851">
        <v>5</v>
      </c>
      <c r="CB851">
        <v>4</v>
      </c>
      <c r="CC851">
        <v>4</v>
      </c>
      <c r="CD851">
        <v>4</v>
      </c>
      <c r="CE851">
        <v>2</v>
      </c>
      <c r="CF851">
        <v>3</v>
      </c>
      <c r="CG851">
        <v>4</v>
      </c>
      <c r="CH851">
        <v>4</v>
      </c>
      <c r="CI851">
        <v>4</v>
      </c>
      <c r="CJ851">
        <v>4</v>
      </c>
      <c r="CK851">
        <v>4</v>
      </c>
      <c r="CL851">
        <v>3</v>
      </c>
      <c r="CM851">
        <v>3</v>
      </c>
      <c r="CN851">
        <v>2</v>
      </c>
    </row>
    <row r="852" spans="1:92" ht="15.5">
      <c r="A852" s="126" t="s">
        <v>708</v>
      </c>
      <c r="B852" s="132">
        <v>8.6767496904392605</v>
      </c>
      <c r="C852">
        <v>2</v>
      </c>
      <c r="D852">
        <v>6</v>
      </c>
      <c r="E852">
        <v>4</v>
      </c>
      <c r="F852">
        <v>1</v>
      </c>
      <c r="G852"/>
      <c r="H852"/>
      <c r="I852"/>
      <c r="J852"/>
      <c r="K852"/>
      <c r="L852"/>
      <c r="M852"/>
      <c r="N852"/>
      <c r="O852"/>
      <c r="P852"/>
      <c r="Q852" s="126">
        <f t="shared" si="39"/>
        <v>1</v>
      </c>
      <c r="R852">
        <f t="shared" si="41"/>
        <v>1</v>
      </c>
      <c r="S852"/>
      <c r="T852">
        <v>2</v>
      </c>
      <c r="U852"/>
      <c r="V852"/>
      <c r="W852">
        <v>5</v>
      </c>
      <c r="X852"/>
      <c r="Y852"/>
      <c r="Z852"/>
      <c r="AA852"/>
      <c r="AB852"/>
      <c r="AC852">
        <v>11</v>
      </c>
      <c r="AD852"/>
      <c r="AE852"/>
      <c r="AF852"/>
      <c r="AG852" s="126">
        <f t="shared" si="40"/>
        <v>3</v>
      </c>
      <c r="AH852"/>
      <c r="AI852">
        <v>1</v>
      </c>
      <c r="AJ852"/>
      <c r="AK852"/>
      <c r="AL852">
        <v>3</v>
      </c>
      <c r="AM852"/>
      <c r="AN852"/>
      <c r="AO852"/>
      <c r="AP852"/>
      <c r="AQ852"/>
      <c r="AR852">
        <v>2</v>
      </c>
      <c r="AS852"/>
      <c r="AT852"/>
      <c r="AU852" t="s">
        <v>707</v>
      </c>
      <c r="AV852" t="s">
        <v>706</v>
      </c>
      <c r="AW852" t="s">
        <v>584</v>
      </c>
      <c r="AX852" t="s">
        <v>619</v>
      </c>
      <c r="AY852" t="s">
        <v>705</v>
      </c>
      <c r="AZ852">
        <v>4</v>
      </c>
      <c r="BA852">
        <v>3</v>
      </c>
      <c r="BB852">
        <v>3</v>
      </c>
      <c r="BC852">
        <v>3</v>
      </c>
      <c r="BD852">
        <v>3</v>
      </c>
      <c r="BE852">
        <v>5</v>
      </c>
      <c r="BF852">
        <v>2</v>
      </c>
      <c r="BG852">
        <v>4</v>
      </c>
      <c r="BH852">
        <v>4</v>
      </c>
      <c r="BI852">
        <v>3</v>
      </c>
      <c r="BJ852">
        <v>5</v>
      </c>
      <c r="BK852">
        <v>5</v>
      </c>
      <c r="BL852">
        <v>5</v>
      </c>
      <c r="BM852">
        <v>5</v>
      </c>
      <c r="BN852">
        <v>4</v>
      </c>
      <c r="BO852">
        <v>5</v>
      </c>
      <c r="BP852">
        <v>4</v>
      </c>
      <c r="BQ852">
        <v>3</v>
      </c>
      <c r="BR852">
        <v>4</v>
      </c>
      <c r="BS852">
        <v>4</v>
      </c>
      <c r="BT852">
        <v>5</v>
      </c>
      <c r="BU852">
        <v>4</v>
      </c>
      <c r="BV852">
        <v>5</v>
      </c>
      <c r="BW852">
        <v>5</v>
      </c>
      <c r="BX852">
        <v>5</v>
      </c>
      <c r="BY852">
        <v>5</v>
      </c>
      <c r="BZ852">
        <v>5</v>
      </c>
      <c r="CA852">
        <v>4</v>
      </c>
      <c r="CB852">
        <v>3</v>
      </c>
      <c r="CC852">
        <v>3</v>
      </c>
      <c r="CD852">
        <v>4</v>
      </c>
      <c r="CE852">
        <v>1</v>
      </c>
      <c r="CF852">
        <v>4</v>
      </c>
      <c r="CG852">
        <v>4</v>
      </c>
      <c r="CH852">
        <v>4</v>
      </c>
      <c r="CI852">
        <v>3</v>
      </c>
      <c r="CJ852">
        <v>5</v>
      </c>
      <c r="CK852">
        <v>4</v>
      </c>
      <c r="CL852">
        <v>4</v>
      </c>
      <c r="CM852">
        <v>3</v>
      </c>
      <c r="CN852">
        <v>4</v>
      </c>
    </row>
    <row r="853" spans="1:92" ht="15.5">
      <c r="A853" s="126" t="s">
        <v>704</v>
      </c>
      <c r="B853" s="132">
        <v>8.6984308798717631</v>
      </c>
      <c r="C853">
        <v>2</v>
      </c>
      <c r="D853">
        <v>3</v>
      </c>
      <c r="E853">
        <v>13</v>
      </c>
      <c r="F853">
        <v>1</v>
      </c>
      <c r="G853"/>
      <c r="H853"/>
      <c r="I853"/>
      <c r="J853"/>
      <c r="K853"/>
      <c r="L853"/>
      <c r="M853"/>
      <c r="N853"/>
      <c r="O853"/>
      <c r="P853"/>
      <c r="Q853" s="126">
        <f t="shared" si="39"/>
        <v>1</v>
      </c>
      <c r="R853">
        <f t="shared" si="41"/>
        <v>1</v>
      </c>
      <c r="S853"/>
      <c r="T853">
        <v>2</v>
      </c>
      <c r="U853">
        <v>3</v>
      </c>
      <c r="V853"/>
      <c r="W853">
        <v>5</v>
      </c>
      <c r="X853">
        <v>6</v>
      </c>
      <c r="Y853">
        <v>7</v>
      </c>
      <c r="Z853">
        <v>8</v>
      </c>
      <c r="AA853"/>
      <c r="AB853"/>
      <c r="AC853">
        <v>11</v>
      </c>
      <c r="AD853">
        <v>12</v>
      </c>
      <c r="AE853">
        <v>13</v>
      </c>
      <c r="AF853"/>
      <c r="AG853" s="126">
        <f t="shared" si="40"/>
        <v>9</v>
      </c>
      <c r="AH853"/>
      <c r="AI853">
        <v>1</v>
      </c>
      <c r="AJ853">
        <v>5</v>
      </c>
      <c r="AK853"/>
      <c r="AL853">
        <v>4</v>
      </c>
      <c r="AM853">
        <v>3</v>
      </c>
      <c r="AN853">
        <v>8</v>
      </c>
      <c r="AO853">
        <v>2</v>
      </c>
      <c r="AP853"/>
      <c r="AQ853"/>
      <c r="AR853">
        <v>7</v>
      </c>
      <c r="AS853">
        <v>6</v>
      </c>
      <c r="AT853">
        <v>9</v>
      </c>
      <c r="AU853"/>
      <c r="AV853"/>
      <c r="AW853"/>
      <c r="AX853"/>
      <c r="AY853"/>
      <c r="AZ853">
        <v>6</v>
      </c>
      <c r="BA853">
        <v>3</v>
      </c>
      <c r="BB853">
        <v>4</v>
      </c>
      <c r="BC853">
        <v>4</v>
      </c>
      <c r="BD853">
        <v>4</v>
      </c>
      <c r="BE853">
        <v>4</v>
      </c>
      <c r="BF853">
        <v>3</v>
      </c>
      <c r="BG853">
        <v>3</v>
      </c>
      <c r="BH853">
        <v>3</v>
      </c>
      <c r="BI853">
        <v>3</v>
      </c>
      <c r="BJ853">
        <v>3</v>
      </c>
      <c r="BK853">
        <v>3</v>
      </c>
      <c r="BL853">
        <v>3</v>
      </c>
      <c r="BM853">
        <v>3</v>
      </c>
      <c r="BN853">
        <v>3</v>
      </c>
      <c r="BO853">
        <v>3</v>
      </c>
      <c r="BP853">
        <v>3</v>
      </c>
      <c r="BQ853">
        <v>3</v>
      </c>
      <c r="BR853">
        <v>3</v>
      </c>
      <c r="BS853">
        <v>3</v>
      </c>
      <c r="BT853">
        <v>3</v>
      </c>
      <c r="BU853">
        <v>3</v>
      </c>
      <c r="BV853">
        <v>3</v>
      </c>
      <c r="BW853">
        <v>3</v>
      </c>
      <c r="BX853">
        <v>3</v>
      </c>
      <c r="BY853">
        <v>3</v>
      </c>
      <c r="BZ853">
        <v>3</v>
      </c>
      <c r="CA853">
        <v>3</v>
      </c>
      <c r="CB853">
        <v>3</v>
      </c>
      <c r="CC853">
        <v>3</v>
      </c>
      <c r="CD853">
        <v>3</v>
      </c>
      <c r="CE853">
        <v>5</v>
      </c>
      <c r="CF853">
        <v>3</v>
      </c>
      <c r="CG853">
        <v>4</v>
      </c>
      <c r="CH853">
        <v>2</v>
      </c>
      <c r="CI853">
        <v>4</v>
      </c>
      <c r="CJ853">
        <v>4</v>
      </c>
      <c r="CK853">
        <v>4</v>
      </c>
      <c r="CL853">
        <v>3</v>
      </c>
      <c r="CM853">
        <v>3</v>
      </c>
      <c r="CN853">
        <v>3</v>
      </c>
    </row>
    <row r="854" spans="1:92" ht="15.5">
      <c r="A854" s="126" t="s">
        <v>703</v>
      </c>
      <c r="B854" s="132">
        <v>8.0091155911900582</v>
      </c>
      <c r="C854">
        <v>1</v>
      </c>
      <c r="D854">
        <v>5</v>
      </c>
      <c r="E854">
        <v>15</v>
      </c>
      <c r="F854">
        <v>1</v>
      </c>
      <c r="G854"/>
      <c r="H854"/>
      <c r="I854"/>
      <c r="J854"/>
      <c r="K854"/>
      <c r="L854"/>
      <c r="M854"/>
      <c r="N854"/>
      <c r="O854"/>
      <c r="P854"/>
      <c r="Q854" s="126">
        <f t="shared" si="39"/>
        <v>1</v>
      </c>
      <c r="R854">
        <f t="shared" si="41"/>
        <v>1</v>
      </c>
      <c r="S854"/>
      <c r="T854"/>
      <c r="U854"/>
      <c r="V854"/>
      <c r="W854"/>
      <c r="X854">
        <v>6</v>
      </c>
      <c r="Y854"/>
      <c r="Z854"/>
      <c r="AA854"/>
      <c r="AB854"/>
      <c r="AC854">
        <v>11</v>
      </c>
      <c r="AD854"/>
      <c r="AE854"/>
      <c r="AF854"/>
      <c r="AG854" s="126">
        <f t="shared" si="40"/>
        <v>2</v>
      </c>
      <c r="AH854"/>
      <c r="AI854"/>
      <c r="AJ854"/>
      <c r="AK854"/>
      <c r="AL854"/>
      <c r="AM854">
        <v>1</v>
      </c>
      <c r="AN854"/>
      <c r="AO854"/>
      <c r="AP854"/>
      <c r="AQ854"/>
      <c r="AR854">
        <v>2</v>
      </c>
      <c r="AS854"/>
      <c r="AT854"/>
      <c r="AU854"/>
      <c r="AV854"/>
      <c r="AW854"/>
      <c r="AX854"/>
      <c r="AY854"/>
      <c r="AZ854">
        <v>6</v>
      </c>
      <c r="BA854">
        <v>3</v>
      </c>
      <c r="BB854">
        <v>3</v>
      </c>
      <c r="BC854">
        <v>4</v>
      </c>
      <c r="BD854">
        <v>4</v>
      </c>
      <c r="BE854">
        <v>5</v>
      </c>
      <c r="BF854">
        <v>4</v>
      </c>
      <c r="BG854">
        <v>3</v>
      </c>
      <c r="BH854">
        <v>3</v>
      </c>
      <c r="BI854">
        <v>4</v>
      </c>
      <c r="BJ854">
        <v>4</v>
      </c>
      <c r="BK854">
        <v>4</v>
      </c>
      <c r="BL854">
        <v>4</v>
      </c>
      <c r="BM854">
        <v>4</v>
      </c>
      <c r="BN854">
        <v>4</v>
      </c>
      <c r="BO854">
        <v>4</v>
      </c>
      <c r="BP854">
        <v>4</v>
      </c>
      <c r="BQ854">
        <v>4</v>
      </c>
      <c r="BR854">
        <v>4</v>
      </c>
      <c r="BS854">
        <v>4</v>
      </c>
      <c r="BT854">
        <v>4</v>
      </c>
      <c r="BU854">
        <v>4</v>
      </c>
      <c r="BV854">
        <v>4</v>
      </c>
      <c r="BW854">
        <v>4</v>
      </c>
      <c r="BX854">
        <v>4</v>
      </c>
      <c r="BY854">
        <v>4</v>
      </c>
      <c r="BZ854">
        <v>4</v>
      </c>
      <c r="CA854">
        <v>4</v>
      </c>
      <c r="CB854">
        <v>4</v>
      </c>
      <c r="CC854">
        <v>4</v>
      </c>
      <c r="CD854">
        <v>4</v>
      </c>
      <c r="CE854">
        <v>1</v>
      </c>
      <c r="CF854">
        <v>2</v>
      </c>
      <c r="CG854">
        <v>4</v>
      </c>
      <c r="CH854">
        <v>4</v>
      </c>
      <c r="CI854">
        <v>4</v>
      </c>
      <c r="CJ854">
        <v>4</v>
      </c>
      <c r="CK854">
        <v>4</v>
      </c>
      <c r="CL854">
        <v>2</v>
      </c>
      <c r="CM854">
        <v>2</v>
      </c>
      <c r="CN854">
        <v>2</v>
      </c>
    </row>
    <row r="855" spans="1:92" ht="15.5">
      <c r="A855" s="126" t="s">
        <v>702</v>
      </c>
      <c r="B855" s="132">
        <v>9.1534974869760362</v>
      </c>
      <c r="C855">
        <v>2</v>
      </c>
      <c r="D855">
        <v>2</v>
      </c>
      <c r="E855">
        <v>2</v>
      </c>
      <c r="F855"/>
      <c r="G855"/>
      <c r="H855"/>
      <c r="I855"/>
      <c r="J855"/>
      <c r="K855"/>
      <c r="L855"/>
      <c r="M855"/>
      <c r="N855">
        <v>9</v>
      </c>
      <c r="O855"/>
      <c r="P855" t="s">
        <v>169</v>
      </c>
      <c r="Q855" s="126">
        <f t="shared" si="39"/>
        <v>1</v>
      </c>
      <c r="R855">
        <f t="shared" si="41"/>
        <v>9</v>
      </c>
      <c r="S855"/>
      <c r="T855">
        <v>2</v>
      </c>
      <c r="U855"/>
      <c r="V855">
        <v>4</v>
      </c>
      <c r="W855"/>
      <c r="X855"/>
      <c r="Y855"/>
      <c r="Z855"/>
      <c r="AA855"/>
      <c r="AB855"/>
      <c r="AC855">
        <v>11</v>
      </c>
      <c r="AD855"/>
      <c r="AE855"/>
      <c r="AF855"/>
      <c r="AG855" s="126">
        <f t="shared" si="40"/>
        <v>3</v>
      </c>
      <c r="AH855"/>
      <c r="AI855">
        <v>1</v>
      </c>
      <c r="AJ855"/>
      <c r="AK855">
        <v>2</v>
      </c>
      <c r="AL855"/>
      <c r="AM855"/>
      <c r="AN855"/>
      <c r="AO855"/>
      <c r="AP855"/>
      <c r="AQ855"/>
      <c r="AR855">
        <v>3</v>
      </c>
      <c r="AS855"/>
      <c r="AT855"/>
      <c r="AU855" t="s">
        <v>701</v>
      </c>
      <c r="AV855"/>
      <c r="AW855"/>
      <c r="AX855"/>
      <c r="AY855"/>
      <c r="AZ855">
        <v>2</v>
      </c>
      <c r="BA855">
        <v>3</v>
      </c>
      <c r="BB855">
        <v>3</v>
      </c>
      <c r="BC855">
        <v>3</v>
      </c>
      <c r="BD855">
        <v>4</v>
      </c>
      <c r="BE855">
        <v>4</v>
      </c>
      <c r="BF855">
        <v>3</v>
      </c>
      <c r="BG855">
        <v>4</v>
      </c>
      <c r="BH855">
        <v>4</v>
      </c>
      <c r="BI855">
        <v>4</v>
      </c>
      <c r="BJ855">
        <v>4</v>
      </c>
      <c r="BK855">
        <v>4</v>
      </c>
      <c r="BL855">
        <v>4</v>
      </c>
      <c r="BM855">
        <v>4</v>
      </c>
      <c r="BN855">
        <v>4</v>
      </c>
      <c r="BO855">
        <v>2</v>
      </c>
      <c r="BP855">
        <v>3</v>
      </c>
      <c r="BQ855">
        <v>4</v>
      </c>
      <c r="BR855">
        <v>4</v>
      </c>
      <c r="BS855">
        <v>4</v>
      </c>
      <c r="BT855">
        <v>4</v>
      </c>
      <c r="BU855">
        <v>4</v>
      </c>
      <c r="BV855">
        <v>4</v>
      </c>
      <c r="BW855">
        <v>4</v>
      </c>
      <c r="BX855">
        <v>4</v>
      </c>
      <c r="BY855">
        <v>3</v>
      </c>
      <c r="BZ855">
        <v>4</v>
      </c>
      <c r="CA855">
        <v>4</v>
      </c>
      <c r="CB855">
        <v>4</v>
      </c>
      <c r="CC855">
        <v>4</v>
      </c>
      <c r="CD855">
        <v>4</v>
      </c>
      <c r="CE855">
        <v>5</v>
      </c>
      <c r="CF855">
        <v>4</v>
      </c>
      <c r="CG855">
        <v>3</v>
      </c>
      <c r="CH855">
        <v>3</v>
      </c>
      <c r="CI855">
        <v>4</v>
      </c>
      <c r="CJ855">
        <v>4</v>
      </c>
      <c r="CK855">
        <v>3</v>
      </c>
      <c r="CL855">
        <v>3</v>
      </c>
      <c r="CM855">
        <v>3</v>
      </c>
      <c r="CN855">
        <v>3</v>
      </c>
    </row>
    <row r="856" spans="1:92" ht="15.5">
      <c r="A856" s="126" t="s">
        <v>700</v>
      </c>
      <c r="B856" s="132">
        <v>7.599853461185015</v>
      </c>
      <c r="C856">
        <v>2</v>
      </c>
      <c r="D856">
        <v>1</v>
      </c>
      <c r="E856">
        <v>8</v>
      </c>
      <c r="F856">
        <v>1</v>
      </c>
      <c r="G856"/>
      <c r="H856"/>
      <c r="I856"/>
      <c r="J856"/>
      <c r="K856"/>
      <c r="L856"/>
      <c r="M856"/>
      <c r="N856"/>
      <c r="O856"/>
      <c r="P856"/>
      <c r="Q856" s="126">
        <f t="shared" si="39"/>
        <v>1</v>
      </c>
      <c r="R856">
        <f t="shared" si="41"/>
        <v>1</v>
      </c>
      <c r="S856"/>
      <c r="T856">
        <v>2</v>
      </c>
      <c r="U856"/>
      <c r="V856"/>
      <c r="W856"/>
      <c r="X856"/>
      <c r="Y856"/>
      <c r="Z856"/>
      <c r="AA856"/>
      <c r="AB856"/>
      <c r="AC856"/>
      <c r="AD856"/>
      <c r="AE856"/>
      <c r="AF856"/>
      <c r="AG856" s="126">
        <f t="shared" si="40"/>
        <v>1</v>
      </c>
      <c r="AH856"/>
      <c r="AI856">
        <v>1</v>
      </c>
      <c r="AJ856"/>
      <c r="AK856"/>
      <c r="AL856"/>
      <c r="AM856"/>
      <c r="AN856"/>
      <c r="AO856"/>
      <c r="AP856"/>
      <c r="AQ856"/>
      <c r="AR856"/>
      <c r="AS856"/>
      <c r="AT856"/>
      <c r="AU856" t="s">
        <v>699</v>
      </c>
      <c r="AV856" t="s">
        <v>698</v>
      </c>
      <c r="AW856"/>
      <c r="AX856"/>
      <c r="AY856"/>
      <c r="AZ856">
        <v>3</v>
      </c>
      <c r="BA856">
        <v>3</v>
      </c>
      <c r="BB856">
        <v>4</v>
      </c>
      <c r="BC856">
        <v>4</v>
      </c>
      <c r="BD856">
        <v>4</v>
      </c>
      <c r="BE856">
        <v>4</v>
      </c>
      <c r="BF856">
        <v>3</v>
      </c>
      <c r="BG856">
        <v>3</v>
      </c>
      <c r="BH856">
        <v>5</v>
      </c>
      <c r="BI856">
        <v>4</v>
      </c>
      <c r="BJ856">
        <v>4</v>
      </c>
      <c r="BK856">
        <v>3</v>
      </c>
      <c r="BL856">
        <v>4</v>
      </c>
      <c r="BM856">
        <v>5</v>
      </c>
      <c r="BN856">
        <v>3</v>
      </c>
      <c r="BO856">
        <v>3</v>
      </c>
      <c r="BP856">
        <v>4</v>
      </c>
      <c r="BQ856">
        <v>4</v>
      </c>
      <c r="BR856">
        <v>5</v>
      </c>
      <c r="BS856">
        <v>4</v>
      </c>
      <c r="BT856">
        <v>3</v>
      </c>
      <c r="BU856">
        <v>2</v>
      </c>
      <c r="BV856">
        <v>3</v>
      </c>
      <c r="BW856">
        <v>3</v>
      </c>
      <c r="BX856">
        <v>5</v>
      </c>
      <c r="BY856">
        <v>5</v>
      </c>
      <c r="BZ856">
        <v>5</v>
      </c>
      <c r="CA856">
        <v>5</v>
      </c>
      <c r="CB856">
        <v>5</v>
      </c>
      <c r="CC856">
        <v>5</v>
      </c>
      <c r="CD856">
        <v>5</v>
      </c>
      <c r="CE856">
        <v>7</v>
      </c>
      <c r="CF856">
        <v>4</v>
      </c>
      <c r="CG856">
        <v>3</v>
      </c>
      <c r="CH856">
        <v>4</v>
      </c>
      <c r="CI856">
        <v>3</v>
      </c>
      <c r="CJ856">
        <v>3</v>
      </c>
      <c r="CK856">
        <v>3</v>
      </c>
      <c r="CL856">
        <v>3</v>
      </c>
      <c r="CM856">
        <v>2</v>
      </c>
      <c r="CN856">
        <v>3</v>
      </c>
    </row>
    <row r="857" spans="1:92" ht="15.5">
      <c r="A857" s="126" t="s">
        <v>697</v>
      </c>
      <c r="B857" s="132">
        <v>10.742984709715625</v>
      </c>
      <c r="C857">
        <v>2</v>
      </c>
      <c r="D857">
        <v>2</v>
      </c>
      <c r="E857">
        <v>2</v>
      </c>
      <c r="F857"/>
      <c r="G857"/>
      <c r="H857"/>
      <c r="I857"/>
      <c r="J857"/>
      <c r="K857"/>
      <c r="L857">
        <v>7</v>
      </c>
      <c r="M857"/>
      <c r="N857"/>
      <c r="O857"/>
      <c r="P857"/>
      <c r="Q857" s="126">
        <f t="shared" si="39"/>
        <v>1</v>
      </c>
      <c r="R857">
        <f t="shared" si="41"/>
        <v>7</v>
      </c>
      <c r="S857"/>
      <c r="T857"/>
      <c r="U857"/>
      <c r="V857"/>
      <c r="W857"/>
      <c r="X857">
        <v>6</v>
      </c>
      <c r="Y857"/>
      <c r="Z857">
        <v>8</v>
      </c>
      <c r="AA857"/>
      <c r="AB857"/>
      <c r="AC857">
        <v>11</v>
      </c>
      <c r="AD857"/>
      <c r="AE857"/>
      <c r="AF857"/>
      <c r="AG857" s="126">
        <f t="shared" si="40"/>
        <v>3</v>
      </c>
      <c r="AH857"/>
      <c r="AI857"/>
      <c r="AJ857"/>
      <c r="AK857"/>
      <c r="AL857"/>
      <c r="AM857">
        <v>2</v>
      </c>
      <c r="AN857"/>
      <c r="AO857">
        <v>1</v>
      </c>
      <c r="AP857"/>
      <c r="AQ857"/>
      <c r="AR857">
        <v>3</v>
      </c>
      <c r="AS857"/>
      <c r="AT857"/>
      <c r="AU857" t="s">
        <v>696</v>
      </c>
      <c r="AV857"/>
      <c r="AW857"/>
      <c r="AX857"/>
      <c r="AY857"/>
      <c r="AZ857">
        <v>6</v>
      </c>
      <c r="BA857">
        <v>3</v>
      </c>
      <c r="BB857">
        <v>4</v>
      </c>
      <c r="BC857">
        <v>4</v>
      </c>
      <c r="BD857">
        <v>3</v>
      </c>
      <c r="BE857">
        <v>4</v>
      </c>
      <c r="BF857">
        <v>3</v>
      </c>
      <c r="BG857">
        <v>2</v>
      </c>
      <c r="BH857">
        <v>2</v>
      </c>
      <c r="BI857">
        <v>3</v>
      </c>
      <c r="BJ857">
        <v>4</v>
      </c>
      <c r="BK857">
        <v>4</v>
      </c>
      <c r="BL857">
        <v>3</v>
      </c>
      <c r="BM857">
        <v>4</v>
      </c>
      <c r="BN857">
        <v>3</v>
      </c>
      <c r="BO857">
        <v>3</v>
      </c>
      <c r="BP857">
        <v>3</v>
      </c>
      <c r="BQ857">
        <v>4</v>
      </c>
      <c r="BR857">
        <v>3</v>
      </c>
      <c r="BS857">
        <v>4</v>
      </c>
      <c r="BT857">
        <v>4</v>
      </c>
      <c r="BU857">
        <v>3</v>
      </c>
      <c r="BV857">
        <v>3</v>
      </c>
      <c r="BW857">
        <v>3</v>
      </c>
      <c r="BX857">
        <v>3</v>
      </c>
      <c r="BY857">
        <v>3</v>
      </c>
      <c r="BZ857">
        <v>4</v>
      </c>
      <c r="CA857">
        <v>3</v>
      </c>
      <c r="CB857">
        <v>3</v>
      </c>
      <c r="CC857">
        <v>3</v>
      </c>
      <c r="CD857">
        <v>3</v>
      </c>
      <c r="CE857">
        <v>7</v>
      </c>
      <c r="CF857">
        <v>2</v>
      </c>
      <c r="CG857">
        <v>3</v>
      </c>
      <c r="CH857">
        <v>3</v>
      </c>
      <c r="CI857">
        <v>4</v>
      </c>
      <c r="CJ857">
        <v>4</v>
      </c>
      <c r="CK857">
        <v>4</v>
      </c>
      <c r="CL857">
        <v>3</v>
      </c>
      <c r="CM857">
        <v>3</v>
      </c>
      <c r="CN857">
        <v>2</v>
      </c>
    </row>
    <row r="858" spans="1:92" ht="15.5">
      <c r="A858" s="126" t="s">
        <v>695</v>
      </c>
      <c r="B858" s="132">
        <v>9.6283030623008479</v>
      </c>
      <c r="C858">
        <v>1</v>
      </c>
      <c r="D858">
        <v>3</v>
      </c>
      <c r="E858">
        <v>3</v>
      </c>
      <c r="F858"/>
      <c r="G858"/>
      <c r="H858"/>
      <c r="I858"/>
      <c r="J858"/>
      <c r="K858"/>
      <c r="L858"/>
      <c r="M858"/>
      <c r="N858"/>
      <c r="O858">
        <v>10</v>
      </c>
      <c r="P858"/>
      <c r="Q858" s="126">
        <f t="shared" si="39"/>
        <v>1</v>
      </c>
      <c r="R858">
        <f t="shared" si="41"/>
        <v>10</v>
      </c>
      <c r="S858"/>
      <c r="T858">
        <v>2</v>
      </c>
      <c r="U858">
        <v>3</v>
      </c>
      <c r="V858"/>
      <c r="W858">
        <v>5</v>
      </c>
      <c r="X858"/>
      <c r="Y858"/>
      <c r="Z858"/>
      <c r="AA858"/>
      <c r="AB858"/>
      <c r="AC858"/>
      <c r="AD858"/>
      <c r="AE858"/>
      <c r="AF858"/>
      <c r="AG858" s="126">
        <f t="shared" si="40"/>
        <v>3</v>
      </c>
      <c r="AH858"/>
      <c r="AI858">
        <v>1</v>
      </c>
      <c r="AJ858">
        <v>3</v>
      </c>
      <c r="AK858"/>
      <c r="AL858">
        <v>2</v>
      </c>
      <c r="AM858"/>
      <c r="AN858"/>
      <c r="AO858"/>
      <c r="AP858"/>
      <c r="AQ858"/>
      <c r="AR858"/>
      <c r="AS858"/>
      <c r="AT858"/>
      <c r="AU858" t="s">
        <v>694</v>
      </c>
      <c r="AV858"/>
      <c r="AW858"/>
      <c r="AX858"/>
      <c r="AY858"/>
      <c r="AZ858">
        <v>3</v>
      </c>
      <c r="BA858">
        <v>1</v>
      </c>
      <c r="BB858">
        <v>1</v>
      </c>
      <c r="BC858">
        <v>1</v>
      </c>
      <c r="BD858">
        <v>3</v>
      </c>
      <c r="BE858">
        <v>2</v>
      </c>
      <c r="BF858">
        <v>2</v>
      </c>
      <c r="BG858">
        <v>3</v>
      </c>
      <c r="BH858">
        <v>2</v>
      </c>
      <c r="BI858">
        <v>3</v>
      </c>
      <c r="BJ858">
        <v>3</v>
      </c>
      <c r="BK858">
        <v>3</v>
      </c>
      <c r="BL858">
        <v>4</v>
      </c>
      <c r="BM858">
        <v>4</v>
      </c>
      <c r="BN858">
        <v>3</v>
      </c>
      <c r="BO858">
        <v>4</v>
      </c>
      <c r="BP858">
        <v>3</v>
      </c>
      <c r="BQ858">
        <v>2</v>
      </c>
      <c r="BR858">
        <v>3</v>
      </c>
      <c r="BS858">
        <v>3</v>
      </c>
      <c r="BT858">
        <v>2</v>
      </c>
      <c r="BU858">
        <v>3</v>
      </c>
      <c r="BV858">
        <v>3</v>
      </c>
      <c r="BW858">
        <v>3</v>
      </c>
      <c r="BX858">
        <v>3</v>
      </c>
      <c r="BY858">
        <v>2</v>
      </c>
      <c r="BZ858">
        <v>3</v>
      </c>
      <c r="CA858">
        <v>3</v>
      </c>
      <c r="CB858">
        <v>4</v>
      </c>
      <c r="CC858">
        <v>4</v>
      </c>
      <c r="CD858">
        <v>3</v>
      </c>
      <c r="CE858">
        <v>2</v>
      </c>
      <c r="CF858">
        <v>2</v>
      </c>
      <c r="CG858">
        <v>4</v>
      </c>
      <c r="CH858">
        <v>3</v>
      </c>
      <c r="CI858">
        <v>4</v>
      </c>
      <c r="CJ858">
        <v>3</v>
      </c>
      <c r="CK858">
        <v>3</v>
      </c>
      <c r="CL858">
        <v>2</v>
      </c>
      <c r="CM858">
        <v>2</v>
      </c>
      <c r="CN858">
        <v>2</v>
      </c>
    </row>
    <row r="859" spans="1:92" ht="15.5">
      <c r="A859" s="126" t="s">
        <v>693</v>
      </c>
      <c r="B859" s="132">
        <v>8.3856451678974882</v>
      </c>
      <c r="C859">
        <v>2</v>
      </c>
      <c r="D859">
        <v>2</v>
      </c>
      <c r="E859">
        <v>12</v>
      </c>
      <c r="F859">
        <v>1</v>
      </c>
      <c r="G859"/>
      <c r="H859"/>
      <c r="I859"/>
      <c r="J859"/>
      <c r="K859"/>
      <c r="L859"/>
      <c r="M859"/>
      <c r="N859"/>
      <c r="O859"/>
      <c r="P859"/>
      <c r="Q859" s="126">
        <f t="shared" si="39"/>
        <v>1</v>
      </c>
      <c r="R859">
        <f t="shared" si="41"/>
        <v>1</v>
      </c>
      <c r="S859"/>
      <c r="T859">
        <v>2</v>
      </c>
      <c r="U859"/>
      <c r="V859">
        <v>4</v>
      </c>
      <c r="W859"/>
      <c r="X859">
        <v>6</v>
      </c>
      <c r="Y859"/>
      <c r="Z859"/>
      <c r="AA859"/>
      <c r="AB859">
        <v>10</v>
      </c>
      <c r="AC859"/>
      <c r="AD859"/>
      <c r="AE859"/>
      <c r="AF859"/>
      <c r="AG859" s="126">
        <f t="shared" si="40"/>
        <v>4</v>
      </c>
      <c r="AH859"/>
      <c r="AI859">
        <v>2</v>
      </c>
      <c r="AJ859"/>
      <c r="AK859">
        <v>3</v>
      </c>
      <c r="AL859"/>
      <c r="AM859">
        <v>1</v>
      </c>
      <c r="AN859"/>
      <c r="AO859"/>
      <c r="AP859"/>
      <c r="AQ859">
        <v>4</v>
      </c>
      <c r="AR859"/>
      <c r="AS859"/>
      <c r="AT859"/>
      <c r="AU859" t="s">
        <v>445</v>
      </c>
      <c r="AV859" t="s">
        <v>692</v>
      </c>
      <c r="AW859" t="s">
        <v>691</v>
      </c>
      <c r="AX859" t="s">
        <v>690</v>
      </c>
      <c r="AY859" t="s">
        <v>689</v>
      </c>
      <c r="AZ859">
        <v>4</v>
      </c>
      <c r="BA859">
        <v>5</v>
      </c>
      <c r="BB859">
        <v>5</v>
      </c>
      <c r="BC859">
        <v>4</v>
      </c>
      <c r="BD859">
        <v>5</v>
      </c>
      <c r="BE859">
        <v>5</v>
      </c>
      <c r="BF859">
        <v>3</v>
      </c>
      <c r="BG859">
        <v>4</v>
      </c>
      <c r="BH859">
        <v>3</v>
      </c>
      <c r="BI859">
        <v>5</v>
      </c>
      <c r="BJ859">
        <v>5</v>
      </c>
      <c r="BK859">
        <v>5</v>
      </c>
      <c r="BL859">
        <v>5</v>
      </c>
      <c r="BM859">
        <v>5</v>
      </c>
      <c r="BN859">
        <v>5</v>
      </c>
      <c r="BO859">
        <v>5</v>
      </c>
      <c r="BP859">
        <v>5</v>
      </c>
      <c r="BQ859">
        <v>5</v>
      </c>
      <c r="BR859">
        <v>4</v>
      </c>
      <c r="BS859">
        <v>4</v>
      </c>
      <c r="BT859">
        <v>4</v>
      </c>
      <c r="BU859">
        <v>4</v>
      </c>
      <c r="BV859">
        <v>4</v>
      </c>
      <c r="BW859">
        <v>3</v>
      </c>
      <c r="BX859">
        <v>5</v>
      </c>
      <c r="BY859">
        <v>5</v>
      </c>
      <c r="BZ859">
        <v>5</v>
      </c>
      <c r="CA859">
        <v>5</v>
      </c>
      <c r="CB859">
        <v>4</v>
      </c>
      <c r="CC859">
        <v>5</v>
      </c>
      <c r="CD859">
        <v>4</v>
      </c>
      <c r="CE859">
        <v>5</v>
      </c>
      <c r="CF859">
        <v>4</v>
      </c>
      <c r="CG859">
        <v>5</v>
      </c>
      <c r="CH859">
        <v>5</v>
      </c>
      <c r="CI859">
        <v>4</v>
      </c>
      <c r="CJ859">
        <v>5</v>
      </c>
      <c r="CK859">
        <v>5</v>
      </c>
      <c r="CL859">
        <v>5</v>
      </c>
      <c r="CM859">
        <v>4</v>
      </c>
      <c r="CN859">
        <v>3</v>
      </c>
    </row>
    <row r="860" spans="1:92" ht="15.5">
      <c r="A860" s="126" t="s">
        <v>688</v>
      </c>
      <c r="B860" s="132">
        <v>10.836853244612019</v>
      </c>
      <c r="C860">
        <v>1</v>
      </c>
      <c r="D860">
        <v>6</v>
      </c>
      <c r="E860">
        <v>4</v>
      </c>
      <c r="F860">
        <v>1</v>
      </c>
      <c r="G860"/>
      <c r="H860"/>
      <c r="I860"/>
      <c r="J860"/>
      <c r="K860"/>
      <c r="L860"/>
      <c r="M860"/>
      <c r="N860"/>
      <c r="O860"/>
      <c r="P860"/>
      <c r="Q860" s="126">
        <f t="shared" si="39"/>
        <v>1</v>
      </c>
      <c r="R860">
        <f t="shared" si="41"/>
        <v>1</v>
      </c>
      <c r="S860"/>
      <c r="T860">
        <v>2</v>
      </c>
      <c r="U860"/>
      <c r="V860">
        <v>4</v>
      </c>
      <c r="W860"/>
      <c r="X860"/>
      <c r="Y860">
        <v>7</v>
      </c>
      <c r="Z860">
        <v>8</v>
      </c>
      <c r="AA860"/>
      <c r="AB860"/>
      <c r="AC860"/>
      <c r="AD860"/>
      <c r="AE860">
        <v>13</v>
      </c>
      <c r="AF860"/>
      <c r="AG860" s="126">
        <f t="shared" si="40"/>
        <v>5</v>
      </c>
      <c r="AH860"/>
      <c r="AI860">
        <v>4</v>
      </c>
      <c r="AJ860"/>
      <c r="AK860">
        <v>2</v>
      </c>
      <c r="AL860"/>
      <c r="AM860"/>
      <c r="AN860">
        <v>3</v>
      </c>
      <c r="AO860">
        <v>5</v>
      </c>
      <c r="AP860"/>
      <c r="AQ860"/>
      <c r="AR860"/>
      <c r="AS860"/>
      <c r="AT860">
        <v>1</v>
      </c>
      <c r="AU860" t="s">
        <v>584</v>
      </c>
      <c r="AV860" t="s">
        <v>544</v>
      </c>
      <c r="AW860" t="s">
        <v>687</v>
      </c>
      <c r="AX860" t="s">
        <v>686</v>
      </c>
      <c r="AY860" t="s">
        <v>685</v>
      </c>
      <c r="AZ860">
        <v>5</v>
      </c>
      <c r="BA860">
        <v>3</v>
      </c>
      <c r="BB860">
        <v>3</v>
      </c>
      <c r="BC860">
        <v>3</v>
      </c>
      <c r="BD860">
        <v>5</v>
      </c>
      <c r="BE860">
        <v>5</v>
      </c>
      <c r="BF860">
        <v>3</v>
      </c>
      <c r="BG860">
        <v>3</v>
      </c>
      <c r="BH860">
        <v>3</v>
      </c>
      <c r="BI860">
        <v>4</v>
      </c>
      <c r="BJ860">
        <v>4</v>
      </c>
      <c r="BK860">
        <v>5</v>
      </c>
      <c r="BL860">
        <v>4</v>
      </c>
      <c r="BM860">
        <v>5</v>
      </c>
      <c r="BN860">
        <v>5</v>
      </c>
      <c r="BO860">
        <v>5</v>
      </c>
      <c r="BP860">
        <v>4</v>
      </c>
      <c r="BQ860">
        <v>5</v>
      </c>
      <c r="BR860">
        <v>5</v>
      </c>
      <c r="BS860">
        <v>5</v>
      </c>
      <c r="BT860">
        <v>4</v>
      </c>
      <c r="BU860">
        <v>4</v>
      </c>
      <c r="BV860">
        <v>5</v>
      </c>
      <c r="BW860">
        <v>5</v>
      </c>
      <c r="BX860">
        <v>5</v>
      </c>
      <c r="BY860">
        <v>5</v>
      </c>
      <c r="BZ860">
        <v>5</v>
      </c>
      <c r="CA860">
        <v>4</v>
      </c>
      <c r="CB860">
        <v>3</v>
      </c>
      <c r="CC860">
        <v>4</v>
      </c>
      <c r="CD860">
        <v>5</v>
      </c>
      <c r="CE860">
        <v>5</v>
      </c>
      <c r="CF860">
        <v>3</v>
      </c>
      <c r="CG860">
        <v>5</v>
      </c>
      <c r="CH860">
        <v>4</v>
      </c>
      <c r="CI860">
        <v>5</v>
      </c>
      <c r="CJ860">
        <v>5</v>
      </c>
      <c r="CK860">
        <v>4</v>
      </c>
      <c r="CL860">
        <v>3</v>
      </c>
      <c r="CM860">
        <v>3</v>
      </c>
      <c r="CN860">
        <v>4</v>
      </c>
    </row>
    <row r="861" spans="1:92" ht="15.5">
      <c r="A861" s="126" t="s">
        <v>684</v>
      </c>
      <c r="B861" s="132">
        <v>10.562058191266663</v>
      </c>
      <c r="C861">
        <v>2</v>
      </c>
      <c r="D861">
        <v>4</v>
      </c>
      <c r="E861">
        <v>12</v>
      </c>
      <c r="F861"/>
      <c r="G861"/>
      <c r="H861"/>
      <c r="I861"/>
      <c r="J861"/>
      <c r="K861"/>
      <c r="L861"/>
      <c r="M861"/>
      <c r="N861">
        <v>9</v>
      </c>
      <c r="O861"/>
      <c r="P861" t="s">
        <v>683</v>
      </c>
      <c r="Q861" s="126">
        <f t="shared" si="39"/>
        <v>1</v>
      </c>
      <c r="R861">
        <f t="shared" si="41"/>
        <v>9</v>
      </c>
      <c r="S861"/>
      <c r="T861">
        <v>2</v>
      </c>
      <c r="U861"/>
      <c r="V861">
        <v>4</v>
      </c>
      <c r="W861">
        <v>5</v>
      </c>
      <c r="X861">
        <v>6</v>
      </c>
      <c r="Y861"/>
      <c r="Z861"/>
      <c r="AA861"/>
      <c r="AB861"/>
      <c r="AC861">
        <v>11</v>
      </c>
      <c r="AD861"/>
      <c r="AE861"/>
      <c r="AF861"/>
      <c r="AG861" s="126">
        <f t="shared" si="40"/>
        <v>5</v>
      </c>
      <c r="AH861"/>
      <c r="AI861">
        <v>1</v>
      </c>
      <c r="AJ861"/>
      <c r="AK861">
        <v>5</v>
      </c>
      <c r="AL861">
        <v>2</v>
      </c>
      <c r="AM861">
        <v>3</v>
      </c>
      <c r="AN861"/>
      <c r="AO861"/>
      <c r="AP861"/>
      <c r="AQ861"/>
      <c r="AR861">
        <v>4</v>
      </c>
      <c r="AS861"/>
      <c r="AT861"/>
      <c r="AU861"/>
      <c r="AV861"/>
      <c r="AW861"/>
      <c r="AX861"/>
      <c r="AY861"/>
      <c r="AZ861">
        <v>6</v>
      </c>
      <c r="BA861">
        <v>3</v>
      </c>
      <c r="BB861">
        <v>3</v>
      </c>
      <c r="BC861">
        <v>4</v>
      </c>
      <c r="BD861">
        <v>4</v>
      </c>
      <c r="BE861">
        <v>4</v>
      </c>
      <c r="BF861">
        <v>3</v>
      </c>
      <c r="BG861">
        <v>3</v>
      </c>
      <c r="BH861">
        <v>3</v>
      </c>
      <c r="BI861">
        <v>3</v>
      </c>
      <c r="BJ861">
        <v>3</v>
      </c>
      <c r="BK861">
        <v>3</v>
      </c>
      <c r="BL861">
        <v>3</v>
      </c>
      <c r="BM861">
        <v>3</v>
      </c>
      <c r="BN861">
        <v>3</v>
      </c>
      <c r="BO861">
        <v>3</v>
      </c>
      <c r="BP861">
        <v>3</v>
      </c>
      <c r="BQ861">
        <v>3</v>
      </c>
      <c r="BR861">
        <v>3</v>
      </c>
      <c r="BS861">
        <v>3</v>
      </c>
      <c r="BT861">
        <v>3</v>
      </c>
      <c r="BU861">
        <v>3</v>
      </c>
      <c r="BV861">
        <v>3</v>
      </c>
      <c r="BW861">
        <v>3</v>
      </c>
      <c r="BX861">
        <v>3</v>
      </c>
      <c r="BY861">
        <v>3</v>
      </c>
      <c r="BZ861">
        <v>3</v>
      </c>
      <c r="CA861">
        <v>3</v>
      </c>
      <c r="CB861">
        <v>3</v>
      </c>
      <c r="CC861">
        <v>3</v>
      </c>
      <c r="CD861">
        <v>3</v>
      </c>
      <c r="CE861">
        <v>4</v>
      </c>
      <c r="CF861">
        <v>3</v>
      </c>
      <c r="CG861">
        <v>4</v>
      </c>
      <c r="CH861">
        <v>3</v>
      </c>
      <c r="CI861">
        <v>4</v>
      </c>
      <c r="CJ861">
        <v>4</v>
      </c>
      <c r="CK861">
        <v>4</v>
      </c>
      <c r="CL861">
        <v>3</v>
      </c>
      <c r="CM861">
        <v>3</v>
      </c>
      <c r="CN861">
        <v>3</v>
      </c>
    </row>
    <row r="862" spans="1:92" ht="15.5">
      <c r="A862" s="126" t="s">
        <v>682</v>
      </c>
      <c r="B862" s="132">
        <v>8.0464520510500996</v>
      </c>
      <c r="C862">
        <v>1</v>
      </c>
      <c r="D862">
        <v>6</v>
      </c>
      <c r="E862">
        <v>3</v>
      </c>
      <c r="F862">
        <v>1</v>
      </c>
      <c r="G862"/>
      <c r="H862"/>
      <c r="I862"/>
      <c r="J862"/>
      <c r="K862"/>
      <c r="L862"/>
      <c r="M862"/>
      <c r="N862"/>
      <c r="O862"/>
      <c r="P862"/>
      <c r="Q862" s="126">
        <f t="shared" si="39"/>
        <v>1</v>
      </c>
      <c r="R862">
        <f t="shared" si="41"/>
        <v>1</v>
      </c>
      <c r="S862">
        <v>1</v>
      </c>
      <c r="T862">
        <v>2</v>
      </c>
      <c r="U862">
        <v>3</v>
      </c>
      <c r="V862">
        <v>4</v>
      </c>
      <c r="W862">
        <v>5</v>
      </c>
      <c r="X862">
        <v>6</v>
      </c>
      <c r="Y862">
        <v>7</v>
      </c>
      <c r="Z862">
        <v>8</v>
      </c>
      <c r="AA862">
        <v>9</v>
      </c>
      <c r="AB862">
        <v>10</v>
      </c>
      <c r="AC862">
        <v>11</v>
      </c>
      <c r="AD862">
        <v>12</v>
      </c>
      <c r="AE862">
        <v>13</v>
      </c>
      <c r="AF862"/>
      <c r="AG862" s="126">
        <f t="shared" si="40"/>
        <v>13</v>
      </c>
      <c r="AH862">
        <v>8</v>
      </c>
      <c r="AI862">
        <v>1</v>
      </c>
      <c r="AJ862">
        <v>11</v>
      </c>
      <c r="AK862">
        <v>2</v>
      </c>
      <c r="AL862">
        <v>3</v>
      </c>
      <c r="AM862">
        <v>10</v>
      </c>
      <c r="AN862">
        <v>7</v>
      </c>
      <c r="AO862">
        <v>9</v>
      </c>
      <c r="AP862">
        <v>6</v>
      </c>
      <c r="AQ862">
        <v>12</v>
      </c>
      <c r="AR862">
        <v>5</v>
      </c>
      <c r="AS862">
        <v>4</v>
      </c>
      <c r="AT862">
        <v>13</v>
      </c>
      <c r="AU862"/>
      <c r="AV862"/>
      <c r="AW862"/>
      <c r="AX862"/>
      <c r="AY862"/>
      <c r="AZ862">
        <v>6</v>
      </c>
      <c r="BA862">
        <v>4</v>
      </c>
      <c r="BB862">
        <v>4</v>
      </c>
      <c r="BC862">
        <v>4</v>
      </c>
      <c r="BD862">
        <v>4</v>
      </c>
      <c r="BE862">
        <v>4</v>
      </c>
      <c r="BF862">
        <v>5</v>
      </c>
      <c r="BG862">
        <v>4</v>
      </c>
      <c r="BH862">
        <v>3</v>
      </c>
      <c r="BI862">
        <v>4</v>
      </c>
      <c r="BJ862">
        <v>5</v>
      </c>
      <c r="BK862">
        <v>5</v>
      </c>
      <c r="BL862">
        <v>4</v>
      </c>
      <c r="BM862">
        <v>5</v>
      </c>
      <c r="BN862">
        <v>5</v>
      </c>
      <c r="BO862">
        <v>5</v>
      </c>
      <c r="BP862">
        <v>5</v>
      </c>
      <c r="BQ862">
        <v>5</v>
      </c>
      <c r="BR862">
        <v>5</v>
      </c>
      <c r="BS862">
        <v>5</v>
      </c>
      <c r="BT862">
        <v>5</v>
      </c>
      <c r="BU862">
        <v>5</v>
      </c>
      <c r="BV862">
        <v>5</v>
      </c>
      <c r="BW862">
        <v>5</v>
      </c>
      <c r="BX862">
        <v>5</v>
      </c>
      <c r="BY862">
        <v>4</v>
      </c>
      <c r="BZ862">
        <v>4</v>
      </c>
      <c r="CA862">
        <v>5</v>
      </c>
      <c r="CB862">
        <v>5</v>
      </c>
      <c r="CC862">
        <v>5</v>
      </c>
      <c r="CD862">
        <v>5</v>
      </c>
      <c r="CE862">
        <v>2</v>
      </c>
      <c r="CF862">
        <v>5</v>
      </c>
      <c r="CG862">
        <v>5</v>
      </c>
      <c r="CH862">
        <v>5</v>
      </c>
      <c r="CI862">
        <v>5</v>
      </c>
      <c r="CJ862">
        <v>4</v>
      </c>
      <c r="CK862">
        <v>5</v>
      </c>
      <c r="CL862">
        <v>4</v>
      </c>
      <c r="CM862">
        <v>4</v>
      </c>
      <c r="CN862">
        <v>3</v>
      </c>
    </row>
    <row r="863" spans="1:92" ht="15.5">
      <c r="A863" s="126" t="s">
        <v>681</v>
      </c>
      <c r="B863" s="132">
        <v>8.422207668157494</v>
      </c>
      <c r="C863">
        <v>2</v>
      </c>
      <c r="D863">
        <v>2</v>
      </c>
      <c r="E863">
        <v>9</v>
      </c>
      <c r="F863">
        <v>1</v>
      </c>
      <c r="G863"/>
      <c r="H863"/>
      <c r="I863"/>
      <c r="J863"/>
      <c r="K863"/>
      <c r="L863"/>
      <c r="M863"/>
      <c r="N863"/>
      <c r="O863"/>
      <c r="P863"/>
      <c r="Q863" s="126">
        <f t="shared" si="39"/>
        <v>1</v>
      </c>
      <c r="R863">
        <f t="shared" si="41"/>
        <v>1</v>
      </c>
      <c r="S863"/>
      <c r="T863">
        <v>2</v>
      </c>
      <c r="U863">
        <v>3</v>
      </c>
      <c r="V863">
        <v>4</v>
      </c>
      <c r="W863"/>
      <c r="X863"/>
      <c r="Y863"/>
      <c r="Z863"/>
      <c r="AA863"/>
      <c r="AB863"/>
      <c r="AC863"/>
      <c r="AD863"/>
      <c r="AE863"/>
      <c r="AF863"/>
      <c r="AG863" s="126">
        <f t="shared" si="40"/>
        <v>3</v>
      </c>
      <c r="AH863"/>
      <c r="AI863">
        <v>1</v>
      </c>
      <c r="AJ863">
        <v>3</v>
      </c>
      <c r="AK863">
        <v>2</v>
      </c>
      <c r="AL863"/>
      <c r="AM863"/>
      <c r="AN863"/>
      <c r="AO863"/>
      <c r="AP863"/>
      <c r="AQ863"/>
      <c r="AR863"/>
      <c r="AS863"/>
      <c r="AT863"/>
      <c r="AU863" t="s">
        <v>576</v>
      </c>
      <c r="AV863"/>
      <c r="AW863"/>
      <c r="AX863"/>
      <c r="AY863"/>
      <c r="AZ863">
        <v>4</v>
      </c>
      <c r="BA863">
        <v>3</v>
      </c>
      <c r="BB863">
        <v>3</v>
      </c>
      <c r="BC863">
        <v>3</v>
      </c>
      <c r="BD863">
        <v>5</v>
      </c>
      <c r="BE863">
        <v>5</v>
      </c>
      <c r="BF863">
        <v>3</v>
      </c>
      <c r="BG863">
        <v>2</v>
      </c>
      <c r="BH863">
        <v>3</v>
      </c>
      <c r="BI863">
        <v>4</v>
      </c>
      <c r="BJ863">
        <v>4</v>
      </c>
      <c r="BK863">
        <v>4</v>
      </c>
      <c r="BL863">
        <v>5</v>
      </c>
      <c r="BM863">
        <v>5</v>
      </c>
      <c r="BN863">
        <v>4</v>
      </c>
      <c r="BO863">
        <v>3</v>
      </c>
      <c r="BP863">
        <v>4</v>
      </c>
      <c r="BQ863">
        <v>5</v>
      </c>
      <c r="BR863">
        <v>5</v>
      </c>
      <c r="BS863">
        <v>5</v>
      </c>
      <c r="BT863">
        <v>5</v>
      </c>
      <c r="BU863">
        <v>5</v>
      </c>
      <c r="BV863">
        <v>4</v>
      </c>
      <c r="BW863">
        <v>5</v>
      </c>
      <c r="BX863">
        <v>5</v>
      </c>
      <c r="BY863">
        <v>5</v>
      </c>
      <c r="BZ863">
        <v>5</v>
      </c>
      <c r="CA863">
        <v>5</v>
      </c>
      <c r="CB863">
        <v>5</v>
      </c>
      <c r="CC863">
        <v>5</v>
      </c>
      <c r="CD863">
        <v>5</v>
      </c>
      <c r="CE863">
        <v>2</v>
      </c>
      <c r="CF863">
        <v>3</v>
      </c>
      <c r="CG863">
        <v>5</v>
      </c>
      <c r="CH863">
        <v>5</v>
      </c>
      <c r="CI863">
        <v>5</v>
      </c>
      <c r="CJ863">
        <v>5</v>
      </c>
      <c r="CK863">
        <v>5</v>
      </c>
      <c r="CL863">
        <v>3</v>
      </c>
      <c r="CM863">
        <v>4</v>
      </c>
      <c r="CN863">
        <v>3</v>
      </c>
    </row>
    <row r="864" spans="1:92" ht="15.5">
      <c r="A864" s="126" t="s">
        <v>680</v>
      </c>
      <c r="B864" s="132">
        <v>10.098634523872187</v>
      </c>
      <c r="C864">
        <v>2</v>
      </c>
      <c r="D864">
        <v>6</v>
      </c>
      <c r="E864">
        <v>6</v>
      </c>
      <c r="F864">
        <v>1</v>
      </c>
      <c r="G864"/>
      <c r="H864"/>
      <c r="I864"/>
      <c r="J864"/>
      <c r="K864"/>
      <c r="L864"/>
      <c r="M864"/>
      <c r="N864"/>
      <c r="O864"/>
      <c r="P864"/>
      <c r="Q864" s="126">
        <f t="shared" si="39"/>
        <v>1</v>
      </c>
      <c r="R864">
        <f t="shared" si="41"/>
        <v>1</v>
      </c>
      <c r="S864"/>
      <c r="T864"/>
      <c r="U864"/>
      <c r="V864"/>
      <c r="W864"/>
      <c r="X864"/>
      <c r="Y864"/>
      <c r="Z864"/>
      <c r="AA864"/>
      <c r="AB864">
        <v>10</v>
      </c>
      <c r="AC864">
        <v>11</v>
      </c>
      <c r="AD864"/>
      <c r="AE864">
        <v>13</v>
      </c>
      <c r="AF864"/>
      <c r="AG864" s="126">
        <f t="shared" si="40"/>
        <v>3</v>
      </c>
      <c r="AH864"/>
      <c r="AI864"/>
      <c r="AJ864"/>
      <c r="AK864"/>
      <c r="AL864"/>
      <c r="AM864"/>
      <c r="AN864"/>
      <c r="AO864"/>
      <c r="AP864"/>
      <c r="AQ864">
        <v>1</v>
      </c>
      <c r="AR864">
        <v>2</v>
      </c>
      <c r="AS864"/>
      <c r="AT864">
        <v>3</v>
      </c>
      <c r="AU864" t="s">
        <v>679</v>
      </c>
      <c r="AV864"/>
      <c r="AW864"/>
      <c r="AX864"/>
      <c r="AY864"/>
      <c r="AZ864">
        <v>3</v>
      </c>
      <c r="BA864">
        <v>2</v>
      </c>
      <c r="BB864">
        <v>3</v>
      </c>
      <c r="BC864">
        <v>2</v>
      </c>
      <c r="BD864">
        <v>1</v>
      </c>
      <c r="BE864">
        <v>1</v>
      </c>
      <c r="BF864">
        <v>3</v>
      </c>
      <c r="BG864">
        <v>3</v>
      </c>
      <c r="BH864">
        <v>4</v>
      </c>
      <c r="BI864">
        <v>3</v>
      </c>
      <c r="BJ864">
        <v>2</v>
      </c>
      <c r="BK864">
        <v>2</v>
      </c>
      <c r="BL864">
        <v>3</v>
      </c>
      <c r="BM864">
        <v>3</v>
      </c>
      <c r="BN864">
        <v>4</v>
      </c>
      <c r="BO864">
        <v>4</v>
      </c>
      <c r="BP864">
        <v>3</v>
      </c>
      <c r="BQ864">
        <v>4</v>
      </c>
      <c r="BR864">
        <v>4</v>
      </c>
      <c r="BS864">
        <v>4</v>
      </c>
      <c r="BT864">
        <v>3</v>
      </c>
      <c r="BU864">
        <v>4</v>
      </c>
      <c r="BV864">
        <v>3</v>
      </c>
      <c r="BW864">
        <v>4</v>
      </c>
      <c r="BX864">
        <v>4</v>
      </c>
      <c r="BY864">
        <v>5</v>
      </c>
      <c r="BZ864">
        <v>5</v>
      </c>
      <c r="CA864">
        <v>3</v>
      </c>
      <c r="CB864">
        <v>4</v>
      </c>
      <c r="CC864">
        <v>4</v>
      </c>
      <c r="CD864">
        <v>4</v>
      </c>
      <c r="CE864">
        <v>2</v>
      </c>
      <c r="CF864">
        <v>2</v>
      </c>
      <c r="CG864">
        <v>2</v>
      </c>
      <c r="CH864">
        <v>3</v>
      </c>
      <c r="CI864">
        <v>4</v>
      </c>
      <c r="CJ864">
        <v>4</v>
      </c>
      <c r="CK864">
        <v>2</v>
      </c>
      <c r="CL864">
        <v>2</v>
      </c>
      <c r="CM864">
        <v>2</v>
      </c>
      <c r="CN864">
        <v>2</v>
      </c>
    </row>
    <row r="865" spans="1:92" ht="15.5">
      <c r="A865" s="126" t="s">
        <v>678</v>
      </c>
      <c r="B865" s="132">
        <v>8.0857982653148373</v>
      </c>
      <c r="C865">
        <v>1</v>
      </c>
      <c r="D865">
        <v>2</v>
      </c>
      <c r="E865">
        <v>2</v>
      </c>
      <c r="F865"/>
      <c r="G865">
        <v>2</v>
      </c>
      <c r="H865"/>
      <c r="I865"/>
      <c r="J865"/>
      <c r="K865"/>
      <c r="L865"/>
      <c r="M865"/>
      <c r="N865"/>
      <c r="O865"/>
      <c r="P865"/>
      <c r="Q865" s="126">
        <f t="shared" si="39"/>
        <v>1</v>
      </c>
      <c r="R865">
        <f t="shared" si="41"/>
        <v>2</v>
      </c>
      <c r="S865">
        <v>1</v>
      </c>
      <c r="T865"/>
      <c r="U865"/>
      <c r="V865"/>
      <c r="W865">
        <v>5</v>
      </c>
      <c r="X865">
        <v>6</v>
      </c>
      <c r="Y865">
        <v>7</v>
      </c>
      <c r="Z865"/>
      <c r="AA865"/>
      <c r="AB865"/>
      <c r="AC865">
        <v>11</v>
      </c>
      <c r="AD865">
        <v>12</v>
      </c>
      <c r="AE865"/>
      <c r="AF865"/>
      <c r="AG865" s="126">
        <f t="shared" si="40"/>
        <v>6</v>
      </c>
      <c r="AH865">
        <v>6</v>
      </c>
      <c r="AI865"/>
      <c r="AJ865"/>
      <c r="AK865"/>
      <c r="AL865">
        <v>5</v>
      </c>
      <c r="AM865">
        <v>4</v>
      </c>
      <c r="AN865">
        <v>3</v>
      </c>
      <c r="AO865"/>
      <c r="AP865"/>
      <c r="AQ865"/>
      <c r="AR865">
        <v>2</v>
      </c>
      <c r="AS865">
        <v>1</v>
      </c>
      <c r="AT865"/>
      <c r="AU865"/>
      <c r="AV865"/>
      <c r="AW865"/>
      <c r="AX865"/>
      <c r="AY865"/>
      <c r="AZ865">
        <v>2</v>
      </c>
      <c r="BA865">
        <v>2</v>
      </c>
      <c r="BB865">
        <v>2</v>
      </c>
      <c r="BC865">
        <v>4</v>
      </c>
      <c r="BD865">
        <v>4</v>
      </c>
      <c r="BE865">
        <v>5</v>
      </c>
      <c r="BF865">
        <v>2</v>
      </c>
      <c r="BG865">
        <v>2</v>
      </c>
      <c r="BH865">
        <v>2</v>
      </c>
      <c r="BI865">
        <v>3</v>
      </c>
      <c r="BJ865">
        <v>3</v>
      </c>
      <c r="BK865">
        <v>5</v>
      </c>
      <c r="BL865">
        <v>1</v>
      </c>
      <c r="BM865">
        <v>5</v>
      </c>
      <c r="BN865">
        <v>2</v>
      </c>
      <c r="BO865">
        <v>3</v>
      </c>
      <c r="BP865">
        <v>2</v>
      </c>
      <c r="BQ865">
        <v>2</v>
      </c>
      <c r="BR865">
        <v>3</v>
      </c>
      <c r="BS865">
        <v>3</v>
      </c>
      <c r="BT865">
        <v>3</v>
      </c>
      <c r="BU865">
        <v>4</v>
      </c>
      <c r="BV865">
        <v>2</v>
      </c>
      <c r="BW865">
        <v>2</v>
      </c>
      <c r="BX865">
        <v>3</v>
      </c>
      <c r="BY865">
        <v>4</v>
      </c>
      <c r="BZ865">
        <v>4</v>
      </c>
      <c r="CA865">
        <v>3</v>
      </c>
      <c r="CB865">
        <v>3</v>
      </c>
      <c r="CC865">
        <v>3</v>
      </c>
      <c r="CD865">
        <v>4</v>
      </c>
      <c r="CE865">
        <v>3</v>
      </c>
      <c r="CF865">
        <v>1</v>
      </c>
      <c r="CG865">
        <v>2</v>
      </c>
      <c r="CH865">
        <v>4</v>
      </c>
      <c r="CI865">
        <v>2</v>
      </c>
      <c r="CJ865">
        <v>2</v>
      </c>
      <c r="CK865">
        <v>1</v>
      </c>
      <c r="CL865">
        <v>2</v>
      </c>
      <c r="CM865">
        <v>2</v>
      </c>
      <c r="CN865">
        <v>2</v>
      </c>
    </row>
    <row r="866" spans="1:92" ht="15.5">
      <c r="A866" s="126" t="s">
        <v>677</v>
      </c>
      <c r="B866" s="132">
        <v>9.4513172610284233</v>
      </c>
      <c r="C866">
        <v>2</v>
      </c>
      <c r="D866">
        <v>4</v>
      </c>
      <c r="E866">
        <v>8</v>
      </c>
      <c r="F866"/>
      <c r="G866"/>
      <c r="H866"/>
      <c r="I866">
        <v>4</v>
      </c>
      <c r="J866"/>
      <c r="K866"/>
      <c r="L866"/>
      <c r="M866"/>
      <c r="N866"/>
      <c r="O866"/>
      <c r="P866"/>
      <c r="Q866" s="126">
        <f t="shared" si="39"/>
        <v>1</v>
      </c>
      <c r="R866">
        <f t="shared" si="41"/>
        <v>4</v>
      </c>
      <c r="S866"/>
      <c r="T866">
        <v>2</v>
      </c>
      <c r="U866"/>
      <c r="V866">
        <v>4</v>
      </c>
      <c r="W866"/>
      <c r="X866"/>
      <c r="Y866"/>
      <c r="Z866">
        <v>8</v>
      </c>
      <c r="AA866"/>
      <c r="AB866"/>
      <c r="AC866">
        <v>11</v>
      </c>
      <c r="AD866">
        <v>12</v>
      </c>
      <c r="AE866"/>
      <c r="AF866"/>
      <c r="AG866" s="126">
        <f t="shared" si="40"/>
        <v>5</v>
      </c>
      <c r="AH866"/>
      <c r="AI866">
        <v>2</v>
      </c>
      <c r="AJ866"/>
      <c r="AK866">
        <v>4</v>
      </c>
      <c r="AL866"/>
      <c r="AM866"/>
      <c r="AN866"/>
      <c r="AO866">
        <v>3</v>
      </c>
      <c r="AP866"/>
      <c r="AQ866"/>
      <c r="AR866">
        <v>5</v>
      </c>
      <c r="AS866">
        <v>1</v>
      </c>
      <c r="AT866"/>
      <c r="AU866" t="s">
        <v>676</v>
      </c>
      <c r="AV866"/>
      <c r="AW866"/>
      <c r="AX866"/>
      <c r="AY866"/>
      <c r="AZ866">
        <v>5</v>
      </c>
      <c r="BA866">
        <v>3</v>
      </c>
      <c r="BB866">
        <v>3</v>
      </c>
      <c r="BC866">
        <v>3</v>
      </c>
      <c r="BD866">
        <v>3</v>
      </c>
      <c r="BE866">
        <v>3</v>
      </c>
      <c r="BF866">
        <v>3</v>
      </c>
      <c r="BG866">
        <v>3</v>
      </c>
      <c r="BH866">
        <v>3</v>
      </c>
      <c r="BI866">
        <v>3</v>
      </c>
      <c r="BJ866">
        <v>3</v>
      </c>
      <c r="BK866">
        <v>3</v>
      </c>
      <c r="BL866">
        <v>3</v>
      </c>
      <c r="BM866">
        <v>3</v>
      </c>
      <c r="BN866">
        <v>4</v>
      </c>
      <c r="BO866">
        <v>4</v>
      </c>
      <c r="BP866">
        <v>4</v>
      </c>
      <c r="BQ866">
        <v>4</v>
      </c>
      <c r="BR866">
        <v>4</v>
      </c>
      <c r="BS866">
        <v>4</v>
      </c>
      <c r="BT866">
        <v>3</v>
      </c>
      <c r="BU866">
        <v>4</v>
      </c>
      <c r="BV866">
        <v>4</v>
      </c>
      <c r="BW866">
        <v>4</v>
      </c>
      <c r="BX866">
        <v>4</v>
      </c>
      <c r="BY866">
        <v>4</v>
      </c>
      <c r="BZ866">
        <v>5</v>
      </c>
      <c r="CA866">
        <v>3</v>
      </c>
      <c r="CB866">
        <v>4</v>
      </c>
      <c r="CC866">
        <v>4</v>
      </c>
      <c r="CD866">
        <v>4</v>
      </c>
      <c r="CE866">
        <v>1</v>
      </c>
      <c r="CF866">
        <v>3</v>
      </c>
      <c r="CG866">
        <v>3</v>
      </c>
      <c r="CH866">
        <v>3</v>
      </c>
      <c r="CI866">
        <v>3</v>
      </c>
      <c r="CJ866">
        <v>3</v>
      </c>
      <c r="CK866">
        <v>3</v>
      </c>
      <c r="CL866">
        <v>3</v>
      </c>
      <c r="CM866">
        <v>3</v>
      </c>
      <c r="CN866">
        <v>3</v>
      </c>
    </row>
    <row r="867" spans="1:92" ht="15.5">
      <c r="A867" s="126" t="s">
        <v>675</v>
      </c>
      <c r="B867" s="132">
        <v>10.490906790177295</v>
      </c>
      <c r="C867">
        <v>2</v>
      </c>
      <c r="D867">
        <v>1</v>
      </c>
      <c r="E867">
        <v>12</v>
      </c>
      <c r="F867">
        <v>1</v>
      </c>
      <c r="G867">
        <v>2</v>
      </c>
      <c r="H867"/>
      <c r="I867"/>
      <c r="J867"/>
      <c r="K867"/>
      <c r="L867"/>
      <c r="M867"/>
      <c r="N867"/>
      <c r="O867"/>
      <c r="P867"/>
      <c r="Q867" s="126">
        <f t="shared" si="39"/>
        <v>2</v>
      </c>
      <c r="R867">
        <f t="shared" si="41"/>
        <v>11</v>
      </c>
      <c r="S867"/>
      <c r="T867">
        <v>2</v>
      </c>
      <c r="U867"/>
      <c r="V867">
        <v>4</v>
      </c>
      <c r="W867"/>
      <c r="X867">
        <v>6</v>
      </c>
      <c r="Y867">
        <v>7</v>
      </c>
      <c r="Z867">
        <v>8</v>
      </c>
      <c r="AA867"/>
      <c r="AB867"/>
      <c r="AC867"/>
      <c r="AD867"/>
      <c r="AE867"/>
      <c r="AF867"/>
      <c r="AG867" s="126">
        <f t="shared" si="40"/>
        <v>5</v>
      </c>
      <c r="AH867"/>
      <c r="AI867">
        <v>2</v>
      </c>
      <c r="AJ867"/>
      <c r="AK867">
        <v>1</v>
      </c>
      <c r="AL867"/>
      <c r="AM867">
        <v>5</v>
      </c>
      <c r="AN867">
        <v>4</v>
      </c>
      <c r="AO867">
        <v>3</v>
      </c>
      <c r="AP867"/>
      <c r="AQ867"/>
      <c r="AR867"/>
      <c r="AS867"/>
      <c r="AT867"/>
      <c r="AU867" t="s">
        <v>406</v>
      </c>
      <c r="AV867" t="s">
        <v>674</v>
      </c>
      <c r="AW867"/>
      <c r="AX867"/>
      <c r="AY867"/>
      <c r="AZ867">
        <v>5</v>
      </c>
      <c r="BA867">
        <v>5</v>
      </c>
      <c r="BB867">
        <v>5</v>
      </c>
      <c r="BC867">
        <v>5</v>
      </c>
      <c r="BD867">
        <v>5</v>
      </c>
      <c r="BE867">
        <v>3</v>
      </c>
      <c r="BF867">
        <v>5</v>
      </c>
      <c r="BG867">
        <v>5</v>
      </c>
      <c r="BH867">
        <v>4</v>
      </c>
      <c r="BI867">
        <v>5</v>
      </c>
      <c r="BJ867">
        <v>5</v>
      </c>
      <c r="BK867">
        <v>5</v>
      </c>
      <c r="BL867">
        <v>5</v>
      </c>
      <c r="BM867">
        <v>5</v>
      </c>
      <c r="BN867">
        <v>5</v>
      </c>
      <c r="BO867">
        <v>5</v>
      </c>
      <c r="BP867">
        <v>5</v>
      </c>
      <c r="BQ867">
        <v>5</v>
      </c>
      <c r="BR867">
        <v>5</v>
      </c>
      <c r="BS867">
        <v>5</v>
      </c>
      <c r="BT867">
        <v>5</v>
      </c>
      <c r="BU867">
        <v>4</v>
      </c>
      <c r="BV867">
        <v>5</v>
      </c>
      <c r="BW867">
        <v>5</v>
      </c>
      <c r="BX867">
        <v>5</v>
      </c>
      <c r="BY867">
        <v>5</v>
      </c>
      <c r="BZ867">
        <v>5</v>
      </c>
      <c r="CA867">
        <v>5</v>
      </c>
      <c r="CB867">
        <v>5</v>
      </c>
      <c r="CC867">
        <v>5</v>
      </c>
      <c r="CD867">
        <v>5</v>
      </c>
      <c r="CE867">
        <v>4</v>
      </c>
      <c r="CF867">
        <v>4</v>
      </c>
      <c r="CG867">
        <v>5</v>
      </c>
      <c r="CH867">
        <v>5</v>
      </c>
      <c r="CI867">
        <v>5</v>
      </c>
      <c r="CJ867">
        <v>5</v>
      </c>
      <c r="CK867">
        <v>5</v>
      </c>
      <c r="CL867">
        <v>5</v>
      </c>
      <c r="CM867">
        <v>5</v>
      </c>
      <c r="CN867">
        <v>5</v>
      </c>
    </row>
    <row r="868" spans="1:92" ht="15.5">
      <c r="A868" s="126" t="s">
        <v>673</v>
      </c>
      <c r="B868" s="132">
        <v>9.8561751975049603</v>
      </c>
      <c r="C868">
        <v>1</v>
      </c>
      <c r="D868">
        <v>2</v>
      </c>
      <c r="E868">
        <v>12</v>
      </c>
      <c r="F868">
        <v>1</v>
      </c>
      <c r="G868"/>
      <c r="H868"/>
      <c r="I868"/>
      <c r="J868"/>
      <c r="K868"/>
      <c r="L868"/>
      <c r="M868"/>
      <c r="N868"/>
      <c r="O868"/>
      <c r="P868"/>
      <c r="Q868" s="126">
        <f t="shared" si="39"/>
        <v>1</v>
      </c>
      <c r="R868">
        <f t="shared" si="41"/>
        <v>1</v>
      </c>
      <c r="S868"/>
      <c r="T868">
        <v>2</v>
      </c>
      <c r="U868">
        <v>3</v>
      </c>
      <c r="V868">
        <v>4</v>
      </c>
      <c r="W868">
        <v>5</v>
      </c>
      <c r="X868">
        <v>6</v>
      </c>
      <c r="Y868">
        <v>7</v>
      </c>
      <c r="Z868">
        <v>8</v>
      </c>
      <c r="AA868">
        <v>9</v>
      </c>
      <c r="AB868"/>
      <c r="AC868"/>
      <c r="AD868">
        <v>12</v>
      </c>
      <c r="AE868"/>
      <c r="AF868"/>
      <c r="AG868" s="126">
        <f t="shared" si="40"/>
        <v>9</v>
      </c>
      <c r="AH868"/>
      <c r="AI868">
        <v>2</v>
      </c>
      <c r="AJ868">
        <v>4</v>
      </c>
      <c r="AK868">
        <v>8</v>
      </c>
      <c r="AL868">
        <v>5</v>
      </c>
      <c r="AM868">
        <v>3</v>
      </c>
      <c r="AN868">
        <v>1</v>
      </c>
      <c r="AO868">
        <v>6</v>
      </c>
      <c r="AP868">
        <v>7</v>
      </c>
      <c r="AQ868"/>
      <c r="AR868"/>
      <c r="AS868">
        <v>9</v>
      </c>
      <c r="AT868"/>
      <c r="AU868" t="s">
        <v>672</v>
      </c>
      <c r="AV868" t="s">
        <v>509</v>
      </c>
      <c r="AW868" t="s">
        <v>671</v>
      </c>
      <c r="AX868" t="s">
        <v>670</v>
      </c>
      <c r="AY868" t="s">
        <v>669</v>
      </c>
      <c r="AZ868">
        <v>5</v>
      </c>
      <c r="BA868">
        <v>4</v>
      </c>
      <c r="BB868">
        <v>4</v>
      </c>
      <c r="BC868">
        <v>4</v>
      </c>
      <c r="BD868">
        <v>5</v>
      </c>
      <c r="BE868">
        <v>5</v>
      </c>
      <c r="BF868">
        <v>4</v>
      </c>
      <c r="BG868">
        <v>3</v>
      </c>
      <c r="BH868">
        <v>3</v>
      </c>
      <c r="BI868">
        <v>4</v>
      </c>
      <c r="BJ868">
        <v>5</v>
      </c>
      <c r="BK868">
        <v>5</v>
      </c>
      <c r="BL868">
        <v>5</v>
      </c>
      <c r="BM868">
        <v>5</v>
      </c>
      <c r="BN868">
        <v>4</v>
      </c>
      <c r="BO868">
        <v>5</v>
      </c>
      <c r="BP868">
        <v>5</v>
      </c>
      <c r="BQ868">
        <v>4</v>
      </c>
      <c r="BR868">
        <v>4</v>
      </c>
      <c r="BS868">
        <v>4</v>
      </c>
      <c r="BT868">
        <v>4</v>
      </c>
      <c r="BU868">
        <v>5</v>
      </c>
      <c r="BV868">
        <v>4</v>
      </c>
      <c r="BW868">
        <v>3</v>
      </c>
      <c r="BX868">
        <v>5</v>
      </c>
      <c r="BY868">
        <v>5</v>
      </c>
      <c r="BZ868">
        <v>5</v>
      </c>
      <c r="CA868">
        <v>5</v>
      </c>
      <c r="CB868">
        <v>5</v>
      </c>
      <c r="CC868">
        <v>5</v>
      </c>
      <c r="CD868">
        <v>5</v>
      </c>
      <c r="CE868">
        <v>5</v>
      </c>
      <c r="CF868">
        <v>5</v>
      </c>
      <c r="CG868">
        <v>5</v>
      </c>
      <c r="CH868">
        <v>5</v>
      </c>
      <c r="CI868">
        <v>5</v>
      </c>
      <c r="CJ868">
        <v>5</v>
      </c>
      <c r="CK868">
        <v>5</v>
      </c>
      <c r="CL868">
        <v>4</v>
      </c>
      <c r="CM868">
        <v>4</v>
      </c>
      <c r="CN868">
        <v>5</v>
      </c>
    </row>
    <row r="869" spans="1:92" ht="15.5">
      <c r="A869" s="126" t="s">
        <v>668</v>
      </c>
      <c r="B869" s="132">
        <v>8.6988102810580425</v>
      </c>
      <c r="C869">
        <v>2</v>
      </c>
      <c r="D869">
        <v>3</v>
      </c>
      <c r="E869">
        <v>12</v>
      </c>
      <c r="F869"/>
      <c r="G869"/>
      <c r="H869"/>
      <c r="I869"/>
      <c r="J869"/>
      <c r="K869"/>
      <c r="L869"/>
      <c r="M869"/>
      <c r="N869">
        <v>9</v>
      </c>
      <c r="O869"/>
      <c r="P869" t="s">
        <v>667</v>
      </c>
      <c r="Q869" s="126">
        <f t="shared" si="39"/>
        <v>1</v>
      </c>
      <c r="R869">
        <f t="shared" si="41"/>
        <v>9</v>
      </c>
      <c r="S869"/>
      <c r="T869"/>
      <c r="U869"/>
      <c r="V869"/>
      <c r="W869">
        <v>5</v>
      </c>
      <c r="X869">
        <v>6</v>
      </c>
      <c r="Y869">
        <v>7</v>
      </c>
      <c r="Z869">
        <v>8</v>
      </c>
      <c r="AA869"/>
      <c r="AB869"/>
      <c r="AC869"/>
      <c r="AD869"/>
      <c r="AE869"/>
      <c r="AF869"/>
      <c r="AG869" s="126">
        <f t="shared" si="40"/>
        <v>4</v>
      </c>
      <c r="AH869"/>
      <c r="AI869"/>
      <c r="AJ869"/>
      <c r="AK869"/>
      <c r="AL869">
        <v>4</v>
      </c>
      <c r="AM869">
        <v>2</v>
      </c>
      <c r="AN869">
        <v>3</v>
      </c>
      <c r="AO869">
        <v>1</v>
      </c>
      <c r="AP869"/>
      <c r="AQ869"/>
      <c r="AR869"/>
      <c r="AS869"/>
      <c r="AT869"/>
      <c r="AU869"/>
      <c r="AV869"/>
      <c r="AW869"/>
      <c r="AX869"/>
      <c r="AY869"/>
      <c r="AZ869">
        <v>2</v>
      </c>
      <c r="BA869">
        <v>1</v>
      </c>
      <c r="BB869">
        <v>1</v>
      </c>
      <c r="BC869">
        <v>2</v>
      </c>
      <c r="BD869">
        <v>5</v>
      </c>
      <c r="BE869">
        <v>5</v>
      </c>
      <c r="BF869">
        <v>3</v>
      </c>
      <c r="BG869">
        <v>4</v>
      </c>
      <c r="BH869">
        <v>4</v>
      </c>
      <c r="BI869">
        <v>3</v>
      </c>
      <c r="BJ869">
        <v>5</v>
      </c>
      <c r="BK869">
        <v>5</v>
      </c>
      <c r="BL869">
        <v>5</v>
      </c>
      <c r="BM869">
        <v>5</v>
      </c>
      <c r="BN869">
        <v>5</v>
      </c>
      <c r="BO869">
        <v>5</v>
      </c>
      <c r="BP869">
        <v>5</v>
      </c>
      <c r="BQ869">
        <v>4</v>
      </c>
      <c r="BR869">
        <v>5</v>
      </c>
      <c r="BS869">
        <v>5</v>
      </c>
      <c r="BT869">
        <v>5</v>
      </c>
      <c r="BU869">
        <v>5</v>
      </c>
      <c r="BV869">
        <v>4</v>
      </c>
      <c r="BW869">
        <v>5</v>
      </c>
      <c r="BX869">
        <v>5</v>
      </c>
      <c r="BY869">
        <v>5</v>
      </c>
      <c r="BZ869">
        <v>5</v>
      </c>
      <c r="CA869">
        <v>5</v>
      </c>
      <c r="CB869">
        <v>4</v>
      </c>
      <c r="CC869">
        <v>4</v>
      </c>
      <c r="CD869">
        <v>4</v>
      </c>
      <c r="CE869">
        <v>6</v>
      </c>
      <c r="CF869">
        <v>3</v>
      </c>
      <c r="CG869">
        <v>3</v>
      </c>
      <c r="CH869">
        <v>2</v>
      </c>
      <c r="CI869">
        <v>4</v>
      </c>
      <c r="CJ869">
        <v>4</v>
      </c>
      <c r="CK869">
        <v>3</v>
      </c>
      <c r="CL869">
        <v>3</v>
      </c>
      <c r="CM869">
        <v>3</v>
      </c>
      <c r="CN869">
        <v>1</v>
      </c>
    </row>
    <row r="870" spans="1:92" ht="15.5">
      <c r="A870" s="126" t="s">
        <v>666</v>
      </c>
      <c r="B870" s="132">
        <v>9.2056311288877701</v>
      </c>
      <c r="C870">
        <v>2</v>
      </c>
      <c r="D870">
        <v>2</v>
      </c>
      <c r="E870">
        <v>9</v>
      </c>
      <c r="F870">
        <v>1</v>
      </c>
      <c r="G870"/>
      <c r="H870"/>
      <c r="I870"/>
      <c r="J870"/>
      <c r="K870"/>
      <c r="L870"/>
      <c r="M870"/>
      <c r="N870"/>
      <c r="O870"/>
      <c r="P870"/>
      <c r="Q870" s="126">
        <f t="shared" si="39"/>
        <v>1</v>
      </c>
      <c r="R870">
        <f t="shared" si="41"/>
        <v>1</v>
      </c>
      <c r="S870"/>
      <c r="T870">
        <v>2</v>
      </c>
      <c r="U870">
        <v>3</v>
      </c>
      <c r="V870">
        <v>4</v>
      </c>
      <c r="W870"/>
      <c r="X870">
        <v>6</v>
      </c>
      <c r="Y870">
        <v>7</v>
      </c>
      <c r="Z870"/>
      <c r="AA870">
        <v>9</v>
      </c>
      <c r="AB870">
        <v>10</v>
      </c>
      <c r="AC870"/>
      <c r="AD870"/>
      <c r="AE870">
        <v>13</v>
      </c>
      <c r="AF870"/>
      <c r="AG870" s="126">
        <f t="shared" si="40"/>
        <v>8</v>
      </c>
      <c r="AH870"/>
      <c r="AI870">
        <v>1</v>
      </c>
      <c r="AJ870">
        <v>2</v>
      </c>
      <c r="AK870">
        <v>6</v>
      </c>
      <c r="AL870"/>
      <c r="AM870">
        <v>3</v>
      </c>
      <c r="AN870">
        <v>5</v>
      </c>
      <c r="AO870"/>
      <c r="AP870">
        <v>4</v>
      </c>
      <c r="AQ870">
        <v>7</v>
      </c>
      <c r="AR870"/>
      <c r="AS870"/>
      <c r="AT870">
        <v>8</v>
      </c>
      <c r="AU870"/>
      <c r="AV870"/>
      <c r="AW870"/>
      <c r="AX870"/>
      <c r="AY870"/>
      <c r="AZ870">
        <v>6</v>
      </c>
      <c r="BA870">
        <v>5</v>
      </c>
      <c r="BB870">
        <v>5</v>
      </c>
      <c r="BC870">
        <v>5</v>
      </c>
      <c r="BD870">
        <v>5</v>
      </c>
      <c r="BE870">
        <v>5</v>
      </c>
      <c r="BF870">
        <v>1</v>
      </c>
      <c r="BG870">
        <v>1</v>
      </c>
      <c r="BH870">
        <v>1</v>
      </c>
      <c r="BI870">
        <v>1</v>
      </c>
      <c r="BJ870">
        <v>5</v>
      </c>
      <c r="BK870">
        <v>5</v>
      </c>
      <c r="BL870">
        <v>5</v>
      </c>
      <c r="BM870">
        <v>5</v>
      </c>
      <c r="BN870">
        <v>3</v>
      </c>
      <c r="BO870">
        <v>3</v>
      </c>
      <c r="BP870">
        <v>5</v>
      </c>
      <c r="BQ870">
        <v>4</v>
      </c>
      <c r="BR870">
        <v>3</v>
      </c>
      <c r="BS870">
        <v>3</v>
      </c>
      <c r="BT870">
        <v>2</v>
      </c>
      <c r="BU870">
        <v>1</v>
      </c>
      <c r="BV870">
        <v>1</v>
      </c>
      <c r="BW870">
        <v>1</v>
      </c>
      <c r="BX870">
        <v>1</v>
      </c>
      <c r="BY870">
        <v>2</v>
      </c>
      <c r="BZ870">
        <v>4</v>
      </c>
      <c r="CA870">
        <v>5</v>
      </c>
      <c r="CB870">
        <v>3</v>
      </c>
      <c r="CC870">
        <v>4</v>
      </c>
      <c r="CD870">
        <v>4</v>
      </c>
      <c r="CE870">
        <v>5</v>
      </c>
      <c r="CF870">
        <v>4</v>
      </c>
      <c r="CG870">
        <v>5</v>
      </c>
      <c r="CH870">
        <v>2</v>
      </c>
      <c r="CI870">
        <v>4</v>
      </c>
      <c r="CJ870">
        <v>5</v>
      </c>
      <c r="CK870">
        <v>3</v>
      </c>
      <c r="CL870">
        <v>3</v>
      </c>
      <c r="CM870">
        <v>4</v>
      </c>
      <c r="CN870">
        <v>3</v>
      </c>
    </row>
    <row r="871" spans="1:92" ht="15.5">
      <c r="A871" s="126" t="s">
        <v>665</v>
      </c>
      <c r="B871" s="132">
        <v>9.5240355901919784</v>
      </c>
      <c r="C871">
        <v>2</v>
      </c>
      <c r="D871">
        <v>4</v>
      </c>
      <c r="E871">
        <v>3</v>
      </c>
      <c r="F871">
        <v>1</v>
      </c>
      <c r="G871"/>
      <c r="H871"/>
      <c r="I871"/>
      <c r="J871"/>
      <c r="K871"/>
      <c r="L871"/>
      <c r="M871"/>
      <c r="N871"/>
      <c r="O871"/>
      <c r="P871"/>
      <c r="Q871" s="126">
        <f t="shared" si="39"/>
        <v>1</v>
      </c>
      <c r="R871">
        <f t="shared" si="41"/>
        <v>1</v>
      </c>
      <c r="S871"/>
      <c r="T871">
        <v>2</v>
      </c>
      <c r="U871">
        <v>3</v>
      </c>
      <c r="V871"/>
      <c r="W871"/>
      <c r="X871">
        <v>6</v>
      </c>
      <c r="Y871">
        <v>7</v>
      </c>
      <c r="Z871">
        <v>8</v>
      </c>
      <c r="AA871"/>
      <c r="AB871">
        <v>10</v>
      </c>
      <c r="AC871"/>
      <c r="AD871"/>
      <c r="AE871"/>
      <c r="AF871"/>
      <c r="AG871" s="126">
        <f t="shared" si="40"/>
        <v>6</v>
      </c>
      <c r="AH871"/>
      <c r="AI871">
        <v>1</v>
      </c>
      <c r="AJ871">
        <v>2</v>
      </c>
      <c r="AK871"/>
      <c r="AL871"/>
      <c r="AM871">
        <v>3</v>
      </c>
      <c r="AN871">
        <v>6</v>
      </c>
      <c r="AO871">
        <v>5</v>
      </c>
      <c r="AP871"/>
      <c r="AQ871">
        <v>4</v>
      </c>
      <c r="AR871"/>
      <c r="AS871"/>
      <c r="AT871"/>
      <c r="AU871"/>
      <c r="AV871"/>
      <c r="AW871"/>
      <c r="AX871"/>
      <c r="AY871"/>
      <c r="AZ871">
        <v>6</v>
      </c>
      <c r="BA871">
        <v>3</v>
      </c>
      <c r="BB871">
        <v>3</v>
      </c>
      <c r="BC871">
        <v>3</v>
      </c>
      <c r="BD871">
        <v>5</v>
      </c>
      <c r="BE871">
        <v>5</v>
      </c>
      <c r="BF871">
        <v>3</v>
      </c>
      <c r="BG871">
        <v>3</v>
      </c>
      <c r="BH871">
        <v>3</v>
      </c>
      <c r="BI871">
        <v>3</v>
      </c>
      <c r="BJ871">
        <v>3</v>
      </c>
      <c r="BK871">
        <v>3</v>
      </c>
      <c r="BL871">
        <v>3</v>
      </c>
      <c r="BM871">
        <v>3</v>
      </c>
      <c r="BN871">
        <v>3</v>
      </c>
      <c r="BO871">
        <v>3</v>
      </c>
      <c r="BP871">
        <v>3</v>
      </c>
      <c r="BQ871">
        <v>3</v>
      </c>
      <c r="BR871">
        <v>3</v>
      </c>
      <c r="BS871">
        <v>3</v>
      </c>
      <c r="BT871">
        <v>3</v>
      </c>
      <c r="BU871">
        <v>3</v>
      </c>
      <c r="BV871">
        <v>3</v>
      </c>
      <c r="BW871">
        <v>3</v>
      </c>
      <c r="BX871">
        <v>3</v>
      </c>
      <c r="BY871">
        <v>3</v>
      </c>
      <c r="BZ871">
        <v>3</v>
      </c>
      <c r="CA871">
        <v>3</v>
      </c>
      <c r="CB871">
        <v>3</v>
      </c>
      <c r="CC871">
        <v>3</v>
      </c>
      <c r="CD871">
        <v>3</v>
      </c>
      <c r="CE871">
        <v>3</v>
      </c>
      <c r="CF871">
        <v>3</v>
      </c>
      <c r="CG871">
        <v>3</v>
      </c>
      <c r="CH871">
        <v>3</v>
      </c>
      <c r="CI871">
        <v>3</v>
      </c>
      <c r="CJ871">
        <v>5</v>
      </c>
      <c r="CK871">
        <v>3</v>
      </c>
      <c r="CL871">
        <v>3</v>
      </c>
      <c r="CM871">
        <v>3</v>
      </c>
      <c r="CN871">
        <v>3</v>
      </c>
    </row>
    <row r="872" spans="1:92" ht="15.5">
      <c r="A872" s="126" t="s">
        <v>664</v>
      </c>
      <c r="B872" s="132">
        <v>7.8399544493755258</v>
      </c>
      <c r="C872">
        <v>1</v>
      </c>
      <c r="D872">
        <v>6</v>
      </c>
      <c r="E872">
        <v>2</v>
      </c>
      <c r="F872">
        <v>1</v>
      </c>
      <c r="G872"/>
      <c r="H872"/>
      <c r="I872"/>
      <c r="J872"/>
      <c r="K872"/>
      <c r="L872"/>
      <c r="M872"/>
      <c r="N872"/>
      <c r="O872"/>
      <c r="P872"/>
      <c r="Q872" s="126">
        <f t="shared" si="39"/>
        <v>1</v>
      </c>
      <c r="R872">
        <f t="shared" si="41"/>
        <v>1</v>
      </c>
      <c r="S872"/>
      <c r="T872">
        <v>2</v>
      </c>
      <c r="U872">
        <v>3</v>
      </c>
      <c r="V872">
        <v>4</v>
      </c>
      <c r="W872"/>
      <c r="X872">
        <v>6</v>
      </c>
      <c r="Y872"/>
      <c r="Z872"/>
      <c r="AA872"/>
      <c r="AB872"/>
      <c r="AC872">
        <v>11</v>
      </c>
      <c r="AD872">
        <v>12</v>
      </c>
      <c r="AE872"/>
      <c r="AF872"/>
      <c r="AG872" s="126">
        <f t="shared" si="40"/>
        <v>6</v>
      </c>
      <c r="AH872"/>
      <c r="AI872">
        <v>5</v>
      </c>
      <c r="AJ872">
        <v>4</v>
      </c>
      <c r="AK872">
        <v>6</v>
      </c>
      <c r="AL872"/>
      <c r="AM872">
        <v>2</v>
      </c>
      <c r="AN872"/>
      <c r="AO872"/>
      <c r="AP872"/>
      <c r="AQ872"/>
      <c r="AR872">
        <v>3</v>
      </c>
      <c r="AS872">
        <v>1</v>
      </c>
      <c r="AT872"/>
      <c r="AU872"/>
      <c r="AV872"/>
      <c r="AW872"/>
      <c r="AX872"/>
      <c r="AY872"/>
      <c r="AZ872">
        <v>6</v>
      </c>
      <c r="BA872">
        <v>3</v>
      </c>
      <c r="BB872">
        <v>3</v>
      </c>
      <c r="BC872">
        <v>2</v>
      </c>
      <c r="BD872">
        <v>4</v>
      </c>
      <c r="BE872">
        <v>4</v>
      </c>
      <c r="BF872">
        <v>3</v>
      </c>
      <c r="BG872">
        <v>4</v>
      </c>
      <c r="BH872">
        <v>4</v>
      </c>
      <c r="BI872">
        <v>4</v>
      </c>
      <c r="BJ872">
        <v>4</v>
      </c>
      <c r="BK872">
        <v>4</v>
      </c>
      <c r="BL872">
        <v>5</v>
      </c>
      <c r="BM872">
        <v>4</v>
      </c>
      <c r="BN872">
        <v>3</v>
      </c>
      <c r="BO872">
        <v>3</v>
      </c>
      <c r="BP872">
        <v>3</v>
      </c>
      <c r="BQ872">
        <v>4</v>
      </c>
      <c r="BR872">
        <v>4</v>
      </c>
      <c r="BS872">
        <v>3</v>
      </c>
      <c r="BT872">
        <v>3</v>
      </c>
      <c r="BU872">
        <v>3</v>
      </c>
      <c r="BV872">
        <v>2</v>
      </c>
      <c r="BW872">
        <v>3</v>
      </c>
      <c r="BX872">
        <v>4</v>
      </c>
      <c r="BY872">
        <v>4</v>
      </c>
      <c r="BZ872">
        <v>5</v>
      </c>
      <c r="CA872">
        <v>4</v>
      </c>
      <c r="CB872">
        <v>3</v>
      </c>
      <c r="CC872">
        <v>3</v>
      </c>
      <c r="CD872">
        <v>3</v>
      </c>
      <c r="CE872">
        <v>7</v>
      </c>
      <c r="CF872">
        <v>3</v>
      </c>
      <c r="CG872">
        <v>3</v>
      </c>
      <c r="CH872">
        <v>3</v>
      </c>
      <c r="CI872">
        <v>3</v>
      </c>
      <c r="CJ872">
        <v>3</v>
      </c>
      <c r="CK872">
        <v>4</v>
      </c>
      <c r="CL872">
        <v>2</v>
      </c>
      <c r="CM872">
        <v>3</v>
      </c>
      <c r="CN872">
        <v>1</v>
      </c>
    </row>
    <row r="873" spans="1:92" ht="15.5">
      <c r="A873" s="126" t="s">
        <v>663</v>
      </c>
      <c r="B873" s="132">
        <v>8.9147627029627383</v>
      </c>
      <c r="C873">
        <v>1</v>
      </c>
      <c r="D873">
        <v>4</v>
      </c>
      <c r="E873">
        <v>2</v>
      </c>
      <c r="F873"/>
      <c r="G873"/>
      <c r="H873"/>
      <c r="I873"/>
      <c r="J873"/>
      <c r="K873"/>
      <c r="L873"/>
      <c r="M873"/>
      <c r="N873">
        <v>9</v>
      </c>
      <c r="O873"/>
      <c r="P873" t="s">
        <v>168</v>
      </c>
      <c r="Q873" s="126">
        <f t="shared" si="39"/>
        <v>1</v>
      </c>
      <c r="R873">
        <f t="shared" si="41"/>
        <v>9</v>
      </c>
      <c r="S873"/>
      <c r="T873"/>
      <c r="U873"/>
      <c r="V873"/>
      <c r="W873"/>
      <c r="X873">
        <v>6</v>
      </c>
      <c r="Y873"/>
      <c r="Z873"/>
      <c r="AA873"/>
      <c r="AB873"/>
      <c r="AC873"/>
      <c r="AD873"/>
      <c r="AE873"/>
      <c r="AF873"/>
      <c r="AG873" s="126">
        <f t="shared" si="40"/>
        <v>1</v>
      </c>
      <c r="AH873"/>
      <c r="AI873"/>
      <c r="AJ873"/>
      <c r="AK873"/>
      <c r="AL873"/>
      <c r="AM873">
        <v>1</v>
      </c>
      <c r="AN873"/>
      <c r="AO873"/>
      <c r="AP873"/>
      <c r="AQ873"/>
      <c r="AR873"/>
      <c r="AS873"/>
      <c r="AT873"/>
      <c r="AU873"/>
      <c r="AV873"/>
      <c r="AW873"/>
      <c r="AX873"/>
      <c r="AY873"/>
      <c r="AZ873">
        <v>6</v>
      </c>
      <c r="BA873">
        <v>3</v>
      </c>
      <c r="BB873">
        <v>3</v>
      </c>
      <c r="BC873">
        <v>3</v>
      </c>
      <c r="BD873">
        <v>3</v>
      </c>
      <c r="BE873">
        <v>3</v>
      </c>
      <c r="BF873">
        <v>3</v>
      </c>
      <c r="BG873">
        <v>3</v>
      </c>
      <c r="BH873">
        <v>3</v>
      </c>
      <c r="BI873">
        <v>3</v>
      </c>
      <c r="BJ873">
        <v>3</v>
      </c>
      <c r="BK873">
        <v>3</v>
      </c>
      <c r="BL873">
        <v>3</v>
      </c>
      <c r="BM873">
        <v>3</v>
      </c>
      <c r="BN873">
        <v>3</v>
      </c>
      <c r="BO873">
        <v>3</v>
      </c>
      <c r="BP873">
        <v>3</v>
      </c>
      <c r="BQ873">
        <v>3</v>
      </c>
      <c r="BR873">
        <v>3</v>
      </c>
      <c r="BS873">
        <v>3</v>
      </c>
      <c r="BT873">
        <v>3</v>
      </c>
      <c r="BU873">
        <v>3</v>
      </c>
      <c r="BV873">
        <v>3</v>
      </c>
      <c r="BW873">
        <v>3</v>
      </c>
      <c r="BX873">
        <v>3</v>
      </c>
      <c r="BY873">
        <v>3</v>
      </c>
      <c r="BZ873">
        <v>3</v>
      </c>
      <c r="CA873">
        <v>3</v>
      </c>
      <c r="CB873">
        <v>3</v>
      </c>
      <c r="CC873">
        <v>3</v>
      </c>
      <c r="CD873">
        <v>3</v>
      </c>
      <c r="CE873">
        <v>7</v>
      </c>
      <c r="CF873">
        <v>3</v>
      </c>
      <c r="CG873">
        <v>3</v>
      </c>
      <c r="CH873">
        <v>3</v>
      </c>
      <c r="CI873">
        <v>3</v>
      </c>
      <c r="CJ873">
        <v>3</v>
      </c>
      <c r="CK873">
        <v>3</v>
      </c>
      <c r="CL873">
        <v>3</v>
      </c>
      <c r="CM873">
        <v>3</v>
      </c>
      <c r="CN873">
        <v>3</v>
      </c>
    </row>
    <row r="874" spans="1:92" ht="15.5">
      <c r="A874" s="126" t="s">
        <v>662</v>
      </c>
      <c r="B874" s="132">
        <v>10.068956947728324</v>
      </c>
      <c r="C874">
        <v>2</v>
      </c>
      <c r="D874">
        <v>3</v>
      </c>
      <c r="E874">
        <v>3</v>
      </c>
      <c r="F874">
        <v>1</v>
      </c>
      <c r="G874"/>
      <c r="H874"/>
      <c r="I874"/>
      <c r="J874"/>
      <c r="K874"/>
      <c r="L874"/>
      <c r="M874"/>
      <c r="N874"/>
      <c r="O874"/>
      <c r="P874"/>
      <c r="Q874" s="126">
        <f t="shared" si="39"/>
        <v>1</v>
      </c>
      <c r="R874">
        <f t="shared" si="41"/>
        <v>1</v>
      </c>
      <c r="S874"/>
      <c r="T874">
        <v>2</v>
      </c>
      <c r="U874"/>
      <c r="V874"/>
      <c r="W874"/>
      <c r="X874">
        <v>6</v>
      </c>
      <c r="Y874"/>
      <c r="Z874"/>
      <c r="AA874"/>
      <c r="AB874"/>
      <c r="AC874">
        <v>11</v>
      </c>
      <c r="AD874"/>
      <c r="AE874"/>
      <c r="AF874"/>
      <c r="AG874" s="126">
        <f t="shared" si="40"/>
        <v>3</v>
      </c>
      <c r="AH874"/>
      <c r="AI874">
        <v>1</v>
      </c>
      <c r="AJ874"/>
      <c r="AK874"/>
      <c r="AL874"/>
      <c r="AM874">
        <v>3</v>
      </c>
      <c r="AN874"/>
      <c r="AO874"/>
      <c r="AP874"/>
      <c r="AQ874"/>
      <c r="AR874">
        <v>2</v>
      </c>
      <c r="AS874"/>
      <c r="AT874"/>
      <c r="AU874" t="s">
        <v>406</v>
      </c>
      <c r="AV874" t="s">
        <v>661</v>
      </c>
      <c r="AW874" t="s">
        <v>660</v>
      </c>
      <c r="AX874"/>
      <c r="AY874"/>
      <c r="AZ874">
        <v>3</v>
      </c>
      <c r="BA874">
        <v>3</v>
      </c>
      <c r="BB874">
        <v>3</v>
      </c>
      <c r="BC874">
        <v>4</v>
      </c>
      <c r="BD874">
        <v>5</v>
      </c>
      <c r="BE874">
        <v>5</v>
      </c>
      <c r="BF874">
        <v>3</v>
      </c>
      <c r="BG874">
        <v>4</v>
      </c>
      <c r="BH874">
        <v>4</v>
      </c>
      <c r="BI874">
        <v>4</v>
      </c>
      <c r="BJ874">
        <v>3</v>
      </c>
      <c r="BK874">
        <v>3</v>
      </c>
      <c r="BL874">
        <v>4</v>
      </c>
      <c r="BM874">
        <v>4</v>
      </c>
      <c r="BN874">
        <v>4</v>
      </c>
      <c r="BO874">
        <v>3</v>
      </c>
      <c r="BP874">
        <v>4</v>
      </c>
      <c r="BQ874">
        <v>3</v>
      </c>
      <c r="BR874">
        <v>3</v>
      </c>
      <c r="BS874">
        <v>4</v>
      </c>
      <c r="BT874">
        <v>4</v>
      </c>
      <c r="BU874">
        <v>2</v>
      </c>
      <c r="BV874">
        <v>3</v>
      </c>
      <c r="BW874">
        <v>4</v>
      </c>
      <c r="BX874">
        <v>4</v>
      </c>
      <c r="BY874">
        <v>4</v>
      </c>
      <c r="BZ874">
        <v>3</v>
      </c>
      <c r="CA874">
        <v>5</v>
      </c>
      <c r="CB874">
        <v>4</v>
      </c>
      <c r="CC874">
        <v>4</v>
      </c>
      <c r="CD874">
        <v>3</v>
      </c>
      <c r="CE874">
        <v>4</v>
      </c>
      <c r="CF874">
        <v>4</v>
      </c>
      <c r="CG874">
        <v>4</v>
      </c>
      <c r="CH874">
        <v>3</v>
      </c>
      <c r="CI874">
        <v>4</v>
      </c>
      <c r="CJ874">
        <v>4</v>
      </c>
      <c r="CK874">
        <v>4</v>
      </c>
      <c r="CL874">
        <v>3</v>
      </c>
      <c r="CM874">
        <v>3</v>
      </c>
      <c r="CN874">
        <v>3</v>
      </c>
    </row>
    <row r="875" spans="1:92" ht="15.5">
      <c r="A875" s="126" t="s">
        <v>659</v>
      </c>
      <c r="B875" s="132">
        <v>8.2554449586243379</v>
      </c>
      <c r="C875">
        <v>1</v>
      </c>
      <c r="D875">
        <v>2</v>
      </c>
      <c r="E875">
        <v>9</v>
      </c>
      <c r="F875"/>
      <c r="G875"/>
      <c r="H875"/>
      <c r="I875"/>
      <c r="J875"/>
      <c r="K875"/>
      <c r="L875"/>
      <c r="M875">
        <v>8</v>
      </c>
      <c r="N875"/>
      <c r="O875"/>
      <c r="P875"/>
      <c r="Q875" s="126">
        <f t="shared" si="39"/>
        <v>1</v>
      </c>
      <c r="R875">
        <f t="shared" si="41"/>
        <v>8</v>
      </c>
      <c r="S875"/>
      <c r="T875"/>
      <c r="U875"/>
      <c r="V875">
        <v>4</v>
      </c>
      <c r="W875"/>
      <c r="X875"/>
      <c r="Y875"/>
      <c r="Z875"/>
      <c r="AA875"/>
      <c r="AB875">
        <v>10</v>
      </c>
      <c r="AC875"/>
      <c r="AD875"/>
      <c r="AE875">
        <v>13</v>
      </c>
      <c r="AF875"/>
      <c r="AG875" s="126">
        <f t="shared" si="40"/>
        <v>3</v>
      </c>
      <c r="AH875"/>
      <c r="AI875"/>
      <c r="AJ875"/>
      <c r="AK875">
        <v>1</v>
      </c>
      <c r="AL875"/>
      <c r="AM875"/>
      <c r="AN875"/>
      <c r="AO875"/>
      <c r="AP875"/>
      <c r="AQ875">
        <v>3</v>
      </c>
      <c r="AR875"/>
      <c r="AS875"/>
      <c r="AT875">
        <v>2</v>
      </c>
      <c r="AU875" t="s">
        <v>630</v>
      </c>
      <c r="AV875" t="s">
        <v>658</v>
      </c>
      <c r="AW875" t="s">
        <v>657</v>
      </c>
      <c r="AX875"/>
      <c r="AY875"/>
      <c r="AZ875">
        <v>3</v>
      </c>
      <c r="BA875">
        <v>4</v>
      </c>
      <c r="BB875">
        <v>4</v>
      </c>
      <c r="BC875">
        <v>4</v>
      </c>
      <c r="BD875">
        <v>3</v>
      </c>
      <c r="BE875">
        <v>5</v>
      </c>
      <c r="BF875">
        <v>4</v>
      </c>
      <c r="BG875">
        <v>5</v>
      </c>
      <c r="BH875">
        <v>5</v>
      </c>
      <c r="BI875">
        <v>4</v>
      </c>
      <c r="BJ875">
        <v>3</v>
      </c>
      <c r="BK875">
        <v>5</v>
      </c>
      <c r="BL875">
        <v>5</v>
      </c>
      <c r="BM875">
        <v>5</v>
      </c>
      <c r="BN875">
        <v>5</v>
      </c>
      <c r="BO875">
        <v>5</v>
      </c>
      <c r="BP875">
        <v>4</v>
      </c>
      <c r="BQ875">
        <v>4</v>
      </c>
      <c r="BR875">
        <v>4</v>
      </c>
      <c r="BS875">
        <v>5</v>
      </c>
      <c r="BT875">
        <v>4</v>
      </c>
      <c r="BU875">
        <v>4</v>
      </c>
      <c r="BV875">
        <v>5</v>
      </c>
      <c r="BW875">
        <v>4</v>
      </c>
      <c r="BX875">
        <v>5</v>
      </c>
      <c r="BY875">
        <v>4</v>
      </c>
      <c r="BZ875">
        <v>4</v>
      </c>
      <c r="CA875">
        <v>5</v>
      </c>
      <c r="CB875">
        <v>5</v>
      </c>
      <c r="CC875">
        <v>5</v>
      </c>
      <c r="CD875">
        <v>5</v>
      </c>
      <c r="CE875">
        <v>4</v>
      </c>
      <c r="CF875">
        <v>4</v>
      </c>
      <c r="CG875">
        <v>5</v>
      </c>
      <c r="CH875">
        <v>5</v>
      </c>
      <c r="CI875">
        <v>5</v>
      </c>
      <c r="CJ875">
        <v>4</v>
      </c>
      <c r="CK875">
        <v>5</v>
      </c>
      <c r="CL875">
        <v>5</v>
      </c>
      <c r="CM875">
        <v>4</v>
      </c>
      <c r="CN875">
        <v>5</v>
      </c>
    </row>
    <row r="876" spans="1:92" ht="15.5">
      <c r="A876" s="126" t="s">
        <v>656</v>
      </c>
      <c r="B876" s="132">
        <v>8.1554768757598843</v>
      </c>
      <c r="C876">
        <v>2</v>
      </c>
      <c r="D876">
        <v>1</v>
      </c>
      <c r="E876">
        <v>8</v>
      </c>
      <c r="F876">
        <v>1</v>
      </c>
      <c r="G876"/>
      <c r="H876"/>
      <c r="I876"/>
      <c r="J876"/>
      <c r="K876"/>
      <c r="L876"/>
      <c r="M876"/>
      <c r="N876"/>
      <c r="O876"/>
      <c r="P876"/>
      <c r="Q876" s="126">
        <f t="shared" si="39"/>
        <v>1</v>
      </c>
      <c r="R876">
        <f t="shared" si="41"/>
        <v>1</v>
      </c>
      <c r="S876"/>
      <c r="T876">
        <v>2</v>
      </c>
      <c r="U876"/>
      <c r="V876"/>
      <c r="W876"/>
      <c r="X876">
        <v>6</v>
      </c>
      <c r="Y876">
        <v>7</v>
      </c>
      <c r="Z876"/>
      <c r="AA876"/>
      <c r="AB876"/>
      <c r="AC876"/>
      <c r="AD876"/>
      <c r="AE876">
        <v>13</v>
      </c>
      <c r="AF876"/>
      <c r="AG876" s="126">
        <f t="shared" si="40"/>
        <v>4</v>
      </c>
      <c r="AH876"/>
      <c r="AI876">
        <v>1</v>
      </c>
      <c r="AJ876"/>
      <c r="AK876"/>
      <c r="AL876"/>
      <c r="AM876">
        <v>2</v>
      </c>
      <c r="AN876">
        <v>3</v>
      </c>
      <c r="AO876"/>
      <c r="AP876"/>
      <c r="AQ876"/>
      <c r="AR876"/>
      <c r="AS876"/>
      <c r="AT876">
        <v>4</v>
      </c>
      <c r="AU876"/>
      <c r="AV876"/>
      <c r="AW876"/>
      <c r="AX876"/>
      <c r="AY876"/>
      <c r="AZ876">
        <v>2</v>
      </c>
      <c r="BA876">
        <v>3</v>
      </c>
      <c r="BB876">
        <v>2</v>
      </c>
      <c r="BC876">
        <v>2</v>
      </c>
      <c r="BD876">
        <v>4</v>
      </c>
      <c r="BE876">
        <v>4</v>
      </c>
      <c r="BF876">
        <v>3</v>
      </c>
      <c r="BG876">
        <v>3</v>
      </c>
      <c r="BH876">
        <v>3</v>
      </c>
      <c r="BI876">
        <v>3</v>
      </c>
      <c r="BJ876">
        <v>3</v>
      </c>
      <c r="BK876">
        <v>3</v>
      </c>
      <c r="BL876">
        <v>3</v>
      </c>
      <c r="BM876">
        <v>3</v>
      </c>
      <c r="BN876">
        <v>3</v>
      </c>
      <c r="BO876">
        <v>3</v>
      </c>
      <c r="BP876">
        <v>3</v>
      </c>
      <c r="BQ876">
        <v>3</v>
      </c>
      <c r="BR876">
        <v>3</v>
      </c>
      <c r="BS876">
        <v>3</v>
      </c>
      <c r="BT876">
        <v>3</v>
      </c>
      <c r="BU876">
        <v>3</v>
      </c>
      <c r="BV876">
        <v>3</v>
      </c>
      <c r="BW876">
        <v>3</v>
      </c>
      <c r="BX876">
        <v>3</v>
      </c>
      <c r="BY876">
        <v>3</v>
      </c>
      <c r="BZ876">
        <v>3</v>
      </c>
      <c r="CA876">
        <v>3</v>
      </c>
      <c r="CB876">
        <v>3</v>
      </c>
      <c r="CC876">
        <v>3</v>
      </c>
      <c r="CD876">
        <v>3</v>
      </c>
      <c r="CE876">
        <v>1</v>
      </c>
      <c r="CF876">
        <v>2</v>
      </c>
      <c r="CG876">
        <v>3</v>
      </c>
      <c r="CH876">
        <v>2</v>
      </c>
      <c r="CI876">
        <v>4</v>
      </c>
      <c r="CJ876">
        <v>4</v>
      </c>
      <c r="CK876">
        <v>2</v>
      </c>
      <c r="CL876">
        <v>2</v>
      </c>
      <c r="CM876">
        <v>2</v>
      </c>
      <c r="CN876">
        <v>2</v>
      </c>
    </row>
    <row r="877" spans="1:92" ht="15.5">
      <c r="A877" s="126" t="s">
        <v>655</v>
      </c>
      <c r="B877" s="132">
        <v>7.6074181341875384</v>
      </c>
      <c r="C877">
        <v>2</v>
      </c>
      <c r="D877">
        <v>6</v>
      </c>
      <c r="E877">
        <v>2</v>
      </c>
      <c r="F877">
        <v>1</v>
      </c>
      <c r="G877"/>
      <c r="H877"/>
      <c r="I877"/>
      <c r="J877"/>
      <c r="K877"/>
      <c r="L877"/>
      <c r="M877"/>
      <c r="N877"/>
      <c r="O877"/>
      <c r="P877"/>
      <c r="Q877" s="126">
        <f t="shared" si="39"/>
        <v>1</v>
      </c>
      <c r="R877">
        <f t="shared" si="41"/>
        <v>1</v>
      </c>
      <c r="S877">
        <v>1</v>
      </c>
      <c r="T877">
        <v>2</v>
      </c>
      <c r="U877">
        <v>3</v>
      </c>
      <c r="V877">
        <v>4</v>
      </c>
      <c r="W877">
        <v>5</v>
      </c>
      <c r="X877">
        <v>6</v>
      </c>
      <c r="Y877">
        <v>7</v>
      </c>
      <c r="Z877">
        <v>8</v>
      </c>
      <c r="AA877">
        <v>9</v>
      </c>
      <c r="AB877"/>
      <c r="AC877">
        <v>11</v>
      </c>
      <c r="AD877">
        <v>12</v>
      </c>
      <c r="AE877"/>
      <c r="AF877"/>
      <c r="AG877" s="126">
        <f t="shared" si="40"/>
        <v>11</v>
      </c>
      <c r="AH877">
        <v>11</v>
      </c>
      <c r="AI877">
        <v>4</v>
      </c>
      <c r="AJ877">
        <v>2</v>
      </c>
      <c r="AK877">
        <v>3</v>
      </c>
      <c r="AL877">
        <v>9</v>
      </c>
      <c r="AM877">
        <v>8</v>
      </c>
      <c r="AN877">
        <v>10</v>
      </c>
      <c r="AO877">
        <v>6</v>
      </c>
      <c r="AP877">
        <v>1</v>
      </c>
      <c r="AQ877"/>
      <c r="AR877">
        <v>7</v>
      </c>
      <c r="AS877">
        <v>5</v>
      </c>
      <c r="AT877"/>
      <c r="AU877" t="s">
        <v>654</v>
      </c>
      <c r="AV877" t="s">
        <v>653</v>
      </c>
      <c r="AW877"/>
      <c r="AX877"/>
      <c r="AY877"/>
      <c r="AZ877">
        <v>6</v>
      </c>
      <c r="BA877">
        <v>4</v>
      </c>
      <c r="BB877">
        <v>4</v>
      </c>
      <c r="BC877">
        <v>5</v>
      </c>
      <c r="BD877">
        <v>5</v>
      </c>
      <c r="BE877">
        <v>5</v>
      </c>
      <c r="BF877">
        <v>5</v>
      </c>
      <c r="BG877">
        <v>5</v>
      </c>
      <c r="BH877">
        <v>5</v>
      </c>
      <c r="BI877">
        <v>5</v>
      </c>
      <c r="BJ877">
        <v>5</v>
      </c>
      <c r="BK877">
        <v>5</v>
      </c>
      <c r="BL877">
        <v>5</v>
      </c>
      <c r="BM877">
        <v>5</v>
      </c>
      <c r="BN877">
        <v>5</v>
      </c>
      <c r="BO877">
        <v>5</v>
      </c>
      <c r="BP877">
        <v>5</v>
      </c>
      <c r="BQ877">
        <v>5</v>
      </c>
      <c r="BR877">
        <v>5</v>
      </c>
      <c r="BS877">
        <v>5</v>
      </c>
      <c r="BT877">
        <v>4</v>
      </c>
      <c r="BU877">
        <v>4</v>
      </c>
      <c r="BV877">
        <v>5</v>
      </c>
      <c r="BW877">
        <v>5</v>
      </c>
      <c r="BX877">
        <v>5</v>
      </c>
      <c r="BY877">
        <v>5</v>
      </c>
      <c r="BZ877">
        <v>5</v>
      </c>
      <c r="CA877">
        <v>5</v>
      </c>
      <c r="CB877">
        <v>5</v>
      </c>
      <c r="CC877">
        <v>5</v>
      </c>
      <c r="CD877">
        <v>5</v>
      </c>
      <c r="CE877">
        <v>1</v>
      </c>
      <c r="CF877">
        <v>2</v>
      </c>
      <c r="CG877">
        <v>5</v>
      </c>
      <c r="CH877">
        <v>4</v>
      </c>
      <c r="CI877">
        <v>4</v>
      </c>
      <c r="CJ877">
        <v>4</v>
      </c>
      <c r="CK877">
        <v>4</v>
      </c>
      <c r="CL877">
        <v>2</v>
      </c>
      <c r="CM877">
        <v>3</v>
      </c>
      <c r="CN877">
        <v>1</v>
      </c>
    </row>
    <row r="878" spans="1:92" ht="15.5">
      <c r="A878" s="126" t="s">
        <v>652</v>
      </c>
      <c r="B878" s="132">
        <v>7.7113878683017161</v>
      </c>
      <c r="C878">
        <v>2</v>
      </c>
      <c r="D878">
        <v>2</v>
      </c>
      <c r="E878">
        <v>15</v>
      </c>
      <c r="F878"/>
      <c r="G878"/>
      <c r="H878"/>
      <c r="I878"/>
      <c r="J878"/>
      <c r="K878"/>
      <c r="L878">
        <v>7</v>
      </c>
      <c r="M878"/>
      <c r="N878"/>
      <c r="O878"/>
      <c r="P878"/>
      <c r="Q878" s="126">
        <f t="shared" si="39"/>
        <v>1</v>
      </c>
      <c r="R878">
        <f t="shared" si="41"/>
        <v>7</v>
      </c>
      <c r="S878"/>
      <c r="T878">
        <v>2</v>
      </c>
      <c r="U878">
        <v>3</v>
      </c>
      <c r="V878"/>
      <c r="W878"/>
      <c r="X878">
        <v>6</v>
      </c>
      <c r="Y878"/>
      <c r="Z878"/>
      <c r="AA878"/>
      <c r="AB878">
        <v>10</v>
      </c>
      <c r="AC878"/>
      <c r="AD878">
        <v>12</v>
      </c>
      <c r="AE878"/>
      <c r="AF878"/>
      <c r="AG878" s="126">
        <f t="shared" si="40"/>
        <v>5</v>
      </c>
      <c r="AH878"/>
      <c r="AI878">
        <v>1</v>
      </c>
      <c r="AJ878">
        <v>3</v>
      </c>
      <c r="AK878"/>
      <c r="AL878"/>
      <c r="AM878">
        <v>4</v>
      </c>
      <c r="AN878"/>
      <c r="AO878"/>
      <c r="AP878"/>
      <c r="AQ878">
        <v>2</v>
      </c>
      <c r="AR878"/>
      <c r="AS878">
        <v>5</v>
      </c>
      <c r="AT878"/>
      <c r="AU878"/>
      <c r="AV878"/>
      <c r="AW878"/>
      <c r="AX878"/>
      <c r="AY878"/>
      <c r="AZ878">
        <v>3</v>
      </c>
      <c r="BA878">
        <v>3</v>
      </c>
      <c r="BB878">
        <v>3</v>
      </c>
      <c r="BC878">
        <v>4</v>
      </c>
      <c r="BD878">
        <v>4</v>
      </c>
      <c r="BE878">
        <v>4</v>
      </c>
      <c r="BF878">
        <v>4</v>
      </c>
      <c r="BG878">
        <v>3</v>
      </c>
      <c r="BH878">
        <v>4</v>
      </c>
      <c r="BI878">
        <v>3</v>
      </c>
      <c r="BJ878">
        <v>4</v>
      </c>
      <c r="BK878">
        <v>3</v>
      </c>
      <c r="BL878">
        <v>4</v>
      </c>
      <c r="BM878">
        <v>3</v>
      </c>
      <c r="BN878">
        <v>4</v>
      </c>
      <c r="BO878">
        <v>3</v>
      </c>
      <c r="BP878">
        <v>4</v>
      </c>
      <c r="BQ878">
        <v>4</v>
      </c>
      <c r="BR878">
        <v>5</v>
      </c>
      <c r="BS878">
        <v>4</v>
      </c>
      <c r="BT878">
        <v>4</v>
      </c>
      <c r="BU878">
        <v>4</v>
      </c>
      <c r="BV878">
        <v>5</v>
      </c>
      <c r="BW878">
        <v>4</v>
      </c>
      <c r="BX878">
        <v>5</v>
      </c>
      <c r="BY878">
        <v>4</v>
      </c>
      <c r="BZ878">
        <v>4</v>
      </c>
      <c r="CA878">
        <v>4</v>
      </c>
      <c r="CB878">
        <v>4</v>
      </c>
      <c r="CC878">
        <v>5</v>
      </c>
      <c r="CD878">
        <v>4</v>
      </c>
      <c r="CE878">
        <v>4</v>
      </c>
      <c r="CF878">
        <v>4</v>
      </c>
      <c r="CG878">
        <v>4</v>
      </c>
      <c r="CH878">
        <v>4</v>
      </c>
      <c r="CI878">
        <v>4</v>
      </c>
      <c r="CJ878">
        <v>4</v>
      </c>
      <c r="CK878">
        <v>4</v>
      </c>
      <c r="CL878">
        <v>4</v>
      </c>
      <c r="CM878">
        <v>4</v>
      </c>
      <c r="CN878">
        <v>3</v>
      </c>
    </row>
    <row r="879" spans="1:92" ht="15.5">
      <c r="A879" s="126" t="s">
        <v>651</v>
      </c>
      <c r="B879" s="132">
        <v>7.4332796553118445</v>
      </c>
      <c r="C879">
        <v>1</v>
      </c>
      <c r="D879">
        <v>2</v>
      </c>
      <c r="E879">
        <v>2</v>
      </c>
      <c r="F879">
        <v>1</v>
      </c>
      <c r="G879"/>
      <c r="H879"/>
      <c r="I879"/>
      <c r="J879"/>
      <c r="K879"/>
      <c r="L879"/>
      <c r="M879"/>
      <c r="N879"/>
      <c r="O879"/>
      <c r="P879"/>
      <c r="Q879" s="126">
        <f t="shared" si="39"/>
        <v>1</v>
      </c>
      <c r="R879">
        <f t="shared" si="41"/>
        <v>1</v>
      </c>
      <c r="S879">
        <v>1</v>
      </c>
      <c r="T879">
        <v>2</v>
      </c>
      <c r="U879"/>
      <c r="V879">
        <v>4</v>
      </c>
      <c r="W879">
        <v>5</v>
      </c>
      <c r="X879">
        <v>6</v>
      </c>
      <c r="Y879">
        <v>7</v>
      </c>
      <c r="Z879">
        <v>8</v>
      </c>
      <c r="AA879"/>
      <c r="AB879">
        <v>10</v>
      </c>
      <c r="AC879">
        <v>11</v>
      </c>
      <c r="AD879">
        <v>12</v>
      </c>
      <c r="AE879"/>
      <c r="AF879"/>
      <c r="AG879" s="126">
        <f t="shared" si="40"/>
        <v>10</v>
      </c>
      <c r="AH879">
        <v>8</v>
      </c>
      <c r="AI879">
        <v>9</v>
      </c>
      <c r="AJ879"/>
      <c r="AK879">
        <v>1</v>
      </c>
      <c r="AL879">
        <v>2</v>
      </c>
      <c r="AM879">
        <v>5</v>
      </c>
      <c r="AN879">
        <v>3</v>
      </c>
      <c r="AO879">
        <v>4</v>
      </c>
      <c r="AP879"/>
      <c r="AQ879">
        <v>10</v>
      </c>
      <c r="AR879">
        <v>6</v>
      </c>
      <c r="AS879">
        <v>7</v>
      </c>
      <c r="AT879"/>
      <c r="AU879"/>
      <c r="AV879"/>
      <c r="AW879"/>
      <c r="AX879"/>
      <c r="AY879"/>
      <c r="AZ879">
        <v>3</v>
      </c>
      <c r="BA879">
        <v>4</v>
      </c>
      <c r="BB879">
        <v>4</v>
      </c>
      <c r="BC879">
        <v>4</v>
      </c>
      <c r="BD879">
        <v>4</v>
      </c>
      <c r="BE879">
        <v>5</v>
      </c>
      <c r="BF879">
        <v>3</v>
      </c>
      <c r="BG879">
        <v>3</v>
      </c>
      <c r="BH879">
        <v>3</v>
      </c>
      <c r="BI879">
        <v>3</v>
      </c>
      <c r="BJ879">
        <v>5</v>
      </c>
      <c r="BK879">
        <v>5</v>
      </c>
      <c r="BL879">
        <v>5</v>
      </c>
      <c r="BM879">
        <v>5</v>
      </c>
      <c r="BN879">
        <v>4</v>
      </c>
      <c r="BO879">
        <v>4</v>
      </c>
      <c r="BP879">
        <v>4</v>
      </c>
      <c r="BQ879">
        <v>5</v>
      </c>
      <c r="BR879">
        <v>5</v>
      </c>
      <c r="BS879">
        <v>5</v>
      </c>
      <c r="BT879">
        <v>5</v>
      </c>
      <c r="BU879">
        <v>4</v>
      </c>
      <c r="BV879">
        <v>4</v>
      </c>
      <c r="BW879">
        <v>5</v>
      </c>
      <c r="BX879">
        <v>5</v>
      </c>
      <c r="BY879">
        <v>4</v>
      </c>
      <c r="BZ879">
        <v>5</v>
      </c>
      <c r="CA879">
        <v>5</v>
      </c>
      <c r="CB879">
        <v>4</v>
      </c>
      <c r="CC879">
        <v>4</v>
      </c>
      <c r="CD879">
        <v>4</v>
      </c>
      <c r="CE879">
        <v>6</v>
      </c>
      <c r="CF879">
        <v>3</v>
      </c>
      <c r="CG879">
        <v>4</v>
      </c>
      <c r="CH879">
        <v>4</v>
      </c>
      <c r="CI879">
        <v>4</v>
      </c>
      <c r="CJ879">
        <v>4</v>
      </c>
      <c r="CK879">
        <v>4</v>
      </c>
      <c r="CL879">
        <v>4</v>
      </c>
      <c r="CM879">
        <v>4</v>
      </c>
      <c r="CN879">
        <v>2</v>
      </c>
    </row>
    <row r="880" spans="1:92" ht="15.5">
      <c r="A880" s="126" t="s">
        <v>650</v>
      </c>
      <c r="B880" s="132">
        <v>10.945489112086156</v>
      </c>
      <c r="C880">
        <v>2</v>
      </c>
      <c r="D880">
        <v>4</v>
      </c>
      <c r="E880">
        <v>2</v>
      </c>
      <c r="F880"/>
      <c r="G880"/>
      <c r="H880"/>
      <c r="I880"/>
      <c r="J880"/>
      <c r="K880"/>
      <c r="L880"/>
      <c r="M880"/>
      <c r="N880">
        <v>9</v>
      </c>
      <c r="O880"/>
      <c r="P880" t="s">
        <v>649</v>
      </c>
      <c r="Q880" s="126">
        <f t="shared" si="39"/>
        <v>1</v>
      </c>
      <c r="R880">
        <f t="shared" si="41"/>
        <v>9</v>
      </c>
      <c r="S880"/>
      <c r="T880">
        <v>2</v>
      </c>
      <c r="U880">
        <v>3</v>
      </c>
      <c r="V880"/>
      <c r="W880"/>
      <c r="X880">
        <v>6</v>
      </c>
      <c r="Y880">
        <v>7</v>
      </c>
      <c r="Z880"/>
      <c r="AA880">
        <v>9</v>
      </c>
      <c r="AB880"/>
      <c r="AC880">
        <v>11</v>
      </c>
      <c r="AD880"/>
      <c r="AE880"/>
      <c r="AF880"/>
      <c r="AG880" s="126">
        <f t="shared" si="40"/>
        <v>6</v>
      </c>
      <c r="AH880"/>
      <c r="AI880">
        <v>1</v>
      </c>
      <c r="AJ880">
        <v>3</v>
      </c>
      <c r="AK880"/>
      <c r="AL880"/>
      <c r="AM880">
        <v>2</v>
      </c>
      <c r="AN880">
        <v>4</v>
      </c>
      <c r="AO880"/>
      <c r="AP880">
        <v>6</v>
      </c>
      <c r="AQ880"/>
      <c r="AR880">
        <v>5</v>
      </c>
      <c r="AS880"/>
      <c r="AT880"/>
      <c r="AU880" t="s">
        <v>477</v>
      </c>
      <c r="AV880" t="s">
        <v>648</v>
      </c>
      <c r="AW880" t="s">
        <v>361</v>
      </c>
      <c r="AX880" t="s">
        <v>647</v>
      </c>
      <c r="AY880" t="s">
        <v>646</v>
      </c>
      <c r="AZ880">
        <v>5</v>
      </c>
      <c r="BA880">
        <v>3</v>
      </c>
      <c r="BB880">
        <v>3</v>
      </c>
      <c r="BC880">
        <v>3</v>
      </c>
      <c r="BD880">
        <v>3</v>
      </c>
      <c r="BE880">
        <v>3</v>
      </c>
      <c r="BF880">
        <v>4</v>
      </c>
      <c r="BG880">
        <v>4</v>
      </c>
      <c r="BH880">
        <v>4</v>
      </c>
      <c r="BI880">
        <v>3</v>
      </c>
      <c r="BJ880">
        <v>4</v>
      </c>
      <c r="BK880">
        <v>4</v>
      </c>
      <c r="BL880">
        <v>4</v>
      </c>
      <c r="BM880">
        <v>4</v>
      </c>
      <c r="BN880">
        <v>4</v>
      </c>
      <c r="BO880">
        <v>4</v>
      </c>
      <c r="BP880">
        <v>4</v>
      </c>
      <c r="BQ880">
        <v>4</v>
      </c>
      <c r="BR880">
        <v>4</v>
      </c>
      <c r="BS880">
        <v>4</v>
      </c>
      <c r="BT880">
        <v>4</v>
      </c>
      <c r="BU880">
        <v>3</v>
      </c>
      <c r="BV880">
        <v>3</v>
      </c>
      <c r="BW880">
        <v>4</v>
      </c>
      <c r="BX880">
        <v>4</v>
      </c>
      <c r="BY880">
        <v>4</v>
      </c>
      <c r="BZ880">
        <v>4</v>
      </c>
      <c r="CA880">
        <v>4</v>
      </c>
      <c r="CB880">
        <v>4</v>
      </c>
      <c r="CC880">
        <v>4</v>
      </c>
      <c r="CD880">
        <v>4</v>
      </c>
      <c r="CE880">
        <v>1</v>
      </c>
      <c r="CF880">
        <v>3</v>
      </c>
      <c r="CG880">
        <v>4</v>
      </c>
      <c r="CH880">
        <v>3</v>
      </c>
      <c r="CI880">
        <v>3</v>
      </c>
      <c r="CJ880">
        <v>3</v>
      </c>
      <c r="CK880">
        <v>4</v>
      </c>
      <c r="CL880">
        <v>3</v>
      </c>
      <c r="CM880">
        <v>3</v>
      </c>
      <c r="CN880">
        <v>2</v>
      </c>
    </row>
    <row r="881" spans="1:92" ht="15.5">
      <c r="A881" s="126" t="s">
        <v>645</v>
      </c>
      <c r="B881" s="132">
        <v>9.4190847017587416</v>
      </c>
      <c r="C881">
        <v>1</v>
      </c>
      <c r="D881">
        <v>2</v>
      </c>
      <c r="E881">
        <v>3</v>
      </c>
      <c r="F881">
        <v>1</v>
      </c>
      <c r="G881">
        <v>2</v>
      </c>
      <c r="H881"/>
      <c r="I881"/>
      <c r="J881"/>
      <c r="K881"/>
      <c r="L881"/>
      <c r="M881"/>
      <c r="N881"/>
      <c r="O881"/>
      <c r="P881"/>
      <c r="Q881" s="126">
        <f t="shared" si="39"/>
        <v>2</v>
      </c>
      <c r="R881">
        <f t="shared" si="41"/>
        <v>11</v>
      </c>
      <c r="S881"/>
      <c r="T881">
        <v>2</v>
      </c>
      <c r="U881">
        <v>3</v>
      </c>
      <c r="V881">
        <v>4</v>
      </c>
      <c r="W881">
        <v>5</v>
      </c>
      <c r="X881">
        <v>6</v>
      </c>
      <c r="Y881">
        <v>7</v>
      </c>
      <c r="Z881">
        <v>8</v>
      </c>
      <c r="AA881"/>
      <c r="AB881">
        <v>10</v>
      </c>
      <c r="AC881">
        <v>11</v>
      </c>
      <c r="AD881">
        <v>12</v>
      </c>
      <c r="AE881">
        <v>13</v>
      </c>
      <c r="AF881"/>
      <c r="AG881" s="126">
        <f t="shared" si="40"/>
        <v>11</v>
      </c>
      <c r="AH881"/>
      <c r="AI881">
        <v>2</v>
      </c>
      <c r="AJ881">
        <v>3</v>
      </c>
      <c r="AK881">
        <v>4</v>
      </c>
      <c r="AL881">
        <v>6</v>
      </c>
      <c r="AM881">
        <v>5</v>
      </c>
      <c r="AN881">
        <v>7</v>
      </c>
      <c r="AO881">
        <v>9</v>
      </c>
      <c r="AP881"/>
      <c r="AQ881">
        <v>10</v>
      </c>
      <c r="AR881">
        <v>8</v>
      </c>
      <c r="AS881">
        <v>1</v>
      </c>
      <c r="AT881">
        <v>11</v>
      </c>
      <c r="AU881"/>
      <c r="AV881"/>
      <c r="AW881"/>
      <c r="AX881"/>
      <c r="AY881"/>
      <c r="AZ881">
        <v>6</v>
      </c>
      <c r="BA881">
        <v>4</v>
      </c>
      <c r="BB881">
        <v>3</v>
      </c>
      <c r="BC881">
        <v>4</v>
      </c>
      <c r="BD881">
        <v>3</v>
      </c>
      <c r="BE881">
        <v>5</v>
      </c>
      <c r="BF881">
        <v>4</v>
      </c>
      <c r="BG881">
        <v>3</v>
      </c>
      <c r="BH881">
        <v>4</v>
      </c>
      <c r="BI881">
        <v>3</v>
      </c>
      <c r="BJ881">
        <v>4</v>
      </c>
      <c r="BK881">
        <v>4</v>
      </c>
      <c r="BL881">
        <v>4</v>
      </c>
      <c r="BM881">
        <v>4</v>
      </c>
      <c r="BN881">
        <v>3</v>
      </c>
      <c r="BO881">
        <v>2</v>
      </c>
      <c r="BP881">
        <v>3</v>
      </c>
      <c r="BQ881">
        <v>3</v>
      </c>
      <c r="BR881">
        <v>3</v>
      </c>
      <c r="BS881">
        <v>3</v>
      </c>
      <c r="BT881">
        <v>4</v>
      </c>
      <c r="BU881">
        <v>3</v>
      </c>
      <c r="BV881">
        <v>2</v>
      </c>
      <c r="BW881">
        <v>3</v>
      </c>
      <c r="BX881">
        <v>2</v>
      </c>
      <c r="BY881">
        <v>3</v>
      </c>
      <c r="BZ881">
        <v>3</v>
      </c>
      <c r="CA881">
        <v>4</v>
      </c>
      <c r="CB881">
        <v>4</v>
      </c>
      <c r="CC881">
        <v>4</v>
      </c>
      <c r="CD881">
        <v>3</v>
      </c>
      <c r="CE881">
        <v>4</v>
      </c>
      <c r="CF881">
        <v>3</v>
      </c>
      <c r="CG881">
        <v>4</v>
      </c>
      <c r="CH881">
        <v>3</v>
      </c>
      <c r="CI881">
        <v>3</v>
      </c>
      <c r="CJ881">
        <v>3</v>
      </c>
      <c r="CK881">
        <v>4</v>
      </c>
      <c r="CL881">
        <v>3</v>
      </c>
      <c r="CM881">
        <v>2</v>
      </c>
      <c r="CN881">
        <v>2</v>
      </c>
    </row>
    <row r="882" spans="1:92" ht="15.5">
      <c r="A882" s="126" t="s">
        <v>644</v>
      </c>
      <c r="B882" s="132">
        <v>9.3630717219846034</v>
      </c>
      <c r="C882">
        <v>1</v>
      </c>
      <c r="D882">
        <v>4</v>
      </c>
      <c r="E882">
        <v>7</v>
      </c>
      <c r="F882">
        <v>1</v>
      </c>
      <c r="G882"/>
      <c r="H882"/>
      <c r="I882"/>
      <c r="J882"/>
      <c r="K882"/>
      <c r="L882"/>
      <c r="M882"/>
      <c r="N882"/>
      <c r="O882"/>
      <c r="P882"/>
      <c r="Q882" s="126">
        <f t="shared" si="39"/>
        <v>1</v>
      </c>
      <c r="R882">
        <f t="shared" si="41"/>
        <v>1</v>
      </c>
      <c r="S882"/>
      <c r="T882">
        <v>2</v>
      </c>
      <c r="U882"/>
      <c r="V882"/>
      <c r="W882"/>
      <c r="X882">
        <v>6</v>
      </c>
      <c r="Y882"/>
      <c r="Z882"/>
      <c r="AA882">
        <v>9</v>
      </c>
      <c r="AB882"/>
      <c r="AC882"/>
      <c r="AD882"/>
      <c r="AE882"/>
      <c r="AF882"/>
      <c r="AG882" s="126">
        <f t="shared" si="40"/>
        <v>3</v>
      </c>
      <c r="AH882"/>
      <c r="AI882">
        <v>1</v>
      </c>
      <c r="AJ882"/>
      <c r="AK882"/>
      <c r="AL882"/>
      <c r="AM882">
        <v>3</v>
      </c>
      <c r="AN882"/>
      <c r="AO882"/>
      <c r="AP882">
        <v>2</v>
      </c>
      <c r="AQ882"/>
      <c r="AR882"/>
      <c r="AS882"/>
      <c r="AT882"/>
      <c r="AU882" t="s">
        <v>472</v>
      </c>
      <c r="AV882" t="s">
        <v>361</v>
      </c>
      <c r="AW882" t="s">
        <v>643</v>
      </c>
      <c r="AX882" t="s">
        <v>350</v>
      </c>
      <c r="AY882" t="s">
        <v>642</v>
      </c>
      <c r="AZ882">
        <v>4</v>
      </c>
      <c r="BA882">
        <v>3</v>
      </c>
      <c r="BB882">
        <v>3</v>
      </c>
      <c r="BC882">
        <v>3</v>
      </c>
      <c r="BD882">
        <v>3</v>
      </c>
      <c r="BE882">
        <v>3</v>
      </c>
      <c r="BF882">
        <v>3</v>
      </c>
      <c r="BG882">
        <v>3</v>
      </c>
      <c r="BH882">
        <v>3</v>
      </c>
      <c r="BI882">
        <v>3</v>
      </c>
      <c r="BJ882">
        <v>3</v>
      </c>
      <c r="BK882">
        <v>3</v>
      </c>
      <c r="BL882">
        <v>3</v>
      </c>
      <c r="BM882">
        <v>3</v>
      </c>
      <c r="BN882">
        <v>5</v>
      </c>
      <c r="BO882">
        <v>5</v>
      </c>
      <c r="BP882">
        <v>5</v>
      </c>
      <c r="BQ882">
        <v>5</v>
      </c>
      <c r="BR882">
        <v>5</v>
      </c>
      <c r="BS882">
        <v>5</v>
      </c>
      <c r="BT882">
        <v>5</v>
      </c>
      <c r="BU882">
        <v>5</v>
      </c>
      <c r="BV882">
        <v>5</v>
      </c>
      <c r="BW882">
        <v>5</v>
      </c>
      <c r="BX882">
        <v>5</v>
      </c>
      <c r="BY882">
        <v>5</v>
      </c>
      <c r="BZ882">
        <v>5</v>
      </c>
      <c r="CA882">
        <v>5</v>
      </c>
      <c r="CB882">
        <v>5</v>
      </c>
      <c r="CC882">
        <v>5</v>
      </c>
      <c r="CD882">
        <v>5</v>
      </c>
      <c r="CE882">
        <v>2</v>
      </c>
      <c r="CF882">
        <v>3</v>
      </c>
      <c r="CG882">
        <v>4</v>
      </c>
      <c r="CH882">
        <v>5</v>
      </c>
      <c r="CI882">
        <v>5</v>
      </c>
      <c r="CJ882">
        <v>5</v>
      </c>
      <c r="CK882">
        <v>5</v>
      </c>
      <c r="CL882">
        <v>3</v>
      </c>
      <c r="CM882">
        <v>3</v>
      </c>
      <c r="CN882">
        <v>4</v>
      </c>
    </row>
    <row r="883" spans="1:92" ht="15.5">
      <c r="A883" s="126" t="s">
        <v>641</v>
      </c>
      <c r="B883" s="132">
        <v>7.194803380426265</v>
      </c>
      <c r="C883">
        <v>2</v>
      </c>
      <c r="D883">
        <v>6</v>
      </c>
      <c r="E883">
        <v>2</v>
      </c>
      <c r="F883">
        <v>1</v>
      </c>
      <c r="G883"/>
      <c r="H883"/>
      <c r="I883"/>
      <c r="J883"/>
      <c r="K883"/>
      <c r="L883"/>
      <c r="M883"/>
      <c r="N883"/>
      <c r="O883"/>
      <c r="P883"/>
      <c r="Q883" s="126">
        <f t="shared" si="39"/>
        <v>1</v>
      </c>
      <c r="R883">
        <f t="shared" si="41"/>
        <v>1</v>
      </c>
      <c r="S883">
        <v>1</v>
      </c>
      <c r="T883"/>
      <c r="U883"/>
      <c r="V883"/>
      <c r="W883"/>
      <c r="X883"/>
      <c r="Y883"/>
      <c r="Z883"/>
      <c r="AA883"/>
      <c r="AB883"/>
      <c r="AC883"/>
      <c r="AD883"/>
      <c r="AE883"/>
      <c r="AF883"/>
      <c r="AG883" s="126">
        <f t="shared" si="40"/>
        <v>1</v>
      </c>
      <c r="AH883">
        <v>1</v>
      </c>
      <c r="AI883"/>
      <c r="AJ883"/>
      <c r="AK883"/>
      <c r="AL883"/>
      <c r="AM883"/>
      <c r="AN883"/>
      <c r="AO883"/>
      <c r="AP883"/>
      <c r="AQ883"/>
      <c r="AR883"/>
      <c r="AS883"/>
      <c r="AT883"/>
      <c r="AU883" t="s">
        <v>640</v>
      </c>
      <c r="AV883" t="s">
        <v>316</v>
      </c>
      <c r="AW883" t="s">
        <v>556</v>
      </c>
      <c r="AX883" t="s">
        <v>269</v>
      </c>
      <c r="AY883" t="s">
        <v>310</v>
      </c>
      <c r="AZ883">
        <v>5</v>
      </c>
      <c r="BA883">
        <v>2</v>
      </c>
      <c r="BB883">
        <v>3</v>
      </c>
      <c r="BC883">
        <v>3</v>
      </c>
      <c r="BD883">
        <v>4</v>
      </c>
      <c r="BE883">
        <v>5</v>
      </c>
      <c r="BF883">
        <v>2</v>
      </c>
      <c r="BG883">
        <v>4</v>
      </c>
      <c r="BH883">
        <v>4</v>
      </c>
      <c r="BI883">
        <v>4</v>
      </c>
      <c r="BJ883">
        <v>4</v>
      </c>
      <c r="BK883">
        <v>4</v>
      </c>
      <c r="BL883">
        <v>5</v>
      </c>
      <c r="BM883">
        <v>5</v>
      </c>
      <c r="BN883">
        <v>4</v>
      </c>
      <c r="BO883">
        <v>4</v>
      </c>
      <c r="BP883">
        <v>4</v>
      </c>
      <c r="BQ883">
        <v>3</v>
      </c>
      <c r="BR883">
        <v>5</v>
      </c>
      <c r="BS883">
        <v>4</v>
      </c>
      <c r="BT883">
        <v>4</v>
      </c>
      <c r="BU883">
        <v>3</v>
      </c>
      <c r="BV883">
        <v>3</v>
      </c>
      <c r="BW883">
        <v>4</v>
      </c>
      <c r="BX883">
        <v>4</v>
      </c>
      <c r="BY883">
        <v>5</v>
      </c>
      <c r="BZ883">
        <v>5</v>
      </c>
      <c r="CA883">
        <v>4</v>
      </c>
      <c r="CB883">
        <v>4</v>
      </c>
      <c r="CC883">
        <v>4</v>
      </c>
      <c r="CD883">
        <v>4</v>
      </c>
      <c r="CE883">
        <v>7</v>
      </c>
      <c r="CF883">
        <v>4</v>
      </c>
      <c r="CG883">
        <v>2</v>
      </c>
      <c r="CH883">
        <v>3</v>
      </c>
      <c r="CI883">
        <v>3</v>
      </c>
      <c r="CJ883">
        <v>2</v>
      </c>
      <c r="CK883">
        <v>4</v>
      </c>
      <c r="CL883">
        <v>2</v>
      </c>
      <c r="CM883">
        <v>2</v>
      </c>
      <c r="CN883">
        <v>2</v>
      </c>
    </row>
    <row r="884" spans="1:92" ht="15.5">
      <c r="A884" s="126" t="s">
        <v>639</v>
      </c>
      <c r="B884" s="132">
        <v>8.998469197397478</v>
      </c>
      <c r="C884">
        <v>2</v>
      </c>
      <c r="D884">
        <v>1</v>
      </c>
      <c r="E884">
        <v>2</v>
      </c>
      <c r="F884"/>
      <c r="G884"/>
      <c r="H884"/>
      <c r="I884"/>
      <c r="J884">
        <v>5</v>
      </c>
      <c r="K884"/>
      <c r="L884"/>
      <c r="M884"/>
      <c r="N884"/>
      <c r="O884"/>
      <c r="P884"/>
      <c r="Q884" s="126">
        <f t="shared" si="39"/>
        <v>1</v>
      </c>
      <c r="R884">
        <f t="shared" si="41"/>
        <v>5</v>
      </c>
      <c r="S884"/>
      <c r="T884"/>
      <c r="U884"/>
      <c r="V884"/>
      <c r="W884"/>
      <c r="X884"/>
      <c r="Y884"/>
      <c r="Z884"/>
      <c r="AA884"/>
      <c r="AB884"/>
      <c r="AC884">
        <v>11</v>
      </c>
      <c r="AD884"/>
      <c r="AE884"/>
      <c r="AF884"/>
      <c r="AG884" s="126">
        <f t="shared" si="40"/>
        <v>1</v>
      </c>
      <c r="AH884"/>
      <c r="AI884"/>
      <c r="AJ884"/>
      <c r="AK884"/>
      <c r="AL884"/>
      <c r="AM884"/>
      <c r="AN884"/>
      <c r="AO884"/>
      <c r="AP884"/>
      <c r="AQ884"/>
      <c r="AR884">
        <v>1</v>
      </c>
      <c r="AS884"/>
      <c r="AT884"/>
      <c r="AU884" t="s">
        <v>269</v>
      </c>
      <c r="AV884"/>
      <c r="AW884"/>
      <c r="AX884"/>
      <c r="AY884"/>
      <c r="AZ884">
        <v>4</v>
      </c>
      <c r="BA884">
        <v>2</v>
      </c>
      <c r="BB884">
        <v>3</v>
      </c>
      <c r="BC884">
        <v>3</v>
      </c>
      <c r="BD884">
        <v>3</v>
      </c>
      <c r="BE884">
        <v>2</v>
      </c>
      <c r="BF884">
        <v>3</v>
      </c>
      <c r="BG884">
        <v>4</v>
      </c>
      <c r="BH884">
        <v>5</v>
      </c>
      <c r="BI884">
        <v>4</v>
      </c>
      <c r="BJ884">
        <v>4</v>
      </c>
      <c r="BK884">
        <v>3</v>
      </c>
      <c r="BL884">
        <v>5</v>
      </c>
      <c r="BM884">
        <v>4</v>
      </c>
      <c r="BN884">
        <v>4</v>
      </c>
      <c r="BO884">
        <v>3</v>
      </c>
      <c r="BP884">
        <v>4</v>
      </c>
      <c r="BQ884">
        <v>5</v>
      </c>
      <c r="BR884">
        <v>3</v>
      </c>
      <c r="BS884">
        <v>4</v>
      </c>
      <c r="BT884">
        <v>3</v>
      </c>
      <c r="BU884">
        <v>4</v>
      </c>
      <c r="BV884">
        <v>5</v>
      </c>
      <c r="BW884">
        <v>4</v>
      </c>
      <c r="BX884">
        <v>5</v>
      </c>
      <c r="BY884">
        <v>4</v>
      </c>
      <c r="BZ884">
        <v>3</v>
      </c>
      <c r="CA884">
        <v>2</v>
      </c>
      <c r="CB884">
        <v>4</v>
      </c>
      <c r="CC884">
        <v>3</v>
      </c>
      <c r="CD884">
        <v>2</v>
      </c>
      <c r="CE884">
        <v>2</v>
      </c>
      <c r="CF884">
        <v>3</v>
      </c>
      <c r="CG884">
        <v>3</v>
      </c>
      <c r="CH884">
        <v>2</v>
      </c>
      <c r="CI884">
        <v>3</v>
      </c>
      <c r="CJ884">
        <v>4</v>
      </c>
      <c r="CK884">
        <v>2</v>
      </c>
      <c r="CL884">
        <v>4</v>
      </c>
      <c r="CM884">
        <v>2</v>
      </c>
      <c r="CN884">
        <v>3</v>
      </c>
    </row>
    <row r="885" spans="1:92" ht="15.5">
      <c r="A885" s="126" t="s">
        <v>638</v>
      </c>
      <c r="B885" s="132">
        <v>9.8280653456435658</v>
      </c>
      <c r="C885">
        <v>2</v>
      </c>
      <c r="D885">
        <v>5</v>
      </c>
      <c r="E885">
        <v>12</v>
      </c>
      <c r="F885">
        <v>1</v>
      </c>
      <c r="G885"/>
      <c r="H885"/>
      <c r="I885"/>
      <c r="J885"/>
      <c r="K885"/>
      <c r="L885"/>
      <c r="M885"/>
      <c r="N885"/>
      <c r="O885"/>
      <c r="P885"/>
      <c r="Q885" s="126">
        <f t="shared" si="39"/>
        <v>1</v>
      </c>
      <c r="R885">
        <f t="shared" si="41"/>
        <v>1</v>
      </c>
      <c r="S885">
        <v>1</v>
      </c>
      <c r="T885">
        <v>2</v>
      </c>
      <c r="U885">
        <v>3</v>
      </c>
      <c r="V885">
        <v>4</v>
      </c>
      <c r="W885">
        <v>5</v>
      </c>
      <c r="X885">
        <v>6</v>
      </c>
      <c r="Y885">
        <v>7</v>
      </c>
      <c r="Z885">
        <v>8</v>
      </c>
      <c r="AA885">
        <v>9</v>
      </c>
      <c r="AB885">
        <v>10</v>
      </c>
      <c r="AC885">
        <v>11</v>
      </c>
      <c r="AD885">
        <v>12</v>
      </c>
      <c r="AE885"/>
      <c r="AF885"/>
      <c r="AG885" s="126">
        <f t="shared" si="40"/>
        <v>12</v>
      </c>
      <c r="AH885">
        <v>11</v>
      </c>
      <c r="AI885">
        <v>1</v>
      </c>
      <c r="AJ885">
        <v>5</v>
      </c>
      <c r="AK885">
        <v>2</v>
      </c>
      <c r="AL885">
        <v>7</v>
      </c>
      <c r="AM885">
        <v>4</v>
      </c>
      <c r="AN885">
        <v>3</v>
      </c>
      <c r="AO885">
        <v>6</v>
      </c>
      <c r="AP885">
        <v>9</v>
      </c>
      <c r="AQ885">
        <v>10</v>
      </c>
      <c r="AR885">
        <v>12</v>
      </c>
      <c r="AS885">
        <v>8</v>
      </c>
      <c r="AT885"/>
      <c r="AU885"/>
      <c r="AV885"/>
      <c r="AW885"/>
      <c r="AX885"/>
      <c r="AY885"/>
      <c r="AZ885">
        <v>3</v>
      </c>
      <c r="BA885">
        <v>3</v>
      </c>
      <c r="BB885">
        <v>4</v>
      </c>
      <c r="BC885">
        <v>4</v>
      </c>
      <c r="BD885">
        <v>5</v>
      </c>
      <c r="BE885">
        <v>5</v>
      </c>
      <c r="BF885">
        <v>4</v>
      </c>
      <c r="BG885">
        <v>4</v>
      </c>
      <c r="BH885">
        <v>3</v>
      </c>
      <c r="BI885">
        <v>4</v>
      </c>
      <c r="BJ885">
        <v>5</v>
      </c>
      <c r="BK885">
        <v>5</v>
      </c>
      <c r="BL885">
        <v>4</v>
      </c>
      <c r="BM885">
        <v>5</v>
      </c>
      <c r="BN885">
        <v>4</v>
      </c>
      <c r="BO885">
        <v>5</v>
      </c>
      <c r="BP885">
        <v>5</v>
      </c>
      <c r="BQ885">
        <v>5</v>
      </c>
      <c r="BR885">
        <v>5</v>
      </c>
      <c r="BS885">
        <v>4</v>
      </c>
      <c r="BT885">
        <v>4</v>
      </c>
      <c r="BU885">
        <v>5</v>
      </c>
      <c r="BV885">
        <v>5</v>
      </c>
      <c r="BW885">
        <v>5</v>
      </c>
      <c r="BX885">
        <v>5</v>
      </c>
      <c r="BY885">
        <v>4</v>
      </c>
      <c r="BZ885">
        <v>4</v>
      </c>
      <c r="CA885">
        <v>4</v>
      </c>
      <c r="CB885">
        <v>4</v>
      </c>
      <c r="CC885">
        <v>4</v>
      </c>
      <c r="CD885">
        <v>5</v>
      </c>
      <c r="CE885">
        <v>7</v>
      </c>
      <c r="CF885">
        <v>3</v>
      </c>
      <c r="CG885">
        <v>4</v>
      </c>
      <c r="CH885">
        <v>4</v>
      </c>
      <c r="CI885">
        <v>5</v>
      </c>
      <c r="CJ885">
        <v>4</v>
      </c>
      <c r="CK885">
        <v>4</v>
      </c>
      <c r="CL885">
        <v>3</v>
      </c>
      <c r="CM885">
        <v>2</v>
      </c>
      <c r="CN885">
        <v>2</v>
      </c>
    </row>
    <row r="886" spans="1:92" ht="15.5">
      <c r="A886" s="126" t="s">
        <v>637</v>
      </c>
      <c r="B886" s="132">
        <v>9.7896093622714915</v>
      </c>
      <c r="C886">
        <v>1</v>
      </c>
      <c r="D886">
        <v>6</v>
      </c>
      <c r="E886">
        <v>1</v>
      </c>
      <c r="F886">
        <v>1</v>
      </c>
      <c r="G886">
        <v>2</v>
      </c>
      <c r="H886"/>
      <c r="I886"/>
      <c r="J886"/>
      <c r="K886"/>
      <c r="L886"/>
      <c r="M886"/>
      <c r="N886"/>
      <c r="O886"/>
      <c r="P886"/>
      <c r="Q886" s="126">
        <f t="shared" si="39"/>
        <v>2</v>
      </c>
      <c r="R886">
        <f t="shared" si="41"/>
        <v>11</v>
      </c>
      <c r="S886"/>
      <c r="T886"/>
      <c r="U886"/>
      <c r="V886">
        <v>4</v>
      </c>
      <c r="W886"/>
      <c r="X886"/>
      <c r="Y886"/>
      <c r="Z886"/>
      <c r="AA886"/>
      <c r="AB886"/>
      <c r="AC886"/>
      <c r="AD886"/>
      <c r="AE886"/>
      <c r="AF886"/>
      <c r="AG886" s="126">
        <f t="shared" si="40"/>
        <v>1</v>
      </c>
      <c r="AH886"/>
      <c r="AI886"/>
      <c r="AJ886"/>
      <c r="AK886">
        <v>1</v>
      </c>
      <c r="AL886"/>
      <c r="AM886"/>
      <c r="AN886"/>
      <c r="AO886"/>
      <c r="AP886"/>
      <c r="AQ886"/>
      <c r="AR886"/>
      <c r="AS886"/>
      <c r="AT886"/>
      <c r="AU886" t="s">
        <v>584</v>
      </c>
      <c r="AV886" t="s">
        <v>636</v>
      </c>
      <c r="AW886"/>
      <c r="AX886"/>
      <c r="AY886"/>
      <c r="AZ886">
        <v>5</v>
      </c>
      <c r="BA886">
        <v>3</v>
      </c>
      <c r="BB886">
        <v>3</v>
      </c>
      <c r="BC886">
        <v>3</v>
      </c>
      <c r="BD886">
        <v>5</v>
      </c>
      <c r="BE886">
        <v>5</v>
      </c>
      <c r="BF886">
        <v>5</v>
      </c>
      <c r="BG886">
        <v>5</v>
      </c>
      <c r="BH886">
        <v>4</v>
      </c>
      <c r="BI886">
        <v>4</v>
      </c>
      <c r="BJ886">
        <v>5</v>
      </c>
      <c r="BK886">
        <v>5</v>
      </c>
      <c r="BL886">
        <v>5</v>
      </c>
      <c r="BM886">
        <v>5</v>
      </c>
      <c r="BN886">
        <v>5</v>
      </c>
      <c r="BO886">
        <v>5</v>
      </c>
      <c r="BP886">
        <v>5</v>
      </c>
      <c r="BQ886">
        <v>5</v>
      </c>
      <c r="BR886">
        <v>5</v>
      </c>
      <c r="BS886">
        <v>5</v>
      </c>
      <c r="BT886">
        <v>5</v>
      </c>
      <c r="BU886">
        <v>5</v>
      </c>
      <c r="BV886">
        <v>5</v>
      </c>
      <c r="BW886">
        <v>5</v>
      </c>
      <c r="BX886">
        <v>5</v>
      </c>
      <c r="BY886">
        <v>5</v>
      </c>
      <c r="BZ886">
        <v>5</v>
      </c>
      <c r="CA886">
        <v>5</v>
      </c>
      <c r="CB886">
        <v>5</v>
      </c>
      <c r="CC886">
        <v>5</v>
      </c>
      <c r="CD886">
        <v>5</v>
      </c>
      <c r="CE886">
        <v>2</v>
      </c>
      <c r="CF886">
        <v>4</v>
      </c>
      <c r="CG886">
        <v>4</v>
      </c>
      <c r="CH886">
        <v>5</v>
      </c>
      <c r="CI886">
        <v>5</v>
      </c>
      <c r="CJ886">
        <v>5</v>
      </c>
      <c r="CK886">
        <v>5</v>
      </c>
      <c r="CL886">
        <v>4</v>
      </c>
      <c r="CM886">
        <v>3</v>
      </c>
      <c r="CN886">
        <v>3</v>
      </c>
    </row>
    <row r="887" spans="1:92" ht="15.5">
      <c r="A887" s="126" t="s">
        <v>635</v>
      </c>
      <c r="B887" s="132">
        <v>7.5045419946289122</v>
      </c>
      <c r="C887">
        <v>1</v>
      </c>
      <c r="D887">
        <v>4</v>
      </c>
      <c r="E887">
        <v>15</v>
      </c>
      <c r="F887">
        <v>1</v>
      </c>
      <c r="G887"/>
      <c r="H887"/>
      <c r="I887"/>
      <c r="J887"/>
      <c r="K887"/>
      <c r="L887"/>
      <c r="M887"/>
      <c r="N887"/>
      <c r="O887"/>
      <c r="P887"/>
      <c r="Q887" s="126">
        <f t="shared" si="39"/>
        <v>1</v>
      </c>
      <c r="R887">
        <f t="shared" si="41"/>
        <v>1</v>
      </c>
      <c r="S887"/>
      <c r="T887">
        <v>2</v>
      </c>
      <c r="U887">
        <v>3</v>
      </c>
      <c r="V887"/>
      <c r="W887">
        <v>5</v>
      </c>
      <c r="X887">
        <v>6</v>
      </c>
      <c r="Y887">
        <v>7</v>
      </c>
      <c r="Z887"/>
      <c r="AA887"/>
      <c r="AB887"/>
      <c r="AC887">
        <v>11</v>
      </c>
      <c r="AD887"/>
      <c r="AE887"/>
      <c r="AF887"/>
      <c r="AG887" s="126">
        <f t="shared" si="40"/>
        <v>6</v>
      </c>
      <c r="AH887"/>
      <c r="AI887">
        <v>5</v>
      </c>
      <c r="AJ887">
        <v>1</v>
      </c>
      <c r="AK887"/>
      <c r="AL887">
        <v>6</v>
      </c>
      <c r="AM887">
        <v>3</v>
      </c>
      <c r="AN887">
        <v>2</v>
      </c>
      <c r="AO887"/>
      <c r="AP887"/>
      <c r="AQ887"/>
      <c r="AR887">
        <v>4</v>
      </c>
      <c r="AS887"/>
      <c r="AT887"/>
      <c r="AU887" t="s">
        <v>634</v>
      </c>
      <c r="AV887" t="s">
        <v>502</v>
      </c>
      <c r="AW887"/>
      <c r="AX887"/>
      <c r="AY887"/>
      <c r="AZ887">
        <v>4</v>
      </c>
      <c r="BA887">
        <v>1</v>
      </c>
      <c r="BB887">
        <v>1</v>
      </c>
      <c r="BC887">
        <v>1</v>
      </c>
      <c r="BD887">
        <v>5</v>
      </c>
      <c r="BE887">
        <v>4</v>
      </c>
      <c r="BF887">
        <v>3</v>
      </c>
      <c r="BG887">
        <v>2</v>
      </c>
      <c r="BH887">
        <v>2</v>
      </c>
      <c r="BI887">
        <v>2</v>
      </c>
      <c r="BJ887">
        <v>4</v>
      </c>
      <c r="BK887">
        <v>5</v>
      </c>
      <c r="BL887">
        <v>4</v>
      </c>
      <c r="BM887">
        <v>4</v>
      </c>
      <c r="BN887">
        <v>5</v>
      </c>
      <c r="BO887">
        <v>4</v>
      </c>
      <c r="BP887">
        <v>4</v>
      </c>
      <c r="BQ887">
        <v>4</v>
      </c>
      <c r="BR887">
        <v>4</v>
      </c>
      <c r="BS887">
        <v>5</v>
      </c>
      <c r="BT887">
        <v>3</v>
      </c>
      <c r="BU887">
        <v>2</v>
      </c>
      <c r="BV887">
        <v>4</v>
      </c>
      <c r="BW887">
        <v>4</v>
      </c>
      <c r="BX887">
        <v>4</v>
      </c>
      <c r="BY887">
        <v>5</v>
      </c>
      <c r="BZ887">
        <v>5</v>
      </c>
      <c r="CA887">
        <v>5</v>
      </c>
      <c r="CB887">
        <v>4</v>
      </c>
      <c r="CC887">
        <v>4</v>
      </c>
      <c r="CD887">
        <v>3</v>
      </c>
      <c r="CE887">
        <v>6</v>
      </c>
      <c r="CF887">
        <v>3</v>
      </c>
      <c r="CG887">
        <v>4</v>
      </c>
      <c r="CH887">
        <v>4</v>
      </c>
      <c r="CI887">
        <v>3</v>
      </c>
      <c r="CJ887">
        <v>5</v>
      </c>
      <c r="CK887">
        <v>4</v>
      </c>
      <c r="CL887">
        <v>4</v>
      </c>
      <c r="CM887">
        <v>4</v>
      </c>
      <c r="CN887">
        <v>3</v>
      </c>
    </row>
    <row r="888" spans="1:92" ht="15.5">
      <c r="A888" s="126" t="s">
        <v>633</v>
      </c>
      <c r="B888" s="132">
        <v>7.9397233903406983</v>
      </c>
      <c r="C888">
        <v>1</v>
      </c>
      <c r="D888">
        <v>5</v>
      </c>
      <c r="E888">
        <v>2</v>
      </c>
      <c r="F888">
        <v>1</v>
      </c>
      <c r="G888"/>
      <c r="H888"/>
      <c r="I888"/>
      <c r="J888"/>
      <c r="K888"/>
      <c r="L888"/>
      <c r="M888"/>
      <c r="N888"/>
      <c r="O888"/>
      <c r="P888"/>
      <c r="Q888" s="126">
        <f t="shared" si="39"/>
        <v>1</v>
      </c>
      <c r="R888">
        <f t="shared" si="41"/>
        <v>1</v>
      </c>
      <c r="S888"/>
      <c r="T888"/>
      <c r="U888">
        <v>3</v>
      </c>
      <c r="V888"/>
      <c r="W888">
        <v>5</v>
      </c>
      <c r="X888"/>
      <c r="Y888"/>
      <c r="Z888"/>
      <c r="AA888"/>
      <c r="AB888"/>
      <c r="AC888"/>
      <c r="AD888"/>
      <c r="AE888"/>
      <c r="AF888"/>
      <c r="AG888" s="126">
        <f t="shared" si="40"/>
        <v>2</v>
      </c>
      <c r="AH888"/>
      <c r="AI888"/>
      <c r="AJ888"/>
      <c r="AK888"/>
      <c r="AL888">
        <v>1</v>
      </c>
      <c r="AM888"/>
      <c r="AN888"/>
      <c r="AO888"/>
      <c r="AP888"/>
      <c r="AQ888"/>
      <c r="AR888"/>
      <c r="AS888"/>
      <c r="AT888"/>
      <c r="AU888" t="s">
        <v>269</v>
      </c>
      <c r="AV888"/>
      <c r="AW888"/>
      <c r="AX888"/>
      <c r="AY888"/>
      <c r="AZ888">
        <v>4</v>
      </c>
      <c r="BA888">
        <v>2</v>
      </c>
      <c r="BB888">
        <v>2</v>
      </c>
      <c r="BC888">
        <v>4</v>
      </c>
      <c r="BD888">
        <v>4</v>
      </c>
      <c r="BE888">
        <v>4</v>
      </c>
      <c r="BF888">
        <v>4</v>
      </c>
      <c r="BG888">
        <v>4</v>
      </c>
      <c r="BH888">
        <v>4</v>
      </c>
      <c r="BI888">
        <v>4</v>
      </c>
      <c r="BJ888">
        <v>4</v>
      </c>
      <c r="BK888">
        <v>4</v>
      </c>
      <c r="BL888">
        <v>4</v>
      </c>
      <c r="BM888">
        <v>4</v>
      </c>
      <c r="BN888">
        <v>4</v>
      </c>
      <c r="BO888">
        <v>4</v>
      </c>
      <c r="BP888">
        <v>4</v>
      </c>
      <c r="BQ888">
        <v>4</v>
      </c>
      <c r="BR888">
        <v>4</v>
      </c>
      <c r="BS888">
        <v>4</v>
      </c>
      <c r="BT888">
        <v>4</v>
      </c>
      <c r="BU888">
        <v>4</v>
      </c>
      <c r="BV888">
        <v>4</v>
      </c>
      <c r="BW888">
        <v>4</v>
      </c>
      <c r="BX888">
        <v>4</v>
      </c>
      <c r="BY888">
        <v>4</v>
      </c>
      <c r="BZ888">
        <v>4</v>
      </c>
      <c r="CA888">
        <v>4</v>
      </c>
      <c r="CB888">
        <v>4</v>
      </c>
      <c r="CC888">
        <v>4</v>
      </c>
      <c r="CD888">
        <v>4</v>
      </c>
      <c r="CE888">
        <v>2</v>
      </c>
      <c r="CF888">
        <v>4</v>
      </c>
      <c r="CG888">
        <v>4</v>
      </c>
      <c r="CH888">
        <v>4</v>
      </c>
      <c r="CI888">
        <v>4</v>
      </c>
      <c r="CJ888">
        <v>4</v>
      </c>
      <c r="CK888">
        <v>4</v>
      </c>
      <c r="CL888">
        <v>4</v>
      </c>
      <c r="CM888">
        <v>4</v>
      </c>
      <c r="CN888">
        <v>4</v>
      </c>
    </row>
    <row r="889" spans="1:92" ht="15.5">
      <c r="A889" s="126" t="s">
        <v>632</v>
      </c>
      <c r="B889" s="132">
        <v>8.2631845819086607</v>
      </c>
      <c r="C889">
        <v>1</v>
      </c>
      <c r="D889">
        <v>4</v>
      </c>
      <c r="E889">
        <v>2</v>
      </c>
      <c r="F889"/>
      <c r="G889"/>
      <c r="H889"/>
      <c r="I889"/>
      <c r="J889"/>
      <c r="K889"/>
      <c r="L889"/>
      <c r="M889">
        <v>8</v>
      </c>
      <c r="N889"/>
      <c r="O889"/>
      <c r="P889"/>
      <c r="Q889" s="126">
        <f t="shared" si="39"/>
        <v>1</v>
      </c>
      <c r="R889">
        <f t="shared" si="41"/>
        <v>8</v>
      </c>
      <c r="S889">
        <v>1</v>
      </c>
      <c r="T889">
        <v>2</v>
      </c>
      <c r="U889"/>
      <c r="V889"/>
      <c r="W889">
        <v>5</v>
      </c>
      <c r="X889">
        <v>6</v>
      </c>
      <c r="Y889"/>
      <c r="Z889">
        <v>8</v>
      </c>
      <c r="AA889"/>
      <c r="AB889"/>
      <c r="AC889"/>
      <c r="AD889"/>
      <c r="AE889"/>
      <c r="AF889"/>
      <c r="AG889" s="126">
        <f t="shared" si="40"/>
        <v>5</v>
      </c>
      <c r="AH889">
        <v>5</v>
      </c>
      <c r="AI889">
        <v>1</v>
      </c>
      <c r="AJ889"/>
      <c r="AK889"/>
      <c r="AL889">
        <v>4</v>
      </c>
      <c r="AM889">
        <v>2</v>
      </c>
      <c r="AN889"/>
      <c r="AO889">
        <v>3</v>
      </c>
      <c r="AP889"/>
      <c r="AQ889"/>
      <c r="AR889"/>
      <c r="AS889"/>
      <c r="AT889"/>
      <c r="AU889" t="s">
        <v>501</v>
      </c>
      <c r="AV889"/>
      <c r="AW889"/>
      <c r="AX889"/>
      <c r="AY889"/>
      <c r="AZ889">
        <v>6</v>
      </c>
      <c r="BA889">
        <v>3</v>
      </c>
      <c r="BB889">
        <v>3</v>
      </c>
      <c r="BC889">
        <v>4</v>
      </c>
      <c r="BD889">
        <v>3</v>
      </c>
      <c r="BE889">
        <v>4</v>
      </c>
      <c r="BF889">
        <v>3</v>
      </c>
      <c r="BG889">
        <v>5</v>
      </c>
      <c r="BH889">
        <v>4</v>
      </c>
      <c r="BI889">
        <v>5</v>
      </c>
      <c r="BJ889">
        <v>5</v>
      </c>
      <c r="BK889">
        <v>5</v>
      </c>
      <c r="BL889">
        <v>4</v>
      </c>
      <c r="BM889">
        <v>5</v>
      </c>
      <c r="BN889">
        <v>4</v>
      </c>
      <c r="BO889">
        <v>4</v>
      </c>
      <c r="BP889">
        <v>5</v>
      </c>
      <c r="BQ889">
        <v>4</v>
      </c>
      <c r="BR889">
        <v>5</v>
      </c>
      <c r="BS889">
        <v>5</v>
      </c>
      <c r="BT889">
        <v>4</v>
      </c>
      <c r="BU889">
        <v>4</v>
      </c>
      <c r="BV889">
        <v>5</v>
      </c>
      <c r="BW889">
        <v>4</v>
      </c>
      <c r="BX889">
        <v>5</v>
      </c>
      <c r="BY889">
        <v>5</v>
      </c>
      <c r="BZ889">
        <v>5</v>
      </c>
      <c r="CA889">
        <v>4</v>
      </c>
      <c r="CB889">
        <v>4</v>
      </c>
      <c r="CC889">
        <v>4</v>
      </c>
      <c r="CD889">
        <v>5</v>
      </c>
      <c r="CE889">
        <v>5</v>
      </c>
      <c r="CF889">
        <v>4</v>
      </c>
      <c r="CG889">
        <v>4</v>
      </c>
      <c r="CH889">
        <v>4</v>
      </c>
      <c r="CI889">
        <v>5</v>
      </c>
      <c r="CJ889">
        <v>5</v>
      </c>
      <c r="CK889">
        <v>5</v>
      </c>
      <c r="CL889">
        <v>3</v>
      </c>
      <c r="CM889">
        <v>3</v>
      </c>
      <c r="CN889">
        <v>3</v>
      </c>
    </row>
    <row r="890" spans="1:92" ht="15.5">
      <c r="A890" s="126" t="s">
        <v>631</v>
      </c>
      <c r="B890" s="132">
        <v>8.200982057083289</v>
      </c>
      <c r="C890">
        <v>2</v>
      </c>
      <c r="D890">
        <v>2</v>
      </c>
      <c r="E890">
        <v>2</v>
      </c>
      <c r="F890"/>
      <c r="G890"/>
      <c r="H890"/>
      <c r="I890"/>
      <c r="J890">
        <v>5</v>
      </c>
      <c r="K890"/>
      <c r="L890"/>
      <c r="M890"/>
      <c r="N890"/>
      <c r="O890"/>
      <c r="P890"/>
      <c r="Q890" s="126">
        <f t="shared" si="39"/>
        <v>1</v>
      </c>
      <c r="R890">
        <f t="shared" si="41"/>
        <v>5</v>
      </c>
      <c r="S890"/>
      <c r="T890"/>
      <c r="U890">
        <v>3</v>
      </c>
      <c r="V890"/>
      <c r="W890"/>
      <c r="X890"/>
      <c r="Y890"/>
      <c r="Z890"/>
      <c r="AA890"/>
      <c r="AB890"/>
      <c r="AC890">
        <v>11</v>
      </c>
      <c r="AD890"/>
      <c r="AE890"/>
      <c r="AF890"/>
      <c r="AG890" s="126">
        <f t="shared" si="40"/>
        <v>2</v>
      </c>
      <c r="AH890"/>
      <c r="AI890"/>
      <c r="AJ890">
        <v>1</v>
      </c>
      <c r="AK890"/>
      <c r="AL890"/>
      <c r="AM890"/>
      <c r="AN890"/>
      <c r="AO890"/>
      <c r="AP890"/>
      <c r="AQ890"/>
      <c r="AR890">
        <v>2</v>
      </c>
      <c r="AS890"/>
      <c r="AT890"/>
      <c r="AU890" t="s">
        <v>630</v>
      </c>
      <c r="AV890"/>
      <c r="AW890"/>
      <c r="AX890"/>
      <c r="AY890"/>
      <c r="AZ890">
        <v>5</v>
      </c>
      <c r="BA890">
        <v>4</v>
      </c>
      <c r="BB890">
        <v>5</v>
      </c>
      <c r="BC890">
        <v>3</v>
      </c>
      <c r="BD890">
        <v>4</v>
      </c>
      <c r="BE890">
        <v>2</v>
      </c>
      <c r="BF890">
        <v>4</v>
      </c>
      <c r="BG890">
        <v>4</v>
      </c>
      <c r="BH890">
        <v>2</v>
      </c>
      <c r="BI890">
        <v>3</v>
      </c>
      <c r="BJ890">
        <v>4</v>
      </c>
      <c r="BK890">
        <v>3</v>
      </c>
      <c r="BL890">
        <v>2</v>
      </c>
      <c r="BM890">
        <v>3</v>
      </c>
      <c r="BN890">
        <v>5</v>
      </c>
      <c r="BO890">
        <v>3</v>
      </c>
      <c r="BP890">
        <v>4</v>
      </c>
      <c r="BQ890">
        <v>4</v>
      </c>
      <c r="BR890">
        <v>3</v>
      </c>
      <c r="BS890">
        <v>2</v>
      </c>
      <c r="BT890">
        <v>2</v>
      </c>
      <c r="BU890">
        <v>3</v>
      </c>
      <c r="BV890">
        <v>4</v>
      </c>
      <c r="BW890">
        <v>3</v>
      </c>
      <c r="BX890">
        <v>3</v>
      </c>
      <c r="BY890">
        <v>4</v>
      </c>
      <c r="BZ890">
        <v>3</v>
      </c>
      <c r="CA890">
        <v>3</v>
      </c>
      <c r="CB890">
        <v>4</v>
      </c>
      <c r="CC890">
        <v>3</v>
      </c>
      <c r="CD890">
        <v>2</v>
      </c>
      <c r="CE890">
        <v>2</v>
      </c>
      <c r="CF890">
        <v>4</v>
      </c>
      <c r="CG890">
        <v>2</v>
      </c>
      <c r="CH890">
        <v>4</v>
      </c>
      <c r="CI890">
        <v>2</v>
      </c>
      <c r="CJ890">
        <v>3</v>
      </c>
      <c r="CK890">
        <v>3</v>
      </c>
      <c r="CL890">
        <v>5</v>
      </c>
      <c r="CM890">
        <v>2</v>
      </c>
      <c r="CN890">
        <v>3</v>
      </c>
    </row>
    <row r="891" spans="1:92" ht="15.5">
      <c r="A891" s="126" t="s">
        <v>629</v>
      </c>
      <c r="B891" s="132">
        <v>10.198222527122036</v>
      </c>
      <c r="C891">
        <v>2</v>
      </c>
      <c r="D891">
        <v>2</v>
      </c>
      <c r="E891">
        <v>2</v>
      </c>
      <c r="F891"/>
      <c r="G891"/>
      <c r="H891"/>
      <c r="I891"/>
      <c r="J891">
        <v>5</v>
      </c>
      <c r="K891"/>
      <c r="L891"/>
      <c r="M891"/>
      <c r="N891"/>
      <c r="O891"/>
      <c r="P891"/>
      <c r="Q891" s="126">
        <f t="shared" si="39"/>
        <v>1</v>
      </c>
      <c r="R891">
        <f t="shared" si="41"/>
        <v>5</v>
      </c>
      <c r="S891"/>
      <c r="T891">
        <v>2</v>
      </c>
      <c r="U891"/>
      <c r="V891"/>
      <c r="W891"/>
      <c r="X891"/>
      <c r="Y891"/>
      <c r="Z891"/>
      <c r="AA891"/>
      <c r="AB891">
        <v>10</v>
      </c>
      <c r="AC891"/>
      <c r="AD891">
        <v>12</v>
      </c>
      <c r="AE891"/>
      <c r="AF891"/>
      <c r="AG891" s="126">
        <f t="shared" si="40"/>
        <v>3</v>
      </c>
      <c r="AH891"/>
      <c r="AI891">
        <v>3</v>
      </c>
      <c r="AJ891"/>
      <c r="AK891"/>
      <c r="AL891"/>
      <c r="AM891"/>
      <c r="AN891"/>
      <c r="AO891"/>
      <c r="AP891"/>
      <c r="AQ891">
        <v>1</v>
      </c>
      <c r="AR891"/>
      <c r="AS891">
        <v>2</v>
      </c>
      <c r="AT891"/>
      <c r="AU891" t="s">
        <v>628</v>
      </c>
      <c r="AV891"/>
      <c r="AW891"/>
      <c r="AX891"/>
      <c r="AY891"/>
      <c r="AZ891">
        <v>3</v>
      </c>
      <c r="BA891">
        <v>2</v>
      </c>
      <c r="BB891">
        <v>3</v>
      </c>
      <c r="BC891">
        <v>4</v>
      </c>
      <c r="BD891">
        <v>3</v>
      </c>
      <c r="BE891">
        <v>4</v>
      </c>
      <c r="BF891">
        <v>4</v>
      </c>
      <c r="BG891">
        <v>3</v>
      </c>
      <c r="BH891">
        <v>3</v>
      </c>
      <c r="BI891">
        <v>4</v>
      </c>
      <c r="BJ891">
        <v>4</v>
      </c>
      <c r="BK891">
        <v>4</v>
      </c>
      <c r="BL891">
        <v>5</v>
      </c>
      <c r="BM891">
        <v>4</v>
      </c>
      <c r="BN891">
        <v>4</v>
      </c>
      <c r="BO891">
        <v>5</v>
      </c>
      <c r="BP891">
        <v>4</v>
      </c>
      <c r="BQ891">
        <v>5</v>
      </c>
      <c r="BR891">
        <v>3</v>
      </c>
      <c r="BS891">
        <v>5</v>
      </c>
      <c r="BT891">
        <v>4</v>
      </c>
      <c r="BU891">
        <v>4</v>
      </c>
      <c r="BV891">
        <v>3</v>
      </c>
      <c r="BW891">
        <v>4</v>
      </c>
      <c r="BX891">
        <v>5</v>
      </c>
      <c r="BY891">
        <v>1</v>
      </c>
      <c r="BZ891">
        <v>2</v>
      </c>
      <c r="CA891">
        <v>3</v>
      </c>
      <c r="CB891">
        <v>4</v>
      </c>
      <c r="CC891">
        <v>2</v>
      </c>
      <c r="CD891">
        <v>1</v>
      </c>
      <c r="CE891">
        <v>2</v>
      </c>
      <c r="CF891">
        <v>4</v>
      </c>
      <c r="CG891">
        <v>3</v>
      </c>
      <c r="CH891">
        <v>4</v>
      </c>
      <c r="CI891">
        <v>3</v>
      </c>
      <c r="CJ891">
        <v>3</v>
      </c>
      <c r="CK891">
        <v>4</v>
      </c>
      <c r="CL891">
        <v>4</v>
      </c>
      <c r="CM891">
        <v>3</v>
      </c>
      <c r="CN891">
        <v>4</v>
      </c>
    </row>
    <row r="892" spans="1:92" ht="15.5">
      <c r="A892" s="126" t="s">
        <v>627</v>
      </c>
      <c r="B892" s="132">
        <v>7.2176050757927257</v>
      </c>
      <c r="C892">
        <v>2</v>
      </c>
      <c r="D892">
        <v>3</v>
      </c>
      <c r="E892">
        <v>2</v>
      </c>
      <c r="F892"/>
      <c r="G892"/>
      <c r="H892"/>
      <c r="I892"/>
      <c r="J892"/>
      <c r="K892"/>
      <c r="L892"/>
      <c r="M892">
        <v>8</v>
      </c>
      <c r="N892"/>
      <c r="O892"/>
      <c r="P892"/>
      <c r="Q892" s="126">
        <f t="shared" si="39"/>
        <v>1</v>
      </c>
      <c r="R892">
        <f t="shared" si="41"/>
        <v>8</v>
      </c>
      <c r="S892"/>
      <c r="T892"/>
      <c r="U892"/>
      <c r="V892"/>
      <c r="W892"/>
      <c r="X892"/>
      <c r="Y892"/>
      <c r="Z892"/>
      <c r="AA892"/>
      <c r="AB892"/>
      <c r="AC892"/>
      <c r="AD892"/>
      <c r="AE892"/>
      <c r="AF892">
        <v>14</v>
      </c>
      <c r="AG892" s="126">
        <f t="shared" si="40"/>
        <v>0</v>
      </c>
      <c r="AH892"/>
      <c r="AI892"/>
      <c r="AJ892"/>
      <c r="AK892"/>
      <c r="AL892"/>
      <c r="AM892"/>
      <c r="AN892"/>
      <c r="AO892"/>
      <c r="AP892"/>
      <c r="AQ892"/>
      <c r="AR892"/>
      <c r="AS892"/>
      <c r="AT892"/>
      <c r="AU892"/>
      <c r="AV892"/>
      <c r="AW892"/>
      <c r="AX892"/>
      <c r="AY892"/>
      <c r="AZ892">
        <v>6</v>
      </c>
      <c r="BA892">
        <v>3</v>
      </c>
      <c r="BB892">
        <v>3</v>
      </c>
      <c r="BC892">
        <v>3</v>
      </c>
      <c r="BD892">
        <v>5</v>
      </c>
      <c r="BE892">
        <v>5</v>
      </c>
      <c r="BF892">
        <v>3</v>
      </c>
      <c r="BG892">
        <v>3</v>
      </c>
      <c r="BH892">
        <v>3</v>
      </c>
      <c r="BI892">
        <v>3</v>
      </c>
      <c r="BJ892">
        <v>4</v>
      </c>
      <c r="BK892">
        <v>4</v>
      </c>
      <c r="BL892">
        <v>3</v>
      </c>
      <c r="BM892">
        <v>4</v>
      </c>
      <c r="BN892">
        <v>3</v>
      </c>
      <c r="BO892">
        <v>3</v>
      </c>
      <c r="BP892">
        <v>4</v>
      </c>
      <c r="BQ892">
        <v>3</v>
      </c>
      <c r="BR892">
        <v>4</v>
      </c>
      <c r="BS892">
        <v>4</v>
      </c>
      <c r="BT892">
        <v>3</v>
      </c>
      <c r="BU892">
        <v>4</v>
      </c>
      <c r="BV892">
        <v>4</v>
      </c>
      <c r="BW892">
        <v>4</v>
      </c>
      <c r="BX892">
        <v>4</v>
      </c>
      <c r="BY892">
        <v>4</v>
      </c>
      <c r="BZ892">
        <v>4</v>
      </c>
      <c r="CA892">
        <v>3</v>
      </c>
      <c r="CB892">
        <v>3</v>
      </c>
      <c r="CC892">
        <v>3</v>
      </c>
      <c r="CD892">
        <v>3</v>
      </c>
      <c r="CE892">
        <v>4</v>
      </c>
      <c r="CF892">
        <v>3</v>
      </c>
      <c r="CG892">
        <v>3</v>
      </c>
      <c r="CH892">
        <v>3</v>
      </c>
      <c r="CI892">
        <v>3</v>
      </c>
      <c r="CJ892">
        <v>3</v>
      </c>
      <c r="CK892">
        <v>1</v>
      </c>
      <c r="CL892">
        <v>1</v>
      </c>
      <c r="CM892">
        <v>3</v>
      </c>
      <c r="CN892">
        <v>1</v>
      </c>
    </row>
    <row r="893" spans="1:92" ht="15.5">
      <c r="A893" s="126" t="s">
        <v>626</v>
      </c>
      <c r="B893" s="132">
        <v>8.3934419426690088</v>
      </c>
      <c r="C893">
        <v>2</v>
      </c>
      <c r="D893">
        <v>2</v>
      </c>
      <c r="E893">
        <v>12</v>
      </c>
      <c r="F893">
        <v>1</v>
      </c>
      <c r="G893"/>
      <c r="H893"/>
      <c r="I893"/>
      <c r="J893"/>
      <c r="K893"/>
      <c r="L893"/>
      <c r="M893"/>
      <c r="N893"/>
      <c r="O893"/>
      <c r="P893"/>
      <c r="Q893" s="126">
        <f t="shared" si="39"/>
        <v>1</v>
      </c>
      <c r="R893">
        <f t="shared" si="41"/>
        <v>1</v>
      </c>
      <c r="S893"/>
      <c r="T893">
        <v>2</v>
      </c>
      <c r="U893">
        <v>3</v>
      </c>
      <c r="V893"/>
      <c r="W893">
        <v>5</v>
      </c>
      <c r="X893">
        <v>6</v>
      </c>
      <c r="Y893">
        <v>7</v>
      </c>
      <c r="Z893">
        <v>8</v>
      </c>
      <c r="AA893">
        <v>9</v>
      </c>
      <c r="AB893">
        <v>10</v>
      </c>
      <c r="AC893">
        <v>11</v>
      </c>
      <c r="AD893">
        <v>12</v>
      </c>
      <c r="AE893"/>
      <c r="AF893"/>
      <c r="AG893" s="126">
        <f t="shared" si="40"/>
        <v>10</v>
      </c>
      <c r="AH893"/>
      <c r="AI893">
        <v>1</v>
      </c>
      <c r="AJ893">
        <v>2</v>
      </c>
      <c r="AK893"/>
      <c r="AL893">
        <v>9</v>
      </c>
      <c r="AM893">
        <v>3</v>
      </c>
      <c r="AN893">
        <v>4</v>
      </c>
      <c r="AO893">
        <v>5</v>
      </c>
      <c r="AP893">
        <v>10</v>
      </c>
      <c r="AQ893">
        <v>6</v>
      </c>
      <c r="AR893">
        <v>7</v>
      </c>
      <c r="AS893">
        <v>8</v>
      </c>
      <c r="AT893"/>
      <c r="AU893" t="s">
        <v>403</v>
      </c>
      <c r="AV893"/>
      <c r="AW893"/>
      <c r="AX893"/>
      <c r="AY893"/>
      <c r="AZ893">
        <v>3</v>
      </c>
      <c r="BA893">
        <v>3</v>
      </c>
      <c r="BB893">
        <v>3</v>
      </c>
      <c r="BC893">
        <v>3</v>
      </c>
      <c r="BD893">
        <v>3</v>
      </c>
      <c r="BE893">
        <v>3</v>
      </c>
      <c r="BF893">
        <v>3</v>
      </c>
      <c r="BG893">
        <v>2</v>
      </c>
      <c r="BH893">
        <v>3</v>
      </c>
      <c r="BI893">
        <v>4</v>
      </c>
      <c r="BJ893">
        <v>4</v>
      </c>
      <c r="BK893">
        <v>5</v>
      </c>
      <c r="BL893">
        <v>5</v>
      </c>
      <c r="BM893">
        <v>5</v>
      </c>
      <c r="BN893">
        <v>4</v>
      </c>
      <c r="BO893">
        <v>4</v>
      </c>
      <c r="BP893">
        <v>4</v>
      </c>
      <c r="BQ893">
        <v>4</v>
      </c>
      <c r="BR893">
        <v>5</v>
      </c>
      <c r="BS893">
        <v>4</v>
      </c>
      <c r="BT893">
        <v>5</v>
      </c>
      <c r="BU893">
        <v>5</v>
      </c>
      <c r="BV893">
        <v>4</v>
      </c>
      <c r="BW893">
        <v>5</v>
      </c>
      <c r="BX893">
        <v>5</v>
      </c>
      <c r="BY893">
        <v>5</v>
      </c>
      <c r="BZ893">
        <v>5</v>
      </c>
      <c r="CA893">
        <v>5</v>
      </c>
      <c r="CB893">
        <v>4</v>
      </c>
      <c r="CC893">
        <v>5</v>
      </c>
      <c r="CD893">
        <v>5</v>
      </c>
      <c r="CE893">
        <v>4</v>
      </c>
      <c r="CF893">
        <v>2</v>
      </c>
      <c r="CG893">
        <v>4</v>
      </c>
      <c r="CH893">
        <v>3</v>
      </c>
      <c r="CI893">
        <v>4</v>
      </c>
      <c r="CJ893">
        <v>3</v>
      </c>
      <c r="CK893">
        <v>4</v>
      </c>
      <c r="CL893">
        <v>2</v>
      </c>
      <c r="CM893">
        <v>2</v>
      </c>
      <c r="CN893">
        <v>2</v>
      </c>
    </row>
    <row r="894" spans="1:92" ht="15.5">
      <c r="A894" s="126" t="s">
        <v>625</v>
      </c>
      <c r="B894" s="132">
        <v>7.4139766060965329</v>
      </c>
      <c r="C894">
        <v>1</v>
      </c>
      <c r="D894">
        <v>3</v>
      </c>
      <c r="E894">
        <v>4</v>
      </c>
      <c r="F894">
        <v>1</v>
      </c>
      <c r="G894"/>
      <c r="H894"/>
      <c r="I894"/>
      <c r="J894"/>
      <c r="K894"/>
      <c r="L894"/>
      <c r="M894"/>
      <c r="N894"/>
      <c r="O894"/>
      <c r="P894"/>
      <c r="Q894" s="126">
        <f t="shared" si="39"/>
        <v>1</v>
      </c>
      <c r="R894">
        <f t="shared" si="41"/>
        <v>1</v>
      </c>
      <c r="S894"/>
      <c r="T894">
        <v>2</v>
      </c>
      <c r="U894">
        <v>3</v>
      </c>
      <c r="V894"/>
      <c r="W894">
        <v>5</v>
      </c>
      <c r="X894">
        <v>6</v>
      </c>
      <c r="Y894">
        <v>7</v>
      </c>
      <c r="Z894">
        <v>8</v>
      </c>
      <c r="AA894"/>
      <c r="AB894">
        <v>10</v>
      </c>
      <c r="AC894">
        <v>11</v>
      </c>
      <c r="AD894">
        <v>12</v>
      </c>
      <c r="AE894">
        <v>13</v>
      </c>
      <c r="AF894"/>
      <c r="AG894" s="126">
        <f t="shared" si="40"/>
        <v>10</v>
      </c>
      <c r="AH894"/>
      <c r="AI894">
        <v>1</v>
      </c>
      <c r="AJ894">
        <v>2</v>
      </c>
      <c r="AK894"/>
      <c r="AL894">
        <v>3</v>
      </c>
      <c r="AM894">
        <v>4</v>
      </c>
      <c r="AN894">
        <v>5</v>
      </c>
      <c r="AO894">
        <v>6</v>
      </c>
      <c r="AP894"/>
      <c r="AQ894">
        <v>9</v>
      </c>
      <c r="AR894">
        <v>7</v>
      </c>
      <c r="AS894">
        <v>8</v>
      </c>
      <c r="AT894">
        <v>10</v>
      </c>
      <c r="AU894" t="s">
        <v>624</v>
      </c>
      <c r="AV894" t="s">
        <v>272</v>
      </c>
      <c r="AW894" t="s">
        <v>623</v>
      </c>
      <c r="AX894" t="s">
        <v>622</v>
      </c>
      <c r="AY894" t="s">
        <v>621</v>
      </c>
      <c r="AZ894">
        <v>3</v>
      </c>
      <c r="BA894">
        <v>2</v>
      </c>
      <c r="BB894">
        <v>2</v>
      </c>
      <c r="BC894">
        <v>2</v>
      </c>
      <c r="BD894">
        <v>2</v>
      </c>
      <c r="BE894">
        <v>4</v>
      </c>
      <c r="BF894">
        <v>3</v>
      </c>
      <c r="BG894">
        <v>4</v>
      </c>
      <c r="BH894">
        <v>3</v>
      </c>
      <c r="BI894">
        <v>4</v>
      </c>
      <c r="BJ894">
        <v>5</v>
      </c>
      <c r="BK894">
        <v>5</v>
      </c>
      <c r="BL894">
        <v>4</v>
      </c>
      <c r="BM894">
        <v>5</v>
      </c>
      <c r="BN894">
        <v>4</v>
      </c>
      <c r="BO894">
        <v>5</v>
      </c>
      <c r="BP894">
        <v>4</v>
      </c>
      <c r="BQ894">
        <v>5</v>
      </c>
      <c r="BR894">
        <v>5</v>
      </c>
      <c r="BS894">
        <v>5</v>
      </c>
      <c r="BT894">
        <v>4</v>
      </c>
      <c r="BU894">
        <v>4</v>
      </c>
      <c r="BV894">
        <v>4</v>
      </c>
      <c r="BW894">
        <v>5</v>
      </c>
      <c r="BX894">
        <v>5</v>
      </c>
      <c r="BY894">
        <v>5</v>
      </c>
      <c r="BZ894">
        <v>5</v>
      </c>
      <c r="CA894">
        <v>5</v>
      </c>
      <c r="CB894">
        <v>4</v>
      </c>
      <c r="CC894">
        <v>5</v>
      </c>
      <c r="CD894">
        <v>5</v>
      </c>
      <c r="CE894">
        <v>6</v>
      </c>
      <c r="CF894">
        <v>4</v>
      </c>
      <c r="CG894">
        <v>5</v>
      </c>
      <c r="CH894">
        <v>5</v>
      </c>
      <c r="CI894">
        <v>5</v>
      </c>
      <c r="CJ894">
        <v>4</v>
      </c>
      <c r="CK894">
        <v>5</v>
      </c>
      <c r="CL894">
        <v>4</v>
      </c>
      <c r="CM894">
        <v>4</v>
      </c>
      <c r="CN894">
        <v>3</v>
      </c>
    </row>
    <row r="895" spans="1:92" ht="15.5">
      <c r="A895" s="126" t="s">
        <v>620</v>
      </c>
      <c r="B895" s="132">
        <v>10.910591552320783</v>
      </c>
      <c r="C895">
        <v>1</v>
      </c>
      <c r="D895">
        <v>5</v>
      </c>
      <c r="E895">
        <v>1</v>
      </c>
      <c r="F895">
        <v>1</v>
      </c>
      <c r="G895"/>
      <c r="H895"/>
      <c r="I895"/>
      <c r="J895"/>
      <c r="K895"/>
      <c r="L895"/>
      <c r="M895"/>
      <c r="N895"/>
      <c r="O895"/>
      <c r="P895"/>
      <c r="Q895" s="126">
        <f t="shared" si="39"/>
        <v>1</v>
      </c>
      <c r="R895">
        <f t="shared" si="41"/>
        <v>1</v>
      </c>
      <c r="S895"/>
      <c r="T895">
        <v>2</v>
      </c>
      <c r="U895">
        <v>3</v>
      </c>
      <c r="V895"/>
      <c r="W895"/>
      <c r="X895">
        <v>6</v>
      </c>
      <c r="Y895">
        <v>7</v>
      </c>
      <c r="Z895"/>
      <c r="AA895"/>
      <c r="AB895"/>
      <c r="AC895">
        <v>11</v>
      </c>
      <c r="AD895">
        <v>12</v>
      </c>
      <c r="AE895"/>
      <c r="AF895"/>
      <c r="AG895" s="126">
        <f t="shared" si="40"/>
        <v>6</v>
      </c>
      <c r="AH895"/>
      <c r="AI895">
        <v>1</v>
      </c>
      <c r="AJ895">
        <v>3</v>
      </c>
      <c r="AK895"/>
      <c r="AL895"/>
      <c r="AM895">
        <v>5</v>
      </c>
      <c r="AN895">
        <v>4</v>
      </c>
      <c r="AO895"/>
      <c r="AP895"/>
      <c r="AQ895"/>
      <c r="AR895">
        <v>6</v>
      </c>
      <c r="AS895">
        <v>2</v>
      </c>
      <c r="AT895"/>
      <c r="AU895" t="s">
        <v>619</v>
      </c>
      <c r="AV895" t="s">
        <v>618</v>
      </c>
      <c r="AW895"/>
      <c r="AX895"/>
      <c r="AY895"/>
      <c r="AZ895">
        <v>3</v>
      </c>
      <c r="BA895">
        <v>3</v>
      </c>
      <c r="BB895">
        <v>3</v>
      </c>
      <c r="BC895">
        <v>3</v>
      </c>
      <c r="BD895">
        <v>5</v>
      </c>
      <c r="BE895">
        <v>5</v>
      </c>
      <c r="BF895">
        <v>4</v>
      </c>
      <c r="BG895">
        <v>4</v>
      </c>
      <c r="BH895">
        <v>4</v>
      </c>
      <c r="BI895">
        <v>4</v>
      </c>
      <c r="BJ895">
        <v>4</v>
      </c>
      <c r="BK895">
        <v>5</v>
      </c>
      <c r="BL895">
        <v>4</v>
      </c>
      <c r="BM895">
        <v>5</v>
      </c>
      <c r="BN895">
        <v>5</v>
      </c>
      <c r="BO895">
        <v>5</v>
      </c>
      <c r="BP895">
        <v>4</v>
      </c>
      <c r="BQ895">
        <v>5</v>
      </c>
      <c r="BR895">
        <v>5</v>
      </c>
      <c r="BS895">
        <v>5</v>
      </c>
      <c r="BT895">
        <v>4</v>
      </c>
      <c r="BU895">
        <v>4</v>
      </c>
      <c r="BV895">
        <v>5</v>
      </c>
      <c r="BW895">
        <v>4</v>
      </c>
      <c r="BX895">
        <v>5</v>
      </c>
      <c r="BY895">
        <v>5</v>
      </c>
      <c r="BZ895">
        <v>5</v>
      </c>
      <c r="CA895">
        <v>5</v>
      </c>
      <c r="CB895">
        <v>4</v>
      </c>
      <c r="CC895">
        <v>4</v>
      </c>
      <c r="CD895">
        <v>4</v>
      </c>
      <c r="CE895">
        <v>2</v>
      </c>
      <c r="CF895">
        <v>4</v>
      </c>
      <c r="CG895">
        <v>3</v>
      </c>
      <c r="CH895">
        <v>4</v>
      </c>
      <c r="CI895">
        <v>4</v>
      </c>
      <c r="CJ895">
        <v>4</v>
      </c>
      <c r="CK895">
        <v>4</v>
      </c>
      <c r="CL895">
        <v>3</v>
      </c>
      <c r="CM895">
        <v>3</v>
      </c>
      <c r="CN895">
        <v>3</v>
      </c>
    </row>
    <row r="896" spans="1:92" ht="15.5">
      <c r="A896" s="126" t="s">
        <v>617</v>
      </c>
      <c r="B896" s="132">
        <v>9.8144791063369627</v>
      </c>
      <c r="C896">
        <v>2</v>
      </c>
      <c r="D896">
        <v>5</v>
      </c>
      <c r="E896">
        <v>2</v>
      </c>
      <c r="F896">
        <v>1</v>
      </c>
      <c r="G896"/>
      <c r="H896"/>
      <c r="I896"/>
      <c r="J896"/>
      <c r="K896"/>
      <c r="L896"/>
      <c r="M896"/>
      <c r="N896"/>
      <c r="O896"/>
      <c r="P896"/>
      <c r="Q896" s="126">
        <f t="shared" si="39"/>
        <v>1</v>
      </c>
      <c r="R896">
        <f t="shared" si="41"/>
        <v>1</v>
      </c>
      <c r="S896">
        <v>1</v>
      </c>
      <c r="T896">
        <v>2</v>
      </c>
      <c r="U896">
        <v>3</v>
      </c>
      <c r="V896">
        <v>4</v>
      </c>
      <c r="W896">
        <v>5</v>
      </c>
      <c r="X896">
        <v>6</v>
      </c>
      <c r="Y896">
        <v>7</v>
      </c>
      <c r="Z896">
        <v>8</v>
      </c>
      <c r="AA896">
        <v>9</v>
      </c>
      <c r="AB896">
        <v>10</v>
      </c>
      <c r="AC896">
        <v>11</v>
      </c>
      <c r="AD896">
        <v>12</v>
      </c>
      <c r="AE896">
        <v>13</v>
      </c>
      <c r="AF896"/>
      <c r="AG896" s="126">
        <f t="shared" si="40"/>
        <v>13</v>
      </c>
      <c r="AH896">
        <v>3</v>
      </c>
      <c r="AI896">
        <v>1</v>
      </c>
      <c r="AJ896">
        <v>9</v>
      </c>
      <c r="AK896">
        <v>2</v>
      </c>
      <c r="AL896">
        <v>8</v>
      </c>
      <c r="AM896">
        <v>7</v>
      </c>
      <c r="AN896">
        <v>6</v>
      </c>
      <c r="AO896">
        <v>4</v>
      </c>
      <c r="AP896">
        <v>10</v>
      </c>
      <c r="AQ896">
        <v>11</v>
      </c>
      <c r="AR896">
        <v>5</v>
      </c>
      <c r="AS896">
        <v>12</v>
      </c>
      <c r="AT896">
        <v>13</v>
      </c>
      <c r="AU896" t="s">
        <v>616</v>
      </c>
      <c r="AV896" t="s">
        <v>340</v>
      </c>
      <c r="AW896"/>
      <c r="AX896"/>
      <c r="AY896"/>
      <c r="AZ896">
        <v>5</v>
      </c>
      <c r="BA896">
        <v>5</v>
      </c>
      <c r="BB896">
        <v>5</v>
      </c>
      <c r="BC896">
        <v>5</v>
      </c>
      <c r="BD896">
        <v>5</v>
      </c>
      <c r="BE896">
        <v>5</v>
      </c>
      <c r="BF896">
        <v>3</v>
      </c>
      <c r="BG896">
        <v>3</v>
      </c>
      <c r="BH896">
        <v>3</v>
      </c>
      <c r="BI896">
        <v>3</v>
      </c>
      <c r="BJ896">
        <v>4</v>
      </c>
      <c r="BK896">
        <v>4</v>
      </c>
      <c r="BL896">
        <v>4</v>
      </c>
      <c r="BM896">
        <v>4</v>
      </c>
      <c r="BN896">
        <v>4</v>
      </c>
      <c r="BO896">
        <v>4</v>
      </c>
      <c r="BP896">
        <v>4</v>
      </c>
      <c r="BQ896">
        <v>5</v>
      </c>
      <c r="BR896">
        <v>5</v>
      </c>
      <c r="BS896">
        <v>5</v>
      </c>
      <c r="BT896">
        <v>3</v>
      </c>
      <c r="BU896">
        <v>4</v>
      </c>
      <c r="BV896">
        <v>5</v>
      </c>
      <c r="BW896">
        <v>5</v>
      </c>
      <c r="BX896">
        <v>5</v>
      </c>
      <c r="BY896">
        <v>5</v>
      </c>
      <c r="BZ896">
        <v>5</v>
      </c>
      <c r="CA896">
        <v>5</v>
      </c>
      <c r="CB896">
        <v>5</v>
      </c>
      <c r="CC896">
        <v>5</v>
      </c>
      <c r="CD896">
        <v>5</v>
      </c>
      <c r="CE896">
        <v>5</v>
      </c>
      <c r="CF896">
        <v>4</v>
      </c>
      <c r="CG896">
        <v>5</v>
      </c>
      <c r="CH896">
        <v>5</v>
      </c>
      <c r="CI896">
        <v>5</v>
      </c>
      <c r="CJ896">
        <v>5</v>
      </c>
      <c r="CK896">
        <v>5</v>
      </c>
      <c r="CL896">
        <v>4</v>
      </c>
      <c r="CM896">
        <v>3</v>
      </c>
      <c r="CN896">
        <v>3</v>
      </c>
    </row>
    <row r="897" spans="1:92" ht="15.5">
      <c r="A897" s="126" t="s">
        <v>615</v>
      </c>
      <c r="B897" s="132">
        <v>10.218737275710469</v>
      </c>
      <c r="C897">
        <v>2</v>
      </c>
      <c r="D897">
        <v>6</v>
      </c>
      <c r="E897">
        <v>7</v>
      </c>
      <c r="F897">
        <v>1</v>
      </c>
      <c r="G897"/>
      <c r="H897"/>
      <c r="I897"/>
      <c r="J897"/>
      <c r="K897"/>
      <c r="L897"/>
      <c r="M897"/>
      <c r="N897"/>
      <c r="O897"/>
      <c r="P897"/>
      <c r="Q897" s="126">
        <f t="shared" si="39"/>
        <v>1</v>
      </c>
      <c r="R897">
        <f t="shared" si="41"/>
        <v>1</v>
      </c>
      <c r="S897"/>
      <c r="T897">
        <v>2</v>
      </c>
      <c r="U897"/>
      <c r="V897"/>
      <c r="W897">
        <v>5</v>
      </c>
      <c r="X897">
        <v>6</v>
      </c>
      <c r="Y897">
        <v>7</v>
      </c>
      <c r="Z897"/>
      <c r="AA897"/>
      <c r="AB897"/>
      <c r="AC897"/>
      <c r="AD897">
        <v>12</v>
      </c>
      <c r="AE897"/>
      <c r="AF897"/>
      <c r="AG897" s="126">
        <f t="shared" si="40"/>
        <v>5</v>
      </c>
      <c r="AH897"/>
      <c r="AI897">
        <v>1</v>
      </c>
      <c r="AJ897"/>
      <c r="AK897"/>
      <c r="AL897">
        <v>4</v>
      </c>
      <c r="AM897">
        <v>2</v>
      </c>
      <c r="AN897">
        <v>3</v>
      </c>
      <c r="AO897"/>
      <c r="AP897"/>
      <c r="AQ897"/>
      <c r="AR897"/>
      <c r="AS897">
        <v>5</v>
      </c>
      <c r="AT897"/>
      <c r="AU897" t="s">
        <v>614</v>
      </c>
      <c r="AV897" t="s">
        <v>613</v>
      </c>
      <c r="AW897" t="s">
        <v>612</v>
      </c>
      <c r="AX897"/>
      <c r="AY897"/>
      <c r="AZ897">
        <v>3</v>
      </c>
      <c r="BA897">
        <v>4</v>
      </c>
      <c r="BB897">
        <v>4</v>
      </c>
      <c r="BC897">
        <v>3</v>
      </c>
      <c r="BD897">
        <v>4</v>
      </c>
      <c r="BE897">
        <v>5</v>
      </c>
      <c r="BF897">
        <v>3</v>
      </c>
      <c r="BG897">
        <v>4</v>
      </c>
      <c r="BH897">
        <v>3</v>
      </c>
      <c r="BI897">
        <v>4</v>
      </c>
      <c r="BJ897">
        <v>4</v>
      </c>
      <c r="BK897">
        <v>4</v>
      </c>
      <c r="BL897">
        <v>4</v>
      </c>
      <c r="BM897">
        <v>4</v>
      </c>
      <c r="BN897">
        <v>4</v>
      </c>
      <c r="BO897">
        <v>4</v>
      </c>
      <c r="BP897">
        <v>3</v>
      </c>
      <c r="BQ897">
        <v>5</v>
      </c>
      <c r="BR897">
        <v>5</v>
      </c>
      <c r="BS897">
        <v>5</v>
      </c>
      <c r="BT897">
        <v>3</v>
      </c>
      <c r="BU897">
        <v>4</v>
      </c>
      <c r="BV897">
        <v>2</v>
      </c>
      <c r="BW897">
        <v>3</v>
      </c>
      <c r="BX897">
        <v>4</v>
      </c>
      <c r="BY897">
        <v>3</v>
      </c>
      <c r="BZ897">
        <v>3</v>
      </c>
      <c r="CA897">
        <v>4</v>
      </c>
      <c r="CB897">
        <v>4</v>
      </c>
      <c r="CC897">
        <v>4</v>
      </c>
      <c r="CD897">
        <v>3</v>
      </c>
      <c r="CE897">
        <v>4</v>
      </c>
      <c r="CF897">
        <v>2</v>
      </c>
      <c r="CG897">
        <v>4</v>
      </c>
      <c r="CH897">
        <v>2</v>
      </c>
      <c r="CI897">
        <v>4</v>
      </c>
      <c r="CJ897">
        <v>4</v>
      </c>
      <c r="CK897">
        <v>2</v>
      </c>
      <c r="CL897">
        <v>4</v>
      </c>
      <c r="CM897">
        <v>4</v>
      </c>
      <c r="CN897">
        <v>2</v>
      </c>
    </row>
    <row r="898" spans="1:92" ht="15.5">
      <c r="A898" s="126" t="s">
        <v>611</v>
      </c>
      <c r="B898" s="132">
        <v>10.735200871165523</v>
      </c>
      <c r="C898">
        <v>2</v>
      </c>
      <c r="D898">
        <v>2</v>
      </c>
      <c r="E898">
        <v>4</v>
      </c>
      <c r="F898"/>
      <c r="G898"/>
      <c r="H898"/>
      <c r="I898"/>
      <c r="J898"/>
      <c r="K898"/>
      <c r="L898"/>
      <c r="M898">
        <v>8</v>
      </c>
      <c r="N898"/>
      <c r="O898"/>
      <c r="P898"/>
      <c r="Q898" s="126">
        <f t="shared" si="39"/>
        <v>1</v>
      </c>
      <c r="R898">
        <f t="shared" si="41"/>
        <v>8</v>
      </c>
      <c r="S898"/>
      <c r="T898">
        <v>2</v>
      </c>
      <c r="U898"/>
      <c r="V898">
        <v>4</v>
      </c>
      <c r="W898"/>
      <c r="X898">
        <v>6</v>
      </c>
      <c r="Y898"/>
      <c r="Z898"/>
      <c r="AA898"/>
      <c r="AB898"/>
      <c r="AC898">
        <v>11</v>
      </c>
      <c r="AD898"/>
      <c r="AE898"/>
      <c r="AF898"/>
      <c r="AG898" s="126">
        <f t="shared" si="40"/>
        <v>4</v>
      </c>
      <c r="AH898"/>
      <c r="AI898">
        <v>3</v>
      </c>
      <c r="AJ898"/>
      <c r="AK898">
        <v>1</v>
      </c>
      <c r="AL898"/>
      <c r="AM898">
        <v>2</v>
      </c>
      <c r="AN898"/>
      <c r="AO898"/>
      <c r="AP898"/>
      <c r="AQ898"/>
      <c r="AR898">
        <v>4</v>
      </c>
      <c r="AS898"/>
      <c r="AT898"/>
      <c r="AU898"/>
      <c r="AV898"/>
      <c r="AW898"/>
      <c r="AX898"/>
      <c r="AY898"/>
      <c r="AZ898">
        <v>4</v>
      </c>
      <c r="BA898">
        <v>4</v>
      </c>
      <c r="BB898">
        <v>3</v>
      </c>
      <c r="BC898">
        <v>4</v>
      </c>
      <c r="BD898">
        <v>4</v>
      </c>
      <c r="BE898">
        <v>4</v>
      </c>
      <c r="BF898">
        <v>4</v>
      </c>
      <c r="BG898">
        <v>4</v>
      </c>
      <c r="BH898">
        <v>5</v>
      </c>
      <c r="BI898">
        <v>4</v>
      </c>
      <c r="BJ898">
        <v>5</v>
      </c>
      <c r="BK898">
        <v>4</v>
      </c>
      <c r="BL898">
        <v>4</v>
      </c>
      <c r="BM898">
        <v>4</v>
      </c>
      <c r="BN898">
        <v>4</v>
      </c>
      <c r="BO898">
        <v>3</v>
      </c>
      <c r="BP898">
        <v>4</v>
      </c>
      <c r="BQ898">
        <v>4</v>
      </c>
      <c r="BR898">
        <v>4</v>
      </c>
      <c r="BS898">
        <v>4</v>
      </c>
      <c r="BT898">
        <v>4</v>
      </c>
      <c r="BU898">
        <v>4</v>
      </c>
      <c r="BV898">
        <v>4</v>
      </c>
      <c r="BW898">
        <v>4</v>
      </c>
      <c r="BX898">
        <v>5</v>
      </c>
      <c r="BY898">
        <v>4</v>
      </c>
      <c r="BZ898">
        <v>5</v>
      </c>
      <c r="CA898">
        <v>4</v>
      </c>
      <c r="CB898">
        <v>5</v>
      </c>
      <c r="CC898">
        <v>4</v>
      </c>
      <c r="CD898">
        <v>5</v>
      </c>
      <c r="CE898">
        <v>4</v>
      </c>
      <c r="CF898">
        <v>4</v>
      </c>
      <c r="CG898">
        <v>4</v>
      </c>
      <c r="CH898">
        <v>5</v>
      </c>
      <c r="CI898">
        <v>4</v>
      </c>
      <c r="CJ898">
        <v>5</v>
      </c>
      <c r="CK898">
        <v>4</v>
      </c>
      <c r="CL898">
        <v>5</v>
      </c>
      <c r="CM898">
        <v>4</v>
      </c>
      <c r="CN898">
        <v>5</v>
      </c>
    </row>
    <row r="899" spans="1:92" ht="15.5">
      <c r="A899" s="126" t="s">
        <v>610</v>
      </c>
      <c r="B899" s="132">
        <v>8.0031634567578234</v>
      </c>
      <c r="C899">
        <v>1</v>
      </c>
      <c r="D899">
        <v>2</v>
      </c>
      <c r="E899">
        <v>2</v>
      </c>
      <c r="F899">
        <v>1</v>
      </c>
      <c r="G899"/>
      <c r="H899"/>
      <c r="I899"/>
      <c r="J899"/>
      <c r="K899"/>
      <c r="L899"/>
      <c r="M899"/>
      <c r="N899"/>
      <c r="O899"/>
      <c r="P899"/>
      <c r="Q899" s="126">
        <f t="shared" si="39"/>
        <v>1</v>
      </c>
      <c r="R899">
        <f t="shared" si="41"/>
        <v>1</v>
      </c>
      <c r="S899"/>
      <c r="T899"/>
      <c r="U899">
        <v>3</v>
      </c>
      <c r="V899"/>
      <c r="W899"/>
      <c r="X899"/>
      <c r="Y899"/>
      <c r="Z899"/>
      <c r="AA899"/>
      <c r="AB899"/>
      <c r="AC899"/>
      <c r="AD899"/>
      <c r="AE899"/>
      <c r="AF899"/>
      <c r="AG899" s="126">
        <f t="shared" si="40"/>
        <v>1</v>
      </c>
      <c r="AH899"/>
      <c r="AI899"/>
      <c r="AJ899">
        <v>1</v>
      </c>
      <c r="AK899"/>
      <c r="AL899"/>
      <c r="AM899"/>
      <c r="AN899"/>
      <c r="AO899"/>
      <c r="AP899"/>
      <c r="AQ899"/>
      <c r="AR899"/>
      <c r="AS899"/>
      <c r="AT899"/>
      <c r="AU899" t="s">
        <v>269</v>
      </c>
      <c r="AV899"/>
      <c r="AW899"/>
      <c r="AX899"/>
      <c r="AY899"/>
      <c r="AZ899">
        <v>5</v>
      </c>
      <c r="BA899">
        <v>4</v>
      </c>
      <c r="BB899">
        <v>3</v>
      </c>
      <c r="BC899">
        <v>4</v>
      </c>
      <c r="BD899">
        <v>4</v>
      </c>
      <c r="BE899">
        <v>3</v>
      </c>
      <c r="BF899">
        <v>3</v>
      </c>
      <c r="BG899">
        <v>3</v>
      </c>
      <c r="BH899">
        <v>4</v>
      </c>
      <c r="BI899">
        <v>3</v>
      </c>
      <c r="BJ899">
        <v>5</v>
      </c>
      <c r="BK899">
        <v>4</v>
      </c>
      <c r="BL899">
        <v>3</v>
      </c>
      <c r="BM899">
        <v>3</v>
      </c>
      <c r="BN899">
        <v>4</v>
      </c>
      <c r="BO899">
        <v>3</v>
      </c>
      <c r="BP899">
        <v>2</v>
      </c>
      <c r="BQ899">
        <v>4</v>
      </c>
      <c r="BR899">
        <v>4</v>
      </c>
      <c r="BS899">
        <v>3</v>
      </c>
      <c r="BT899">
        <v>4</v>
      </c>
      <c r="BU899">
        <v>5</v>
      </c>
      <c r="BV899">
        <v>3</v>
      </c>
      <c r="BW899">
        <v>3</v>
      </c>
      <c r="BX899">
        <v>4</v>
      </c>
      <c r="BY899">
        <v>3</v>
      </c>
      <c r="BZ899">
        <v>4</v>
      </c>
      <c r="CA899">
        <v>3</v>
      </c>
      <c r="CB899">
        <v>3</v>
      </c>
      <c r="CC899">
        <v>3</v>
      </c>
      <c r="CD899">
        <v>3</v>
      </c>
      <c r="CE899">
        <v>3</v>
      </c>
      <c r="CF899">
        <v>3</v>
      </c>
      <c r="CG899">
        <v>4</v>
      </c>
      <c r="CH899">
        <v>4</v>
      </c>
      <c r="CI899">
        <v>4</v>
      </c>
      <c r="CJ899">
        <v>3</v>
      </c>
      <c r="CK899">
        <v>3</v>
      </c>
      <c r="CL899">
        <v>4</v>
      </c>
      <c r="CM899">
        <v>4</v>
      </c>
      <c r="CN899">
        <v>3</v>
      </c>
    </row>
    <row r="900" spans="1:92" ht="15.5">
      <c r="A900" s="126" t="s">
        <v>609</v>
      </c>
      <c r="B900" s="132">
        <v>9.4909164885442756</v>
      </c>
      <c r="C900">
        <v>2</v>
      </c>
      <c r="D900">
        <v>1</v>
      </c>
      <c r="E900">
        <v>8</v>
      </c>
      <c r="F900">
        <v>1</v>
      </c>
      <c r="G900"/>
      <c r="H900"/>
      <c r="I900"/>
      <c r="J900"/>
      <c r="K900"/>
      <c r="L900"/>
      <c r="M900"/>
      <c r="N900"/>
      <c r="O900"/>
      <c r="P900"/>
      <c r="Q900" s="126">
        <f t="shared" si="39"/>
        <v>1</v>
      </c>
      <c r="R900">
        <f t="shared" si="41"/>
        <v>1</v>
      </c>
      <c r="S900"/>
      <c r="T900"/>
      <c r="U900"/>
      <c r="V900"/>
      <c r="W900"/>
      <c r="X900"/>
      <c r="Y900"/>
      <c r="Z900"/>
      <c r="AA900"/>
      <c r="AB900"/>
      <c r="AC900"/>
      <c r="AD900"/>
      <c r="AE900"/>
      <c r="AF900">
        <v>14</v>
      </c>
      <c r="AG900" s="126">
        <f t="shared" si="40"/>
        <v>0</v>
      </c>
      <c r="AH900"/>
      <c r="AI900"/>
      <c r="AJ900"/>
      <c r="AK900"/>
      <c r="AL900"/>
      <c r="AM900"/>
      <c r="AN900"/>
      <c r="AO900"/>
      <c r="AP900"/>
      <c r="AQ900"/>
      <c r="AR900"/>
      <c r="AS900"/>
      <c r="AT900"/>
      <c r="AU900"/>
      <c r="AV900"/>
      <c r="AW900"/>
      <c r="AX900"/>
      <c r="AY900"/>
      <c r="AZ900">
        <v>4</v>
      </c>
      <c r="BA900">
        <v>1</v>
      </c>
      <c r="BB900">
        <v>3</v>
      </c>
      <c r="BC900">
        <v>3</v>
      </c>
      <c r="BD900">
        <v>3</v>
      </c>
      <c r="BE900">
        <v>3</v>
      </c>
      <c r="BF900">
        <v>2</v>
      </c>
      <c r="BG900">
        <v>2</v>
      </c>
      <c r="BH900">
        <v>2</v>
      </c>
      <c r="BI900">
        <v>2</v>
      </c>
      <c r="BJ900">
        <v>3</v>
      </c>
      <c r="BK900">
        <v>3</v>
      </c>
      <c r="BL900">
        <v>2</v>
      </c>
      <c r="BM900">
        <v>2</v>
      </c>
      <c r="BN900">
        <v>3</v>
      </c>
      <c r="BO900">
        <v>3</v>
      </c>
      <c r="BP900">
        <v>3</v>
      </c>
      <c r="BQ900">
        <v>3</v>
      </c>
      <c r="BR900">
        <v>3</v>
      </c>
      <c r="BS900">
        <v>3</v>
      </c>
      <c r="BT900">
        <v>3</v>
      </c>
      <c r="BU900">
        <v>3</v>
      </c>
      <c r="BV900">
        <v>3</v>
      </c>
      <c r="BW900">
        <v>3</v>
      </c>
      <c r="BX900">
        <v>3</v>
      </c>
      <c r="BY900">
        <v>3</v>
      </c>
      <c r="BZ900">
        <v>3</v>
      </c>
      <c r="CA900">
        <v>3</v>
      </c>
      <c r="CB900">
        <v>3</v>
      </c>
      <c r="CC900">
        <v>3</v>
      </c>
      <c r="CD900">
        <v>3</v>
      </c>
      <c r="CE900">
        <v>1</v>
      </c>
      <c r="CF900">
        <v>3</v>
      </c>
      <c r="CG900">
        <v>3</v>
      </c>
      <c r="CH900">
        <v>3</v>
      </c>
      <c r="CI900">
        <v>3</v>
      </c>
      <c r="CJ900">
        <v>3</v>
      </c>
      <c r="CK900">
        <v>3</v>
      </c>
      <c r="CL900">
        <v>3</v>
      </c>
      <c r="CM900">
        <v>3</v>
      </c>
      <c r="CN900">
        <v>3</v>
      </c>
    </row>
    <row r="901" spans="1:92" ht="15.5">
      <c r="A901" s="126" t="s">
        <v>608</v>
      </c>
      <c r="B901" s="132">
        <v>8.3306838632501776</v>
      </c>
      <c r="C901">
        <v>2</v>
      </c>
      <c r="D901">
        <v>5</v>
      </c>
      <c r="E901">
        <v>12</v>
      </c>
      <c r="F901">
        <v>1</v>
      </c>
      <c r="G901"/>
      <c r="H901"/>
      <c r="I901"/>
      <c r="J901"/>
      <c r="K901"/>
      <c r="L901"/>
      <c r="M901"/>
      <c r="N901"/>
      <c r="O901"/>
      <c r="P901"/>
      <c r="Q901" s="126">
        <f t="shared" ref="Q901:Q964" si="42">COUNT(F901:P901)</f>
        <v>1</v>
      </c>
      <c r="R901">
        <f t="shared" si="41"/>
        <v>1</v>
      </c>
      <c r="S901"/>
      <c r="T901">
        <v>2</v>
      </c>
      <c r="U901"/>
      <c r="V901"/>
      <c r="W901"/>
      <c r="X901">
        <v>6</v>
      </c>
      <c r="Y901"/>
      <c r="Z901"/>
      <c r="AA901"/>
      <c r="AB901"/>
      <c r="AC901">
        <v>11</v>
      </c>
      <c r="AD901"/>
      <c r="AE901"/>
      <c r="AF901"/>
      <c r="AG901" s="126">
        <f t="shared" ref="AG901:AG964" si="43">COUNT(S901:AE901)</f>
        <v>3</v>
      </c>
      <c r="AH901"/>
      <c r="AI901">
        <v>1</v>
      </c>
      <c r="AJ901"/>
      <c r="AK901"/>
      <c r="AL901"/>
      <c r="AM901">
        <v>2</v>
      </c>
      <c r="AN901"/>
      <c r="AO901"/>
      <c r="AP901"/>
      <c r="AQ901"/>
      <c r="AR901">
        <v>3</v>
      </c>
      <c r="AS901"/>
      <c r="AT901"/>
      <c r="AU901" t="s">
        <v>607</v>
      </c>
      <c r="AV901"/>
      <c r="AW901"/>
      <c r="AX901"/>
      <c r="AY901"/>
      <c r="AZ901">
        <v>3</v>
      </c>
      <c r="BA901">
        <v>3</v>
      </c>
      <c r="BB901">
        <v>3</v>
      </c>
      <c r="BC901">
        <v>4</v>
      </c>
      <c r="BD901">
        <v>4</v>
      </c>
      <c r="BE901">
        <v>4</v>
      </c>
      <c r="BF901">
        <v>4</v>
      </c>
      <c r="BG901">
        <v>4</v>
      </c>
      <c r="BH901">
        <v>3</v>
      </c>
      <c r="BI901">
        <v>4</v>
      </c>
      <c r="BJ901">
        <v>4</v>
      </c>
      <c r="BK901">
        <v>4</v>
      </c>
      <c r="BL901">
        <v>4</v>
      </c>
      <c r="BM901">
        <v>4</v>
      </c>
      <c r="BN901">
        <v>4</v>
      </c>
      <c r="BO901">
        <v>4</v>
      </c>
      <c r="BP901">
        <v>4</v>
      </c>
      <c r="BQ901">
        <v>4</v>
      </c>
      <c r="BR901">
        <v>4</v>
      </c>
      <c r="BS901">
        <v>4</v>
      </c>
      <c r="BT901">
        <v>4</v>
      </c>
      <c r="BU901">
        <v>3</v>
      </c>
      <c r="BV901">
        <v>4</v>
      </c>
      <c r="BW901">
        <v>4</v>
      </c>
      <c r="BX901">
        <v>4</v>
      </c>
      <c r="BY901">
        <v>4</v>
      </c>
      <c r="BZ901">
        <v>4</v>
      </c>
      <c r="CA901">
        <v>4</v>
      </c>
      <c r="CB901">
        <v>4</v>
      </c>
      <c r="CC901">
        <v>4</v>
      </c>
      <c r="CD901">
        <v>4</v>
      </c>
      <c r="CE901">
        <v>4</v>
      </c>
      <c r="CF901">
        <v>2</v>
      </c>
      <c r="CG901">
        <v>3</v>
      </c>
      <c r="CH901">
        <v>3</v>
      </c>
      <c r="CI901">
        <v>4</v>
      </c>
      <c r="CJ901">
        <v>4</v>
      </c>
      <c r="CK901">
        <v>3</v>
      </c>
      <c r="CL901">
        <v>2</v>
      </c>
      <c r="CM901">
        <v>3</v>
      </c>
      <c r="CN901">
        <v>2</v>
      </c>
    </row>
    <row r="902" spans="1:92" ht="15.5">
      <c r="A902" s="126" t="s">
        <v>606</v>
      </c>
      <c r="B902" s="132">
        <v>10.411883587348688</v>
      </c>
      <c r="C902">
        <v>1</v>
      </c>
      <c r="D902">
        <v>2</v>
      </c>
      <c r="E902">
        <v>2</v>
      </c>
      <c r="F902"/>
      <c r="G902"/>
      <c r="H902"/>
      <c r="I902"/>
      <c r="J902">
        <v>5</v>
      </c>
      <c r="K902"/>
      <c r="L902"/>
      <c r="M902"/>
      <c r="N902"/>
      <c r="O902"/>
      <c r="P902"/>
      <c r="Q902" s="126">
        <f t="shared" si="42"/>
        <v>1</v>
      </c>
      <c r="R902">
        <f t="shared" ref="R902:R965" si="44">IF(Q902=1,MAX(F902:O902),11)</f>
        <v>5</v>
      </c>
      <c r="S902"/>
      <c r="T902">
        <v>2</v>
      </c>
      <c r="U902"/>
      <c r="V902"/>
      <c r="W902"/>
      <c r="X902">
        <v>6</v>
      </c>
      <c r="Y902"/>
      <c r="Z902"/>
      <c r="AA902"/>
      <c r="AB902"/>
      <c r="AC902"/>
      <c r="AD902"/>
      <c r="AE902"/>
      <c r="AF902"/>
      <c r="AG902" s="126">
        <f t="shared" si="43"/>
        <v>2</v>
      </c>
      <c r="AH902"/>
      <c r="AI902">
        <v>1</v>
      </c>
      <c r="AJ902"/>
      <c r="AK902"/>
      <c r="AL902"/>
      <c r="AM902"/>
      <c r="AN902"/>
      <c r="AO902"/>
      <c r="AP902"/>
      <c r="AQ902"/>
      <c r="AR902"/>
      <c r="AS902"/>
      <c r="AT902"/>
      <c r="AU902"/>
      <c r="AV902"/>
      <c r="AW902"/>
      <c r="AX902"/>
      <c r="AY902"/>
      <c r="AZ902">
        <v>4</v>
      </c>
      <c r="BA902">
        <v>4</v>
      </c>
      <c r="BB902">
        <v>4</v>
      </c>
      <c r="BC902">
        <v>4</v>
      </c>
      <c r="BD902">
        <v>3</v>
      </c>
      <c r="BE902">
        <v>3</v>
      </c>
      <c r="BF902">
        <v>3</v>
      </c>
      <c r="BG902">
        <v>4</v>
      </c>
      <c r="BH902">
        <v>4</v>
      </c>
      <c r="BI902">
        <v>4</v>
      </c>
      <c r="BJ902">
        <v>4</v>
      </c>
      <c r="BK902">
        <v>4</v>
      </c>
      <c r="BL902">
        <v>4</v>
      </c>
      <c r="BM902">
        <v>4</v>
      </c>
      <c r="BN902">
        <v>3</v>
      </c>
      <c r="BO902">
        <v>4</v>
      </c>
      <c r="BP902">
        <v>4</v>
      </c>
      <c r="BQ902">
        <v>3</v>
      </c>
      <c r="BR902">
        <v>4</v>
      </c>
      <c r="BS902">
        <v>4</v>
      </c>
      <c r="BT902">
        <v>4</v>
      </c>
      <c r="BU902">
        <v>4</v>
      </c>
      <c r="BV902">
        <v>4</v>
      </c>
      <c r="BW902">
        <v>4</v>
      </c>
      <c r="BX902">
        <v>4</v>
      </c>
      <c r="BY902">
        <v>4</v>
      </c>
      <c r="BZ902">
        <v>4</v>
      </c>
      <c r="CA902">
        <v>4</v>
      </c>
      <c r="CB902">
        <v>4</v>
      </c>
      <c r="CC902">
        <v>4</v>
      </c>
      <c r="CD902">
        <v>4</v>
      </c>
      <c r="CE902">
        <v>7</v>
      </c>
      <c r="CF902">
        <v>3</v>
      </c>
      <c r="CG902">
        <v>4</v>
      </c>
      <c r="CH902">
        <v>4</v>
      </c>
      <c r="CI902">
        <v>4</v>
      </c>
      <c r="CJ902">
        <v>3</v>
      </c>
      <c r="CK902">
        <v>4</v>
      </c>
      <c r="CL902">
        <v>4</v>
      </c>
      <c r="CM902">
        <v>3</v>
      </c>
      <c r="CN902">
        <v>3</v>
      </c>
    </row>
    <row r="903" spans="1:92" ht="15.5">
      <c r="A903" s="126" t="s">
        <v>605</v>
      </c>
      <c r="B903" s="132">
        <v>7.5111451161326173</v>
      </c>
      <c r="C903">
        <v>1</v>
      </c>
      <c r="D903">
        <v>6</v>
      </c>
      <c r="E903">
        <v>2</v>
      </c>
      <c r="F903">
        <v>1</v>
      </c>
      <c r="G903"/>
      <c r="H903"/>
      <c r="I903"/>
      <c r="J903"/>
      <c r="K903"/>
      <c r="L903"/>
      <c r="M903"/>
      <c r="N903"/>
      <c r="O903"/>
      <c r="P903"/>
      <c r="Q903" s="126">
        <f t="shared" si="42"/>
        <v>1</v>
      </c>
      <c r="R903">
        <f t="shared" si="44"/>
        <v>1</v>
      </c>
      <c r="S903"/>
      <c r="T903"/>
      <c r="U903"/>
      <c r="V903"/>
      <c r="W903"/>
      <c r="X903"/>
      <c r="Y903"/>
      <c r="Z903"/>
      <c r="AA903"/>
      <c r="AB903"/>
      <c r="AC903"/>
      <c r="AD903"/>
      <c r="AE903"/>
      <c r="AF903"/>
      <c r="AG903" s="126">
        <f t="shared" si="43"/>
        <v>0</v>
      </c>
      <c r="AH903"/>
      <c r="AI903"/>
      <c r="AJ903"/>
      <c r="AK903"/>
      <c r="AL903"/>
      <c r="AM903"/>
      <c r="AN903"/>
      <c r="AO903"/>
      <c r="AP903"/>
      <c r="AQ903"/>
      <c r="AR903"/>
      <c r="AS903"/>
      <c r="AT903"/>
      <c r="AU903" t="s">
        <v>581</v>
      </c>
      <c r="AV903"/>
      <c r="AW903"/>
      <c r="AX903"/>
      <c r="AY903"/>
      <c r="AZ903">
        <v>6</v>
      </c>
      <c r="BA903">
        <v>4</v>
      </c>
      <c r="BB903">
        <v>4</v>
      </c>
      <c r="BC903">
        <v>4</v>
      </c>
      <c r="BD903">
        <v>2</v>
      </c>
      <c r="BE903">
        <v>2</v>
      </c>
      <c r="BF903">
        <v>3</v>
      </c>
      <c r="BG903">
        <v>3</v>
      </c>
      <c r="BH903">
        <v>3</v>
      </c>
      <c r="BI903">
        <v>4</v>
      </c>
      <c r="BJ903">
        <v>4</v>
      </c>
      <c r="BK903">
        <v>4</v>
      </c>
      <c r="BL903">
        <v>2</v>
      </c>
      <c r="BM903">
        <v>4</v>
      </c>
      <c r="BN903">
        <v>4</v>
      </c>
      <c r="BO903">
        <v>4</v>
      </c>
      <c r="BP903">
        <v>3</v>
      </c>
      <c r="BQ903">
        <v>4</v>
      </c>
      <c r="BR903">
        <v>4</v>
      </c>
      <c r="BS903">
        <v>4</v>
      </c>
      <c r="BT903">
        <v>1</v>
      </c>
      <c r="BU903">
        <v>3</v>
      </c>
      <c r="BV903">
        <v>4</v>
      </c>
      <c r="BW903">
        <v>4</v>
      </c>
      <c r="BX903">
        <v>5</v>
      </c>
      <c r="BY903">
        <v>5</v>
      </c>
      <c r="BZ903">
        <v>5</v>
      </c>
      <c r="CA903">
        <v>1</v>
      </c>
      <c r="CB903">
        <v>3</v>
      </c>
      <c r="CC903">
        <v>3</v>
      </c>
      <c r="CD903">
        <v>4</v>
      </c>
      <c r="CE903">
        <v>5</v>
      </c>
      <c r="CF903">
        <v>3</v>
      </c>
      <c r="CG903">
        <v>3</v>
      </c>
      <c r="CH903">
        <v>2</v>
      </c>
      <c r="CI903">
        <v>3</v>
      </c>
      <c r="CJ903">
        <v>3</v>
      </c>
      <c r="CK903">
        <v>1</v>
      </c>
      <c r="CL903">
        <v>4</v>
      </c>
      <c r="CM903">
        <v>4</v>
      </c>
      <c r="CN903">
        <v>4</v>
      </c>
    </row>
    <row r="904" spans="1:92" ht="15.5">
      <c r="A904" s="126" t="s">
        <v>604</v>
      </c>
      <c r="B904" s="132">
        <v>8.7142103270489883</v>
      </c>
      <c r="C904">
        <v>1</v>
      </c>
      <c r="D904">
        <v>6</v>
      </c>
      <c r="E904">
        <v>2</v>
      </c>
      <c r="F904">
        <v>1</v>
      </c>
      <c r="G904"/>
      <c r="H904"/>
      <c r="I904"/>
      <c r="J904"/>
      <c r="K904"/>
      <c r="L904"/>
      <c r="M904"/>
      <c r="N904"/>
      <c r="O904"/>
      <c r="P904"/>
      <c r="Q904" s="126">
        <f t="shared" si="42"/>
        <v>1</v>
      </c>
      <c r="R904">
        <f t="shared" si="44"/>
        <v>1</v>
      </c>
      <c r="S904">
        <v>1</v>
      </c>
      <c r="T904">
        <v>2</v>
      </c>
      <c r="U904">
        <v>3</v>
      </c>
      <c r="V904">
        <v>4</v>
      </c>
      <c r="W904">
        <v>5</v>
      </c>
      <c r="X904">
        <v>6</v>
      </c>
      <c r="Y904">
        <v>7</v>
      </c>
      <c r="Z904">
        <v>8</v>
      </c>
      <c r="AA904">
        <v>9</v>
      </c>
      <c r="AB904">
        <v>10</v>
      </c>
      <c r="AC904">
        <v>11</v>
      </c>
      <c r="AD904">
        <v>12</v>
      </c>
      <c r="AE904"/>
      <c r="AF904"/>
      <c r="AG904" s="126">
        <f t="shared" si="43"/>
        <v>12</v>
      </c>
      <c r="AH904">
        <v>12</v>
      </c>
      <c r="AI904">
        <v>4</v>
      </c>
      <c r="AJ904">
        <v>7</v>
      </c>
      <c r="AK904">
        <v>10</v>
      </c>
      <c r="AL904">
        <v>9</v>
      </c>
      <c r="AM904">
        <v>5</v>
      </c>
      <c r="AN904">
        <v>6</v>
      </c>
      <c r="AO904">
        <v>1</v>
      </c>
      <c r="AP904">
        <v>2</v>
      </c>
      <c r="AQ904">
        <v>11</v>
      </c>
      <c r="AR904">
        <v>8</v>
      </c>
      <c r="AS904">
        <v>3</v>
      </c>
      <c r="AT904"/>
      <c r="AU904" t="s">
        <v>603</v>
      </c>
      <c r="AV904" t="s">
        <v>536</v>
      </c>
      <c r="AW904" t="s">
        <v>602</v>
      </c>
      <c r="AX904" t="s">
        <v>601</v>
      </c>
      <c r="AY904"/>
      <c r="AZ904">
        <v>4</v>
      </c>
      <c r="BA904">
        <v>5</v>
      </c>
      <c r="BB904">
        <v>5</v>
      </c>
      <c r="BC904">
        <v>4</v>
      </c>
      <c r="BD904">
        <v>5</v>
      </c>
      <c r="BE904">
        <v>5</v>
      </c>
      <c r="BF904">
        <v>4</v>
      </c>
      <c r="BG904">
        <v>4</v>
      </c>
      <c r="BH904">
        <v>3</v>
      </c>
      <c r="BI904">
        <v>5</v>
      </c>
      <c r="BJ904">
        <v>5</v>
      </c>
      <c r="BK904">
        <v>5</v>
      </c>
      <c r="BL904">
        <v>5</v>
      </c>
      <c r="BM904">
        <v>5</v>
      </c>
      <c r="BN904">
        <v>5</v>
      </c>
      <c r="BO904">
        <v>5</v>
      </c>
      <c r="BP904">
        <v>5</v>
      </c>
      <c r="BQ904">
        <v>5</v>
      </c>
      <c r="BR904">
        <v>5</v>
      </c>
      <c r="BS904">
        <v>5</v>
      </c>
      <c r="BT904">
        <v>5</v>
      </c>
      <c r="BU904">
        <v>4</v>
      </c>
      <c r="BV904">
        <v>5</v>
      </c>
      <c r="BW904">
        <v>5</v>
      </c>
      <c r="BX904">
        <v>5</v>
      </c>
      <c r="BY904">
        <v>5</v>
      </c>
      <c r="BZ904">
        <v>5</v>
      </c>
      <c r="CA904">
        <v>5</v>
      </c>
      <c r="CB904">
        <v>5</v>
      </c>
      <c r="CC904">
        <v>5</v>
      </c>
      <c r="CD904">
        <v>5</v>
      </c>
      <c r="CE904">
        <v>3</v>
      </c>
      <c r="CF904">
        <v>5</v>
      </c>
      <c r="CG904">
        <v>5</v>
      </c>
      <c r="CH904">
        <v>5</v>
      </c>
      <c r="CI904">
        <v>5</v>
      </c>
      <c r="CJ904">
        <v>5</v>
      </c>
      <c r="CK904">
        <v>5</v>
      </c>
      <c r="CL904">
        <v>4</v>
      </c>
      <c r="CM904">
        <v>4</v>
      </c>
      <c r="CN904">
        <v>4</v>
      </c>
    </row>
    <row r="905" spans="1:92" ht="15.5">
      <c r="A905" s="126" t="s">
        <v>600</v>
      </c>
      <c r="B905" s="132">
        <v>8.8268013001473928</v>
      </c>
      <c r="C905">
        <v>2</v>
      </c>
      <c r="D905">
        <v>4</v>
      </c>
      <c r="E905">
        <v>3</v>
      </c>
      <c r="F905"/>
      <c r="G905">
        <v>2</v>
      </c>
      <c r="H905"/>
      <c r="I905"/>
      <c r="J905"/>
      <c r="K905"/>
      <c r="L905"/>
      <c r="M905"/>
      <c r="N905"/>
      <c r="O905"/>
      <c r="P905"/>
      <c r="Q905" s="126">
        <f t="shared" si="42"/>
        <v>1</v>
      </c>
      <c r="R905">
        <f t="shared" si="44"/>
        <v>2</v>
      </c>
      <c r="S905"/>
      <c r="T905"/>
      <c r="U905">
        <v>3</v>
      </c>
      <c r="V905"/>
      <c r="W905">
        <v>5</v>
      </c>
      <c r="X905"/>
      <c r="Y905"/>
      <c r="Z905"/>
      <c r="AA905"/>
      <c r="AB905">
        <v>10</v>
      </c>
      <c r="AC905"/>
      <c r="AD905">
        <v>12</v>
      </c>
      <c r="AE905"/>
      <c r="AF905"/>
      <c r="AG905" s="126">
        <f t="shared" si="43"/>
        <v>4</v>
      </c>
      <c r="AH905"/>
      <c r="AI905"/>
      <c r="AJ905">
        <v>3</v>
      </c>
      <c r="AK905"/>
      <c r="AL905">
        <v>4</v>
      </c>
      <c r="AM905"/>
      <c r="AN905"/>
      <c r="AO905"/>
      <c r="AP905"/>
      <c r="AQ905">
        <v>2</v>
      </c>
      <c r="AR905"/>
      <c r="AS905">
        <v>1</v>
      </c>
      <c r="AT905"/>
      <c r="AU905" t="s">
        <v>318</v>
      </c>
      <c r="AV905" t="s">
        <v>265</v>
      </c>
      <c r="AW905" t="s">
        <v>599</v>
      </c>
      <c r="AX905" t="s">
        <v>598</v>
      </c>
      <c r="AY905" t="s">
        <v>597</v>
      </c>
      <c r="AZ905">
        <v>1</v>
      </c>
      <c r="BA905">
        <v>1</v>
      </c>
      <c r="BB905">
        <v>3</v>
      </c>
      <c r="BC905">
        <v>2</v>
      </c>
      <c r="BD905">
        <v>5</v>
      </c>
      <c r="BE905">
        <v>5</v>
      </c>
      <c r="BF905">
        <v>3</v>
      </c>
      <c r="BG905">
        <v>3</v>
      </c>
      <c r="BH905">
        <v>2</v>
      </c>
      <c r="BI905">
        <v>3</v>
      </c>
      <c r="BJ905">
        <v>5</v>
      </c>
      <c r="BK905">
        <v>5</v>
      </c>
      <c r="BL905">
        <v>5</v>
      </c>
      <c r="BM905">
        <v>5</v>
      </c>
      <c r="BN905">
        <v>5</v>
      </c>
      <c r="BO905">
        <v>3</v>
      </c>
      <c r="BP905">
        <v>5</v>
      </c>
      <c r="BQ905">
        <v>5</v>
      </c>
      <c r="BR905">
        <v>3</v>
      </c>
      <c r="BS905">
        <v>3</v>
      </c>
      <c r="BT905">
        <v>3</v>
      </c>
      <c r="BU905">
        <v>5</v>
      </c>
      <c r="BV905">
        <v>5</v>
      </c>
      <c r="BW905">
        <v>5</v>
      </c>
      <c r="BX905">
        <v>5</v>
      </c>
      <c r="BY905">
        <v>5</v>
      </c>
      <c r="BZ905">
        <v>5</v>
      </c>
      <c r="CA905">
        <v>5</v>
      </c>
      <c r="CB905">
        <v>5</v>
      </c>
      <c r="CC905">
        <v>5</v>
      </c>
      <c r="CD905">
        <v>5</v>
      </c>
      <c r="CE905">
        <v>2</v>
      </c>
      <c r="CF905">
        <v>1</v>
      </c>
      <c r="CG905">
        <v>3</v>
      </c>
      <c r="CH905">
        <v>1</v>
      </c>
      <c r="CI905">
        <v>3</v>
      </c>
      <c r="CJ905">
        <v>3</v>
      </c>
      <c r="CK905">
        <v>1</v>
      </c>
      <c r="CL905">
        <v>1</v>
      </c>
      <c r="CM905">
        <v>1</v>
      </c>
      <c r="CN905">
        <v>1</v>
      </c>
    </row>
    <row r="906" spans="1:92" ht="15.5">
      <c r="A906" s="126" t="s">
        <v>596</v>
      </c>
      <c r="B906" s="132">
        <v>10.58531171300692</v>
      </c>
      <c r="C906">
        <v>1</v>
      </c>
      <c r="D906">
        <v>1</v>
      </c>
      <c r="E906">
        <v>2</v>
      </c>
      <c r="F906"/>
      <c r="G906"/>
      <c r="H906"/>
      <c r="I906"/>
      <c r="J906"/>
      <c r="K906"/>
      <c r="L906"/>
      <c r="M906"/>
      <c r="N906"/>
      <c r="O906">
        <v>10</v>
      </c>
      <c r="P906"/>
      <c r="Q906" s="126">
        <f t="shared" si="42"/>
        <v>1</v>
      </c>
      <c r="R906">
        <f t="shared" si="44"/>
        <v>10</v>
      </c>
      <c r="S906"/>
      <c r="T906">
        <v>2</v>
      </c>
      <c r="U906">
        <v>3</v>
      </c>
      <c r="V906"/>
      <c r="W906">
        <v>5</v>
      </c>
      <c r="X906"/>
      <c r="Y906">
        <v>7</v>
      </c>
      <c r="Z906">
        <v>8</v>
      </c>
      <c r="AA906"/>
      <c r="AB906"/>
      <c r="AC906"/>
      <c r="AD906">
        <v>12</v>
      </c>
      <c r="AE906">
        <v>13</v>
      </c>
      <c r="AF906"/>
      <c r="AG906" s="126">
        <f t="shared" si="43"/>
        <v>7</v>
      </c>
      <c r="AH906"/>
      <c r="AI906">
        <v>1</v>
      </c>
      <c r="AJ906">
        <v>6</v>
      </c>
      <c r="AK906"/>
      <c r="AL906">
        <v>5</v>
      </c>
      <c r="AM906"/>
      <c r="AN906">
        <v>2</v>
      </c>
      <c r="AO906">
        <v>3</v>
      </c>
      <c r="AP906"/>
      <c r="AQ906"/>
      <c r="AR906"/>
      <c r="AS906">
        <v>4</v>
      </c>
      <c r="AT906">
        <v>7</v>
      </c>
      <c r="AU906" t="s">
        <v>595</v>
      </c>
      <c r="AV906"/>
      <c r="AW906"/>
      <c r="AX906"/>
      <c r="AY906"/>
      <c r="AZ906">
        <v>3</v>
      </c>
      <c r="BA906">
        <v>3</v>
      </c>
      <c r="BB906">
        <v>3</v>
      </c>
      <c r="BC906">
        <v>5</v>
      </c>
      <c r="BD906">
        <v>5</v>
      </c>
      <c r="BE906">
        <v>5</v>
      </c>
      <c r="BF906">
        <v>4</v>
      </c>
      <c r="BG906">
        <v>4</v>
      </c>
      <c r="BH906">
        <v>4</v>
      </c>
      <c r="BI906">
        <v>5</v>
      </c>
      <c r="BJ906">
        <v>5</v>
      </c>
      <c r="BK906">
        <v>5</v>
      </c>
      <c r="BL906">
        <v>5</v>
      </c>
      <c r="BM906">
        <v>5</v>
      </c>
      <c r="BN906">
        <v>5</v>
      </c>
      <c r="BO906">
        <v>4</v>
      </c>
      <c r="BP906">
        <v>4</v>
      </c>
      <c r="BQ906">
        <v>3</v>
      </c>
      <c r="BR906">
        <v>5</v>
      </c>
      <c r="BS906">
        <v>5</v>
      </c>
      <c r="BT906">
        <v>4</v>
      </c>
      <c r="BU906">
        <v>4</v>
      </c>
      <c r="BV906">
        <v>5</v>
      </c>
      <c r="BW906">
        <v>5</v>
      </c>
      <c r="BX906">
        <v>4</v>
      </c>
      <c r="BY906">
        <v>4</v>
      </c>
      <c r="BZ906">
        <v>5</v>
      </c>
      <c r="CA906">
        <v>5</v>
      </c>
      <c r="CB906">
        <v>4</v>
      </c>
      <c r="CC906">
        <v>4</v>
      </c>
      <c r="CD906">
        <v>4</v>
      </c>
      <c r="CE906">
        <v>7</v>
      </c>
      <c r="CF906">
        <v>5</v>
      </c>
      <c r="CG906">
        <v>5</v>
      </c>
      <c r="CH906">
        <v>5</v>
      </c>
      <c r="CI906">
        <v>5</v>
      </c>
      <c r="CJ906">
        <v>4</v>
      </c>
      <c r="CK906">
        <v>4</v>
      </c>
      <c r="CL906">
        <v>4</v>
      </c>
      <c r="CM906">
        <v>4</v>
      </c>
      <c r="CN906">
        <v>2</v>
      </c>
    </row>
    <row r="907" spans="1:92" ht="15.5">
      <c r="A907" s="126" t="s">
        <v>594</v>
      </c>
      <c r="B907" s="132">
        <v>8.0886754121513498</v>
      </c>
      <c r="C907">
        <v>1</v>
      </c>
      <c r="D907">
        <v>1</v>
      </c>
      <c r="E907">
        <v>2</v>
      </c>
      <c r="F907"/>
      <c r="G907"/>
      <c r="H907"/>
      <c r="I907"/>
      <c r="J907"/>
      <c r="K907"/>
      <c r="L907"/>
      <c r="M907"/>
      <c r="N907">
        <v>9</v>
      </c>
      <c r="O907"/>
      <c r="P907" t="s">
        <v>593</v>
      </c>
      <c r="Q907" s="126">
        <f t="shared" si="42"/>
        <v>1</v>
      </c>
      <c r="R907">
        <f t="shared" si="44"/>
        <v>9</v>
      </c>
      <c r="S907"/>
      <c r="T907">
        <v>2</v>
      </c>
      <c r="U907"/>
      <c r="V907">
        <v>4</v>
      </c>
      <c r="W907"/>
      <c r="X907">
        <v>6</v>
      </c>
      <c r="Y907"/>
      <c r="Z907">
        <v>8</v>
      </c>
      <c r="AA907"/>
      <c r="AB907"/>
      <c r="AC907"/>
      <c r="AD907"/>
      <c r="AE907">
        <v>13</v>
      </c>
      <c r="AF907"/>
      <c r="AG907" s="126">
        <f t="shared" si="43"/>
        <v>5</v>
      </c>
      <c r="AH907"/>
      <c r="AI907">
        <v>1</v>
      </c>
      <c r="AJ907"/>
      <c r="AK907">
        <v>5</v>
      </c>
      <c r="AL907"/>
      <c r="AM907">
        <v>2</v>
      </c>
      <c r="AN907"/>
      <c r="AO907">
        <v>4</v>
      </c>
      <c r="AP907"/>
      <c r="AQ907"/>
      <c r="AR907"/>
      <c r="AS907"/>
      <c r="AT907">
        <v>3</v>
      </c>
      <c r="AU907" t="s">
        <v>592</v>
      </c>
      <c r="AV907" t="s">
        <v>591</v>
      </c>
      <c r="AW907" t="s">
        <v>590</v>
      </c>
      <c r="AX907" t="s">
        <v>589</v>
      </c>
      <c r="AY907"/>
      <c r="AZ907">
        <v>5</v>
      </c>
      <c r="BA907">
        <v>4</v>
      </c>
      <c r="BB907">
        <v>4</v>
      </c>
      <c r="BC907">
        <v>4</v>
      </c>
      <c r="BD907">
        <v>4</v>
      </c>
      <c r="BE907">
        <v>4</v>
      </c>
      <c r="BF907">
        <v>4</v>
      </c>
      <c r="BG907">
        <v>4</v>
      </c>
      <c r="BH907">
        <v>4</v>
      </c>
      <c r="BI907">
        <v>4</v>
      </c>
      <c r="BJ907">
        <v>4</v>
      </c>
      <c r="BK907">
        <v>4</v>
      </c>
      <c r="BL907">
        <v>5</v>
      </c>
      <c r="BM907">
        <v>4</v>
      </c>
      <c r="BN907">
        <v>4</v>
      </c>
      <c r="BO907">
        <v>4</v>
      </c>
      <c r="BP907">
        <v>4</v>
      </c>
      <c r="BQ907">
        <v>4</v>
      </c>
      <c r="BR907">
        <v>4</v>
      </c>
      <c r="BS907">
        <v>5</v>
      </c>
      <c r="BT907">
        <v>4</v>
      </c>
      <c r="BU907">
        <v>2</v>
      </c>
      <c r="BV907">
        <v>4</v>
      </c>
      <c r="BW907">
        <v>4</v>
      </c>
      <c r="BX907">
        <v>5</v>
      </c>
      <c r="BY907">
        <v>4</v>
      </c>
      <c r="BZ907">
        <v>5</v>
      </c>
      <c r="CA907">
        <v>5</v>
      </c>
      <c r="CB907">
        <v>4</v>
      </c>
      <c r="CC907">
        <v>4</v>
      </c>
      <c r="CD907">
        <v>4</v>
      </c>
      <c r="CE907">
        <v>7</v>
      </c>
      <c r="CF907">
        <v>4</v>
      </c>
      <c r="CG907">
        <v>4</v>
      </c>
      <c r="CH907">
        <v>4</v>
      </c>
      <c r="CI907">
        <v>4</v>
      </c>
      <c r="CJ907">
        <v>4</v>
      </c>
      <c r="CK907">
        <v>4</v>
      </c>
      <c r="CL907">
        <v>4</v>
      </c>
      <c r="CM907">
        <v>4</v>
      </c>
      <c r="CN907">
        <v>4</v>
      </c>
    </row>
    <row r="908" spans="1:92" ht="15.5">
      <c r="A908" s="126" t="s">
        <v>588</v>
      </c>
      <c r="B908" s="132">
        <v>9.085452712202132</v>
      </c>
      <c r="C908">
        <v>1</v>
      </c>
      <c r="D908">
        <v>3</v>
      </c>
      <c r="E908">
        <v>2</v>
      </c>
      <c r="F908"/>
      <c r="G908"/>
      <c r="H908"/>
      <c r="I908"/>
      <c r="J908"/>
      <c r="K908"/>
      <c r="L908">
        <v>7</v>
      </c>
      <c r="M908"/>
      <c r="N908"/>
      <c r="O908"/>
      <c r="P908"/>
      <c r="Q908" s="126">
        <f t="shared" si="42"/>
        <v>1</v>
      </c>
      <c r="R908">
        <f t="shared" si="44"/>
        <v>7</v>
      </c>
      <c r="S908"/>
      <c r="T908"/>
      <c r="U908"/>
      <c r="V908"/>
      <c r="W908">
        <v>5</v>
      </c>
      <c r="X908">
        <v>6</v>
      </c>
      <c r="Y908">
        <v>7</v>
      </c>
      <c r="Z908"/>
      <c r="AA908"/>
      <c r="AB908"/>
      <c r="AC908"/>
      <c r="AD908"/>
      <c r="AE908"/>
      <c r="AF908"/>
      <c r="AG908" s="126">
        <f t="shared" si="43"/>
        <v>3</v>
      </c>
      <c r="AH908"/>
      <c r="AI908"/>
      <c r="AJ908"/>
      <c r="AK908"/>
      <c r="AL908">
        <v>2</v>
      </c>
      <c r="AM908">
        <v>3</v>
      </c>
      <c r="AN908">
        <v>1</v>
      </c>
      <c r="AO908"/>
      <c r="AP908"/>
      <c r="AQ908"/>
      <c r="AR908"/>
      <c r="AS908"/>
      <c r="AT908"/>
      <c r="AU908" t="s">
        <v>452</v>
      </c>
      <c r="AV908" t="s">
        <v>587</v>
      </c>
      <c r="AW908"/>
      <c r="AX908"/>
      <c r="AY908"/>
      <c r="AZ908">
        <v>4</v>
      </c>
      <c r="BA908">
        <v>4</v>
      </c>
      <c r="BB908">
        <v>4</v>
      </c>
      <c r="BC908">
        <v>3</v>
      </c>
      <c r="BD908">
        <v>3</v>
      </c>
      <c r="BE908">
        <v>3</v>
      </c>
      <c r="BF908">
        <v>4</v>
      </c>
      <c r="BG908">
        <v>4</v>
      </c>
      <c r="BH908">
        <v>4</v>
      </c>
      <c r="BI908">
        <v>4</v>
      </c>
      <c r="BJ908">
        <v>4</v>
      </c>
      <c r="BK908">
        <v>4</v>
      </c>
      <c r="BL908">
        <v>4</v>
      </c>
      <c r="BM908">
        <v>4</v>
      </c>
      <c r="BN908">
        <v>4</v>
      </c>
      <c r="BO908">
        <v>4</v>
      </c>
      <c r="BP908">
        <v>4</v>
      </c>
      <c r="BQ908">
        <v>4</v>
      </c>
      <c r="BR908">
        <v>4</v>
      </c>
      <c r="BS908">
        <v>4</v>
      </c>
      <c r="BT908">
        <v>4</v>
      </c>
      <c r="BU908">
        <v>4</v>
      </c>
      <c r="BV908">
        <v>4</v>
      </c>
      <c r="BW908">
        <v>4</v>
      </c>
      <c r="BX908">
        <v>4</v>
      </c>
      <c r="BY908">
        <v>4</v>
      </c>
      <c r="BZ908">
        <v>4</v>
      </c>
      <c r="CA908">
        <v>4</v>
      </c>
      <c r="CB908">
        <v>4</v>
      </c>
      <c r="CC908">
        <v>4</v>
      </c>
      <c r="CD908">
        <v>4</v>
      </c>
      <c r="CE908">
        <v>5</v>
      </c>
      <c r="CF908">
        <v>4</v>
      </c>
      <c r="CG908">
        <v>4</v>
      </c>
      <c r="CH908">
        <v>4</v>
      </c>
      <c r="CI908">
        <v>4</v>
      </c>
      <c r="CJ908">
        <v>4</v>
      </c>
      <c r="CK908">
        <v>4</v>
      </c>
      <c r="CL908">
        <v>4</v>
      </c>
      <c r="CM908">
        <v>4</v>
      </c>
      <c r="CN908">
        <v>4</v>
      </c>
    </row>
    <row r="909" spans="1:92" ht="15.5">
      <c r="A909" s="126" t="s">
        <v>586</v>
      </c>
      <c r="B909" s="132">
        <v>7.5725784200884831</v>
      </c>
      <c r="C909">
        <v>2</v>
      </c>
      <c r="D909">
        <v>1</v>
      </c>
      <c r="E909">
        <v>2</v>
      </c>
      <c r="F909">
        <v>1</v>
      </c>
      <c r="G909"/>
      <c r="H909"/>
      <c r="I909"/>
      <c r="J909"/>
      <c r="K909"/>
      <c r="L909"/>
      <c r="M909"/>
      <c r="N909">
        <v>9</v>
      </c>
      <c r="O909"/>
      <c r="P909" t="s">
        <v>169</v>
      </c>
      <c r="Q909" s="126">
        <f t="shared" si="42"/>
        <v>2</v>
      </c>
      <c r="R909">
        <f t="shared" si="44"/>
        <v>11</v>
      </c>
      <c r="S909"/>
      <c r="T909">
        <v>2</v>
      </c>
      <c r="U909">
        <v>3</v>
      </c>
      <c r="V909">
        <v>4</v>
      </c>
      <c r="W909">
        <v>5</v>
      </c>
      <c r="X909">
        <v>6</v>
      </c>
      <c r="Y909">
        <v>7</v>
      </c>
      <c r="Z909"/>
      <c r="AA909"/>
      <c r="AB909">
        <v>10</v>
      </c>
      <c r="AC909">
        <v>11</v>
      </c>
      <c r="AD909">
        <v>12</v>
      </c>
      <c r="AE909"/>
      <c r="AF909"/>
      <c r="AG909" s="126">
        <f t="shared" si="43"/>
        <v>9</v>
      </c>
      <c r="AH909"/>
      <c r="AI909">
        <v>1</v>
      </c>
      <c r="AJ909">
        <v>6</v>
      </c>
      <c r="AK909">
        <v>7</v>
      </c>
      <c r="AL909">
        <v>3</v>
      </c>
      <c r="AM909">
        <v>2</v>
      </c>
      <c r="AN909">
        <v>4</v>
      </c>
      <c r="AO909"/>
      <c r="AP909"/>
      <c r="AQ909">
        <v>8</v>
      </c>
      <c r="AR909">
        <v>9</v>
      </c>
      <c r="AS909">
        <v>5</v>
      </c>
      <c r="AT909"/>
      <c r="AU909" t="s">
        <v>449</v>
      </c>
      <c r="AV909" t="s">
        <v>536</v>
      </c>
      <c r="AW909"/>
      <c r="AX909"/>
      <c r="AY909"/>
      <c r="AZ909">
        <v>4</v>
      </c>
      <c r="BA909">
        <v>3</v>
      </c>
      <c r="BB909">
        <v>4</v>
      </c>
      <c r="BC909">
        <v>3</v>
      </c>
      <c r="BD909">
        <v>5</v>
      </c>
      <c r="BE909">
        <v>5</v>
      </c>
      <c r="BF909">
        <v>4</v>
      </c>
      <c r="BG909">
        <v>3</v>
      </c>
      <c r="BH909">
        <v>4</v>
      </c>
      <c r="BI909">
        <v>2</v>
      </c>
      <c r="BJ909">
        <v>5</v>
      </c>
      <c r="BK909">
        <v>5</v>
      </c>
      <c r="BL909">
        <v>5</v>
      </c>
      <c r="BM909">
        <v>5</v>
      </c>
      <c r="BN909">
        <v>4</v>
      </c>
      <c r="BO909">
        <v>4</v>
      </c>
      <c r="BP909">
        <v>5</v>
      </c>
      <c r="BQ909">
        <v>5</v>
      </c>
      <c r="BR909">
        <v>5</v>
      </c>
      <c r="BS909">
        <v>5</v>
      </c>
      <c r="BT909">
        <v>4</v>
      </c>
      <c r="BU909">
        <v>4</v>
      </c>
      <c r="BV909">
        <v>5</v>
      </c>
      <c r="BW909">
        <v>5</v>
      </c>
      <c r="BX909">
        <v>5</v>
      </c>
      <c r="BY909">
        <v>5</v>
      </c>
      <c r="BZ909">
        <v>5</v>
      </c>
      <c r="CA909">
        <v>5</v>
      </c>
      <c r="CB909">
        <v>4</v>
      </c>
      <c r="CC909">
        <v>5</v>
      </c>
      <c r="CD909">
        <v>5</v>
      </c>
      <c r="CE909">
        <v>2</v>
      </c>
      <c r="CF909">
        <v>5</v>
      </c>
      <c r="CG909">
        <v>5</v>
      </c>
      <c r="CH909">
        <v>5</v>
      </c>
      <c r="CI909">
        <v>4</v>
      </c>
      <c r="CJ909">
        <v>5</v>
      </c>
      <c r="CK909">
        <v>5</v>
      </c>
      <c r="CL909">
        <v>4</v>
      </c>
      <c r="CM909">
        <v>4</v>
      </c>
      <c r="CN909">
        <v>4</v>
      </c>
    </row>
    <row r="910" spans="1:92" ht="15.5">
      <c r="A910" s="126" t="s">
        <v>585</v>
      </c>
      <c r="B910" s="132">
        <v>7.007292777594742</v>
      </c>
      <c r="C910">
        <v>1</v>
      </c>
      <c r="D910">
        <v>4</v>
      </c>
      <c r="E910">
        <v>9</v>
      </c>
      <c r="F910">
        <v>1</v>
      </c>
      <c r="G910"/>
      <c r="H910"/>
      <c r="I910"/>
      <c r="J910"/>
      <c r="K910"/>
      <c r="L910"/>
      <c r="M910"/>
      <c r="N910"/>
      <c r="O910"/>
      <c r="P910"/>
      <c r="Q910" s="126">
        <f t="shared" si="42"/>
        <v>1</v>
      </c>
      <c r="R910">
        <f t="shared" si="44"/>
        <v>1</v>
      </c>
      <c r="S910">
        <v>1</v>
      </c>
      <c r="T910">
        <v>2</v>
      </c>
      <c r="U910"/>
      <c r="V910">
        <v>4</v>
      </c>
      <c r="W910">
        <v>5</v>
      </c>
      <c r="X910">
        <v>6</v>
      </c>
      <c r="Y910"/>
      <c r="Z910">
        <v>8</v>
      </c>
      <c r="AA910">
        <v>9</v>
      </c>
      <c r="AB910"/>
      <c r="AC910"/>
      <c r="AD910"/>
      <c r="AE910">
        <v>13</v>
      </c>
      <c r="AF910"/>
      <c r="AG910" s="126">
        <f t="shared" si="43"/>
        <v>8</v>
      </c>
      <c r="AH910">
        <v>8</v>
      </c>
      <c r="AI910">
        <v>5</v>
      </c>
      <c r="AJ910"/>
      <c r="AK910">
        <v>7</v>
      </c>
      <c r="AL910">
        <v>4</v>
      </c>
      <c r="AM910">
        <v>6</v>
      </c>
      <c r="AN910"/>
      <c r="AO910">
        <v>3</v>
      </c>
      <c r="AP910">
        <v>1</v>
      </c>
      <c r="AQ910"/>
      <c r="AR910"/>
      <c r="AS910"/>
      <c r="AT910">
        <v>2</v>
      </c>
      <c r="AU910" t="s">
        <v>584</v>
      </c>
      <c r="AV910" t="s">
        <v>544</v>
      </c>
      <c r="AW910"/>
      <c r="AX910"/>
      <c r="AY910"/>
      <c r="AZ910">
        <v>4</v>
      </c>
      <c r="BA910">
        <v>2</v>
      </c>
      <c r="BB910">
        <v>2</v>
      </c>
      <c r="BC910">
        <v>4</v>
      </c>
      <c r="BD910">
        <v>4</v>
      </c>
      <c r="BE910">
        <v>4</v>
      </c>
      <c r="BF910">
        <v>4</v>
      </c>
      <c r="BG910">
        <v>4</v>
      </c>
      <c r="BH910">
        <v>4</v>
      </c>
      <c r="BI910">
        <v>4</v>
      </c>
      <c r="BJ910">
        <v>4</v>
      </c>
      <c r="BK910">
        <v>4</v>
      </c>
      <c r="BL910">
        <v>4</v>
      </c>
      <c r="BM910">
        <v>4</v>
      </c>
      <c r="BN910">
        <v>4</v>
      </c>
      <c r="BO910">
        <v>4</v>
      </c>
      <c r="BP910">
        <v>4</v>
      </c>
      <c r="BQ910">
        <v>4</v>
      </c>
      <c r="BR910">
        <v>4</v>
      </c>
      <c r="BS910">
        <v>4</v>
      </c>
      <c r="BT910">
        <v>4</v>
      </c>
      <c r="BU910">
        <v>4</v>
      </c>
      <c r="BV910">
        <v>4</v>
      </c>
      <c r="BW910">
        <v>4</v>
      </c>
      <c r="BX910">
        <v>4</v>
      </c>
      <c r="BY910">
        <v>4</v>
      </c>
      <c r="BZ910">
        <v>4</v>
      </c>
      <c r="CA910">
        <v>4</v>
      </c>
      <c r="CB910">
        <v>4</v>
      </c>
      <c r="CC910">
        <v>4</v>
      </c>
      <c r="CD910">
        <v>4</v>
      </c>
      <c r="CE910">
        <v>5</v>
      </c>
      <c r="CF910">
        <v>3</v>
      </c>
      <c r="CG910">
        <v>4</v>
      </c>
      <c r="CH910">
        <v>3</v>
      </c>
      <c r="CI910">
        <v>4</v>
      </c>
      <c r="CJ910">
        <v>4</v>
      </c>
      <c r="CK910">
        <v>4</v>
      </c>
      <c r="CL910">
        <v>3</v>
      </c>
      <c r="CM910">
        <v>2</v>
      </c>
      <c r="CN910">
        <v>2</v>
      </c>
    </row>
    <row r="911" spans="1:92" ht="15.5">
      <c r="A911" s="126" t="s">
        <v>583</v>
      </c>
      <c r="B911" s="132">
        <v>9.7765361889448492</v>
      </c>
      <c r="C911">
        <v>1</v>
      </c>
      <c r="D911">
        <v>3</v>
      </c>
      <c r="E911">
        <v>2</v>
      </c>
      <c r="F911"/>
      <c r="G911"/>
      <c r="H911"/>
      <c r="I911"/>
      <c r="J911"/>
      <c r="K911"/>
      <c r="L911"/>
      <c r="M911"/>
      <c r="N911">
        <v>9</v>
      </c>
      <c r="O911"/>
      <c r="P911" t="s">
        <v>582</v>
      </c>
      <c r="Q911" s="126">
        <f t="shared" si="42"/>
        <v>1</v>
      </c>
      <c r="R911">
        <f t="shared" si="44"/>
        <v>9</v>
      </c>
      <c r="S911"/>
      <c r="T911">
        <v>2</v>
      </c>
      <c r="U911"/>
      <c r="V911"/>
      <c r="W911"/>
      <c r="X911"/>
      <c r="Y911">
        <v>7</v>
      </c>
      <c r="Z911"/>
      <c r="AA911">
        <v>9</v>
      </c>
      <c r="AB911"/>
      <c r="AC911"/>
      <c r="AD911">
        <v>12</v>
      </c>
      <c r="AE911"/>
      <c r="AF911"/>
      <c r="AG911" s="126">
        <f t="shared" si="43"/>
        <v>4</v>
      </c>
      <c r="AH911"/>
      <c r="AI911">
        <v>2</v>
      </c>
      <c r="AJ911"/>
      <c r="AK911"/>
      <c r="AL911"/>
      <c r="AM911"/>
      <c r="AN911">
        <v>3</v>
      </c>
      <c r="AO911"/>
      <c r="AP911">
        <v>4</v>
      </c>
      <c r="AQ911"/>
      <c r="AR911"/>
      <c r="AS911">
        <v>1</v>
      </c>
      <c r="AT911"/>
      <c r="AU911" t="s">
        <v>581</v>
      </c>
      <c r="AV911" t="s">
        <v>580</v>
      </c>
      <c r="AW911"/>
      <c r="AX911"/>
      <c r="AY911"/>
      <c r="AZ911">
        <v>5</v>
      </c>
      <c r="BA911">
        <v>4</v>
      </c>
      <c r="BB911">
        <v>4</v>
      </c>
      <c r="BC911">
        <v>4</v>
      </c>
      <c r="BD911">
        <v>4</v>
      </c>
      <c r="BE911">
        <v>4</v>
      </c>
      <c r="BF911">
        <v>4</v>
      </c>
      <c r="BG911">
        <v>5</v>
      </c>
      <c r="BH911">
        <v>4</v>
      </c>
      <c r="BI911">
        <v>4</v>
      </c>
      <c r="BJ911">
        <v>4</v>
      </c>
      <c r="BK911">
        <v>4</v>
      </c>
      <c r="BL911">
        <v>4</v>
      </c>
      <c r="BM911">
        <v>4</v>
      </c>
      <c r="BN911">
        <v>3</v>
      </c>
      <c r="BO911">
        <v>3</v>
      </c>
      <c r="BP911">
        <v>3</v>
      </c>
      <c r="BQ911">
        <v>3</v>
      </c>
      <c r="BR911">
        <v>3</v>
      </c>
      <c r="BS911">
        <v>3</v>
      </c>
      <c r="BT911">
        <v>4</v>
      </c>
      <c r="BU911">
        <v>3</v>
      </c>
      <c r="BV911">
        <v>4</v>
      </c>
      <c r="BW911">
        <v>4</v>
      </c>
      <c r="BX911">
        <v>4</v>
      </c>
      <c r="BY911">
        <v>3</v>
      </c>
      <c r="BZ911">
        <v>4</v>
      </c>
      <c r="CA911">
        <v>4</v>
      </c>
      <c r="CB911">
        <v>3</v>
      </c>
      <c r="CC911">
        <v>4</v>
      </c>
      <c r="CD911">
        <v>4</v>
      </c>
      <c r="CE911">
        <v>6</v>
      </c>
      <c r="CF911">
        <v>4</v>
      </c>
      <c r="CG911">
        <v>3</v>
      </c>
      <c r="CH911">
        <v>4</v>
      </c>
      <c r="CI911">
        <v>4</v>
      </c>
      <c r="CJ911">
        <v>4</v>
      </c>
      <c r="CK911">
        <v>4</v>
      </c>
      <c r="CL911">
        <v>4</v>
      </c>
      <c r="CM911">
        <v>5</v>
      </c>
      <c r="CN911">
        <v>4</v>
      </c>
    </row>
    <row r="912" spans="1:92" ht="15.5">
      <c r="A912" s="126" t="s">
        <v>579</v>
      </c>
      <c r="B912" s="132">
        <v>8.2802074179781684</v>
      </c>
      <c r="C912">
        <v>2</v>
      </c>
      <c r="D912">
        <v>1</v>
      </c>
      <c r="E912">
        <v>12</v>
      </c>
      <c r="F912">
        <v>1</v>
      </c>
      <c r="G912"/>
      <c r="H912"/>
      <c r="I912"/>
      <c r="J912"/>
      <c r="K912"/>
      <c r="L912"/>
      <c r="M912"/>
      <c r="N912"/>
      <c r="O912"/>
      <c r="P912"/>
      <c r="Q912" s="126">
        <f t="shared" si="42"/>
        <v>1</v>
      </c>
      <c r="R912">
        <f t="shared" si="44"/>
        <v>1</v>
      </c>
      <c r="S912"/>
      <c r="T912">
        <v>2</v>
      </c>
      <c r="U912"/>
      <c r="V912"/>
      <c r="W912">
        <v>5</v>
      </c>
      <c r="X912">
        <v>6</v>
      </c>
      <c r="Y912"/>
      <c r="Z912"/>
      <c r="AA912"/>
      <c r="AB912"/>
      <c r="AC912">
        <v>11</v>
      </c>
      <c r="AD912">
        <v>12</v>
      </c>
      <c r="AE912"/>
      <c r="AF912"/>
      <c r="AG912" s="126">
        <f t="shared" si="43"/>
        <v>5</v>
      </c>
      <c r="AH912"/>
      <c r="AI912">
        <v>1</v>
      </c>
      <c r="AJ912"/>
      <c r="AK912"/>
      <c r="AL912">
        <v>2</v>
      </c>
      <c r="AM912">
        <v>4</v>
      </c>
      <c r="AN912"/>
      <c r="AO912"/>
      <c r="AP912"/>
      <c r="AQ912"/>
      <c r="AR912">
        <v>5</v>
      </c>
      <c r="AS912">
        <v>3</v>
      </c>
      <c r="AT912"/>
      <c r="AU912"/>
      <c r="AV912"/>
      <c r="AW912"/>
      <c r="AX912"/>
      <c r="AY912"/>
      <c r="AZ912">
        <v>6</v>
      </c>
      <c r="BA912">
        <v>3</v>
      </c>
      <c r="BB912">
        <v>3</v>
      </c>
      <c r="BC912">
        <v>4</v>
      </c>
      <c r="BD912">
        <v>5</v>
      </c>
      <c r="BE912">
        <v>4</v>
      </c>
      <c r="BF912">
        <v>4</v>
      </c>
      <c r="BG912">
        <v>3</v>
      </c>
      <c r="BH912">
        <v>3</v>
      </c>
      <c r="BI912">
        <v>5</v>
      </c>
      <c r="BJ912">
        <v>5</v>
      </c>
      <c r="BK912">
        <v>5</v>
      </c>
      <c r="BL912">
        <v>5</v>
      </c>
      <c r="BM912">
        <v>5</v>
      </c>
      <c r="BN912">
        <v>5</v>
      </c>
      <c r="BO912">
        <v>4</v>
      </c>
      <c r="BP912">
        <v>5</v>
      </c>
      <c r="BQ912">
        <v>4</v>
      </c>
      <c r="BR912">
        <v>4</v>
      </c>
      <c r="BS912">
        <v>4</v>
      </c>
      <c r="BT912">
        <v>5</v>
      </c>
      <c r="BU912">
        <v>4</v>
      </c>
      <c r="BV912">
        <v>4</v>
      </c>
      <c r="BW912">
        <v>4</v>
      </c>
      <c r="BX912">
        <v>5</v>
      </c>
      <c r="BY912">
        <v>5</v>
      </c>
      <c r="BZ912">
        <v>5</v>
      </c>
      <c r="CA912">
        <v>5</v>
      </c>
      <c r="CB912">
        <v>4</v>
      </c>
      <c r="CC912">
        <v>4</v>
      </c>
      <c r="CD912">
        <v>5</v>
      </c>
      <c r="CE912">
        <v>3</v>
      </c>
      <c r="CF912">
        <v>3</v>
      </c>
      <c r="CG912">
        <v>3</v>
      </c>
      <c r="CH912">
        <v>3</v>
      </c>
      <c r="CI912">
        <v>3</v>
      </c>
      <c r="CJ912">
        <v>3</v>
      </c>
      <c r="CK912">
        <v>3</v>
      </c>
      <c r="CL912">
        <v>2</v>
      </c>
      <c r="CM912">
        <v>1</v>
      </c>
      <c r="CN912">
        <v>1</v>
      </c>
    </row>
    <row r="913" spans="1:92" ht="15.5">
      <c r="A913" s="126" t="s">
        <v>578</v>
      </c>
      <c r="B913" s="132">
        <v>9.7379951870092363</v>
      </c>
      <c r="C913">
        <v>2</v>
      </c>
      <c r="D913">
        <v>5</v>
      </c>
      <c r="E913">
        <v>9</v>
      </c>
      <c r="F913"/>
      <c r="G913"/>
      <c r="H913"/>
      <c r="I913"/>
      <c r="J913"/>
      <c r="K913"/>
      <c r="L913"/>
      <c r="M913"/>
      <c r="N913">
        <v>9</v>
      </c>
      <c r="O913"/>
      <c r="P913" t="s">
        <v>550</v>
      </c>
      <c r="Q913" s="126">
        <f t="shared" si="42"/>
        <v>1</v>
      </c>
      <c r="R913">
        <f t="shared" si="44"/>
        <v>9</v>
      </c>
      <c r="S913">
        <v>1</v>
      </c>
      <c r="T913">
        <v>2</v>
      </c>
      <c r="U913">
        <v>3</v>
      </c>
      <c r="V913">
        <v>4</v>
      </c>
      <c r="W913">
        <v>5</v>
      </c>
      <c r="X913">
        <v>6</v>
      </c>
      <c r="Y913">
        <v>7</v>
      </c>
      <c r="Z913">
        <v>8</v>
      </c>
      <c r="AA913"/>
      <c r="AB913"/>
      <c r="AC913"/>
      <c r="AD913">
        <v>12</v>
      </c>
      <c r="AE913"/>
      <c r="AF913"/>
      <c r="AG913" s="126">
        <f t="shared" si="43"/>
        <v>9</v>
      </c>
      <c r="AH913">
        <v>9</v>
      </c>
      <c r="AI913">
        <v>2</v>
      </c>
      <c r="AJ913">
        <v>1</v>
      </c>
      <c r="AK913">
        <v>4</v>
      </c>
      <c r="AL913">
        <v>3</v>
      </c>
      <c r="AM913">
        <v>5</v>
      </c>
      <c r="AN913">
        <v>7</v>
      </c>
      <c r="AO913">
        <v>8</v>
      </c>
      <c r="AP913"/>
      <c r="AQ913"/>
      <c r="AR913"/>
      <c r="AS913">
        <v>6</v>
      </c>
      <c r="AT913"/>
      <c r="AU913" t="s">
        <v>536</v>
      </c>
      <c r="AV913" t="s">
        <v>577</v>
      </c>
      <c r="AW913" t="s">
        <v>576</v>
      </c>
      <c r="AX913" t="s">
        <v>297</v>
      </c>
      <c r="AY913"/>
      <c r="AZ913">
        <v>4</v>
      </c>
      <c r="BA913">
        <v>4</v>
      </c>
      <c r="BB913">
        <v>4</v>
      </c>
      <c r="BC913">
        <v>4</v>
      </c>
      <c r="BD913">
        <v>4</v>
      </c>
      <c r="BE913">
        <v>3</v>
      </c>
      <c r="BF913">
        <v>4</v>
      </c>
      <c r="BG913">
        <v>4</v>
      </c>
      <c r="BH913">
        <v>4</v>
      </c>
      <c r="BI913">
        <v>4</v>
      </c>
      <c r="BJ913">
        <v>5</v>
      </c>
      <c r="BK913">
        <v>4</v>
      </c>
      <c r="BL913">
        <v>3</v>
      </c>
      <c r="BM913">
        <v>4</v>
      </c>
      <c r="BN913">
        <v>4</v>
      </c>
      <c r="BO913">
        <v>4</v>
      </c>
      <c r="BP913">
        <v>4</v>
      </c>
      <c r="BQ913">
        <v>4</v>
      </c>
      <c r="BR913">
        <v>5</v>
      </c>
      <c r="BS913">
        <v>4</v>
      </c>
      <c r="BT913">
        <v>4</v>
      </c>
      <c r="BU913">
        <v>4</v>
      </c>
      <c r="BV913">
        <v>4</v>
      </c>
      <c r="BW913">
        <v>5</v>
      </c>
      <c r="BX913">
        <v>5</v>
      </c>
      <c r="BY913">
        <v>5</v>
      </c>
      <c r="BZ913">
        <v>5</v>
      </c>
      <c r="CA913">
        <v>4</v>
      </c>
      <c r="CB913">
        <v>3</v>
      </c>
      <c r="CC913">
        <v>3</v>
      </c>
      <c r="CD913">
        <v>4</v>
      </c>
      <c r="CE913">
        <v>5</v>
      </c>
      <c r="CF913">
        <v>2</v>
      </c>
      <c r="CG913">
        <v>4</v>
      </c>
      <c r="CH913">
        <v>2</v>
      </c>
      <c r="CI913">
        <v>5</v>
      </c>
      <c r="CJ913">
        <v>4</v>
      </c>
      <c r="CK913">
        <v>4</v>
      </c>
      <c r="CL913">
        <v>3</v>
      </c>
      <c r="CM913">
        <v>3</v>
      </c>
      <c r="CN913">
        <v>3</v>
      </c>
    </row>
    <row r="914" spans="1:92" ht="15.5">
      <c r="A914" s="126" t="s">
        <v>575</v>
      </c>
      <c r="B914" s="132">
        <v>10.270338519674478</v>
      </c>
      <c r="C914">
        <v>2</v>
      </c>
      <c r="D914">
        <v>2</v>
      </c>
      <c r="E914">
        <v>12</v>
      </c>
      <c r="F914">
        <v>1</v>
      </c>
      <c r="G914"/>
      <c r="H914"/>
      <c r="I914"/>
      <c r="J914"/>
      <c r="K914"/>
      <c r="L914"/>
      <c r="M914"/>
      <c r="N914"/>
      <c r="O914"/>
      <c r="P914"/>
      <c r="Q914" s="126">
        <f t="shared" si="42"/>
        <v>1</v>
      </c>
      <c r="R914">
        <f t="shared" si="44"/>
        <v>1</v>
      </c>
      <c r="S914">
        <v>1</v>
      </c>
      <c r="T914">
        <v>2</v>
      </c>
      <c r="U914">
        <v>3</v>
      </c>
      <c r="V914">
        <v>4</v>
      </c>
      <c r="W914">
        <v>5</v>
      </c>
      <c r="X914">
        <v>6</v>
      </c>
      <c r="Y914">
        <v>7</v>
      </c>
      <c r="Z914">
        <v>8</v>
      </c>
      <c r="AA914">
        <v>9</v>
      </c>
      <c r="AB914"/>
      <c r="AC914">
        <v>11</v>
      </c>
      <c r="AD914">
        <v>12</v>
      </c>
      <c r="AE914">
        <v>13</v>
      </c>
      <c r="AF914"/>
      <c r="AG914" s="126">
        <f t="shared" si="43"/>
        <v>12</v>
      </c>
      <c r="AH914">
        <v>3</v>
      </c>
      <c r="AI914">
        <v>1</v>
      </c>
      <c r="AJ914">
        <v>9</v>
      </c>
      <c r="AK914">
        <v>10</v>
      </c>
      <c r="AL914">
        <v>2</v>
      </c>
      <c r="AM914">
        <v>7</v>
      </c>
      <c r="AN914">
        <v>8</v>
      </c>
      <c r="AO914">
        <v>4</v>
      </c>
      <c r="AP914">
        <v>11</v>
      </c>
      <c r="AQ914"/>
      <c r="AR914">
        <v>5</v>
      </c>
      <c r="AS914">
        <v>6</v>
      </c>
      <c r="AT914">
        <v>12</v>
      </c>
      <c r="AU914"/>
      <c r="AV914"/>
      <c r="AW914"/>
      <c r="AX914"/>
      <c r="AY914"/>
      <c r="AZ914">
        <v>3</v>
      </c>
      <c r="BA914">
        <v>4</v>
      </c>
      <c r="BB914">
        <v>4</v>
      </c>
      <c r="BC914">
        <v>4</v>
      </c>
      <c r="BD914">
        <v>4</v>
      </c>
      <c r="BE914">
        <v>5</v>
      </c>
      <c r="BF914">
        <v>4</v>
      </c>
      <c r="BG914">
        <v>4</v>
      </c>
      <c r="BH914">
        <v>3</v>
      </c>
      <c r="BI914">
        <v>5</v>
      </c>
      <c r="BJ914">
        <v>4</v>
      </c>
      <c r="BK914">
        <v>5</v>
      </c>
      <c r="BL914">
        <v>5</v>
      </c>
      <c r="BM914">
        <v>5</v>
      </c>
      <c r="BN914">
        <v>4</v>
      </c>
      <c r="BO914">
        <v>4</v>
      </c>
      <c r="BP914">
        <v>4</v>
      </c>
      <c r="BQ914">
        <v>4</v>
      </c>
      <c r="BR914">
        <v>5</v>
      </c>
      <c r="BS914">
        <v>4</v>
      </c>
      <c r="BT914">
        <v>4</v>
      </c>
      <c r="BU914">
        <v>4</v>
      </c>
      <c r="BV914">
        <v>5</v>
      </c>
      <c r="BW914">
        <v>5</v>
      </c>
      <c r="BX914">
        <v>5</v>
      </c>
      <c r="BY914">
        <v>5</v>
      </c>
      <c r="BZ914">
        <v>5</v>
      </c>
      <c r="CA914">
        <v>4</v>
      </c>
      <c r="CB914">
        <v>3</v>
      </c>
      <c r="CC914">
        <v>4</v>
      </c>
      <c r="CD914">
        <v>4</v>
      </c>
      <c r="CE914">
        <v>4</v>
      </c>
      <c r="CF914">
        <v>5</v>
      </c>
      <c r="CG914">
        <v>5</v>
      </c>
      <c r="CH914">
        <v>5</v>
      </c>
      <c r="CI914">
        <v>5</v>
      </c>
      <c r="CJ914">
        <v>5</v>
      </c>
      <c r="CK914">
        <v>5</v>
      </c>
      <c r="CL914">
        <v>5</v>
      </c>
      <c r="CM914">
        <v>4</v>
      </c>
      <c r="CN914">
        <v>4</v>
      </c>
    </row>
    <row r="915" spans="1:92" ht="15.5">
      <c r="A915" s="126" t="s">
        <v>574</v>
      </c>
      <c r="B915" s="132">
        <v>9.2808185846561511</v>
      </c>
      <c r="C915">
        <v>1</v>
      </c>
      <c r="D915">
        <v>3</v>
      </c>
      <c r="E915">
        <v>2</v>
      </c>
      <c r="F915"/>
      <c r="G915">
        <v>2</v>
      </c>
      <c r="H915"/>
      <c r="I915"/>
      <c r="J915"/>
      <c r="K915"/>
      <c r="L915"/>
      <c r="M915"/>
      <c r="N915"/>
      <c r="O915"/>
      <c r="P915"/>
      <c r="Q915" s="126">
        <f t="shared" si="42"/>
        <v>1</v>
      </c>
      <c r="R915">
        <f t="shared" si="44"/>
        <v>2</v>
      </c>
      <c r="S915"/>
      <c r="T915">
        <v>2</v>
      </c>
      <c r="U915">
        <v>3</v>
      </c>
      <c r="V915"/>
      <c r="W915">
        <v>5</v>
      </c>
      <c r="X915"/>
      <c r="Y915"/>
      <c r="Z915"/>
      <c r="AA915"/>
      <c r="AB915"/>
      <c r="AC915"/>
      <c r="AD915"/>
      <c r="AE915"/>
      <c r="AF915"/>
      <c r="AG915" s="126">
        <f t="shared" si="43"/>
        <v>3</v>
      </c>
      <c r="AH915"/>
      <c r="AI915">
        <v>1</v>
      </c>
      <c r="AJ915">
        <v>3</v>
      </c>
      <c r="AK915"/>
      <c r="AL915">
        <v>2</v>
      </c>
      <c r="AM915"/>
      <c r="AN915"/>
      <c r="AO915"/>
      <c r="AP915"/>
      <c r="AQ915"/>
      <c r="AR915"/>
      <c r="AS915"/>
      <c r="AT915"/>
      <c r="AU915" t="s">
        <v>573</v>
      </c>
      <c r="AV915" t="s">
        <v>572</v>
      </c>
      <c r="AW915" t="s">
        <v>571</v>
      </c>
      <c r="AX915"/>
      <c r="AY915"/>
      <c r="AZ915">
        <v>5</v>
      </c>
      <c r="BA915">
        <v>3</v>
      </c>
      <c r="BB915">
        <v>3</v>
      </c>
      <c r="BC915">
        <v>4</v>
      </c>
      <c r="BD915">
        <v>3</v>
      </c>
      <c r="BE915">
        <v>3</v>
      </c>
      <c r="BF915">
        <v>4</v>
      </c>
      <c r="BG915">
        <v>4</v>
      </c>
      <c r="BH915">
        <v>3</v>
      </c>
      <c r="BI915">
        <v>3</v>
      </c>
      <c r="BJ915">
        <v>3</v>
      </c>
      <c r="BK915">
        <v>4</v>
      </c>
      <c r="BL915">
        <v>3</v>
      </c>
      <c r="BM915">
        <v>3</v>
      </c>
      <c r="BN915">
        <v>3</v>
      </c>
      <c r="BO915">
        <v>4</v>
      </c>
      <c r="BP915">
        <v>4</v>
      </c>
      <c r="BQ915">
        <v>3</v>
      </c>
      <c r="BR915">
        <v>4</v>
      </c>
      <c r="BS915">
        <v>3</v>
      </c>
      <c r="BT915">
        <v>4</v>
      </c>
      <c r="BU915">
        <v>3</v>
      </c>
      <c r="BV915">
        <v>3</v>
      </c>
      <c r="BW915">
        <v>3</v>
      </c>
      <c r="BX915">
        <v>4</v>
      </c>
      <c r="BY915">
        <v>3</v>
      </c>
      <c r="BZ915">
        <v>3</v>
      </c>
      <c r="CA915">
        <v>4</v>
      </c>
      <c r="CB915">
        <v>3</v>
      </c>
      <c r="CC915">
        <v>4</v>
      </c>
      <c r="CD915">
        <v>3</v>
      </c>
      <c r="CE915">
        <v>2</v>
      </c>
      <c r="CF915">
        <v>4</v>
      </c>
      <c r="CG915">
        <v>3</v>
      </c>
      <c r="CH915">
        <v>4</v>
      </c>
      <c r="CI915">
        <v>2</v>
      </c>
      <c r="CJ915">
        <v>3</v>
      </c>
      <c r="CK915">
        <v>3</v>
      </c>
      <c r="CL915">
        <v>3</v>
      </c>
      <c r="CM915">
        <v>4</v>
      </c>
      <c r="CN915">
        <v>3</v>
      </c>
    </row>
    <row r="916" spans="1:92" ht="15.5">
      <c r="A916" s="126" t="s">
        <v>570</v>
      </c>
      <c r="B916" s="132">
        <v>9.6437784248236511</v>
      </c>
      <c r="C916">
        <v>2</v>
      </c>
      <c r="D916">
        <v>3</v>
      </c>
      <c r="E916">
        <v>5</v>
      </c>
      <c r="F916">
        <v>1</v>
      </c>
      <c r="G916"/>
      <c r="H916"/>
      <c r="I916"/>
      <c r="J916"/>
      <c r="K916"/>
      <c r="L916"/>
      <c r="M916"/>
      <c r="N916"/>
      <c r="O916"/>
      <c r="P916"/>
      <c r="Q916" s="126">
        <f t="shared" si="42"/>
        <v>1</v>
      </c>
      <c r="R916">
        <f t="shared" si="44"/>
        <v>1</v>
      </c>
      <c r="S916">
        <v>1</v>
      </c>
      <c r="T916">
        <v>2</v>
      </c>
      <c r="U916">
        <v>3</v>
      </c>
      <c r="V916">
        <v>4</v>
      </c>
      <c r="W916">
        <v>5</v>
      </c>
      <c r="X916">
        <v>6</v>
      </c>
      <c r="Y916">
        <v>7</v>
      </c>
      <c r="Z916">
        <v>8</v>
      </c>
      <c r="AA916"/>
      <c r="AB916">
        <v>10</v>
      </c>
      <c r="AC916">
        <v>11</v>
      </c>
      <c r="AD916">
        <v>12</v>
      </c>
      <c r="AE916"/>
      <c r="AF916"/>
      <c r="AG916" s="126">
        <f t="shared" si="43"/>
        <v>11</v>
      </c>
      <c r="AH916">
        <v>7</v>
      </c>
      <c r="AI916">
        <v>1</v>
      </c>
      <c r="AJ916">
        <v>8</v>
      </c>
      <c r="AK916">
        <v>3</v>
      </c>
      <c r="AL916">
        <v>11</v>
      </c>
      <c r="AM916">
        <v>2</v>
      </c>
      <c r="AN916">
        <v>4</v>
      </c>
      <c r="AO916">
        <v>9</v>
      </c>
      <c r="AP916"/>
      <c r="AQ916">
        <v>6</v>
      </c>
      <c r="AR916">
        <v>10</v>
      </c>
      <c r="AS916">
        <v>5</v>
      </c>
      <c r="AT916"/>
      <c r="AU916" t="s">
        <v>536</v>
      </c>
      <c r="AV916" t="s">
        <v>569</v>
      </c>
      <c r="AW916" t="s">
        <v>568</v>
      </c>
      <c r="AX916" t="s">
        <v>567</v>
      </c>
      <c r="AY916" t="s">
        <v>566</v>
      </c>
      <c r="AZ916">
        <v>5</v>
      </c>
      <c r="BA916">
        <v>4</v>
      </c>
      <c r="BB916">
        <v>4</v>
      </c>
      <c r="BC916">
        <v>4</v>
      </c>
      <c r="BD916">
        <v>5</v>
      </c>
      <c r="BE916">
        <v>5</v>
      </c>
      <c r="BF916">
        <v>3</v>
      </c>
      <c r="BG916">
        <v>5</v>
      </c>
      <c r="BH916">
        <v>5</v>
      </c>
      <c r="BI916">
        <v>5</v>
      </c>
      <c r="BJ916">
        <v>5</v>
      </c>
      <c r="BK916">
        <v>5</v>
      </c>
      <c r="BL916">
        <v>5</v>
      </c>
      <c r="BM916">
        <v>5</v>
      </c>
      <c r="BN916">
        <v>5</v>
      </c>
      <c r="BO916">
        <v>5</v>
      </c>
      <c r="BP916">
        <v>5</v>
      </c>
      <c r="BQ916">
        <v>5</v>
      </c>
      <c r="BR916">
        <v>5</v>
      </c>
      <c r="BS916">
        <v>4</v>
      </c>
      <c r="BT916">
        <v>5</v>
      </c>
      <c r="BU916">
        <v>5</v>
      </c>
      <c r="BV916">
        <v>5</v>
      </c>
      <c r="BW916">
        <v>5</v>
      </c>
      <c r="BX916">
        <v>5</v>
      </c>
      <c r="BY916">
        <v>5</v>
      </c>
      <c r="BZ916">
        <v>5</v>
      </c>
      <c r="CA916">
        <v>5</v>
      </c>
      <c r="CB916">
        <v>5</v>
      </c>
      <c r="CC916">
        <v>5</v>
      </c>
      <c r="CD916">
        <v>5</v>
      </c>
      <c r="CE916">
        <v>2</v>
      </c>
      <c r="CF916">
        <v>4</v>
      </c>
      <c r="CG916">
        <v>4</v>
      </c>
      <c r="CH916">
        <v>4</v>
      </c>
      <c r="CI916">
        <v>4</v>
      </c>
      <c r="CJ916">
        <v>5</v>
      </c>
      <c r="CK916">
        <v>4</v>
      </c>
      <c r="CL916">
        <v>3</v>
      </c>
      <c r="CM916">
        <v>3</v>
      </c>
      <c r="CN916">
        <v>3</v>
      </c>
    </row>
    <row r="917" spans="1:92" ht="15.5">
      <c r="A917" s="126" t="s">
        <v>565</v>
      </c>
      <c r="B917" s="132">
        <v>9.6929594962034002</v>
      </c>
      <c r="C917">
        <v>1</v>
      </c>
      <c r="D917">
        <v>5</v>
      </c>
      <c r="E917">
        <v>2</v>
      </c>
      <c r="F917"/>
      <c r="G917"/>
      <c r="H917"/>
      <c r="I917"/>
      <c r="J917"/>
      <c r="K917"/>
      <c r="L917"/>
      <c r="M917"/>
      <c r="N917">
        <v>9</v>
      </c>
      <c r="O917"/>
      <c r="P917" t="s">
        <v>404</v>
      </c>
      <c r="Q917" s="126">
        <f t="shared" si="42"/>
        <v>1</v>
      </c>
      <c r="R917">
        <f t="shared" si="44"/>
        <v>9</v>
      </c>
      <c r="S917"/>
      <c r="T917">
        <v>2</v>
      </c>
      <c r="U917">
        <v>3</v>
      </c>
      <c r="V917"/>
      <c r="W917">
        <v>5</v>
      </c>
      <c r="X917">
        <v>6</v>
      </c>
      <c r="Y917"/>
      <c r="Z917">
        <v>8</v>
      </c>
      <c r="AA917"/>
      <c r="AB917"/>
      <c r="AC917">
        <v>11</v>
      </c>
      <c r="AD917"/>
      <c r="AE917"/>
      <c r="AF917"/>
      <c r="AG917" s="126">
        <f t="shared" si="43"/>
        <v>6</v>
      </c>
      <c r="AH917"/>
      <c r="AI917">
        <v>4</v>
      </c>
      <c r="AJ917">
        <v>1</v>
      </c>
      <c r="AK917"/>
      <c r="AL917">
        <v>3</v>
      </c>
      <c r="AM917">
        <v>2</v>
      </c>
      <c r="AN917"/>
      <c r="AO917">
        <v>6</v>
      </c>
      <c r="AP917"/>
      <c r="AQ917"/>
      <c r="AR917">
        <v>5</v>
      </c>
      <c r="AS917"/>
      <c r="AT917"/>
      <c r="AU917" t="s">
        <v>564</v>
      </c>
      <c r="AV917" t="s">
        <v>563</v>
      </c>
      <c r="AW917" t="s">
        <v>562</v>
      </c>
      <c r="AX917" t="s">
        <v>561</v>
      </c>
      <c r="AY917"/>
      <c r="AZ917">
        <v>3</v>
      </c>
      <c r="BA917">
        <v>5</v>
      </c>
      <c r="BB917">
        <v>5</v>
      </c>
      <c r="BC917">
        <v>5</v>
      </c>
      <c r="BD917">
        <v>4</v>
      </c>
      <c r="BE917">
        <v>3</v>
      </c>
      <c r="BF917">
        <v>4</v>
      </c>
      <c r="BG917">
        <v>4</v>
      </c>
      <c r="BH917">
        <v>5</v>
      </c>
      <c r="BI917">
        <v>4</v>
      </c>
      <c r="BJ917">
        <v>5</v>
      </c>
      <c r="BK917">
        <v>5</v>
      </c>
      <c r="BL917">
        <v>5</v>
      </c>
      <c r="BM917">
        <v>4</v>
      </c>
      <c r="BN917">
        <v>4</v>
      </c>
      <c r="BO917">
        <v>4</v>
      </c>
      <c r="BP917">
        <v>5</v>
      </c>
      <c r="BQ917">
        <v>5</v>
      </c>
      <c r="BR917">
        <v>4</v>
      </c>
      <c r="BS917">
        <v>5</v>
      </c>
      <c r="BT917">
        <v>5</v>
      </c>
      <c r="BU917">
        <v>5</v>
      </c>
      <c r="BV917">
        <v>4</v>
      </c>
      <c r="BW917">
        <v>4</v>
      </c>
      <c r="BX917">
        <v>5</v>
      </c>
      <c r="BY917">
        <v>4</v>
      </c>
      <c r="BZ917">
        <v>5</v>
      </c>
      <c r="CA917">
        <v>5</v>
      </c>
      <c r="CB917">
        <v>5</v>
      </c>
      <c r="CC917">
        <v>4</v>
      </c>
      <c r="CD917">
        <v>5</v>
      </c>
      <c r="CE917">
        <v>3</v>
      </c>
      <c r="CF917">
        <v>3</v>
      </c>
      <c r="CG917">
        <v>5</v>
      </c>
      <c r="CH917">
        <v>4</v>
      </c>
      <c r="CI917">
        <v>4</v>
      </c>
      <c r="CJ917">
        <v>5</v>
      </c>
      <c r="CK917">
        <v>5</v>
      </c>
      <c r="CL917">
        <v>4</v>
      </c>
      <c r="CM917">
        <v>4</v>
      </c>
      <c r="CN917">
        <v>4</v>
      </c>
    </row>
    <row r="918" spans="1:92" ht="15.5">
      <c r="A918" s="126" t="s">
        <v>560</v>
      </c>
      <c r="B918" s="132">
        <v>7.8345964435388371</v>
      </c>
      <c r="C918">
        <v>2</v>
      </c>
      <c r="D918">
        <v>4</v>
      </c>
      <c r="E918">
        <v>13</v>
      </c>
      <c r="F918">
        <v>1</v>
      </c>
      <c r="G918"/>
      <c r="H918"/>
      <c r="I918"/>
      <c r="J918"/>
      <c r="K918"/>
      <c r="L918"/>
      <c r="M918"/>
      <c r="N918"/>
      <c r="O918"/>
      <c r="P918"/>
      <c r="Q918" s="126">
        <f t="shared" si="42"/>
        <v>1</v>
      </c>
      <c r="R918">
        <f t="shared" si="44"/>
        <v>1</v>
      </c>
      <c r="S918"/>
      <c r="T918">
        <v>2</v>
      </c>
      <c r="U918"/>
      <c r="V918"/>
      <c r="W918"/>
      <c r="X918"/>
      <c r="Y918"/>
      <c r="Z918"/>
      <c r="AA918"/>
      <c r="AB918"/>
      <c r="AC918"/>
      <c r="AD918"/>
      <c r="AE918"/>
      <c r="AF918"/>
      <c r="AG918" s="126">
        <f t="shared" si="43"/>
        <v>1</v>
      </c>
      <c r="AH918"/>
      <c r="AI918">
        <v>1</v>
      </c>
      <c r="AJ918"/>
      <c r="AK918"/>
      <c r="AL918"/>
      <c r="AM918"/>
      <c r="AN918"/>
      <c r="AO918"/>
      <c r="AP918"/>
      <c r="AQ918"/>
      <c r="AR918"/>
      <c r="AS918"/>
      <c r="AT918"/>
      <c r="AU918"/>
      <c r="AV918"/>
      <c r="AW918"/>
      <c r="AX918"/>
      <c r="AY918"/>
      <c r="AZ918">
        <v>6</v>
      </c>
      <c r="BA918">
        <v>3</v>
      </c>
      <c r="BB918">
        <v>2</v>
      </c>
      <c r="BC918">
        <v>3</v>
      </c>
      <c r="BD918">
        <v>4</v>
      </c>
      <c r="BE918">
        <v>4</v>
      </c>
      <c r="BF918">
        <v>3</v>
      </c>
      <c r="BG918">
        <v>3</v>
      </c>
      <c r="BH918">
        <v>3</v>
      </c>
      <c r="BI918">
        <v>3</v>
      </c>
      <c r="BJ918">
        <v>3</v>
      </c>
      <c r="BK918">
        <v>4</v>
      </c>
      <c r="BL918">
        <v>4</v>
      </c>
      <c r="BM918">
        <v>4</v>
      </c>
      <c r="BN918">
        <v>4</v>
      </c>
      <c r="BO918">
        <v>4</v>
      </c>
      <c r="BP918">
        <v>4</v>
      </c>
      <c r="BQ918">
        <v>3</v>
      </c>
      <c r="BR918">
        <v>3</v>
      </c>
      <c r="BS918">
        <v>4</v>
      </c>
      <c r="BT918">
        <v>3</v>
      </c>
      <c r="BU918">
        <v>3</v>
      </c>
      <c r="BV918">
        <v>3</v>
      </c>
      <c r="BW918">
        <v>5</v>
      </c>
      <c r="BX918">
        <v>4</v>
      </c>
      <c r="BY918">
        <v>4</v>
      </c>
      <c r="BZ918">
        <v>4</v>
      </c>
      <c r="CA918">
        <v>4</v>
      </c>
      <c r="CB918">
        <v>4</v>
      </c>
      <c r="CC918">
        <v>4</v>
      </c>
      <c r="CD918">
        <v>4</v>
      </c>
      <c r="CE918">
        <v>7</v>
      </c>
      <c r="CF918">
        <v>3</v>
      </c>
      <c r="CG918">
        <v>3</v>
      </c>
      <c r="CH918">
        <v>3</v>
      </c>
      <c r="CI918">
        <v>3</v>
      </c>
      <c r="CJ918">
        <v>3</v>
      </c>
      <c r="CK918">
        <v>3</v>
      </c>
      <c r="CL918">
        <v>1</v>
      </c>
      <c r="CM918">
        <v>1</v>
      </c>
      <c r="CN918">
        <v>1</v>
      </c>
    </row>
    <row r="919" spans="1:92" ht="15.5">
      <c r="A919" s="126" t="s">
        <v>559</v>
      </c>
      <c r="B919" s="132">
        <v>9.5125573887769441</v>
      </c>
      <c r="C919">
        <v>2</v>
      </c>
      <c r="D919">
        <v>3</v>
      </c>
      <c r="E919">
        <v>2</v>
      </c>
      <c r="F919">
        <v>1</v>
      </c>
      <c r="G919"/>
      <c r="H919"/>
      <c r="I919"/>
      <c r="J919"/>
      <c r="K919"/>
      <c r="L919"/>
      <c r="M919"/>
      <c r="N919"/>
      <c r="O919"/>
      <c r="P919"/>
      <c r="Q919" s="126">
        <f t="shared" si="42"/>
        <v>1</v>
      </c>
      <c r="R919">
        <f t="shared" si="44"/>
        <v>1</v>
      </c>
      <c r="S919"/>
      <c r="T919">
        <v>2</v>
      </c>
      <c r="U919"/>
      <c r="V919">
        <v>4</v>
      </c>
      <c r="W919">
        <v>5</v>
      </c>
      <c r="X919">
        <v>6</v>
      </c>
      <c r="Y919"/>
      <c r="Z919"/>
      <c r="AA919"/>
      <c r="AB919">
        <v>10</v>
      </c>
      <c r="AC919">
        <v>11</v>
      </c>
      <c r="AD919"/>
      <c r="AE919"/>
      <c r="AF919"/>
      <c r="AG919" s="126">
        <f t="shared" si="43"/>
        <v>6</v>
      </c>
      <c r="AH919"/>
      <c r="AI919">
        <v>1</v>
      </c>
      <c r="AJ919"/>
      <c r="AK919">
        <v>2</v>
      </c>
      <c r="AL919">
        <v>5</v>
      </c>
      <c r="AM919">
        <v>4</v>
      </c>
      <c r="AN919"/>
      <c r="AO919"/>
      <c r="AP919"/>
      <c r="AQ919">
        <v>3</v>
      </c>
      <c r="AR919">
        <v>6</v>
      </c>
      <c r="AS919"/>
      <c r="AT919"/>
      <c r="AU919"/>
      <c r="AV919"/>
      <c r="AW919"/>
      <c r="AX919"/>
      <c r="AY919"/>
      <c r="AZ919">
        <v>6</v>
      </c>
      <c r="BA919">
        <v>3</v>
      </c>
      <c r="BB919">
        <v>3</v>
      </c>
      <c r="BC919">
        <v>4</v>
      </c>
      <c r="BD919">
        <v>4</v>
      </c>
      <c r="BE919">
        <v>5</v>
      </c>
      <c r="BF919">
        <v>2</v>
      </c>
      <c r="BG919">
        <v>4</v>
      </c>
      <c r="BH919">
        <v>3</v>
      </c>
      <c r="BI919">
        <v>4</v>
      </c>
      <c r="BJ919">
        <v>4</v>
      </c>
      <c r="BK919">
        <v>4</v>
      </c>
      <c r="BL919">
        <v>4</v>
      </c>
      <c r="BM919">
        <v>4</v>
      </c>
      <c r="BN919">
        <v>4</v>
      </c>
      <c r="BO919">
        <v>4</v>
      </c>
      <c r="BP919">
        <v>4</v>
      </c>
      <c r="BQ919">
        <v>3</v>
      </c>
      <c r="BR919">
        <v>4</v>
      </c>
      <c r="BS919">
        <v>3</v>
      </c>
      <c r="BT919">
        <v>3</v>
      </c>
      <c r="BU919">
        <v>3</v>
      </c>
      <c r="BV919">
        <v>3</v>
      </c>
      <c r="BW919">
        <v>3</v>
      </c>
      <c r="BX919">
        <v>4</v>
      </c>
      <c r="BY919">
        <v>4</v>
      </c>
      <c r="BZ919">
        <v>4</v>
      </c>
      <c r="CA919">
        <v>4</v>
      </c>
      <c r="CB919">
        <v>4</v>
      </c>
      <c r="CC919">
        <v>3</v>
      </c>
      <c r="CD919">
        <v>3</v>
      </c>
      <c r="CE919">
        <v>5</v>
      </c>
      <c r="CF919">
        <v>3</v>
      </c>
      <c r="CG919">
        <v>3</v>
      </c>
      <c r="CH919">
        <v>2</v>
      </c>
      <c r="CI919">
        <v>3</v>
      </c>
      <c r="CJ919">
        <v>4</v>
      </c>
      <c r="CK919">
        <v>3</v>
      </c>
      <c r="CL919">
        <v>2</v>
      </c>
      <c r="CM919">
        <v>2</v>
      </c>
      <c r="CN919">
        <v>2</v>
      </c>
    </row>
    <row r="920" spans="1:92" ht="15.5">
      <c r="A920" s="126" t="s">
        <v>558</v>
      </c>
      <c r="B920" s="132">
        <v>7.0593891838831739</v>
      </c>
      <c r="C920">
        <v>1</v>
      </c>
      <c r="D920">
        <v>6</v>
      </c>
      <c r="E920">
        <v>6</v>
      </c>
      <c r="F920">
        <v>1</v>
      </c>
      <c r="G920"/>
      <c r="H920"/>
      <c r="I920"/>
      <c r="J920"/>
      <c r="K920"/>
      <c r="L920"/>
      <c r="M920"/>
      <c r="N920"/>
      <c r="O920"/>
      <c r="P920"/>
      <c r="Q920" s="126">
        <f t="shared" si="42"/>
        <v>1</v>
      </c>
      <c r="R920">
        <f t="shared" si="44"/>
        <v>1</v>
      </c>
      <c r="S920"/>
      <c r="T920">
        <v>2</v>
      </c>
      <c r="U920">
        <v>3</v>
      </c>
      <c r="V920"/>
      <c r="W920"/>
      <c r="X920">
        <v>6</v>
      </c>
      <c r="Y920"/>
      <c r="Z920"/>
      <c r="AA920">
        <v>9</v>
      </c>
      <c r="AB920"/>
      <c r="AC920">
        <v>11</v>
      </c>
      <c r="AD920">
        <v>12</v>
      </c>
      <c r="AE920"/>
      <c r="AF920"/>
      <c r="AG920" s="126">
        <f t="shared" si="43"/>
        <v>6</v>
      </c>
      <c r="AH920"/>
      <c r="AI920">
        <v>5</v>
      </c>
      <c r="AJ920">
        <v>4</v>
      </c>
      <c r="AK920"/>
      <c r="AL920"/>
      <c r="AM920">
        <v>3</v>
      </c>
      <c r="AN920"/>
      <c r="AO920"/>
      <c r="AP920">
        <v>6</v>
      </c>
      <c r="AQ920"/>
      <c r="AR920">
        <v>1</v>
      </c>
      <c r="AS920">
        <v>2</v>
      </c>
      <c r="AT920"/>
      <c r="AU920" t="s">
        <v>557</v>
      </c>
      <c r="AV920" t="s">
        <v>556</v>
      </c>
      <c r="AW920"/>
      <c r="AX920"/>
      <c r="AY920"/>
      <c r="AZ920">
        <v>3</v>
      </c>
      <c r="BA920">
        <v>4</v>
      </c>
      <c r="BB920">
        <v>4</v>
      </c>
      <c r="BC920">
        <v>4</v>
      </c>
      <c r="BD920">
        <v>5</v>
      </c>
      <c r="BE920">
        <v>4</v>
      </c>
      <c r="BF920">
        <v>3</v>
      </c>
      <c r="BG920">
        <v>4</v>
      </c>
      <c r="BH920">
        <v>3</v>
      </c>
      <c r="BI920">
        <v>4</v>
      </c>
      <c r="BJ920">
        <v>4</v>
      </c>
      <c r="BK920">
        <v>4</v>
      </c>
      <c r="BL920">
        <v>4</v>
      </c>
      <c r="BM920">
        <v>4</v>
      </c>
      <c r="BN920">
        <v>4</v>
      </c>
      <c r="BO920">
        <v>4</v>
      </c>
      <c r="BP920">
        <v>4</v>
      </c>
      <c r="BQ920">
        <v>3</v>
      </c>
      <c r="BR920">
        <v>4</v>
      </c>
      <c r="BS920">
        <v>4</v>
      </c>
      <c r="BT920">
        <v>4</v>
      </c>
      <c r="BU920">
        <v>3</v>
      </c>
      <c r="BV920">
        <v>3</v>
      </c>
      <c r="BW920">
        <v>4</v>
      </c>
      <c r="BX920">
        <v>5</v>
      </c>
      <c r="BY920">
        <v>5</v>
      </c>
      <c r="BZ920">
        <v>5</v>
      </c>
      <c r="CA920">
        <v>4</v>
      </c>
      <c r="CB920">
        <v>4</v>
      </c>
      <c r="CC920">
        <v>4</v>
      </c>
      <c r="CD920">
        <v>4</v>
      </c>
      <c r="CE920">
        <v>2</v>
      </c>
      <c r="CF920">
        <v>3</v>
      </c>
      <c r="CG920">
        <v>4</v>
      </c>
      <c r="CH920">
        <v>4</v>
      </c>
      <c r="CI920">
        <v>3</v>
      </c>
      <c r="CJ920">
        <v>4</v>
      </c>
      <c r="CK920">
        <v>4</v>
      </c>
      <c r="CL920">
        <v>3</v>
      </c>
      <c r="CM920">
        <v>3</v>
      </c>
      <c r="CN920">
        <v>3</v>
      </c>
    </row>
    <row r="921" spans="1:92" ht="15.5">
      <c r="A921" s="126" t="s">
        <v>555</v>
      </c>
      <c r="B921" s="132">
        <v>10.323757195973069</v>
      </c>
      <c r="C921">
        <v>2</v>
      </c>
      <c r="D921">
        <v>3</v>
      </c>
      <c r="E921">
        <v>2</v>
      </c>
      <c r="F921"/>
      <c r="G921"/>
      <c r="H921"/>
      <c r="I921"/>
      <c r="J921"/>
      <c r="K921"/>
      <c r="L921"/>
      <c r="M921">
        <v>8</v>
      </c>
      <c r="N921"/>
      <c r="O921"/>
      <c r="P921"/>
      <c r="Q921" s="126">
        <f t="shared" si="42"/>
        <v>1</v>
      </c>
      <c r="R921">
        <f t="shared" si="44"/>
        <v>8</v>
      </c>
      <c r="S921">
        <v>1</v>
      </c>
      <c r="T921">
        <v>2</v>
      </c>
      <c r="U921">
        <v>3</v>
      </c>
      <c r="V921">
        <v>4</v>
      </c>
      <c r="W921">
        <v>5</v>
      </c>
      <c r="X921">
        <v>6</v>
      </c>
      <c r="Y921">
        <v>7</v>
      </c>
      <c r="Z921">
        <v>8</v>
      </c>
      <c r="AA921">
        <v>9</v>
      </c>
      <c r="AB921"/>
      <c r="AC921">
        <v>11</v>
      </c>
      <c r="AD921">
        <v>12</v>
      </c>
      <c r="AE921">
        <v>13</v>
      </c>
      <c r="AF921"/>
      <c r="AG921" s="126">
        <f t="shared" si="43"/>
        <v>12</v>
      </c>
      <c r="AH921">
        <v>12</v>
      </c>
      <c r="AI921">
        <v>2</v>
      </c>
      <c r="AJ921">
        <v>11</v>
      </c>
      <c r="AK921">
        <v>1</v>
      </c>
      <c r="AL921">
        <v>10</v>
      </c>
      <c r="AM921">
        <v>4</v>
      </c>
      <c r="AN921">
        <v>8</v>
      </c>
      <c r="AO921">
        <v>3</v>
      </c>
      <c r="AP921">
        <v>9</v>
      </c>
      <c r="AQ921"/>
      <c r="AR921">
        <v>5</v>
      </c>
      <c r="AS921">
        <v>6</v>
      </c>
      <c r="AT921">
        <v>7</v>
      </c>
      <c r="AU921" t="s">
        <v>554</v>
      </c>
      <c r="AV921" t="s">
        <v>553</v>
      </c>
      <c r="AW921"/>
      <c r="AX921"/>
      <c r="AY921"/>
      <c r="AZ921">
        <v>6</v>
      </c>
      <c r="BA921">
        <v>4</v>
      </c>
      <c r="BB921">
        <v>4</v>
      </c>
      <c r="BC921">
        <v>4</v>
      </c>
      <c r="BD921">
        <v>3</v>
      </c>
      <c r="BE921">
        <v>4</v>
      </c>
      <c r="BF921">
        <v>4</v>
      </c>
      <c r="BG921">
        <v>5</v>
      </c>
      <c r="BH921">
        <v>5</v>
      </c>
      <c r="BI921">
        <v>5</v>
      </c>
      <c r="BJ921">
        <v>5</v>
      </c>
      <c r="BK921">
        <v>5</v>
      </c>
      <c r="BL921">
        <v>5</v>
      </c>
      <c r="BM921">
        <v>5</v>
      </c>
      <c r="BN921">
        <v>5</v>
      </c>
      <c r="BO921">
        <v>5</v>
      </c>
      <c r="BP921">
        <v>5</v>
      </c>
      <c r="BQ921">
        <v>5</v>
      </c>
      <c r="BR921">
        <v>5</v>
      </c>
      <c r="BS921">
        <v>5</v>
      </c>
      <c r="BT921">
        <v>5</v>
      </c>
      <c r="BU921">
        <v>5</v>
      </c>
      <c r="BV921">
        <v>5</v>
      </c>
      <c r="BW921">
        <v>5</v>
      </c>
      <c r="BX921">
        <v>5</v>
      </c>
      <c r="BY921">
        <v>5</v>
      </c>
      <c r="BZ921">
        <v>5</v>
      </c>
      <c r="CA921">
        <v>5</v>
      </c>
      <c r="CB921">
        <v>4</v>
      </c>
      <c r="CC921">
        <v>4</v>
      </c>
      <c r="CD921">
        <v>4</v>
      </c>
      <c r="CE921">
        <v>4</v>
      </c>
      <c r="CF921">
        <v>4</v>
      </c>
      <c r="CG921">
        <v>5</v>
      </c>
      <c r="CH921">
        <v>4</v>
      </c>
      <c r="CI921">
        <v>5</v>
      </c>
      <c r="CJ921">
        <v>5</v>
      </c>
      <c r="CK921">
        <v>5</v>
      </c>
      <c r="CL921">
        <v>3</v>
      </c>
      <c r="CM921">
        <v>4</v>
      </c>
      <c r="CN921">
        <v>3</v>
      </c>
    </row>
    <row r="922" spans="1:92" ht="15.5">
      <c r="A922" s="126" t="s">
        <v>552</v>
      </c>
      <c r="B922" s="132">
        <v>9.6066427947128901</v>
      </c>
      <c r="C922">
        <v>2</v>
      </c>
      <c r="D922">
        <v>6</v>
      </c>
      <c r="E922">
        <v>4</v>
      </c>
      <c r="F922">
        <v>1</v>
      </c>
      <c r="G922"/>
      <c r="H922"/>
      <c r="I922"/>
      <c r="J922"/>
      <c r="K922"/>
      <c r="L922"/>
      <c r="M922"/>
      <c r="N922"/>
      <c r="O922"/>
      <c r="P922"/>
      <c r="Q922" s="126">
        <f t="shared" si="42"/>
        <v>1</v>
      </c>
      <c r="R922">
        <f t="shared" si="44"/>
        <v>1</v>
      </c>
      <c r="S922">
        <v>1</v>
      </c>
      <c r="T922">
        <v>2</v>
      </c>
      <c r="U922">
        <v>3</v>
      </c>
      <c r="V922">
        <v>4</v>
      </c>
      <c r="W922"/>
      <c r="X922">
        <v>6</v>
      </c>
      <c r="Y922">
        <v>7</v>
      </c>
      <c r="Z922">
        <v>8</v>
      </c>
      <c r="AA922">
        <v>9</v>
      </c>
      <c r="AB922"/>
      <c r="AC922">
        <v>11</v>
      </c>
      <c r="AD922">
        <v>12</v>
      </c>
      <c r="AE922"/>
      <c r="AF922"/>
      <c r="AG922" s="126">
        <f t="shared" si="43"/>
        <v>10</v>
      </c>
      <c r="AH922">
        <v>3</v>
      </c>
      <c r="AI922">
        <v>2</v>
      </c>
      <c r="AJ922">
        <v>4</v>
      </c>
      <c r="AK922">
        <v>5</v>
      </c>
      <c r="AL922"/>
      <c r="AM922">
        <v>1</v>
      </c>
      <c r="AN922">
        <v>8</v>
      </c>
      <c r="AO922">
        <v>10</v>
      </c>
      <c r="AP922">
        <v>7</v>
      </c>
      <c r="AQ922"/>
      <c r="AR922">
        <v>6</v>
      </c>
      <c r="AS922">
        <v>9</v>
      </c>
      <c r="AT922"/>
      <c r="AU922"/>
      <c r="AV922"/>
      <c r="AW922"/>
      <c r="AX922"/>
      <c r="AY922"/>
      <c r="AZ922">
        <v>6</v>
      </c>
      <c r="BA922">
        <v>2</v>
      </c>
      <c r="BB922">
        <v>1</v>
      </c>
      <c r="BC922">
        <v>2</v>
      </c>
      <c r="BD922">
        <v>5</v>
      </c>
      <c r="BE922">
        <v>5</v>
      </c>
      <c r="BF922">
        <v>4</v>
      </c>
      <c r="BG922">
        <v>4</v>
      </c>
      <c r="BH922">
        <v>4</v>
      </c>
      <c r="BI922">
        <v>4</v>
      </c>
      <c r="BJ922">
        <v>4</v>
      </c>
      <c r="BK922">
        <v>5</v>
      </c>
      <c r="BL922">
        <v>5</v>
      </c>
      <c r="BM922">
        <v>5</v>
      </c>
      <c r="BN922">
        <v>5</v>
      </c>
      <c r="BO922">
        <v>5</v>
      </c>
      <c r="BP922">
        <v>5</v>
      </c>
      <c r="BQ922">
        <v>5</v>
      </c>
      <c r="BR922">
        <v>5</v>
      </c>
      <c r="BS922">
        <v>5</v>
      </c>
      <c r="BT922">
        <v>5</v>
      </c>
      <c r="BU922">
        <v>4</v>
      </c>
      <c r="BV922">
        <v>4</v>
      </c>
      <c r="BW922">
        <v>4</v>
      </c>
      <c r="BX922">
        <v>5</v>
      </c>
      <c r="BY922">
        <v>5</v>
      </c>
      <c r="BZ922">
        <v>5</v>
      </c>
      <c r="CA922">
        <v>5</v>
      </c>
      <c r="CB922">
        <v>5</v>
      </c>
      <c r="CC922">
        <v>5</v>
      </c>
      <c r="CD922">
        <v>5</v>
      </c>
      <c r="CE922">
        <v>2</v>
      </c>
      <c r="CF922">
        <v>3</v>
      </c>
      <c r="CG922">
        <v>4</v>
      </c>
      <c r="CH922">
        <v>4</v>
      </c>
      <c r="CI922">
        <v>4</v>
      </c>
      <c r="CJ922">
        <v>4</v>
      </c>
      <c r="CK922">
        <v>3</v>
      </c>
      <c r="CL922">
        <v>1</v>
      </c>
      <c r="CM922">
        <v>2</v>
      </c>
      <c r="CN922">
        <v>2</v>
      </c>
    </row>
    <row r="923" spans="1:92" ht="15.5">
      <c r="A923" s="126" t="s">
        <v>551</v>
      </c>
      <c r="B923" s="132">
        <v>7.716736363240047</v>
      </c>
      <c r="C923">
        <v>1</v>
      </c>
      <c r="D923">
        <v>5</v>
      </c>
      <c r="E923">
        <v>2</v>
      </c>
      <c r="F923"/>
      <c r="G923"/>
      <c r="H923"/>
      <c r="I923"/>
      <c r="J923"/>
      <c r="K923"/>
      <c r="L923"/>
      <c r="M923"/>
      <c r="N923">
        <v>9</v>
      </c>
      <c r="O923"/>
      <c r="P923" t="s">
        <v>550</v>
      </c>
      <c r="Q923" s="126">
        <f t="shared" si="42"/>
        <v>1</v>
      </c>
      <c r="R923">
        <f t="shared" si="44"/>
        <v>9</v>
      </c>
      <c r="S923">
        <v>1</v>
      </c>
      <c r="T923">
        <v>2</v>
      </c>
      <c r="U923">
        <v>3</v>
      </c>
      <c r="V923">
        <v>4</v>
      </c>
      <c r="W923">
        <v>5</v>
      </c>
      <c r="X923">
        <v>6</v>
      </c>
      <c r="Y923">
        <v>7</v>
      </c>
      <c r="Z923">
        <v>8</v>
      </c>
      <c r="AA923">
        <v>9</v>
      </c>
      <c r="AB923"/>
      <c r="AC923">
        <v>11</v>
      </c>
      <c r="AD923">
        <v>12</v>
      </c>
      <c r="AE923"/>
      <c r="AF923"/>
      <c r="AG923" s="126">
        <f t="shared" si="43"/>
        <v>11</v>
      </c>
      <c r="AH923">
        <v>11</v>
      </c>
      <c r="AI923">
        <v>1</v>
      </c>
      <c r="AJ923">
        <v>10</v>
      </c>
      <c r="AK923">
        <v>4</v>
      </c>
      <c r="AL923">
        <v>8</v>
      </c>
      <c r="AM923">
        <v>2</v>
      </c>
      <c r="AN923">
        <v>3</v>
      </c>
      <c r="AO923">
        <v>6</v>
      </c>
      <c r="AP923">
        <v>5</v>
      </c>
      <c r="AQ923"/>
      <c r="AR923">
        <v>7</v>
      </c>
      <c r="AS923">
        <v>9</v>
      </c>
      <c r="AT923"/>
      <c r="AU923"/>
      <c r="AV923"/>
      <c r="AW923"/>
      <c r="AX923"/>
      <c r="AY923"/>
      <c r="AZ923">
        <v>6</v>
      </c>
      <c r="BA923">
        <v>3</v>
      </c>
      <c r="BB923">
        <v>3</v>
      </c>
      <c r="BC923">
        <v>4</v>
      </c>
      <c r="BD923">
        <v>4</v>
      </c>
      <c r="BE923">
        <v>4</v>
      </c>
      <c r="BF923">
        <v>3</v>
      </c>
      <c r="BG923">
        <v>3</v>
      </c>
      <c r="BH923">
        <v>3</v>
      </c>
      <c r="BI923">
        <v>5</v>
      </c>
      <c r="BJ923">
        <v>5</v>
      </c>
      <c r="BK923">
        <v>4</v>
      </c>
      <c r="BL923">
        <v>4</v>
      </c>
      <c r="BM923">
        <v>5</v>
      </c>
      <c r="BN923">
        <v>3</v>
      </c>
      <c r="BO923">
        <v>4</v>
      </c>
      <c r="BP923">
        <v>3</v>
      </c>
      <c r="BQ923">
        <v>4</v>
      </c>
      <c r="BR923">
        <v>4</v>
      </c>
      <c r="BS923">
        <v>4</v>
      </c>
      <c r="BT923">
        <v>4</v>
      </c>
      <c r="BU923">
        <v>3</v>
      </c>
      <c r="BV923">
        <v>3</v>
      </c>
      <c r="BW923">
        <v>4</v>
      </c>
      <c r="BX923">
        <v>5</v>
      </c>
      <c r="BY923">
        <v>4</v>
      </c>
      <c r="BZ923">
        <v>5</v>
      </c>
      <c r="CA923">
        <v>5</v>
      </c>
      <c r="CB923">
        <v>4</v>
      </c>
      <c r="CC923">
        <v>3</v>
      </c>
      <c r="CD923">
        <v>4</v>
      </c>
      <c r="CE923">
        <v>6</v>
      </c>
      <c r="CF923">
        <v>3</v>
      </c>
      <c r="CG923">
        <v>4</v>
      </c>
      <c r="CH923">
        <v>4</v>
      </c>
      <c r="CI923">
        <v>4</v>
      </c>
      <c r="CJ923">
        <v>4</v>
      </c>
      <c r="CK923">
        <v>4</v>
      </c>
      <c r="CL923">
        <v>3</v>
      </c>
      <c r="CM923">
        <v>3</v>
      </c>
      <c r="CN923">
        <v>2</v>
      </c>
    </row>
    <row r="924" spans="1:92" ht="15.5">
      <c r="A924" s="126" t="s">
        <v>549</v>
      </c>
      <c r="B924" s="132">
        <v>8.9433529063025059</v>
      </c>
      <c r="C924">
        <v>2</v>
      </c>
      <c r="D924">
        <v>6</v>
      </c>
      <c r="E924">
        <v>7</v>
      </c>
      <c r="F924">
        <v>1</v>
      </c>
      <c r="G924"/>
      <c r="H924"/>
      <c r="I924"/>
      <c r="J924"/>
      <c r="K924"/>
      <c r="L924"/>
      <c r="M924"/>
      <c r="N924"/>
      <c r="O924"/>
      <c r="P924"/>
      <c r="Q924" s="126">
        <f t="shared" si="42"/>
        <v>1</v>
      </c>
      <c r="R924">
        <f t="shared" si="44"/>
        <v>1</v>
      </c>
      <c r="S924"/>
      <c r="T924">
        <v>2</v>
      </c>
      <c r="U924">
        <v>3</v>
      </c>
      <c r="V924"/>
      <c r="W924">
        <v>5</v>
      </c>
      <c r="X924">
        <v>6</v>
      </c>
      <c r="Y924">
        <v>7</v>
      </c>
      <c r="Z924"/>
      <c r="AA924"/>
      <c r="AB924">
        <v>10</v>
      </c>
      <c r="AC924">
        <v>11</v>
      </c>
      <c r="AD924"/>
      <c r="AE924"/>
      <c r="AF924"/>
      <c r="AG924" s="126">
        <f t="shared" si="43"/>
        <v>7</v>
      </c>
      <c r="AH924"/>
      <c r="AI924">
        <v>5</v>
      </c>
      <c r="AJ924">
        <v>2</v>
      </c>
      <c r="AK924"/>
      <c r="AL924">
        <v>4</v>
      </c>
      <c r="AM924">
        <v>1</v>
      </c>
      <c r="AN924">
        <v>6</v>
      </c>
      <c r="AO924"/>
      <c r="AP924"/>
      <c r="AQ924">
        <v>7</v>
      </c>
      <c r="AR924">
        <v>3</v>
      </c>
      <c r="AS924"/>
      <c r="AT924"/>
      <c r="AU924" t="s">
        <v>297</v>
      </c>
      <c r="AV924" t="s">
        <v>548</v>
      </c>
      <c r="AW924"/>
      <c r="AX924"/>
      <c r="AY924"/>
      <c r="AZ924">
        <v>4</v>
      </c>
      <c r="BA924">
        <v>4</v>
      </c>
      <c r="BB924">
        <v>4</v>
      </c>
      <c r="BC924">
        <v>4</v>
      </c>
      <c r="BD924">
        <v>2</v>
      </c>
      <c r="BE924">
        <v>3</v>
      </c>
      <c r="BF924">
        <v>3</v>
      </c>
      <c r="BG924">
        <v>3</v>
      </c>
      <c r="BH924">
        <v>3</v>
      </c>
      <c r="BI924">
        <v>2</v>
      </c>
      <c r="BJ924">
        <v>4</v>
      </c>
      <c r="BK924">
        <v>4</v>
      </c>
      <c r="BL924">
        <v>4</v>
      </c>
      <c r="BM924">
        <v>5</v>
      </c>
      <c r="BN924">
        <v>4</v>
      </c>
      <c r="BO924">
        <v>4</v>
      </c>
      <c r="BP924">
        <v>4</v>
      </c>
      <c r="BQ924">
        <v>3</v>
      </c>
      <c r="BR924">
        <v>4</v>
      </c>
      <c r="BS924">
        <v>5</v>
      </c>
      <c r="BT924">
        <v>5</v>
      </c>
      <c r="BU924">
        <v>4</v>
      </c>
      <c r="BV924">
        <v>3</v>
      </c>
      <c r="BW924">
        <v>4</v>
      </c>
      <c r="BX924">
        <v>4</v>
      </c>
      <c r="BY924">
        <v>4</v>
      </c>
      <c r="BZ924">
        <v>5</v>
      </c>
      <c r="CA924">
        <v>4</v>
      </c>
      <c r="CB924">
        <v>4</v>
      </c>
      <c r="CC924">
        <v>3</v>
      </c>
      <c r="CD924">
        <v>4</v>
      </c>
      <c r="CE924">
        <v>1</v>
      </c>
      <c r="CF924">
        <v>4</v>
      </c>
      <c r="CG924">
        <v>4</v>
      </c>
      <c r="CH924">
        <v>4</v>
      </c>
      <c r="CI924">
        <v>4</v>
      </c>
      <c r="CJ924">
        <v>4</v>
      </c>
      <c r="CK924">
        <v>4</v>
      </c>
      <c r="CL924">
        <v>2</v>
      </c>
      <c r="CM924">
        <v>2</v>
      </c>
      <c r="CN924">
        <v>2</v>
      </c>
    </row>
    <row r="925" spans="1:92" ht="15.5">
      <c r="A925" s="126" t="s">
        <v>547</v>
      </c>
      <c r="B925" s="132">
        <v>9.8910866134024467</v>
      </c>
      <c r="C925">
        <v>1</v>
      </c>
      <c r="D925">
        <v>2</v>
      </c>
      <c r="E925">
        <v>2</v>
      </c>
      <c r="F925">
        <v>1</v>
      </c>
      <c r="G925">
        <v>2</v>
      </c>
      <c r="H925"/>
      <c r="I925"/>
      <c r="J925"/>
      <c r="K925"/>
      <c r="L925"/>
      <c r="M925"/>
      <c r="N925"/>
      <c r="O925"/>
      <c r="P925"/>
      <c r="Q925" s="126">
        <f t="shared" si="42"/>
        <v>2</v>
      </c>
      <c r="R925">
        <f t="shared" si="44"/>
        <v>11</v>
      </c>
      <c r="S925"/>
      <c r="T925">
        <v>2</v>
      </c>
      <c r="U925"/>
      <c r="V925"/>
      <c r="W925"/>
      <c r="X925"/>
      <c r="Y925"/>
      <c r="Z925"/>
      <c r="AA925"/>
      <c r="AB925"/>
      <c r="AC925"/>
      <c r="AD925"/>
      <c r="AE925"/>
      <c r="AF925"/>
      <c r="AG925" s="126">
        <f t="shared" si="43"/>
        <v>1</v>
      </c>
      <c r="AH925"/>
      <c r="AI925">
        <v>1</v>
      </c>
      <c r="AJ925"/>
      <c r="AK925"/>
      <c r="AL925"/>
      <c r="AM925"/>
      <c r="AN925"/>
      <c r="AO925"/>
      <c r="AP925"/>
      <c r="AQ925"/>
      <c r="AR925"/>
      <c r="AS925"/>
      <c r="AT925"/>
      <c r="AU925" t="s">
        <v>546</v>
      </c>
      <c r="AV925" t="s">
        <v>545</v>
      </c>
      <c r="AW925" t="s">
        <v>544</v>
      </c>
      <c r="AX925"/>
      <c r="AY925"/>
      <c r="AZ925">
        <v>2</v>
      </c>
      <c r="BA925">
        <v>3</v>
      </c>
      <c r="BB925">
        <v>2</v>
      </c>
      <c r="BC925">
        <v>2</v>
      </c>
      <c r="BD925">
        <v>4</v>
      </c>
      <c r="BE925">
        <v>4</v>
      </c>
      <c r="BF925">
        <v>4</v>
      </c>
      <c r="BG925">
        <v>4</v>
      </c>
      <c r="BH925">
        <v>4</v>
      </c>
      <c r="BI925">
        <v>4</v>
      </c>
      <c r="BJ925">
        <v>4</v>
      </c>
      <c r="BK925">
        <v>4</v>
      </c>
      <c r="BL925">
        <v>4</v>
      </c>
      <c r="BM925">
        <v>4</v>
      </c>
      <c r="BN925">
        <v>5</v>
      </c>
      <c r="BO925">
        <v>5</v>
      </c>
      <c r="BP925">
        <v>4</v>
      </c>
      <c r="BQ925">
        <v>4</v>
      </c>
      <c r="BR925">
        <v>5</v>
      </c>
      <c r="BS925">
        <v>5</v>
      </c>
      <c r="BT925">
        <v>3</v>
      </c>
      <c r="BU925">
        <v>2</v>
      </c>
      <c r="BV925">
        <v>4</v>
      </c>
      <c r="BW925">
        <v>4</v>
      </c>
      <c r="BX925">
        <v>5</v>
      </c>
      <c r="BY925">
        <v>5</v>
      </c>
      <c r="BZ925">
        <v>5</v>
      </c>
      <c r="CA925">
        <v>4</v>
      </c>
      <c r="CB925">
        <v>4</v>
      </c>
      <c r="CC925">
        <v>4</v>
      </c>
      <c r="CD925">
        <v>4</v>
      </c>
      <c r="CE925">
        <v>6</v>
      </c>
      <c r="CF925">
        <v>2</v>
      </c>
      <c r="CG925">
        <v>4</v>
      </c>
      <c r="CH925">
        <v>2</v>
      </c>
      <c r="CI925">
        <v>2</v>
      </c>
      <c r="CJ925">
        <v>4</v>
      </c>
      <c r="CK925">
        <v>4</v>
      </c>
      <c r="CL925">
        <v>1</v>
      </c>
      <c r="CM925">
        <v>2</v>
      </c>
      <c r="CN925">
        <v>2</v>
      </c>
    </row>
    <row r="926" spans="1:92" ht="15.5">
      <c r="A926" s="126" t="s">
        <v>543</v>
      </c>
      <c r="B926" s="132">
        <v>10.026958615991605</v>
      </c>
      <c r="C926">
        <v>1</v>
      </c>
      <c r="D926">
        <v>2</v>
      </c>
      <c r="E926">
        <v>9</v>
      </c>
      <c r="F926">
        <v>1</v>
      </c>
      <c r="G926"/>
      <c r="H926"/>
      <c r="I926"/>
      <c r="J926"/>
      <c r="K926"/>
      <c r="L926"/>
      <c r="M926"/>
      <c r="N926"/>
      <c r="O926"/>
      <c r="P926"/>
      <c r="Q926" s="126">
        <f t="shared" si="42"/>
        <v>1</v>
      </c>
      <c r="R926">
        <f t="shared" si="44"/>
        <v>1</v>
      </c>
      <c r="S926"/>
      <c r="T926">
        <v>2</v>
      </c>
      <c r="U926"/>
      <c r="V926">
        <v>4</v>
      </c>
      <c r="W926"/>
      <c r="X926">
        <v>6</v>
      </c>
      <c r="Y926">
        <v>7</v>
      </c>
      <c r="Z926">
        <v>8</v>
      </c>
      <c r="AA926">
        <v>9</v>
      </c>
      <c r="AB926">
        <v>10</v>
      </c>
      <c r="AC926"/>
      <c r="AD926">
        <v>12</v>
      </c>
      <c r="AE926">
        <v>13</v>
      </c>
      <c r="AF926"/>
      <c r="AG926" s="126">
        <f t="shared" si="43"/>
        <v>9</v>
      </c>
      <c r="AH926"/>
      <c r="AI926">
        <v>8</v>
      </c>
      <c r="AJ926"/>
      <c r="AK926">
        <v>7</v>
      </c>
      <c r="AL926"/>
      <c r="AM926">
        <v>9</v>
      </c>
      <c r="AN926">
        <v>6</v>
      </c>
      <c r="AO926">
        <v>4</v>
      </c>
      <c r="AP926">
        <v>5</v>
      </c>
      <c r="AQ926">
        <v>3</v>
      </c>
      <c r="AR926"/>
      <c r="AS926">
        <v>2</v>
      </c>
      <c r="AT926">
        <v>1</v>
      </c>
      <c r="AU926" t="s">
        <v>542</v>
      </c>
      <c r="AV926" t="s">
        <v>319</v>
      </c>
      <c r="AW926" t="s">
        <v>518</v>
      </c>
      <c r="AX926"/>
      <c r="AY926"/>
      <c r="AZ926">
        <v>5</v>
      </c>
      <c r="BA926">
        <v>4</v>
      </c>
      <c r="BB926">
        <v>4</v>
      </c>
      <c r="BC926">
        <v>5</v>
      </c>
      <c r="BD926">
        <v>4</v>
      </c>
      <c r="BE926">
        <v>4</v>
      </c>
      <c r="BF926">
        <v>3</v>
      </c>
      <c r="BG926">
        <v>4</v>
      </c>
      <c r="BH926">
        <v>4</v>
      </c>
      <c r="BI926">
        <v>4</v>
      </c>
      <c r="BJ926">
        <v>5</v>
      </c>
      <c r="BK926">
        <v>5</v>
      </c>
      <c r="BL926">
        <v>4</v>
      </c>
      <c r="BM926">
        <v>4</v>
      </c>
      <c r="BN926">
        <v>3</v>
      </c>
      <c r="BO926">
        <v>3</v>
      </c>
      <c r="BP926">
        <v>4</v>
      </c>
      <c r="BQ926">
        <v>5</v>
      </c>
      <c r="BR926">
        <v>4</v>
      </c>
      <c r="BS926">
        <v>4</v>
      </c>
      <c r="BT926">
        <v>3</v>
      </c>
      <c r="BU926">
        <v>3</v>
      </c>
      <c r="BV926">
        <v>4</v>
      </c>
      <c r="BW926">
        <v>3</v>
      </c>
      <c r="BX926">
        <v>4</v>
      </c>
      <c r="BY926">
        <v>4</v>
      </c>
      <c r="BZ926">
        <v>4</v>
      </c>
      <c r="CA926">
        <v>4</v>
      </c>
      <c r="CB926">
        <v>4</v>
      </c>
      <c r="CC926">
        <v>5</v>
      </c>
      <c r="CD926">
        <v>4</v>
      </c>
      <c r="CE926">
        <v>3</v>
      </c>
      <c r="CF926">
        <v>4</v>
      </c>
      <c r="CG926">
        <v>5</v>
      </c>
      <c r="CH926">
        <v>4</v>
      </c>
      <c r="CI926">
        <v>5</v>
      </c>
      <c r="CJ926">
        <v>4</v>
      </c>
      <c r="CK926">
        <v>4</v>
      </c>
      <c r="CL926">
        <v>3</v>
      </c>
      <c r="CM926">
        <v>4</v>
      </c>
      <c r="CN926">
        <v>5</v>
      </c>
    </row>
    <row r="927" spans="1:92" ht="15.5">
      <c r="A927" s="126" t="s">
        <v>541</v>
      </c>
      <c r="B927" s="132">
        <v>10.342774932002488</v>
      </c>
      <c r="C927">
        <v>1</v>
      </c>
      <c r="D927">
        <v>3</v>
      </c>
      <c r="E927">
        <v>2</v>
      </c>
      <c r="F927"/>
      <c r="G927"/>
      <c r="H927"/>
      <c r="I927"/>
      <c r="J927"/>
      <c r="K927"/>
      <c r="L927">
        <v>7</v>
      </c>
      <c r="M927"/>
      <c r="N927"/>
      <c r="O927"/>
      <c r="P927"/>
      <c r="Q927" s="126">
        <f t="shared" si="42"/>
        <v>1</v>
      </c>
      <c r="R927">
        <f t="shared" si="44"/>
        <v>7</v>
      </c>
      <c r="S927"/>
      <c r="T927"/>
      <c r="U927"/>
      <c r="V927"/>
      <c r="W927"/>
      <c r="X927">
        <v>6</v>
      </c>
      <c r="Y927"/>
      <c r="Z927"/>
      <c r="AA927"/>
      <c r="AB927">
        <v>10</v>
      </c>
      <c r="AC927"/>
      <c r="AD927"/>
      <c r="AE927"/>
      <c r="AF927"/>
      <c r="AG927" s="126">
        <f t="shared" si="43"/>
        <v>2</v>
      </c>
      <c r="AH927"/>
      <c r="AI927"/>
      <c r="AJ927"/>
      <c r="AK927"/>
      <c r="AL927"/>
      <c r="AM927">
        <v>1</v>
      </c>
      <c r="AN927"/>
      <c r="AO927"/>
      <c r="AP927"/>
      <c r="AQ927">
        <v>2</v>
      </c>
      <c r="AR927"/>
      <c r="AS927"/>
      <c r="AT927"/>
      <c r="AU927"/>
      <c r="AV927"/>
      <c r="AW927"/>
      <c r="AX927"/>
      <c r="AY927"/>
      <c r="AZ927">
        <v>3</v>
      </c>
      <c r="BA927">
        <v>4</v>
      </c>
      <c r="BB927">
        <v>2</v>
      </c>
      <c r="BC927">
        <v>3</v>
      </c>
      <c r="BD927">
        <v>3</v>
      </c>
      <c r="BE927">
        <v>4</v>
      </c>
      <c r="BF927">
        <v>4</v>
      </c>
      <c r="BG927">
        <v>2</v>
      </c>
      <c r="BH927">
        <v>3</v>
      </c>
      <c r="BI927">
        <v>3</v>
      </c>
      <c r="BJ927">
        <v>2</v>
      </c>
      <c r="BK927">
        <v>4</v>
      </c>
      <c r="BL927">
        <v>4</v>
      </c>
      <c r="BM927">
        <v>3</v>
      </c>
      <c r="BN927">
        <v>4</v>
      </c>
      <c r="BO927">
        <v>4</v>
      </c>
      <c r="BP927">
        <v>3</v>
      </c>
      <c r="BQ927">
        <v>3</v>
      </c>
      <c r="BR927">
        <v>4</v>
      </c>
      <c r="BS927">
        <v>4</v>
      </c>
      <c r="BT927">
        <v>4</v>
      </c>
      <c r="BU927">
        <v>3</v>
      </c>
      <c r="BV927">
        <v>4</v>
      </c>
      <c r="BW927">
        <v>4</v>
      </c>
      <c r="BX927">
        <v>3</v>
      </c>
      <c r="BY927">
        <v>4</v>
      </c>
      <c r="BZ927">
        <v>4</v>
      </c>
      <c r="CA927">
        <v>4</v>
      </c>
      <c r="CB927">
        <v>4</v>
      </c>
      <c r="CC927">
        <v>3</v>
      </c>
      <c r="CD927">
        <v>4</v>
      </c>
      <c r="CE927">
        <v>3</v>
      </c>
      <c r="CF927">
        <v>3</v>
      </c>
      <c r="CG927">
        <v>4</v>
      </c>
      <c r="CH927">
        <v>4</v>
      </c>
      <c r="CI927">
        <v>3</v>
      </c>
      <c r="CJ927">
        <v>4</v>
      </c>
      <c r="CK927">
        <v>4</v>
      </c>
      <c r="CL927">
        <v>3</v>
      </c>
      <c r="CM927">
        <v>4</v>
      </c>
      <c r="CN927">
        <v>4</v>
      </c>
    </row>
    <row r="928" spans="1:92" ht="15.5">
      <c r="A928" s="126" t="s">
        <v>540</v>
      </c>
      <c r="B928" s="132">
        <v>9.0269352191583021</v>
      </c>
      <c r="C928">
        <v>2</v>
      </c>
      <c r="D928">
        <v>4</v>
      </c>
      <c r="E928">
        <v>8</v>
      </c>
      <c r="F928">
        <v>1</v>
      </c>
      <c r="G928"/>
      <c r="H928"/>
      <c r="I928"/>
      <c r="J928"/>
      <c r="K928"/>
      <c r="L928"/>
      <c r="M928"/>
      <c r="N928"/>
      <c r="O928"/>
      <c r="P928"/>
      <c r="Q928" s="126">
        <f t="shared" si="42"/>
        <v>1</v>
      </c>
      <c r="R928">
        <f t="shared" si="44"/>
        <v>1</v>
      </c>
      <c r="S928"/>
      <c r="T928">
        <v>2</v>
      </c>
      <c r="U928"/>
      <c r="V928"/>
      <c r="W928"/>
      <c r="X928">
        <v>6</v>
      </c>
      <c r="Y928"/>
      <c r="Z928"/>
      <c r="AA928"/>
      <c r="AB928">
        <v>10</v>
      </c>
      <c r="AC928"/>
      <c r="AD928"/>
      <c r="AE928"/>
      <c r="AF928"/>
      <c r="AG928" s="126">
        <f t="shared" si="43"/>
        <v>3</v>
      </c>
      <c r="AH928"/>
      <c r="AI928">
        <v>2</v>
      </c>
      <c r="AJ928"/>
      <c r="AK928"/>
      <c r="AL928"/>
      <c r="AM928">
        <v>1</v>
      </c>
      <c r="AN928"/>
      <c r="AO928"/>
      <c r="AP928"/>
      <c r="AQ928">
        <v>3</v>
      </c>
      <c r="AR928"/>
      <c r="AS928"/>
      <c r="AT928"/>
      <c r="AU928" t="s">
        <v>539</v>
      </c>
      <c r="AV928"/>
      <c r="AW928"/>
      <c r="AX928"/>
      <c r="AY928"/>
      <c r="AZ928">
        <v>6</v>
      </c>
      <c r="BA928">
        <v>4</v>
      </c>
      <c r="BB928">
        <v>4</v>
      </c>
      <c r="BC928">
        <v>4</v>
      </c>
      <c r="BD928">
        <v>3</v>
      </c>
      <c r="BE928">
        <v>5</v>
      </c>
      <c r="BF928">
        <v>4</v>
      </c>
      <c r="BG928">
        <v>4</v>
      </c>
      <c r="BH928">
        <v>4</v>
      </c>
      <c r="BI928">
        <v>4</v>
      </c>
      <c r="BJ928">
        <v>4</v>
      </c>
      <c r="BK928">
        <v>5</v>
      </c>
      <c r="BL928">
        <v>5</v>
      </c>
      <c r="BM928">
        <v>4</v>
      </c>
      <c r="BN928">
        <v>4</v>
      </c>
      <c r="BO928">
        <v>3</v>
      </c>
      <c r="BP928">
        <v>4</v>
      </c>
      <c r="BQ928">
        <v>4</v>
      </c>
      <c r="BR928">
        <v>4</v>
      </c>
      <c r="BS928">
        <v>4</v>
      </c>
      <c r="BT928">
        <v>4</v>
      </c>
      <c r="BU928">
        <v>4</v>
      </c>
      <c r="BV928">
        <v>4</v>
      </c>
      <c r="BW928">
        <v>4</v>
      </c>
      <c r="BX928">
        <v>4</v>
      </c>
      <c r="BY928">
        <v>4</v>
      </c>
      <c r="BZ928">
        <v>4</v>
      </c>
      <c r="CA928">
        <v>5</v>
      </c>
      <c r="CB928">
        <v>4</v>
      </c>
      <c r="CC928">
        <v>4</v>
      </c>
      <c r="CD928">
        <v>4</v>
      </c>
      <c r="CE928">
        <v>3</v>
      </c>
      <c r="CF928">
        <v>3</v>
      </c>
      <c r="CG928">
        <v>4</v>
      </c>
      <c r="CH928">
        <v>3</v>
      </c>
      <c r="CI928">
        <v>4</v>
      </c>
      <c r="CJ928">
        <v>4</v>
      </c>
      <c r="CK928">
        <v>4</v>
      </c>
      <c r="CL928">
        <v>3</v>
      </c>
      <c r="CM928">
        <v>3</v>
      </c>
      <c r="CN928">
        <v>3</v>
      </c>
    </row>
    <row r="929" spans="1:92" ht="15.5">
      <c r="A929" s="126" t="s">
        <v>538</v>
      </c>
      <c r="B929" s="132">
        <v>10.113556900669577</v>
      </c>
      <c r="C929">
        <v>1</v>
      </c>
      <c r="D929">
        <v>6</v>
      </c>
      <c r="E929">
        <v>2</v>
      </c>
      <c r="F929">
        <v>1</v>
      </c>
      <c r="G929"/>
      <c r="H929"/>
      <c r="I929"/>
      <c r="J929"/>
      <c r="K929"/>
      <c r="L929"/>
      <c r="M929"/>
      <c r="N929"/>
      <c r="O929"/>
      <c r="P929"/>
      <c r="Q929" s="126">
        <f t="shared" si="42"/>
        <v>1</v>
      </c>
      <c r="R929">
        <f t="shared" si="44"/>
        <v>1</v>
      </c>
      <c r="S929"/>
      <c r="T929">
        <v>2</v>
      </c>
      <c r="U929"/>
      <c r="V929">
        <v>4</v>
      </c>
      <c r="W929">
        <v>5</v>
      </c>
      <c r="X929">
        <v>6</v>
      </c>
      <c r="Y929">
        <v>7</v>
      </c>
      <c r="Z929"/>
      <c r="AA929"/>
      <c r="AB929">
        <v>10</v>
      </c>
      <c r="AC929">
        <v>11</v>
      </c>
      <c r="AD929">
        <v>12</v>
      </c>
      <c r="AE929"/>
      <c r="AF929"/>
      <c r="AG929" s="126">
        <f t="shared" si="43"/>
        <v>8</v>
      </c>
      <c r="AH929"/>
      <c r="AI929">
        <v>1</v>
      </c>
      <c r="AJ929"/>
      <c r="AK929">
        <v>6</v>
      </c>
      <c r="AL929">
        <v>7</v>
      </c>
      <c r="AM929">
        <v>2</v>
      </c>
      <c r="AN929">
        <v>3</v>
      </c>
      <c r="AO929"/>
      <c r="AP929"/>
      <c r="AQ929">
        <v>8</v>
      </c>
      <c r="AR929">
        <v>5</v>
      </c>
      <c r="AS929">
        <v>4</v>
      </c>
      <c r="AT929"/>
      <c r="AU929"/>
      <c r="AV929"/>
      <c r="AW929"/>
      <c r="AX929"/>
      <c r="AY929"/>
      <c r="AZ929">
        <v>3</v>
      </c>
      <c r="BA929">
        <v>4</v>
      </c>
      <c r="BB929">
        <v>4</v>
      </c>
      <c r="BC929">
        <v>4</v>
      </c>
      <c r="BD929">
        <v>3</v>
      </c>
      <c r="BE929">
        <v>4</v>
      </c>
      <c r="BF929">
        <v>4</v>
      </c>
      <c r="BG929">
        <v>3</v>
      </c>
      <c r="BH929">
        <v>4</v>
      </c>
      <c r="BI929">
        <v>4</v>
      </c>
      <c r="BJ929">
        <v>4</v>
      </c>
      <c r="BK929">
        <v>4</v>
      </c>
      <c r="BL929">
        <v>3</v>
      </c>
      <c r="BM929">
        <v>4</v>
      </c>
      <c r="BN929">
        <v>4</v>
      </c>
      <c r="BO929">
        <v>4</v>
      </c>
      <c r="BP929">
        <v>4</v>
      </c>
      <c r="BQ929">
        <v>4</v>
      </c>
      <c r="BR929">
        <v>4</v>
      </c>
      <c r="BS929">
        <v>4</v>
      </c>
      <c r="BT929">
        <v>3</v>
      </c>
      <c r="BU929">
        <v>4</v>
      </c>
      <c r="BV929">
        <v>4</v>
      </c>
      <c r="BW929">
        <v>4</v>
      </c>
      <c r="BX929">
        <v>4</v>
      </c>
      <c r="BY929">
        <v>4</v>
      </c>
      <c r="BZ929">
        <v>4</v>
      </c>
      <c r="CA929">
        <v>4</v>
      </c>
      <c r="CB929">
        <v>3</v>
      </c>
      <c r="CC929">
        <v>4</v>
      </c>
      <c r="CD929">
        <v>4</v>
      </c>
      <c r="CE929">
        <v>3</v>
      </c>
      <c r="CF929">
        <v>3</v>
      </c>
      <c r="CG929">
        <v>4</v>
      </c>
      <c r="CH929">
        <v>3</v>
      </c>
      <c r="CI929">
        <v>3</v>
      </c>
      <c r="CJ929">
        <v>4</v>
      </c>
      <c r="CK929">
        <v>3</v>
      </c>
      <c r="CL929">
        <v>4</v>
      </c>
      <c r="CM929">
        <v>3</v>
      </c>
      <c r="CN929">
        <v>3</v>
      </c>
    </row>
    <row r="930" spans="1:92" ht="15.5">
      <c r="A930" s="126" t="s">
        <v>537</v>
      </c>
      <c r="B930" s="132">
        <v>8.6063919448923709</v>
      </c>
      <c r="C930">
        <v>1</v>
      </c>
      <c r="D930">
        <v>2</v>
      </c>
      <c r="E930">
        <v>12</v>
      </c>
      <c r="F930">
        <v>1</v>
      </c>
      <c r="G930"/>
      <c r="H930"/>
      <c r="I930"/>
      <c r="J930"/>
      <c r="K930"/>
      <c r="L930"/>
      <c r="M930"/>
      <c r="N930"/>
      <c r="O930"/>
      <c r="P930"/>
      <c r="Q930" s="126">
        <f t="shared" si="42"/>
        <v>1</v>
      </c>
      <c r="R930">
        <f t="shared" si="44"/>
        <v>1</v>
      </c>
      <c r="S930"/>
      <c r="T930">
        <v>2</v>
      </c>
      <c r="U930">
        <v>3</v>
      </c>
      <c r="V930"/>
      <c r="W930"/>
      <c r="X930">
        <v>6</v>
      </c>
      <c r="Y930"/>
      <c r="Z930"/>
      <c r="AA930"/>
      <c r="AB930"/>
      <c r="AC930"/>
      <c r="AD930"/>
      <c r="AE930"/>
      <c r="AF930"/>
      <c r="AG930" s="126">
        <f t="shared" si="43"/>
        <v>3</v>
      </c>
      <c r="AH930"/>
      <c r="AI930">
        <v>1</v>
      </c>
      <c r="AJ930">
        <v>3</v>
      </c>
      <c r="AK930"/>
      <c r="AL930"/>
      <c r="AM930">
        <v>2</v>
      </c>
      <c r="AN930"/>
      <c r="AO930"/>
      <c r="AP930"/>
      <c r="AQ930"/>
      <c r="AR930"/>
      <c r="AS930"/>
      <c r="AT930"/>
      <c r="AU930" t="s">
        <v>536</v>
      </c>
      <c r="AV930"/>
      <c r="AW930"/>
      <c r="AX930"/>
      <c r="AY930"/>
      <c r="AZ930">
        <v>2</v>
      </c>
      <c r="BA930">
        <v>5</v>
      </c>
      <c r="BB930">
        <v>5</v>
      </c>
      <c r="BC930">
        <v>5</v>
      </c>
      <c r="BD930">
        <v>3</v>
      </c>
      <c r="BE930">
        <v>4</v>
      </c>
      <c r="BF930">
        <v>3</v>
      </c>
      <c r="BG930">
        <v>2</v>
      </c>
      <c r="BH930">
        <v>2</v>
      </c>
      <c r="BI930">
        <v>2</v>
      </c>
      <c r="BJ930">
        <v>4</v>
      </c>
      <c r="BK930">
        <v>5</v>
      </c>
      <c r="BL930">
        <v>3</v>
      </c>
      <c r="BM930">
        <v>4</v>
      </c>
      <c r="BN930">
        <v>4</v>
      </c>
      <c r="BO930">
        <v>4</v>
      </c>
      <c r="BP930">
        <v>5</v>
      </c>
      <c r="BQ930">
        <v>4</v>
      </c>
      <c r="BR930">
        <v>5</v>
      </c>
      <c r="BS930">
        <v>4</v>
      </c>
      <c r="BT930">
        <v>4</v>
      </c>
      <c r="BU930">
        <v>4</v>
      </c>
      <c r="BV930">
        <v>5</v>
      </c>
      <c r="BW930">
        <v>5</v>
      </c>
      <c r="BX930">
        <v>5</v>
      </c>
      <c r="BY930">
        <v>4</v>
      </c>
      <c r="BZ930">
        <v>5</v>
      </c>
      <c r="CA930">
        <v>5</v>
      </c>
      <c r="CB930">
        <v>5</v>
      </c>
      <c r="CC930">
        <v>5</v>
      </c>
      <c r="CD930">
        <v>5</v>
      </c>
      <c r="CE930">
        <v>4</v>
      </c>
      <c r="CF930">
        <v>2</v>
      </c>
      <c r="CG930">
        <v>5</v>
      </c>
      <c r="CH930">
        <v>5</v>
      </c>
      <c r="CI930">
        <v>3</v>
      </c>
      <c r="CJ930">
        <v>4</v>
      </c>
      <c r="CK930">
        <v>2</v>
      </c>
      <c r="CL930">
        <v>3</v>
      </c>
      <c r="CM930">
        <v>2</v>
      </c>
      <c r="CN930">
        <v>2</v>
      </c>
    </row>
    <row r="931" spans="1:92" ht="15.5">
      <c r="A931" s="126" t="s">
        <v>535</v>
      </c>
      <c r="B931" s="132">
        <v>10.271748065601734</v>
      </c>
      <c r="C931">
        <v>2</v>
      </c>
      <c r="D931">
        <v>2</v>
      </c>
      <c r="E931">
        <v>9</v>
      </c>
      <c r="F931">
        <v>1</v>
      </c>
      <c r="G931"/>
      <c r="H931"/>
      <c r="I931"/>
      <c r="J931"/>
      <c r="K931"/>
      <c r="L931"/>
      <c r="M931"/>
      <c r="N931"/>
      <c r="O931"/>
      <c r="P931"/>
      <c r="Q931" s="126">
        <f t="shared" si="42"/>
        <v>1</v>
      </c>
      <c r="R931">
        <f t="shared" si="44"/>
        <v>1</v>
      </c>
      <c r="S931"/>
      <c r="T931">
        <v>2</v>
      </c>
      <c r="U931">
        <v>3</v>
      </c>
      <c r="V931"/>
      <c r="W931"/>
      <c r="X931"/>
      <c r="Y931"/>
      <c r="Z931"/>
      <c r="AA931"/>
      <c r="AB931"/>
      <c r="AC931"/>
      <c r="AD931"/>
      <c r="AE931"/>
      <c r="AF931"/>
      <c r="AG931" s="126">
        <f t="shared" si="43"/>
        <v>2</v>
      </c>
      <c r="AH931"/>
      <c r="AI931">
        <v>1</v>
      </c>
      <c r="AJ931">
        <v>2</v>
      </c>
      <c r="AK931"/>
      <c r="AL931"/>
      <c r="AM931"/>
      <c r="AN931"/>
      <c r="AO931"/>
      <c r="AP931"/>
      <c r="AQ931"/>
      <c r="AR931"/>
      <c r="AS931"/>
      <c r="AT931"/>
      <c r="AU931" t="s">
        <v>534</v>
      </c>
      <c r="AV931"/>
      <c r="AW931"/>
      <c r="AX931"/>
      <c r="AY931"/>
      <c r="AZ931">
        <v>6</v>
      </c>
      <c r="BA931">
        <v>1</v>
      </c>
      <c r="BB931">
        <v>1</v>
      </c>
      <c r="BC931">
        <v>2</v>
      </c>
      <c r="BD931">
        <v>4</v>
      </c>
      <c r="BE931">
        <v>5</v>
      </c>
      <c r="BF931">
        <v>2</v>
      </c>
      <c r="BG931">
        <v>2</v>
      </c>
      <c r="BH931">
        <v>4</v>
      </c>
      <c r="BI931">
        <v>4</v>
      </c>
      <c r="BJ931">
        <v>5</v>
      </c>
      <c r="BK931">
        <v>3</v>
      </c>
      <c r="BL931">
        <v>1</v>
      </c>
      <c r="BM931">
        <v>1</v>
      </c>
      <c r="BN931">
        <v>5</v>
      </c>
      <c r="BO931">
        <v>4</v>
      </c>
      <c r="BP931">
        <v>4</v>
      </c>
      <c r="BQ931">
        <v>4</v>
      </c>
      <c r="BR931">
        <v>4</v>
      </c>
      <c r="BS931">
        <v>2</v>
      </c>
      <c r="BT931">
        <v>2</v>
      </c>
      <c r="BU931">
        <v>4</v>
      </c>
      <c r="BV931">
        <v>1</v>
      </c>
      <c r="BW931">
        <v>4</v>
      </c>
      <c r="BX931">
        <v>3</v>
      </c>
      <c r="BY931">
        <v>2</v>
      </c>
      <c r="BZ931">
        <v>2</v>
      </c>
      <c r="CA931">
        <v>1</v>
      </c>
      <c r="CB931">
        <v>5</v>
      </c>
      <c r="CC931">
        <v>1</v>
      </c>
      <c r="CD931">
        <v>2</v>
      </c>
      <c r="CE931">
        <v>5</v>
      </c>
      <c r="CF931">
        <v>1</v>
      </c>
      <c r="CG931">
        <v>4</v>
      </c>
      <c r="CH931">
        <v>4</v>
      </c>
      <c r="CI931">
        <v>4</v>
      </c>
      <c r="CJ931">
        <v>5</v>
      </c>
      <c r="CK931">
        <v>5</v>
      </c>
      <c r="CL931">
        <v>1</v>
      </c>
      <c r="CM931">
        <v>1</v>
      </c>
      <c r="CN931">
        <v>1</v>
      </c>
    </row>
    <row r="932" spans="1:92" ht="15.5">
      <c r="A932" s="126" t="s">
        <v>533</v>
      </c>
      <c r="B932" s="132">
        <v>7.4706129789484566</v>
      </c>
      <c r="C932">
        <v>2</v>
      </c>
      <c r="D932">
        <v>6</v>
      </c>
      <c r="E932">
        <v>6</v>
      </c>
      <c r="F932">
        <v>1</v>
      </c>
      <c r="G932"/>
      <c r="H932"/>
      <c r="I932"/>
      <c r="J932"/>
      <c r="K932"/>
      <c r="L932"/>
      <c r="M932"/>
      <c r="N932"/>
      <c r="O932"/>
      <c r="P932"/>
      <c r="Q932" s="126">
        <f t="shared" si="42"/>
        <v>1</v>
      </c>
      <c r="R932">
        <f t="shared" si="44"/>
        <v>1</v>
      </c>
      <c r="S932"/>
      <c r="T932">
        <v>2</v>
      </c>
      <c r="U932">
        <v>3</v>
      </c>
      <c r="V932"/>
      <c r="W932"/>
      <c r="X932">
        <v>6</v>
      </c>
      <c r="Y932">
        <v>7</v>
      </c>
      <c r="Z932">
        <v>8</v>
      </c>
      <c r="AA932"/>
      <c r="AB932"/>
      <c r="AC932">
        <v>11</v>
      </c>
      <c r="AD932">
        <v>12</v>
      </c>
      <c r="AE932"/>
      <c r="AF932"/>
      <c r="AG932" s="126">
        <f t="shared" si="43"/>
        <v>7</v>
      </c>
      <c r="AH932"/>
      <c r="AI932">
        <v>2</v>
      </c>
      <c r="AJ932">
        <v>7</v>
      </c>
      <c r="AK932"/>
      <c r="AL932"/>
      <c r="AM932">
        <v>1</v>
      </c>
      <c r="AN932">
        <v>3</v>
      </c>
      <c r="AO932">
        <v>4</v>
      </c>
      <c r="AP932"/>
      <c r="AQ932"/>
      <c r="AR932">
        <v>5</v>
      </c>
      <c r="AS932">
        <v>6</v>
      </c>
      <c r="AT932"/>
      <c r="AU932" t="s">
        <v>532</v>
      </c>
      <c r="AV932" t="s">
        <v>531</v>
      </c>
      <c r="AW932" t="s">
        <v>530</v>
      </c>
      <c r="AX932"/>
      <c r="AY932"/>
      <c r="AZ932">
        <v>5</v>
      </c>
      <c r="BA932">
        <v>4</v>
      </c>
      <c r="BB932">
        <v>3</v>
      </c>
      <c r="BC932">
        <v>2</v>
      </c>
      <c r="BD932">
        <v>5</v>
      </c>
      <c r="BE932">
        <v>5</v>
      </c>
      <c r="BF932">
        <v>4</v>
      </c>
      <c r="BG932">
        <v>4</v>
      </c>
      <c r="BH932">
        <v>4</v>
      </c>
      <c r="BI932">
        <v>5</v>
      </c>
      <c r="BJ932">
        <v>5</v>
      </c>
      <c r="BK932">
        <v>5</v>
      </c>
      <c r="BL932">
        <v>5</v>
      </c>
      <c r="BM932">
        <v>5</v>
      </c>
      <c r="BN932">
        <v>5</v>
      </c>
      <c r="BO932">
        <v>4</v>
      </c>
      <c r="BP932">
        <v>5</v>
      </c>
      <c r="BQ932">
        <v>5</v>
      </c>
      <c r="BR932">
        <v>5</v>
      </c>
      <c r="BS932">
        <v>5</v>
      </c>
      <c r="BT932">
        <v>4</v>
      </c>
      <c r="BU932">
        <v>4</v>
      </c>
      <c r="BV932">
        <v>5</v>
      </c>
      <c r="BW932">
        <v>5</v>
      </c>
      <c r="BX932">
        <v>4</v>
      </c>
      <c r="BY932">
        <v>4</v>
      </c>
      <c r="BZ932">
        <v>5</v>
      </c>
      <c r="CA932">
        <v>5</v>
      </c>
      <c r="CB932">
        <v>4</v>
      </c>
      <c r="CC932">
        <v>4</v>
      </c>
      <c r="CD932">
        <v>4</v>
      </c>
      <c r="CE932">
        <v>2</v>
      </c>
      <c r="CF932">
        <v>2</v>
      </c>
      <c r="CG932">
        <v>4</v>
      </c>
      <c r="CH932">
        <v>4</v>
      </c>
      <c r="CI932">
        <v>4</v>
      </c>
      <c r="CJ932">
        <v>4</v>
      </c>
      <c r="CK932">
        <v>3</v>
      </c>
      <c r="CL932">
        <v>3</v>
      </c>
      <c r="CM932">
        <v>2</v>
      </c>
      <c r="CN932">
        <v>2</v>
      </c>
    </row>
    <row r="933" spans="1:92" ht="15.5">
      <c r="A933" s="126" t="s">
        <v>529</v>
      </c>
      <c r="B933" s="132">
        <v>10.423081667951209</v>
      </c>
      <c r="C933">
        <v>1</v>
      </c>
      <c r="D933">
        <v>4</v>
      </c>
      <c r="E933">
        <v>2</v>
      </c>
      <c r="F933">
        <v>1</v>
      </c>
      <c r="G933"/>
      <c r="H933"/>
      <c r="I933"/>
      <c r="J933"/>
      <c r="K933"/>
      <c r="L933"/>
      <c r="M933"/>
      <c r="N933"/>
      <c r="O933"/>
      <c r="P933"/>
      <c r="Q933" s="126">
        <f t="shared" si="42"/>
        <v>1</v>
      </c>
      <c r="R933">
        <f t="shared" si="44"/>
        <v>1</v>
      </c>
      <c r="S933"/>
      <c r="T933">
        <v>2</v>
      </c>
      <c r="U933"/>
      <c r="V933"/>
      <c r="W933"/>
      <c r="X933"/>
      <c r="Y933"/>
      <c r="Z933"/>
      <c r="AA933">
        <v>9</v>
      </c>
      <c r="AB933"/>
      <c r="AC933"/>
      <c r="AD933"/>
      <c r="AE933"/>
      <c r="AF933"/>
      <c r="AG933" s="126">
        <f t="shared" si="43"/>
        <v>2</v>
      </c>
      <c r="AH933"/>
      <c r="AI933">
        <v>1</v>
      </c>
      <c r="AJ933"/>
      <c r="AK933"/>
      <c r="AL933"/>
      <c r="AM933"/>
      <c r="AN933"/>
      <c r="AO933"/>
      <c r="AP933">
        <v>2</v>
      </c>
      <c r="AQ933"/>
      <c r="AR933"/>
      <c r="AS933"/>
      <c r="AT933"/>
      <c r="AU933"/>
      <c r="AV933"/>
      <c r="AW933"/>
      <c r="AX933"/>
      <c r="AY933"/>
      <c r="AZ933">
        <v>6</v>
      </c>
      <c r="BA933">
        <v>4</v>
      </c>
      <c r="BB933">
        <v>4</v>
      </c>
      <c r="BC933">
        <v>4</v>
      </c>
      <c r="BD933">
        <v>4</v>
      </c>
      <c r="BE933">
        <v>4</v>
      </c>
      <c r="BF933">
        <v>4</v>
      </c>
      <c r="BG933">
        <v>3</v>
      </c>
      <c r="BH933">
        <v>3</v>
      </c>
      <c r="BI933">
        <v>4</v>
      </c>
      <c r="BJ933">
        <v>4</v>
      </c>
      <c r="BK933">
        <v>4</v>
      </c>
      <c r="BL933">
        <v>3</v>
      </c>
      <c r="BM933">
        <v>4</v>
      </c>
      <c r="BN933">
        <v>4</v>
      </c>
      <c r="BO933">
        <v>4</v>
      </c>
      <c r="BP933">
        <v>4</v>
      </c>
      <c r="BQ933">
        <v>4</v>
      </c>
      <c r="BR933">
        <v>4</v>
      </c>
      <c r="BS933">
        <v>4</v>
      </c>
      <c r="BT933">
        <v>4</v>
      </c>
      <c r="BU933">
        <v>2</v>
      </c>
      <c r="BV933">
        <v>3</v>
      </c>
      <c r="BW933">
        <v>4</v>
      </c>
      <c r="BX933">
        <v>5</v>
      </c>
      <c r="BY933">
        <v>4</v>
      </c>
      <c r="BZ933">
        <v>4</v>
      </c>
      <c r="CA933">
        <v>4</v>
      </c>
      <c r="CB933">
        <v>3</v>
      </c>
      <c r="CC933">
        <v>3</v>
      </c>
      <c r="CD933">
        <v>3</v>
      </c>
      <c r="CE933">
        <v>6</v>
      </c>
      <c r="CF933">
        <v>4</v>
      </c>
      <c r="CG933">
        <v>4</v>
      </c>
      <c r="CH933">
        <v>4</v>
      </c>
      <c r="CI933">
        <v>4</v>
      </c>
      <c r="CJ933">
        <v>4</v>
      </c>
      <c r="CK933">
        <v>4</v>
      </c>
      <c r="CL933">
        <v>1</v>
      </c>
      <c r="CM933">
        <v>1</v>
      </c>
      <c r="CN933">
        <v>1</v>
      </c>
    </row>
    <row r="934" spans="1:92" ht="15.5">
      <c r="A934" s="126" t="s">
        <v>528</v>
      </c>
      <c r="B934" s="132">
        <v>10.311415716175839</v>
      </c>
      <c r="C934">
        <v>1</v>
      </c>
      <c r="D934">
        <v>3</v>
      </c>
      <c r="E934">
        <v>2</v>
      </c>
      <c r="F934"/>
      <c r="G934"/>
      <c r="H934"/>
      <c r="I934"/>
      <c r="J934"/>
      <c r="K934"/>
      <c r="L934"/>
      <c r="M934"/>
      <c r="N934"/>
      <c r="O934">
        <v>10</v>
      </c>
      <c r="P934"/>
      <c r="Q934" s="126">
        <f t="shared" si="42"/>
        <v>1</v>
      </c>
      <c r="R934">
        <f t="shared" si="44"/>
        <v>10</v>
      </c>
      <c r="S934"/>
      <c r="T934">
        <v>2</v>
      </c>
      <c r="U934"/>
      <c r="V934"/>
      <c r="W934"/>
      <c r="X934">
        <v>6</v>
      </c>
      <c r="Y934">
        <v>7</v>
      </c>
      <c r="Z934"/>
      <c r="AA934">
        <v>9</v>
      </c>
      <c r="AB934"/>
      <c r="AC934">
        <v>11</v>
      </c>
      <c r="AD934"/>
      <c r="AE934"/>
      <c r="AF934"/>
      <c r="AG934" s="126">
        <f t="shared" si="43"/>
        <v>5</v>
      </c>
      <c r="AH934"/>
      <c r="AI934">
        <v>5</v>
      </c>
      <c r="AJ934"/>
      <c r="AK934"/>
      <c r="AL934"/>
      <c r="AM934">
        <v>4</v>
      </c>
      <c r="AN934">
        <v>1</v>
      </c>
      <c r="AO934"/>
      <c r="AP934">
        <v>2</v>
      </c>
      <c r="AQ934"/>
      <c r="AR934">
        <v>3</v>
      </c>
      <c r="AS934"/>
      <c r="AT934"/>
      <c r="AU934" t="s">
        <v>527</v>
      </c>
      <c r="AV934" t="s">
        <v>269</v>
      </c>
      <c r="AW934" t="s">
        <v>526</v>
      </c>
      <c r="AX934" t="s">
        <v>316</v>
      </c>
      <c r="AY934" t="s">
        <v>525</v>
      </c>
      <c r="AZ934">
        <v>3</v>
      </c>
      <c r="BA934">
        <v>4</v>
      </c>
      <c r="BB934">
        <v>4</v>
      </c>
      <c r="BC934">
        <v>4</v>
      </c>
      <c r="BD934">
        <v>4</v>
      </c>
      <c r="BE934">
        <v>4</v>
      </c>
      <c r="BF934">
        <v>3</v>
      </c>
      <c r="BG934">
        <v>3</v>
      </c>
      <c r="BH934">
        <v>3</v>
      </c>
      <c r="BI934">
        <v>4</v>
      </c>
      <c r="BJ934">
        <v>3</v>
      </c>
      <c r="BK934">
        <v>4</v>
      </c>
      <c r="BL934">
        <v>4</v>
      </c>
      <c r="BM934">
        <v>4</v>
      </c>
      <c r="BN934">
        <v>2</v>
      </c>
      <c r="BO934">
        <v>4</v>
      </c>
      <c r="BP934">
        <v>3</v>
      </c>
      <c r="BQ934">
        <v>3</v>
      </c>
      <c r="BR934">
        <v>3</v>
      </c>
      <c r="BS934">
        <v>3</v>
      </c>
      <c r="BT934">
        <v>4</v>
      </c>
      <c r="BU934">
        <v>3</v>
      </c>
      <c r="BV934">
        <v>3</v>
      </c>
      <c r="BW934">
        <v>4</v>
      </c>
      <c r="BX934">
        <v>4</v>
      </c>
      <c r="BY934">
        <v>4</v>
      </c>
      <c r="BZ934">
        <v>4</v>
      </c>
      <c r="CA934">
        <v>4</v>
      </c>
      <c r="CB934">
        <v>4</v>
      </c>
      <c r="CC934">
        <v>3</v>
      </c>
      <c r="CD934">
        <v>3</v>
      </c>
      <c r="CE934">
        <v>3</v>
      </c>
      <c r="CF934">
        <v>4</v>
      </c>
      <c r="CG934">
        <v>4</v>
      </c>
      <c r="CH934">
        <v>4</v>
      </c>
      <c r="CI934">
        <v>4</v>
      </c>
      <c r="CJ934">
        <v>4</v>
      </c>
      <c r="CK934">
        <v>4</v>
      </c>
      <c r="CL934">
        <v>3</v>
      </c>
      <c r="CM934">
        <v>3</v>
      </c>
      <c r="CN934">
        <v>3</v>
      </c>
    </row>
    <row r="935" spans="1:92" ht="15.5">
      <c r="A935" s="126" t="s">
        <v>524</v>
      </c>
      <c r="B935" s="132">
        <v>8.7236236292633773</v>
      </c>
      <c r="C935">
        <v>1</v>
      </c>
      <c r="D935">
        <v>6</v>
      </c>
      <c r="E935">
        <v>13</v>
      </c>
      <c r="F935">
        <v>1</v>
      </c>
      <c r="G935"/>
      <c r="H935"/>
      <c r="I935"/>
      <c r="J935"/>
      <c r="K935"/>
      <c r="L935"/>
      <c r="M935"/>
      <c r="N935"/>
      <c r="O935"/>
      <c r="P935"/>
      <c r="Q935" s="126">
        <f t="shared" si="42"/>
        <v>1</v>
      </c>
      <c r="R935">
        <f t="shared" si="44"/>
        <v>1</v>
      </c>
      <c r="S935"/>
      <c r="T935">
        <v>2</v>
      </c>
      <c r="U935"/>
      <c r="V935">
        <v>4</v>
      </c>
      <c r="W935"/>
      <c r="X935">
        <v>6</v>
      </c>
      <c r="Y935">
        <v>7</v>
      </c>
      <c r="Z935"/>
      <c r="AA935"/>
      <c r="AB935"/>
      <c r="AC935">
        <v>11</v>
      </c>
      <c r="AD935">
        <v>12</v>
      </c>
      <c r="AE935"/>
      <c r="AF935"/>
      <c r="AG935" s="126">
        <f t="shared" si="43"/>
        <v>6</v>
      </c>
      <c r="AH935"/>
      <c r="AI935">
        <v>1</v>
      </c>
      <c r="AJ935"/>
      <c r="AK935">
        <v>4</v>
      </c>
      <c r="AL935"/>
      <c r="AM935">
        <v>2</v>
      </c>
      <c r="AN935">
        <v>5</v>
      </c>
      <c r="AO935"/>
      <c r="AP935"/>
      <c r="AQ935"/>
      <c r="AR935">
        <v>6</v>
      </c>
      <c r="AS935">
        <v>3</v>
      </c>
      <c r="AT935"/>
      <c r="AU935" t="s">
        <v>523</v>
      </c>
      <c r="AV935" t="s">
        <v>522</v>
      </c>
      <c r="AW935" t="s">
        <v>521</v>
      </c>
      <c r="AX935"/>
      <c r="AY935"/>
      <c r="AZ935">
        <v>4</v>
      </c>
      <c r="BA935">
        <v>1</v>
      </c>
      <c r="BB935">
        <v>1</v>
      </c>
      <c r="BC935">
        <v>2</v>
      </c>
      <c r="BD935">
        <v>4</v>
      </c>
      <c r="BE935">
        <v>5</v>
      </c>
      <c r="BF935">
        <v>2</v>
      </c>
      <c r="BG935">
        <v>4</v>
      </c>
      <c r="BH935">
        <v>2</v>
      </c>
      <c r="BI935">
        <v>4</v>
      </c>
      <c r="BJ935">
        <v>4</v>
      </c>
      <c r="BK935">
        <v>4</v>
      </c>
      <c r="BL935">
        <v>4</v>
      </c>
      <c r="BM935">
        <v>5</v>
      </c>
      <c r="BN935">
        <v>5</v>
      </c>
      <c r="BO935">
        <v>5</v>
      </c>
      <c r="BP935">
        <v>4</v>
      </c>
      <c r="BQ935">
        <v>4</v>
      </c>
      <c r="BR935">
        <v>4</v>
      </c>
      <c r="BS935">
        <v>4</v>
      </c>
      <c r="BT935">
        <v>4</v>
      </c>
      <c r="BU935">
        <v>5</v>
      </c>
      <c r="BV935">
        <v>5</v>
      </c>
      <c r="BW935">
        <v>5</v>
      </c>
      <c r="BX935">
        <v>4</v>
      </c>
      <c r="BY935">
        <v>4</v>
      </c>
      <c r="BZ935">
        <v>5</v>
      </c>
      <c r="CA935">
        <v>4</v>
      </c>
      <c r="CB935">
        <v>4</v>
      </c>
      <c r="CC935">
        <v>4</v>
      </c>
      <c r="CD935">
        <v>4</v>
      </c>
      <c r="CE935">
        <v>3</v>
      </c>
      <c r="CF935">
        <v>3</v>
      </c>
      <c r="CG935">
        <v>2</v>
      </c>
      <c r="CH935">
        <v>2</v>
      </c>
      <c r="CI935">
        <v>2</v>
      </c>
      <c r="CJ935">
        <v>2</v>
      </c>
      <c r="CK935">
        <v>3</v>
      </c>
      <c r="CL935">
        <v>3</v>
      </c>
      <c r="CM935">
        <v>3</v>
      </c>
      <c r="CN935">
        <v>3</v>
      </c>
    </row>
    <row r="936" spans="1:92" ht="15.5">
      <c r="A936" s="126" t="s">
        <v>520</v>
      </c>
      <c r="B936" s="132">
        <v>10.036527675535927</v>
      </c>
      <c r="C936">
        <v>2</v>
      </c>
      <c r="D936">
        <v>1</v>
      </c>
      <c r="E936">
        <v>15</v>
      </c>
      <c r="F936">
        <v>1</v>
      </c>
      <c r="G936"/>
      <c r="H936"/>
      <c r="I936"/>
      <c r="J936"/>
      <c r="K936"/>
      <c r="L936"/>
      <c r="M936"/>
      <c r="N936"/>
      <c r="O936"/>
      <c r="P936"/>
      <c r="Q936" s="126">
        <f t="shared" si="42"/>
        <v>1</v>
      </c>
      <c r="R936">
        <f t="shared" si="44"/>
        <v>1</v>
      </c>
      <c r="S936"/>
      <c r="T936"/>
      <c r="U936"/>
      <c r="V936">
        <v>4</v>
      </c>
      <c r="W936"/>
      <c r="X936"/>
      <c r="Y936"/>
      <c r="Z936"/>
      <c r="AA936"/>
      <c r="AB936"/>
      <c r="AC936"/>
      <c r="AD936"/>
      <c r="AE936"/>
      <c r="AF936"/>
      <c r="AG936" s="126">
        <f t="shared" si="43"/>
        <v>1</v>
      </c>
      <c r="AH936"/>
      <c r="AI936"/>
      <c r="AJ936"/>
      <c r="AK936">
        <v>1</v>
      </c>
      <c r="AL936"/>
      <c r="AM936"/>
      <c r="AN936"/>
      <c r="AO936"/>
      <c r="AP936"/>
      <c r="AQ936"/>
      <c r="AR936"/>
      <c r="AS936"/>
      <c r="AT936"/>
      <c r="AU936" t="s">
        <v>519</v>
      </c>
      <c r="AV936" t="s">
        <v>518</v>
      </c>
      <c r="AW936" t="s">
        <v>517</v>
      </c>
      <c r="AX936"/>
      <c r="AY936"/>
      <c r="AZ936">
        <v>4</v>
      </c>
      <c r="BA936">
        <v>4</v>
      </c>
      <c r="BB936">
        <v>3</v>
      </c>
      <c r="BC936">
        <v>3</v>
      </c>
      <c r="BD936">
        <v>3</v>
      </c>
      <c r="BE936">
        <v>3</v>
      </c>
      <c r="BF936">
        <v>3</v>
      </c>
      <c r="BG936">
        <v>3</v>
      </c>
      <c r="BH936">
        <v>3</v>
      </c>
      <c r="BI936">
        <v>4</v>
      </c>
      <c r="BJ936">
        <v>3</v>
      </c>
      <c r="BK936">
        <v>3</v>
      </c>
      <c r="BL936">
        <v>3</v>
      </c>
      <c r="BM936">
        <v>3</v>
      </c>
      <c r="BN936">
        <v>3</v>
      </c>
      <c r="BO936">
        <v>4</v>
      </c>
      <c r="BP936">
        <v>3</v>
      </c>
      <c r="BQ936">
        <v>4</v>
      </c>
      <c r="BR936">
        <v>3</v>
      </c>
      <c r="BS936">
        <v>5</v>
      </c>
      <c r="BT936">
        <v>3</v>
      </c>
      <c r="BU936">
        <v>5</v>
      </c>
      <c r="BV936">
        <v>3</v>
      </c>
      <c r="BW936">
        <v>1</v>
      </c>
      <c r="BX936">
        <v>4</v>
      </c>
      <c r="BY936">
        <v>4</v>
      </c>
      <c r="BZ936">
        <v>4</v>
      </c>
      <c r="CA936">
        <v>2</v>
      </c>
      <c r="CB936">
        <v>4</v>
      </c>
      <c r="CC936">
        <v>3</v>
      </c>
      <c r="CD936">
        <v>4</v>
      </c>
      <c r="CE936">
        <v>2</v>
      </c>
      <c r="CF936">
        <v>3</v>
      </c>
      <c r="CG936">
        <v>3</v>
      </c>
      <c r="CH936">
        <v>3</v>
      </c>
      <c r="CI936">
        <v>3</v>
      </c>
      <c r="CJ936">
        <v>3</v>
      </c>
      <c r="CK936">
        <v>3</v>
      </c>
      <c r="CL936">
        <v>3</v>
      </c>
      <c r="CM936">
        <v>3</v>
      </c>
      <c r="CN936">
        <v>3</v>
      </c>
    </row>
    <row r="937" spans="1:92" ht="15.5">
      <c r="A937" s="126" t="s">
        <v>516</v>
      </c>
      <c r="B937" s="132">
        <v>9.5735891338170163</v>
      </c>
      <c r="C937">
        <v>2</v>
      </c>
      <c r="D937">
        <v>3</v>
      </c>
      <c r="E937">
        <v>12</v>
      </c>
      <c r="F937">
        <v>1</v>
      </c>
      <c r="G937"/>
      <c r="H937"/>
      <c r="I937"/>
      <c r="J937"/>
      <c r="K937"/>
      <c r="L937"/>
      <c r="M937"/>
      <c r="N937"/>
      <c r="O937"/>
      <c r="P937"/>
      <c r="Q937" s="126">
        <f t="shared" si="42"/>
        <v>1</v>
      </c>
      <c r="R937">
        <f t="shared" si="44"/>
        <v>1</v>
      </c>
      <c r="S937"/>
      <c r="T937">
        <v>2</v>
      </c>
      <c r="U937">
        <v>3</v>
      </c>
      <c r="V937"/>
      <c r="W937">
        <v>5</v>
      </c>
      <c r="X937">
        <v>6</v>
      </c>
      <c r="Y937"/>
      <c r="Z937"/>
      <c r="AA937"/>
      <c r="AB937"/>
      <c r="AC937">
        <v>11</v>
      </c>
      <c r="AD937"/>
      <c r="AE937"/>
      <c r="AF937"/>
      <c r="AG937" s="126">
        <f t="shared" si="43"/>
        <v>5</v>
      </c>
      <c r="AH937"/>
      <c r="AI937">
        <v>1</v>
      </c>
      <c r="AJ937">
        <v>4</v>
      </c>
      <c r="AK937"/>
      <c r="AL937">
        <v>2</v>
      </c>
      <c r="AM937">
        <v>3</v>
      </c>
      <c r="AN937"/>
      <c r="AO937"/>
      <c r="AP937"/>
      <c r="AQ937"/>
      <c r="AR937">
        <v>5</v>
      </c>
      <c r="AS937"/>
      <c r="AT937"/>
      <c r="AU937" t="s">
        <v>515</v>
      </c>
      <c r="AV937" t="s">
        <v>514</v>
      </c>
      <c r="AW937" t="s">
        <v>513</v>
      </c>
      <c r="AX937" t="s">
        <v>513</v>
      </c>
      <c r="AY937" t="s">
        <v>513</v>
      </c>
      <c r="AZ937">
        <v>3</v>
      </c>
      <c r="BA937">
        <v>2</v>
      </c>
      <c r="BB937">
        <v>2</v>
      </c>
      <c r="BC937">
        <v>2</v>
      </c>
      <c r="BD937">
        <v>5</v>
      </c>
      <c r="BE937">
        <v>5</v>
      </c>
      <c r="BF937">
        <v>3</v>
      </c>
      <c r="BG937">
        <v>4</v>
      </c>
      <c r="BH937">
        <v>3</v>
      </c>
      <c r="BI937">
        <v>5</v>
      </c>
      <c r="BJ937">
        <v>4</v>
      </c>
      <c r="BK937">
        <v>4</v>
      </c>
      <c r="BL937">
        <v>5</v>
      </c>
      <c r="BM937">
        <v>5</v>
      </c>
      <c r="BN937">
        <v>5</v>
      </c>
      <c r="BO937">
        <v>5</v>
      </c>
      <c r="BP937">
        <v>5</v>
      </c>
      <c r="BQ937">
        <v>5</v>
      </c>
      <c r="BR937">
        <v>5</v>
      </c>
      <c r="BS937">
        <v>5</v>
      </c>
      <c r="BT937">
        <v>5</v>
      </c>
      <c r="BU937">
        <v>3</v>
      </c>
      <c r="BV937">
        <v>5</v>
      </c>
      <c r="BW937">
        <v>5</v>
      </c>
      <c r="BX937">
        <v>5</v>
      </c>
      <c r="BY937">
        <v>5</v>
      </c>
      <c r="BZ937">
        <v>5</v>
      </c>
      <c r="CA937">
        <v>5</v>
      </c>
      <c r="CB937">
        <v>5</v>
      </c>
      <c r="CC937">
        <v>5</v>
      </c>
      <c r="CD937">
        <v>5</v>
      </c>
      <c r="CE937">
        <v>4</v>
      </c>
      <c r="CF937">
        <v>4</v>
      </c>
      <c r="CG937">
        <v>5</v>
      </c>
      <c r="CH937">
        <v>4</v>
      </c>
      <c r="CI937">
        <v>4</v>
      </c>
      <c r="CJ937">
        <v>4</v>
      </c>
      <c r="CK937">
        <v>5</v>
      </c>
      <c r="CL937">
        <v>4</v>
      </c>
      <c r="CM937">
        <v>3</v>
      </c>
      <c r="CN937">
        <v>3</v>
      </c>
    </row>
    <row r="938" spans="1:92" ht="15.5">
      <c r="A938" s="126" t="s">
        <v>512</v>
      </c>
      <c r="B938" s="132">
        <v>8.5185419929065525</v>
      </c>
      <c r="C938">
        <v>1</v>
      </c>
      <c r="D938">
        <v>6</v>
      </c>
      <c r="E938">
        <v>6</v>
      </c>
      <c r="F938">
        <v>1</v>
      </c>
      <c r="G938"/>
      <c r="H938"/>
      <c r="I938"/>
      <c r="J938"/>
      <c r="K938"/>
      <c r="L938"/>
      <c r="M938"/>
      <c r="N938"/>
      <c r="O938"/>
      <c r="P938"/>
      <c r="Q938" s="126">
        <f t="shared" si="42"/>
        <v>1</v>
      </c>
      <c r="R938">
        <f t="shared" si="44"/>
        <v>1</v>
      </c>
      <c r="S938"/>
      <c r="T938">
        <v>2</v>
      </c>
      <c r="U938">
        <v>3</v>
      </c>
      <c r="V938"/>
      <c r="W938">
        <v>5</v>
      </c>
      <c r="X938">
        <v>6</v>
      </c>
      <c r="Y938">
        <v>7</v>
      </c>
      <c r="Z938"/>
      <c r="AA938"/>
      <c r="AB938"/>
      <c r="AC938">
        <v>11</v>
      </c>
      <c r="AD938"/>
      <c r="AE938"/>
      <c r="AF938"/>
      <c r="AG938" s="126">
        <f t="shared" si="43"/>
        <v>6</v>
      </c>
      <c r="AH938"/>
      <c r="AI938">
        <v>2</v>
      </c>
      <c r="AJ938">
        <v>3</v>
      </c>
      <c r="AK938"/>
      <c r="AL938">
        <v>5</v>
      </c>
      <c r="AM938">
        <v>1</v>
      </c>
      <c r="AN938">
        <v>6</v>
      </c>
      <c r="AO938"/>
      <c r="AP938"/>
      <c r="AQ938"/>
      <c r="AR938">
        <v>4</v>
      </c>
      <c r="AS938"/>
      <c r="AT938"/>
      <c r="AU938" t="s">
        <v>289</v>
      </c>
      <c r="AV938" t="s">
        <v>511</v>
      </c>
      <c r="AW938"/>
      <c r="AX938"/>
      <c r="AY938"/>
      <c r="AZ938">
        <v>6</v>
      </c>
      <c r="BA938">
        <v>3</v>
      </c>
      <c r="BB938">
        <v>4</v>
      </c>
      <c r="BC938">
        <v>4</v>
      </c>
      <c r="BD938">
        <v>4</v>
      </c>
      <c r="BE938">
        <v>4</v>
      </c>
      <c r="BF938">
        <v>3</v>
      </c>
      <c r="BG938">
        <v>2</v>
      </c>
      <c r="BH938">
        <v>2</v>
      </c>
      <c r="BI938">
        <v>4</v>
      </c>
      <c r="BJ938">
        <v>4</v>
      </c>
      <c r="BK938">
        <v>4</v>
      </c>
      <c r="BL938">
        <v>4</v>
      </c>
      <c r="BM938">
        <v>4</v>
      </c>
      <c r="BN938">
        <v>4</v>
      </c>
      <c r="BO938">
        <v>4</v>
      </c>
      <c r="BP938">
        <v>4</v>
      </c>
      <c r="BQ938">
        <v>3</v>
      </c>
      <c r="BR938">
        <v>4</v>
      </c>
      <c r="BS938">
        <v>4</v>
      </c>
      <c r="BT938">
        <v>5</v>
      </c>
      <c r="BU938">
        <v>4</v>
      </c>
      <c r="BV938">
        <v>4</v>
      </c>
      <c r="BW938">
        <v>3</v>
      </c>
      <c r="BX938">
        <v>5</v>
      </c>
      <c r="BY938">
        <v>5</v>
      </c>
      <c r="BZ938">
        <v>5</v>
      </c>
      <c r="CA938">
        <v>4</v>
      </c>
      <c r="CB938">
        <v>3</v>
      </c>
      <c r="CC938">
        <v>4</v>
      </c>
      <c r="CD938">
        <v>4</v>
      </c>
      <c r="CE938">
        <v>4</v>
      </c>
      <c r="CF938">
        <v>4</v>
      </c>
      <c r="CG938">
        <v>4</v>
      </c>
      <c r="CH938">
        <v>3</v>
      </c>
      <c r="CI938">
        <v>3</v>
      </c>
      <c r="CJ938">
        <v>3</v>
      </c>
      <c r="CK938">
        <v>3</v>
      </c>
      <c r="CL938">
        <v>3</v>
      </c>
      <c r="CM938">
        <v>2</v>
      </c>
      <c r="CN938">
        <v>2</v>
      </c>
    </row>
    <row r="939" spans="1:92" ht="15.5">
      <c r="A939" s="126" t="s">
        <v>510</v>
      </c>
      <c r="B939" s="132">
        <v>8.9790029959929427</v>
      </c>
      <c r="C939">
        <v>2</v>
      </c>
      <c r="D939">
        <v>2</v>
      </c>
      <c r="E939">
        <v>2</v>
      </c>
      <c r="F939">
        <v>1</v>
      </c>
      <c r="G939"/>
      <c r="H939"/>
      <c r="I939"/>
      <c r="J939"/>
      <c r="K939"/>
      <c r="L939"/>
      <c r="M939"/>
      <c r="N939"/>
      <c r="O939"/>
      <c r="P939"/>
      <c r="Q939" s="126">
        <f t="shared" si="42"/>
        <v>1</v>
      </c>
      <c r="R939">
        <f t="shared" si="44"/>
        <v>1</v>
      </c>
      <c r="S939"/>
      <c r="T939">
        <v>2</v>
      </c>
      <c r="U939">
        <v>3</v>
      </c>
      <c r="V939">
        <v>4</v>
      </c>
      <c r="W939">
        <v>5</v>
      </c>
      <c r="X939">
        <v>6</v>
      </c>
      <c r="Y939">
        <v>7</v>
      </c>
      <c r="Z939">
        <v>8</v>
      </c>
      <c r="AA939">
        <v>9</v>
      </c>
      <c r="AB939">
        <v>10</v>
      </c>
      <c r="AC939">
        <v>11</v>
      </c>
      <c r="AD939"/>
      <c r="AE939">
        <v>13</v>
      </c>
      <c r="AF939"/>
      <c r="AG939" s="126">
        <f t="shared" si="43"/>
        <v>11</v>
      </c>
      <c r="AH939"/>
      <c r="AI939">
        <v>1</v>
      </c>
      <c r="AJ939">
        <v>3</v>
      </c>
      <c r="AK939">
        <v>2</v>
      </c>
      <c r="AL939">
        <v>10</v>
      </c>
      <c r="AM939">
        <v>4</v>
      </c>
      <c r="AN939">
        <v>5</v>
      </c>
      <c r="AO939">
        <v>8</v>
      </c>
      <c r="AP939">
        <v>6</v>
      </c>
      <c r="AQ939">
        <v>7</v>
      </c>
      <c r="AR939">
        <v>9</v>
      </c>
      <c r="AS939"/>
      <c r="AT939">
        <v>11</v>
      </c>
      <c r="AU939" t="s">
        <v>509</v>
      </c>
      <c r="AV939" t="s">
        <v>508</v>
      </c>
      <c r="AW939" t="s">
        <v>507</v>
      </c>
      <c r="AX939" t="s">
        <v>506</v>
      </c>
      <c r="AY939"/>
      <c r="AZ939">
        <v>4</v>
      </c>
      <c r="BA939">
        <v>4</v>
      </c>
      <c r="BB939">
        <v>4</v>
      </c>
      <c r="BC939">
        <v>4</v>
      </c>
      <c r="BD939">
        <v>5</v>
      </c>
      <c r="BE939">
        <v>5</v>
      </c>
      <c r="BF939">
        <v>4</v>
      </c>
      <c r="BG939">
        <v>5</v>
      </c>
      <c r="BH939">
        <v>5</v>
      </c>
      <c r="BI939">
        <v>5</v>
      </c>
      <c r="BJ939">
        <v>5</v>
      </c>
      <c r="BK939">
        <v>5</v>
      </c>
      <c r="BL939">
        <v>5</v>
      </c>
      <c r="BM939">
        <v>5</v>
      </c>
      <c r="BN939">
        <v>5</v>
      </c>
      <c r="BO939">
        <v>5</v>
      </c>
      <c r="BP939">
        <v>5</v>
      </c>
      <c r="BQ939">
        <v>5</v>
      </c>
      <c r="BR939">
        <v>5</v>
      </c>
      <c r="BS939">
        <v>5</v>
      </c>
      <c r="BT939">
        <v>5</v>
      </c>
      <c r="BU939">
        <v>5</v>
      </c>
      <c r="BV939">
        <v>5</v>
      </c>
      <c r="BW939">
        <v>5</v>
      </c>
      <c r="BX939">
        <v>5</v>
      </c>
      <c r="BY939">
        <v>5</v>
      </c>
      <c r="BZ939">
        <v>5</v>
      </c>
      <c r="CA939">
        <v>5</v>
      </c>
      <c r="CB939">
        <v>5</v>
      </c>
      <c r="CC939">
        <v>5</v>
      </c>
      <c r="CD939">
        <v>5</v>
      </c>
      <c r="CE939">
        <v>4</v>
      </c>
      <c r="CF939">
        <v>5</v>
      </c>
      <c r="CG939">
        <v>4</v>
      </c>
      <c r="CH939">
        <v>3</v>
      </c>
      <c r="CI939">
        <v>3</v>
      </c>
      <c r="CJ939">
        <v>5</v>
      </c>
      <c r="CK939">
        <v>3</v>
      </c>
      <c r="CL939">
        <v>4</v>
      </c>
      <c r="CM939">
        <v>4</v>
      </c>
      <c r="CN939">
        <v>3</v>
      </c>
    </row>
    <row r="940" spans="1:92" ht="15.5">
      <c r="A940" s="126" t="s">
        <v>505</v>
      </c>
      <c r="B940" s="132">
        <v>8.6814236151018189</v>
      </c>
      <c r="C940">
        <v>1</v>
      </c>
      <c r="D940">
        <v>1</v>
      </c>
      <c r="E940">
        <v>5</v>
      </c>
      <c r="F940"/>
      <c r="G940"/>
      <c r="H940">
        <v>3</v>
      </c>
      <c r="I940"/>
      <c r="J940"/>
      <c r="K940"/>
      <c r="L940"/>
      <c r="M940"/>
      <c r="N940"/>
      <c r="O940"/>
      <c r="P940"/>
      <c r="Q940" s="126">
        <f t="shared" si="42"/>
        <v>1</v>
      </c>
      <c r="R940">
        <f t="shared" si="44"/>
        <v>3</v>
      </c>
      <c r="S940"/>
      <c r="T940">
        <v>2</v>
      </c>
      <c r="U940"/>
      <c r="V940"/>
      <c r="W940"/>
      <c r="X940"/>
      <c r="Y940"/>
      <c r="Z940"/>
      <c r="AA940"/>
      <c r="AB940"/>
      <c r="AC940"/>
      <c r="AD940"/>
      <c r="AE940"/>
      <c r="AF940"/>
      <c r="AG940" s="126">
        <f t="shared" si="43"/>
        <v>1</v>
      </c>
      <c r="AH940"/>
      <c r="AI940">
        <v>1</v>
      </c>
      <c r="AJ940"/>
      <c r="AK940"/>
      <c r="AL940"/>
      <c r="AM940"/>
      <c r="AN940"/>
      <c r="AO940"/>
      <c r="AP940"/>
      <c r="AQ940"/>
      <c r="AR940"/>
      <c r="AS940"/>
      <c r="AT940"/>
      <c r="AU940"/>
      <c r="AV940"/>
      <c r="AW940"/>
      <c r="AX940"/>
      <c r="AY940"/>
      <c r="AZ940">
        <v>3</v>
      </c>
      <c r="BA940">
        <v>2</v>
      </c>
      <c r="BB940">
        <v>1</v>
      </c>
      <c r="BC940">
        <v>2</v>
      </c>
      <c r="BD940">
        <v>3</v>
      </c>
      <c r="BE940">
        <v>2</v>
      </c>
      <c r="BF940">
        <v>2</v>
      </c>
      <c r="BG940">
        <v>2</v>
      </c>
      <c r="BH940">
        <v>2</v>
      </c>
      <c r="BI940">
        <v>2</v>
      </c>
      <c r="BJ940">
        <v>3</v>
      </c>
      <c r="BK940">
        <v>3</v>
      </c>
      <c r="BL940">
        <v>3</v>
      </c>
      <c r="BM940">
        <v>3</v>
      </c>
      <c r="BN940">
        <v>2</v>
      </c>
      <c r="BO940">
        <v>2</v>
      </c>
      <c r="BP940">
        <v>2</v>
      </c>
      <c r="BQ940">
        <v>2</v>
      </c>
      <c r="BR940">
        <v>2</v>
      </c>
      <c r="BS940">
        <v>2</v>
      </c>
      <c r="BT940">
        <v>3</v>
      </c>
      <c r="BU940">
        <v>3</v>
      </c>
      <c r="BV940">
        <v>3</v>
      </c>
      <c r="BW940">
        <v>3</v>
      </c>
      <c r="BX940">
        <v>3</v>
      </c>
      <c r="BY940">
        <v>3</v>
      </c>
      <c r="BZ940">
        <v>3</v>
      </c>
      <c r="CA940">
        <v>2</v>
      </c>
      <c r="CB940">
        <v>2</v>
      </c>
      <c r="CC940">
        <v>2</v>
      </c>
      <c r="CD940">
        <v>2</v>
      </c>
      <c r="CE940">
        <v>5</v>
      </c>
      <c r="CF940">
        <v>3</v>
      </c>
      <c r="CG940">
        <v>2</v>
      </c>
      <c r="CH940">
        <v>2</v>
      </c>
      <c r="CI940">
        <v>3</v>
      </c>
      <c r="CJ940">
        <v>1</v>
      </c>
      <c r="CK940">
        <v>2</v>
      </c>
      <c r="CL940">
        <v>3</v>
      </c>
      <c r="CM940">
        <v>2</v>
      </c>
      <c r="CN940">
        <v>2</v>
      </c>
    </row>
    <row r="941" spans="1:92" ht="15.5">
      <c r="A941" s="126" t="s">
        <v>504</v>
      </c>
      <c r="B941" s="132">
        <v>8.1416836924183382</v>
      </c>
      <c r="C941">
        <v>2</v>
      </c>
      <c r="D941">
        <v>3</v>
      </c>
      <c r="E941">
        <v>2</v>
      </c>
      <c r="F941"/>
      <c r="G941"/>
      <c r="H941"/>
      <c r="I941"/>
      <c r="J941"/>
      <c r="K941"/>
      <c r="L941">
        <v>7</v>
      </c>
      <c r="M941"/>
      <c r="N941"/>
      <c r="O941"/>
      <c r="P941"/>
      <c r="Q941" s="126">
        <f t="shared" si="42"/>
        <v>1</v>
      </c>
      <c r="R941">
        <f t="shared" si="44"/>
        <v>7</v>
      </c>
      <c r="S941"/>
      <c r="T941">
        <v>2</v>
      </c>
      <c r="U941"/>
      <c r="V941"/>
      <c r="W941"/>
      <c r="X941"/>
      <c r="Y941"/>
      <c r="Z941"/>
      <c r="AA941"/>
      <c r="AB941"/>
      <c r="AC941"/>
      <c r="AD941"/>
      <c r="AE941"/>
      <c r="AF941"/>
      <c r="AG941" s="126">
        <f t="shared" si="43"/>
        <v>1</v>
      </c>
      <c r="AH941"/>
      <c r="AI941">
        <v>1</v>
      </c>
      <c r="AJ941"/>
      <c r="AK941"/>
      <c r="AL941"/>
      <c r="AM941"/>
      <c r="AN941"/>
      <c r="AO941"/>
      <c r="AP941"/>
      <c r="AQ941"/>
      <c r="AR941"/>
      <c r="AS941"/>
      <c r="AT941"/>
      <c r="AU941"/>
      <c r="AV941"/>
      <c r="AW941"/>
      <c r="AX941"/>
      <c r="AY941"/>
      <c r="AZ941">
        <v>4</v>
      </c>
      <c r="BA941">
        <v>5</v>
      </c>
      <c r="BB941">
        <v>5</v>
      </c>
      <c r="BC941">
        <v>4</v>
      </c>
      <c r="BD941">
        <v>4</v>
      </c>
      <c r="BE941">
        <v>4</v>
      </c>
      <c r="BF941">
        <v>2</v>
      </c>
      <c r="BG941">
        <v>2</v>
      </c>
      <c r="BH941">
        <v>1</v>
      </c>
      <c r="BI941">
        <v>1</v>
      </c>
      <c r="BJ941">
        <v>5</v>
      </c>
      <c r="BK941">
        <v>5</v>
      </c>
      <c r="BL941">
        <v>5</v>
      </c>
      <c r="BM941">
        <v>5</v>
      </c>
      <c r="BN941">
        <v>3</v>
      </c>
      <c r="BO941">
        <v>3</v>
      </c>
      <c r="BP941">
        <v>2</v>
      </c>
      <c r="BQ941">
        <v>1</v>
      </c>
      <c r="BR941">
        <v>1</v>
      </c>
      <c r="BS941">
        <v>2</v>
      </c>
      <c r="BT941">
        <v>5</v>
      </c>
      <c r="BU941">
        <v>5</v>
      </c>
      <c r="BV941">
        <v>5</v>
      </c>
      <c r="BW941">
        <v>5</v>
      </c>
      <c r="BX941">
        <v>5</v>
      </c>
      <c r="BY941">
        <v>5</v>
      </c>
      <c r="BZ941">
        <v>5</v>
      </c>
      <c r="CA941">
        <v>5</v>
      </c>
      <c r="CB941">
        <v>4</v>
      </c>
      <c r="CC941">
        <v>3</v>
      </c>
      <c r="CD941">
        <v>3</v>
      </c>
      <c r="CE941">
        <v>6</v>
      </c>
      <c r="CF941">
        <v>2</v>
      </c>
      <c r="CG941">
        <v>5</v>
      </c>
      <c r="CH941">
        <v>5</v>
      </c>
      <c r="CI941">
        <v>4</v>
      </c>
      <c r="CJ941">
        <v>5</v>
      </c>
      <c r="CK941">
        <v>5</v>
      </c>
      <c r="CL941">
        <v>2</v>
      </c>
      <c r="CM941">
        <v>1</v>
      </c>
      <c r="CN941">
        <v>1</v>
      </c>
    </row>
    <row r="942" spans="1:92" ht="15.5">
      <c r="A942" s="126" t="s">
        <v>503</v>
      </c>
      <c r="B942" s="132">
        <v>9.3547331554783426</v>
      </c>
      <c r="C942">
        <v>1</v>
      </c>
      <c r="D942">
        <v>6</v>
      </c>
      <c r="E942">
        <v>2</v>
      </c>
      <c r="F942">
        <v>1</v>
      </c>
      <c r="G942"/>
      <c r="H942"/>
      <c r="I942"/>
      <c r="J942"/>
      <c r="K942"/>
      <c r="L942"/>
      <c r="M942"/>
      <c r="N942"/>
      <c r="O942"/>
      <c r="P942"/>
      <c r="Q942" s="126">
        <f t="shared" si="42"/>
        <v>1</v>
      </c>
      <c r="R942">
        <f t="shared" si="44"/>
        <v>1</v>
      </c>
      <c r="S942"/>
      <c r="T942">
        <v>2</v>
      </c>
      <c r="U942">
        <v>3</v>
      </c>
      <c r="V942">
        <v>4</v>
      </c>
      <c r="W942">
        <v>5</v>
      </c>
      <c r="X942">
        <v>6</v>
      </c>
      <c r="Y942">
        <v>7</v>
      </c>
      <c r="Z942"/>
      <c r="AA942"/>
      <c r="AB942">
        <v>10</v>
      </c>
      <c r="AC942">
        <v>11</v>
      </c>
      <c r="AD942">
        <v>12</v>
      </c>
      <c r="AE942">
        <v>13</v>
      </c>
      <c r="AF942"/>
      <c r="AG942" s="126">
        <f t="shared" si="43"/>
        <v>10</v>
      </c>
      <c r="AH942"/>
      <c r="AI942">
        <v>2</v>
      </c>
      <c r="AJ942">
        <v>4</v>
      </c>
      <c r="AK942">
        <v>3</v>
      </c>
      <c r="AL942">
        <v>10</v>
      </c>
      <c r="AM942">
        <v>1</v>
      </c>
      <c r="AN942">
        <v>5</v>
      </c>
      <c r="AO942"/>
      <c r="AP942"/>
      <c r="AQ942">
        <v>7</v>
      </c>
      <c r="AR942">
        <v>8</v>
      </c>
      <c r="AS942">
        <v>6</v>
      </c>
      <c r="AT942">
        <v>9</v>
      </c>
      <c r="AU942" t="s">
        <v>502</v>
      </c>
      <c r="AV942" t="s">
        <v>501</v>
      </c>
      <c r="AW942" t="s">
        <v>500</v>
      </c>
      <c r="AX942" t="s">
        <v>499</v>
      </c>
      <c r="AY942"/>
      <c r="AZ942">
        <v>1</v>
      </c>
      <c r="BA942">
        <v>2</v>
      </c>
      <c r="BB942">
        <v>1</v>
      </c>
      <c r="BC942">
        <v>3</v>
      </c>
      <c r="BD942">
        <v>4</v>
      </c>
      <c r="BE942">
        <v>2</v>
      </c>
      <c r="BF942">
        <v>2</v>
      </c>
      <c r="BG942">
        <v>2</v>
      </c>
      <c r="BH942">
        <v>3</v>
      </c>
      <c r="BI942">
        <v>2</v>
      </c>
      <c r="BJ942">
        <v>1</v>
      </c>
      <c r="BK942">
        <v>5</v>
      </c>
      <c r="BL942">
        <v>5</v>
      </c>
      <c r="BM942">
        <v>4</v>
      </c>
      <c r="BN942">
        <v>5</v>
      </c>
      <c r="BO942">
        <v>5</v>
      </c>
      <c r="BP942">
        <v>4</v>
      </c>
      <c r="BQ942">
        <v>3</v>
      </c>
      <c r="BR942">
        <v>5</v>
      </c>
      <c r="BS942">
        <v>3</v>
      </c>
      <c r="BT942">
        <v>4</v>
      </c>
      <c r="BU942">
        <v>2</v>
      </c>
      <c r="BV942">
        <v>2</v>
      </c>
      <c r="BW942">
        <v>3</v>
      </c>
      <c r="BX942">
        <v>5</v>
      </c>
      <c r="BY942">
        <v>5</v>
      </c>
      <c r="BZ942">
        <v>5</v>
      </c>
      <c r="CA942">
        <v>4</v>
      </c>
      <c r="CB942">
        <v>4</v>
      </c>
      <c r="CC942">
        <v>1</v>
      </c>
      <c r="CD942">
        <v>4</v>
      </c>
      <c r="CE942">
        <v>5</v>
      </c>
      <c r="CF942">
        <v>1</v>
      </c>
      <c r="CG942">
        <v>2</v>
      </c>
      <c r="CH942">
        <v>2</v>
      </c>
      <c r="CI942">
        <v>1</v>
      </c>
      <c r="CJ942">
        <v>4</v>
      </c>
      <c r="CK942">
        <v>1</v>
      </c>
      <c r="CL942">
        <v>4</v>
      </c>
      <c r="CM942">
        <v>4</v>
      </c>
      <c r="CN942">
        <v>3</v>
      </c>
    </row>
    <row r="943" spans="1:92" ht="15.5">
      <c r="A943" s="126" t="s">
        <v>498</v>
      </c>
      <c r="B943" s="132">
        <v>10.618419538079369</v>
      </c>
      <c r="C943">
        <v>2</v>
      </c>
      <c r="D943">
        <v>5</v>
      </c>
      <c r="E943">
        <v>12</v>
      </c>
      <c r="F943">
        <v>1</v>
      </c>
      <c r="G943"/>
      <c r="H943"/>
      <c r="I943"/>
      <c r="J943"/>
      <c r="K943"/>
      <c r="L943"/>
      <c r="M943"/>
      <c r="N943"/>
      <c r="O943"/>
      <c r="P943"/>
      <c r="Q943" s="126">
        <f t="shared" si="42"/>
        <v>1</v>
      </c>
      <c r="R943">
        <f t="shared" si="44"/>
        <v>1</v>
      </c>
      <c r="S943">
        <v>1</v>
      </c>
      <c r="T943">
        <v>2</v>
      </c>
      <c r="U943">
        <v>3</v>
      </c>
      <c r="V943">
        <v>4</v>
      </c>
      <c r="W943">
        <v>5</v>
      </c>
      <c r="X943">
        <v>6</v>
      </c>
      <c r="Y943">
        <v>7</v>
      </c>
      <c r="Z943">
        <v>8</v>
      </c>
      <c r="AA943"/>
      <c r="AB943">
        <v>10</v>
      </c>
      <c r="AC943">
        <v>11</v>
      </c>
      <c r="AD943">
        <v>12</v>
      </c>
      <c r="AE943"/>
      <c r="AF943"/>
      <c r="AG943" s="126">
        <f t="shared" si="43"/>
        <v>11</v>
      </c>
      <c r="AH943">
        <v>3</v>
      </c>
      <c r="AI943">
        <v>8</v>
      </c>
      <c r="AJ943">
        <v>7</v>
      </c>
      <c r="AK943">
        <v>4</v>
      </c>
      <c r="AL943">
        <v>10</v>
      </c>
      <c r="AM943">
        <v>5</v>
      </c>
      <c r="AN943">
        <v>9</v>
      </c>
      <c r="AO943">
        <v>11</v>
      </c>
      <c r="AP943"/>
      <c r="AQ943">
        <v>1</v>
      </c>
      <c r="AR943">
        <v>2</v>
      </c>
      <c r="AS943">
        <v>6</v>
      </c>
      <c r="AT943"/>
      <c r="AU943" t="s">
        <v>497</v>
      </c>
      <c r="AV943" t="s">
        <v>496</v>
      </c>
      <c r="AW943" t="s">
        <v>387</v>
      </c>
      <c r="AX943"/>
      <c r="AY943"/>
      <c r="AZ943">
        <v>6</v>
      </c>
      <c r="BA943">
        <v>3</v>
      </c>
      <c r="BB943">
        <v>3</v>
      </c>
      <c r="BC943">
        <v>3</v>
      </c>
      <c r="BD943">
        <v>4</v>
      </c>
      <c r="BE943">
        <v>4</v>
      </c>
      <c r="BF943">
        <v>3</v>
      </c>
      <c r="BG943">
        <v>4</v>
      </c>
      <c r="BH943">
        <v>3</v>
      </c>
      <c r="BI943">
        <v>4</v>
      </c>
      <c r="BJ943">
        <v>4</v>
      </c>
      <c r="BK943">
        <v>5</v>
      </c>
      <c r="BL943">
        <v>5</v>
      </c>
      <c r="BM943">
        <v>5</v>
      </c>
      <c r="BN943">
        <v>5</v>
      </c>
      <c r="BO943">
        <v>5</v>
      </c>
      <c r="BP943">
        <v>3</v>
      </c>
      <c r="BQ943">
        <v>3</v>
      </c>
      <c r="BR943">
        <v>5</v>
      </c>
      <c r="BS943">
        <v>5</v>
      </c>
      <c r="BT943">
        <v>4</v>
      </c>
      <c r="BU943">
        <v>4</v>
      </c>
      <c r="BV943">
        <v>4</v>
      </c>
      <c r="BW943">
        <v>4</v>
      </c>
      <c r="BX943">
        <v>4</v>
      </c>
      <c r="BY943">
        <v>5</v>
      </c>
      <c r="BZ943">
        <v>5</v>
      </c>
      <c r="CA943">
        <v>5</v>
      </c>
      <c r="CB943">
        <v>3</v>
      </c>
      <c r="CC943">
        <v>3</v>
      </c>
      <c r="CD943">
        <v>5</v>
      </c>
      <c r="CE943">
        <v>7</v>
      </c>
      <c r="CF943">
        <v>1</v>
      </c>
      <c r="CG943">
        <v>3</v>
      </c>
      <c r="CH943">
        <v>1</v>
      </c>
      <c r="CI943">
        <v>4</v>
      </c>
      <c r="CJ943">
        <v>4</v>
      </c>
      <c r="CK943">
        <v>3</v>
      </c>
      <c r="CL943">
        <v>5</v>
      </c>
      <c r="CM943">
        <v>5</v>
      </c>
      <c r="CN943">
        <v>3</v>
      </c>
    </row>
    <row r="944" spans="1:92" ht="15.5">
      <c r="A944" s="126" t="s">
        <v>495</v>
      </c>
      <c r="B944" s="132">
        <v>10.151363153614803</v>
      </c>
      <c r="C944">
        <v>2</v>
      </c>
      <c r="D944">
        <v>3</v>
      </c>
      <c r="E944">
        <v>12</v>
      </c>
      <c r="F944">
        <v>1</v>
      </c>
      <c r="G944"/>
      <c r="H944"/>
      <c r="I944"/>
      <c r="J944"/>
      <c r="K944"/>
      <c r="L944"/>
      <c r="M944"/>
      <c r="N944"/>
      <c r="O944"/>
      <c r="P944"/>
      <c r="Q944" s="126">
        <f t="shared" si="42"/>
        <v>1</v>
      </c>
      <c r="R944">
        <f t="shared" si="44"/>
        <v>1</v>
      </c>
      <c r="S944"/>
      <c r="T944"/>
      <c r="U944"/>
      <c r="V944"/>
      <c r="W944"/>
      <c r="X944">
        <v>6</v>
      </c>
      <c r="Y944"/>
      <c r="Z944"/>
      <c r="AA944"/>
      <c r="AB944"/>
      <c r="AC944">
        <v>11</v>
      </c>
      <c r="AD944">
        <v>12</v>
      </c>
      <c r="AE944">
        <v>13</v>
      </c>
      <c r="AF944"/>
      <c r="AG944" s="126">
        <f t="shared" si="43"/>
        <v>4</v>
      </c>
      <c r="AH944"/>
      <c r="AI944"/>
      <c r="AJ944"/>
      <c r="AK944"/>
      <c r="AL944"/>
      <c r="AM944">
        <v>1</v>
      </c>
      <c r="AN944"/>
      <c r="AO944"/>
      <c r="AP944"/>
      <c r="AQ944"/>
      <c r="AR944">
        <v>2</v>
      </c>
      <c r="AS944">
        <v>4</v>
      </c>
      <c r="AT944">
        <v>3</v>
      </c>
      <c r="AU944"/>
      <c r="AV944"/>
      <c r="AW944"/>
      <c r="AX944"/>
      <c r="AY944"/>
      <c r="AZ944">
        <v>6</v>
      </c>
      <c r="BA944">
        <v>3</v>
      </c>
      <c r="BB944">
        <v>2</v>
      </c>
      <c r="BC944">
        <v>4</v>
      </c>
      <c r="BD944">
        <v>4</v>
      </c>
      <c r="BE944">
        <v>4</v>
      </c>
      <c r="BF944">
        <v>4</v>
      </c>
      <c r="BG944">
        <v>4</v>
      </c>
      <c r="BH944">
        <v>3</v>
      </c>
      <c r="BI944">
        <v>3</v>
      </c>
      <c r="BJ944">
        <v>3</v>
      </c>
      <c r="BK944">
        <v>5</v>
      </c>
      <c r="BL944">
        <v>5</v>
      </c>
      <c r="BM944">
        <v>4</v>
      </c>
      <c r="BN944">
        <v>5</v>
      </c>
      <c r="BO944">
        <v>4</v>
      </c>
      <c r="BP944">
        <v>4</v>
      </c>
      <c r="BQ944">
        <v>5</v>
      </c>
      <c r="BR944">
        <v>5</v>
      </c>
      <c r="BS944">
        <v>5</v>
      </c>
      <c r="BT944">
        <v>3</v>
      </c>
      <c r="BU944">
        <v>3</v>
      </c>
      <c r="BV944">
        <v>3</v>
      </c>
      <c r="BW944">
        <v>4</v>
      </c>
      <c r="BX944">
        <v>5</v>
      </c>
      <c r="BY944">
        <v>5</v>
      </c>
      <c r="BZ944">
        <v>5</v>
      </c>
      <c r="CA944">
        <v>5</v>
      </c>
      <c r="CB944">
        <v>3</v>
      </c>
      <c r="CC944">
        <v>3</v>
      </c>
      <c r="CD944">
        <v>4</v>
      </c>
      <c r="CE944">
        <v>1</v>
      </c>
      <c r="CF944">
        <v>4</v>
      </c>
      <c r="CG944">
        <v>4</v>
      </c>
      <c r="CH944">
        <v>4</v>
      </c>
      <c r="CI944">
        <v>4</v>
      </c>
      <c r="CJ944">
        <v>4</v>
      </c>
      <c r="CK944">
        <v>4</v>
      </c>
      <c r="CL944">
        <v>2</v>
      </c>
      <c r="CM944">
        <v>2</v>
      </c>
      <c r="CN944">
        <v>2</v>
      </c>
    </row>
    <row r="945" spans="1:92" ht="15.5">
      <c r="A945" s="126" t="s">
        <v>494</v>
      </c>
      <c r="B945" s="132">
        <v>9.2095893407249108</v>
      </c>
      <c r="C945">
        <v>2</v>
      </c>
      <c r="D945">
        <v>5</v>
      </c>
      <c r="E945">
        <v>13</v>
      </c>
      <c r="F945">
        <v>1</v>
      </c>
      <c r="G945"/>
      <c r="H945"/>
      <c r="I945"/>
      <c r="J945"/>
      <c r="K945"/>
      <c r="L945"/>
      <c r="M945"/>
      <c r="N945"/>
      <c r="O945"/>
      <c r="P945"/>
      <c r="Q945" s="126">
        <f t="shared" si="42"/>
        <v>1</v>
      </c>
      <c r="R945">
        <f t="shared" si="44"/>
        <v>1</v>
      </c>
      <c r="S945"/>
      <c r="T945">
        <v>2</v>
      </c>
      <c r="U945">
        <v>3</v>
      </c>
      <c r="V945">
        <v>4</v>
      </c>
      <c r="W945">
        <v>5</v>
      </c>
      <c r="X945">
        <v>6</v>
      </c>
      <c r="Y945">
        <v>7</v>
      </c>
      <c r="Z945">
        <v>8</v>
      </c>
      <c r="AA945"/>
      <c r="AB945"/>
      <c r="AC945">
        <v>11</v>
      </c>
      <c r="AD945">
        <v>12</v>
      </c>
      <c r="AE945"/>
      <c r="AF945"/>
      <c r="AG945" s="126">
        <f t="shared" si="43"/>
        <v>9</v>
      </c>
      <c r="AH945"/>
      <c r="AI945">
        <v>1</v>
      </c>
      <c r="AJ945">
        <v>5</v>
      </c>
      <c r="AK945">
        <v>9</v>
      </c>
      <c r="AL945">
        <v>3</v>
      </c>
      <c r="AM945">
        <v>4</v>
      </c>
      <c r="AN945">
        <v>2</v>
      </c>
      <c r="AO945">
        <v>8</v>
      </c>
      <c r="AP945"/>
      <c r="AQ945"/>
      <c r="AR945">
        <v>6</v>
      </c>
      <c r="AS945">
        <v>7</v>
      </c>
      <c r="AT945"/>
      <c r="AU945" t="s">
        <v>493</v>
      </c>
      <c r="AV945"/>
      <c r="AW945"/>
      <c r="AX945"/>
      <c r="AY945"/>
      <c r="AZ945">
        <v>6</v>
      </c>
      <c r="BA945">
        <v>5</v>
      </c>
      <c r="BB945">
        <v>5</v>
      </c>
      <c r="BC945">
        <v>5</v>
      </c>
      <c r="BD945">
        <v>3</v>
      </c>
      <c r="BE945">
        <v>5</v>
      </c>
      <c r="BF945">
        <v>5</v>
      </c>
      <c r="BG945">
        <v>5</v>
      </c>
      <c r="BH945">
        <v>5</v>
      </c>
      <c r="BI945">
        <v>5</v>
      </c>
      <c r="BJ945">
        <v>5</v>
      </c>
      <c r="BK945">
        <v>5</v>
      </c>
      <c r="BL945">
        <v>5</v>
      </c>
      <c r="BM945">
        <v>5</v>
      </c>
      <c r="BN945">
        <v>5</v>
      </c>
      <c r="BO945">
        <v>5</v>
      </c>
      <c r="BP945">
        <v>5</v>
      </c>
      <c r="BQ945">
        <v>5</v>
      </c>
      <c r="BR945">
        <v>5</v>
      </c>
      <c r="BS945">
        <v>5</v>
      </c>
      <c r="BT945">
        <v>5</v>
      </c>
      <c r="BU945">
        <v>5</v>
      </c>
      <c r="BV945">
        <v>5</v>
      </c>
      <c r="BW945">
        <v>5</v>
      </c>
      <c r="BX945">
        <v>5</v>
      </c>
      <c r="BY945">
        <v>5</v>
      </c>
      <c r="BZ945">
        <v>5</v>
      </c>
      <c r="CA945">
        <v>5</v>
      </c>
      <c r="CB945">
        <v>5</v>
      </c>
      <c r="CC945">
        <v>5</v>
      </c>
      <c r="CD945">
        <v>5</v>
      </c>
      <c r="CE945">
        <v>3</v>
      </c>
      <c r="CF945">
        <v>5</v>
      </c>
      <c r="CG945">
        <v>5</v>
      </c>
      <c r="CH945">
        <v>5</v>
      </c>
      <c r="CI945">
        <v>5</v>
      </c>
      <c r="CJ945">
        <v>5</v>
      </c>
      <c r="CK945">
        <v>5</v>
      </c>
      <c r="CL945">
        <v>4</v>
      </c>
      <c r="CM945">
        <v>4</v>
      </c>
      <c r="CN945">
        <v>4</v>
      </c>
    </row>
    <row r="946" spans="1:92" ht="15.5">
      <c r="A946" s="126" t="s">
        <v>492</v>
      </c>
      <c r="B946" s="132">
        <v>8.8457636333917087</v>
      </c>
      <c r="C946">
        <v>2</v>
      </c>
      <c r="D946">
        <v>5</v>
      </c>
      <c r="E946">
        <v>2</v>
      </c>
      <c r="F946">
        <v>1</v>
      </c>
      <c r="G946"/>
      <c r="H946"/>
      <c r="I946"/>
      <c r="J946"/>
      <c r="K946"/>
      <c r="L946"/>
      <c r="M946"/>
      <c r="N946"/>
      <c r="O946"/>
      <c r="P946"/>
      <c r="Q946" s="126">
        <f t="shared" si="42"/>
        <v>1</v>
      </c>
      <c r="R946">
        <f t="shared" si="44"/>
        <v>1</v>
      </c>
      <c r="S946">
        <v>1</v>
      </c>
      <c r="T946">
        <v>2</v>
      </c>
      <c r="U946">
        <v>3</v>
      </c>
      <c r="V946">
        <v>4</v>
      </c>
      <c r="W946">
        <v>5</v>
      </c>
      <c r="X946">
        <v>6</v>
      </c>
      <c r="Y946">
        <v>7</v>
      </c>
      <c r="Z946">
        <v>8</v>
      </c>
      <c r="AA946">
        <v>9</v>
      </c>
      <c r="AB946">
        <v>10</v>
      </c>
      <c r="AC946">
        <v>11</v>
      </c>
      <c r="AD946">
        <v>12</v>
      </c>
      <c r="AE946">
        <v>13</v>
      </c>
      <c r="AF946"/>
      <c r="AG946" s="126">
        <f t="shared" si="43"/>
        <v>13</v>
      </c>
      <c r="AH946">
        <v>13</v>
      </c>
      <c r="AI946">
        <v>1</v>
      </c>
      <c r="AJ946">
        <v>2</v>
      </c>
      <c r="AK946">
        <v>12</v>
      </c>
      <c r="AL946">
        <v>4</v>
      </c>
      <c r="AM946">
        <v>3</v>
      </c>
      <c r="AN946">
        <v>5</v>
      </c>
      <c r="AO946">
        <v>6</v>
      </c>
      <c r="AP946">
        <v>10</v>
      </c>
      <c r="AQ946">
        <v>9</v>
      </c>
      <c r="AR946">
        <v>8</v>
      </c>
      <c r="AS946">
        <v>7</v>
      </c>
      <c r="AT946">
        <v>11</v>
      </c>
      <c r="AU946" t="s">
        <v>447</v>
      </c>
      <c r="AV946" t="s">
        <v>491</v>
      </c>
      <c r="AW946" t="s">
        <v>490</v>
      </c>
      <c r="AX946"/>
      <c r="AY946"/>
      <c r="AZ946">
        <v>5</v>
      </c>
      <c r="BA946">
        <v>3</v>
      </c>
      <c r="BB946">
        <v>3</v>
      </c>
      <c r="BC946">
        <v>3</v>
      </c>
      <c r="BD946">
        <v>4</v>
      </c>
      <c r="BE946">
        <v>4</v>
      </c>
      <c r="BF946">
        <v>3</v>
      </c>
      <c r="BG946">
        <v>4</v>
      </c>
      <c r="BH946">
        <v>4</v>
      </c>
      <c r="BI946">
        <v>4</v>
      </c>
      <c r="BJ946">
        <v>4</v>
      </c>
      <c r="BK946">
        <v>4</v>
      </c>
      <c r="BL946">
        <v>4</v>
      </c>
      <c r="BM946">
        <v>4</v>
      </c>
      <c r="BN946">
        <v>5</v>
      </c>
      <c r="BO946">
        <v>5</v>
      </c>
      <c r="BP946">
        <v>5</v>
      </c>
      <c r="BQ946">
        <v>4</v>
      </c>
      <c r="BR946">
        <v>5</v>
      </c>
      <c r="BS946">
        <v>5</v>
      </c>
      <c r="BT946">
        <v>5</v>
      </c>
      <c r="BU946">
        <v>4</v>
      </c>
      <c r="BV946">
        <v>5</v>
      </c>
      <c r="BW946">
        <v>5</v>
      </c>
      <c r="BX946">
        <v>5</v>
      </c>
      <c r="BY946">
        <v>5</v>
      </c>
      <c r="BZ946">
        <v>5</v>
      </c>
      <c r="CA946">
        <v>5</v>
      </c>
      <c r="CB946">
        <v>4</v>
      </c>
      <c r="CC946">
        <v>4</v>
      </c>
      <c r="CD946">
        <v>5</v>
      </c>
      <c r="CE946">
        <v>5</v>
      </c>
      <c r="CF946">
        <v>3</v>
      </c>
      <c r="CG946">
        <v>4</v>
      </c>
      <c r="CH946">
        <v>4</v>
      </c>
      <c r="CI946">
        <v>4</v>
      </c>
      <c r="CJ946">
        <v>4</v>
      </c>
      <c r="CK946">
        <v>4</v>
      </c>
      <c r="CL946">
        <v>3</v>
      </c>
      <c r="CM946">
        <v>3</v>
      </c>
      <c r="CN946">
        <v>3</v>
      </c>
    </row>
    <row r="947" spans="1:92" ht="15.5">
      <c r="A947" s="126" t="s">
        <v>489</v>
      </c>
      <c r="B947" s="132">
        <v>10.263495774662314</v>
      </c>
      <c r="C947">
        <v>2</v>
      </c>
      <c r="D947">
        <v>4</v>
      </c>
      <c r="E947">
        <v>2</v>
      </c>
      <c r="F947"/>
      <c r="G947"/>
      <c r="H947"/>
      <c r="I947"/>
      <c r="J947"/>
      <c r="K947"/>
      <c r="L947">
        <v>7</v>
      </c>
      <c r="M947"/>
      <c r="N947"/>
      <c r="O947"/>
      <c r="P947"/>
      <c r="Q947" s="126">
        <f t="shared" si="42"/>
        <v>1</v>
      </c>
      <c r="R947">
        <f t="shared" si="44"/>
        <v>7</v>
      </c>
      <c r="S947"/>
      <c r="T947">
        <v>2</v>
      </c>
      <c r="U947"/>
      <c r="V947">
        <v>4</v>
      </c>
      <c r="W947"/>
      <c r="X947"/>
      <c r="Y947"/>
      <c r="Z947"/>
      <c r="AA947">
        <v>9</v>
      </c>
      <c r="AB947"/>
      <c r="AC947"/>
      <c r="AD947"/>
      <c r="AE947"/>
      <c r="AF947"/>
      <c r="AG947" s="126">
        <f t="shared" si="43"/>
        <v>3</v>
      </c>
      <c r="AH947"/>
      <c r="AI947">
        <v>1</v>
      </c>
      <c r="AJ947"/>
      <c r="AK947">
        <v>2</v>
      </c>
      <c r="AL947"/>
      <c r="AM947"/>
      <c r="AN947"/>
      <c r="AO947"/>
      <c r="AP947">
        <v>3</v>
      </c>
      <c r="AQ947"/>
      <c r="AR947"/>
      <c r="AS947"/>
      <c r="AT947"/>
      <c r="AU947" t="s">
        <v>488</v>
      </c>
      <c r="AV947" t="s">
        <v>487</v>
      </c>
      <c r="AW947"/>
      <c r="AX947"/>
      <c r="AY947"/>
      <c r="AZ947">
        <v>1</v>
      </c>
      <c r="BA947">
        <v>1</v>
      </c>
      <c r="BB947">
        <v>1</v>
      </c>
      <c r="BC947">
        <v>1</v>
      </c>
      <c r="BD947">
        <v>4</v>
      </c>
      <c r="BE947">
        <v>4</v>
      </c>
      <c r="BF947">
        <v>3</v>
      </c>
      <c r="BG947">
        <v>1</v>
      </c>
      <c r="BH947">
        <v>1</v>
      </c>
      <c r="BI947">
        <v>1</v>
      </c>
      <c r="BJ947">
        <v>4</v>
      </c>
      <c r="BK947">
        <v>4</v>
      </c>
      <c r="BL947">
        <v>4</v>
      </c>
      <c r="BM947">
        <v>4</v>
      </c>
      <c r="BN947">
        <v>4</v>
      </c>
      <c r="BO947">
        <v>4</v>
      </c>
      <c r="BP947">
        <v>3</v>
      </c>
      <c r="BQ947">
        <v>5</v>
      </c>
      <c r="BR947">
        <v>4</v>
      </c>
      <c r="BS947">
        <v>4</v>
      </c>
      <c r="BT947">
        <v>4</v>
      </c>
      <c r="BU947">
        <v>2</v>
      </c>
      <c r="BV947">
        <v>1</v>
      </c>
      <c r="BW947">
        <v>4</v>
      </c>
      <c r="BX947">
        <v>3</v>
      </c>
      <c r="BY947">
        <v>4</v>
      </c>
      <c r="BZ947">
        <v>4</v>
      </c>
      <c r="CA947">
        <v>4</v>
      </c>
      <c r="CB947">
        <v>4</v>
      </c>
      <c r="CC947">
        <v>4</v>
      </c>
      <c r="CD947">
        <v>4</v>
      </c>
      <c r="CE947">
        <v>6</v>
      </c>
      <c r="CF947">
        <v>1</v>
      </c>
      <c r="CG947">
        <v>1</v>
      </c>
      <c r="CH947">
        <v>1</v>
      </c>
      <c r="CI947">
        <v>1</v>
      </c>
      <c r="CJ947">
        <v>1</v>
      </c>
      <c r="CK947">
        <v>1</v>
      </c>
      <c r="CL947">
        <v>2</v>
      </c>
      <c r="CM947">
        <v>3</v>
      </c>
      <c r="CN947">
        <v>2</v>
      </c>
    </row>
    <row r="948" spans="1:92" ht="15.5">
      <c r="A948" s="126" t="s">
        <v>486</v>
      </c>
      <c r="B948" s="132">
        <v>10.544562274193986</v>
      </c>
      <c r="C948">
        <v>2</v>
      </c>
      <c r="D948">
        <v>5</v>
      </c>
      <c r="E948">
        <v>9</v>
      </c>
      <c r="F948">
        <v>1</v>
      </c>
      <c r="G948">
        <v>2</v>
      </c>
      <c r="H948"/>
      <c r="I948"/>
      <c r="J948"/>
      <c r="K948"/>
      <c r="L948"/>
      <c r="M948"/>
      <c r="N948"/>
      <c r="O948"/>
      <c r="P948"/>
      <c r="Q948" s="126">
        <f t="shared" si="42"/>
        <v>2</v>
      </c>
      <c r="R948">
        <f t="shared" si="44"/>
        <v>11</v>
      </c>
      <c r="S948">
        <v>1</v>
      </c>
      <c r="T948">
        <v>2</v>
      </c>
      <c r="U948">
        <v>3</v>
      </c>
      <c r="V948">
        <v>4</v>
      </c>
      <c r="W948">
        <v>5</v>
      </c>
      <c r="X948">
        <v>6</v>
      </c>
      <c r="Y948">
        <v>7</v>
      </c>
      <c r="Z948">
        <v>8</v>
      </c>
      <c r="AA948">
        <v>9</v>
      </c>
      <c r="AB948">
        <v>10</v>
      </c>
      <c r="AC948">
        <v>11</v>
      </c>
      <c r="AD948">
        <v>12</v>
      </c>
      <c r="AE948">
        <v>13</v>
      </c>
      <c r="AF948"/>
      <c r="AG948" s="126">
        <f t="shared" si="43"/>
        <v>13</v>
      </c>
      <c r="AH948">
        <v>1</v>
      </c>
      <c r="AI948">
        <v>4</v>
      </c>
      <c r="AJ948">
        <v>13</v>
      </c>
      <c r="AK948">
        <v>2</v>
      </c>
      <c r="AL948">
        <v>9</v>
      </c>
      <c r="AM948">
        <v>10</v>
      </c>
      <c r="AN948">
        <v>11</v>
      </c>
      <c r="AO948">
        <v>12</v>
      </c>
      <c r="AP948">
        <v>5</v>
      </c>
      <c r="AQ948">
        <v>3</v>
      </c>
      <c r="AR948">
        <v>8</v>
      </c>
      <c r="AS948">
        <v>6</v>
      </c>
      <c r="AT948">
        <v>7</v>
      </c>
      <c r="AU948"/>
      <c r="AV948"/>
      <c r="AW948"/>
      <c r="AX948"/>
      <c r="AY948"/>
      <c r="AZ948">
        <v>6</v>
      </c>
      <c r="BA948">
        <v>4</v>
      </c>
      <c r="BB948">
        <v>4</v>
      </c>
      <c r="BC948">
        <v>4</v>
      </c>
      <c r="BD948">
        <v>4</v>
      </c>
      <c r="BE948">
        <v>4</v>
      </c>
      <c r="BF948">
        <v>4</v>
      </c>
      <c r="BG948">
        <v>4</v>
      </c>
      <c r="BH948">
        <v>4</v>
      </c>
      <c r="BI948">
        <v>4</v>
      </c>
      <c r="BJ948">
        <v>4</v>
      </c>
      <c r="BK948">
        <v>4</v>
      </c>
      <c r="BL948">
        <v>4</v>
      </c>
      <c r="BM948">
        <v>4</v>
      </c>
      <c r="BN948">
        <v>5</v>
      </c>
      <c r="BO948">
        <v>5</v>
      </c>
      <c r="BP948">
        <v>5</v>
      </c>
      <c r="BQ948">
        <v>5</v>
      </c>
      <c r="BR948">
        <v>5</v>
      </c>
      <c r="BS948">
        <v>5</v>
      </c>
      <c r="BT948">
        <v>4</v>
      </c>
      <c r="BU948">
        <v>4</v>
      </c>
      <c r="BV948">
        <v>4</v>
      </c>
      <c r="BW948">
        <v>4</v>
      </c>
      <c r="BX948">
        <v>4</v>
      </c>
      <c r="BY948">
        <v>5</v>
      </c>
      <c r="BZ948">
        <v>5</v>
      </c>
      <c r="CA948">
        <v>4</v>
      </c>
      <c r="CB948">
        <v>4</v>
      </c>
      <c r="CC948">
        <v>4</v>
      </c>
      <c r="CD948">
        <v>4</v>
      </c>
      <c r="CE948">
        <v>5</v>
      </c>
      <c r="CF948">
        <v>3</v>
      </c>
      <c r="CG948">
        <v>4</v>
      </c>
      <c r="CH948">
        <v>3</v>
      </c>
      <c r="CI948">
        <v>3</v>
      </c>
      <c r="CJ948">
        <v>4</v>
      </c>
      <c r="CK948">
        <v>3</v>
      </c>
      <c r="CL948">
        <v>2</v>
      </c>
      <c r="CM948">
        <v>2</v>
      </c>
      <c r="CN948">
        <v>2</v>
      </c>
    </row>
    <row r="949" spans="1:92" ht="15.5">
      <c r="A949" s="126" t="s">
        <v>485</v>
      </c>
      <c r="B949" s="132">
        <v>10.98779917562744</v>
      </c>
      <c r="C949">
        <v>1</v>
      </c>
      <c r="D949">
        <v>3</v>
      </c>
      <c r="E949">
        <v>4</v>
      </c>
      <c r="F949"/>
      <c r="G949"/>
      <c r="H949"/>
      <c r="I949"/>
      <c r="J949"/>
      <c r="K949">
        <v>6</v>
      </c>
      <c r="L949"/>
      <c r="M949"/>
      <c r="N949"/>
      <c r="O949"/>
      <c r="P949"/>
      <c r="Q949" s="126">
        <f t="shared" si="42"/>
        <v>1</v>
      </c>
      <c r="R949">
        <f t="shared" si="44"/>
        <v>6</v>
      </c>
      <c r="S949"/>
      <c r="T949"/>
      <c r="U949"/>
      <c r="V949"/>
      <c r="W949"/>
      <c r="X949"/>
      <c r="Y949">
        <v>7</v>
      </c>
      <c r="Z949"/>
      <c r="AA949">
        <v>9</v>
      </c>
      <c r="AB949">
        <v>10</v>
      </c>
      <c r="AC949"/>
      <c r="AD949"/>
      <c r="AE949">
        <v>13</v>
      </c>
      <c r="AF949"/>
      <c r="AG949" s="126">
        <f t="shared" si="43"/>
        <v>4</v>
      </c>
      <c r="AH949"/>
      <c r="AI949"/>
      <c r="AJ949"/>
      <c r="AK949"/>
      <c r="AL949"/>
      <c r="AM949"/>
      <c r="AN949">
        <v>4</v>
      </c>
      <c r="AO949"/>
      <c r="AP949">
        <v>1</v>
      </c>
      <c r="AQ949">
        <v>3</v>
      </c>
      <c r="AR949"/>
      <c r="AS949"/>
      <c r="AT949">
        <v>2</v>
      </c>
      <c r="AU949" t="s">
        <v>484</v>
      </c>
      <c r="AV949" t="s">
        <v>483</v>
      </c>
      <c r="AW949" t="s">
        <v>482</v>
      </c>
      <c r="AX949" t="s">
        <v>481</v>
      </c>
      <c r="AY949"/>
      <c r="AZ949">
        <v>5</v>
      </c>
      <c r="BA949">
        <v>3</v>
      </c>
      <c r="BB949">
        <v>4</v>
      </c>
      <c r="BC949">
        <v>3</v>
      </c>
      <c r="BD949">
        <v>4</v>
      </c>
      <c r="BE949">
        <v>3</v>
      </c>
      <c r="BF949">
        <v>3</v>
      </c>
      <c r="BG949">
        <v>4</v>
      </c>
      <c r="BH949">
        <v>2</v>
      </c>
      <c r="BI949">
        <v>2</v>
      </c>
      <c r="BJ949">
        <v>4</v>
      </c>
      <c r="BK949">
        <v>4</v>
      </c>
      <c r="BL949">
        <v>3</v>
      </c>
      <c r="BM949">
        <v>4</v>
      </c>
      <c r="BN949">
        <v>4</v>
      </c>
      <c r="BO949">
        <v>3</v>
      </c>
      <c r="BP949">
        <v>4</v>
      </c>
      <c r="BQ949">
        <v>5</v>
      </c>
      <c r="BR949">
        <v>4</v>
      </c>
      <c r="BS949">
        <v>4</v>
      </c>
      <c r="BT949">
        <v>3</v>
      </c>
      <c r="BU949">
        <v>2</v>
      </c>
      <c r="BV949">
        <v>3</v>
      </c>
      <c r="BW949">
        <v>5</v>
      </c>
      <c r="BX949">
        <v>3</v>
      </c>
      <c r="BY949">
        <v>4</v>
      </c>
      <c r="BZ949">
        <v>4</v>
      </c>
      <c r="CA949">
        <v>4</v>
      </c>
      <c r="CB949">
        <v>3</v>
      </c>
      <c r="CC949">
        <v>4</v>
      </c>
      <c r="CD949">
        <v>4</v>
      </c>
      <c r="CE949">
        <v>2</v>
      </c>
      <c r="CF949">
        <v>4</v>
      </c>
      <c r="CG949">
        <v>3</v>
      </c>
      <c r="CH949">
        <v>4</v>
      </c>
      <c r="CI949">
        <v>4</v>
      </c>
      <c r="CJ949">
        <v>2</v>
      </c>
      <c r="CK949">
        <v>3</v>
      </c>
      <c r="CL949">
        <v>3</v>
      </c>
      <c r="CM949">
        <v>4</v>
      </c>
      <c r="CN949">
        <v>4</v>
      </c>
    </row>
    <row r="950" spans="1:92" ht="15.5">
      <c r="A950" s="126" t="s">
        <v>480</v>
      </c>
      <c r="B950" s="132">
        <v>7.3714633694268255</v>
      </c>
      <c r="C950">
        <v>2</v>
      </c>
      <c r="D950">
        <v>3</v>
      </c>
      <c r="E950">
        <v>7</v>
      </c>
      <c r="F950">
        <v>1</v>
      </c>
      <c r="G950">
        <v>2</v>
      </c>
      <c r="H950"/>
      <c r="I950"/>
      <c r="J950"/>
      <c r="K950"/>
      <c r="L950"/>
      <c r="M950"/>
      <c r="N950"/>
      <c r="O950"/>
      <c r="P950"/>
      <c r="Q950" s="126">
        <f t="shared" si="42"/>
        <v>2</v>
      </c>
      <c r="R950">
        <f t="shared" si="44"/>
        <v>11</v>
      </c>
      <c r="S950"/>
      <c r="T950"/>
      <c r="U950"/>
      <c r="V950"/>
      <c r="W950"/>
      <c r="X950"/>
      <c r="Y950"/>
      <c r="Z950"/>
      <c r="AA950"/>
      <c r="AB950"/>
      <c r="AC950"/>
      <c r="AD950"/>
      <c r="AE950"/>
      <c r="AF950">
        <v>14</v>
      </c>
      <c r="AG950" s="126">
        <f t="shared" si="43"/>
        <v>0</v>
      </c>
      <c r="AH950"/>
      <c r="AI950"/>
      <c r="AJ950"/>
      <c r="AK950"/>
      <c r="AL950"/>
      <c r="AM950"/>
      <c r="AN950"/>
      <c r="AO950"/>
      <c r="AP950"/>
      <c r="AQ950"/>
      <c r="AR950"/>
      <c r="AS950"/>
      <c r="AT950"/>
      <c r="AU950" t="s">
        <v>479</v>
      </c>
      <c r="AV950" t="s">
        <v>478</v>
      </c>
      <c r="AW950" t="s">
        <v>477</v>
      </c>
      <c r="AX950" t="s">
        <v>410</v>
      </c>
      <c r="AY950" t="s">
        <v>476</v>
      </c>
      <c r="AZ950">
        <v>1</v>
      </c>
      <c r="BA950">
        <v>3</v>
      </c>
      <c r="BB950">
        <v>4</v>
      </c>
      <c r="BC950">
        <v>3</v>
      </c>
      <c r="BD950">
        <v>3</v>
      </c>
      <c r="BE950">
        <v>3</v>
      </c>
      <c r="BF950">
        <v>3</v>
      </c>
      <c r="BG950">
        <v>3</v>
      </c>
      <c r="BH950">
        <v>4</v>
      </c>
      <c r="BI950">
        <v>3</v>
      </c>
      <c r="BJ950">
        <v>4</v>
      </c>
      <c r="BK950">
        <v>4</v>
      </c>
      <c r="BL950">
        <v>4</v>
      </c>
      <c r="BM950">
        <v>4</v>
      </c>
      <c r="BN950">
        <v>3</v>
      </c>
      <c r="BO950">
        <v>3</v>
      </c>
      <c r="BP950">
        <v>3</v>
      </c>
      <c r="BQ950">
        <v>5</v>
      </c>
      <c r="BR950">
        <v>4</v>
      </c>
      <c r="BS950">
        <v>4</v>
      </c>
      <c r="BT950">
        <v>3</v>
      </c>
      <c r="BU950">
        <v>3</v>
      </c>
      <c r="BV950">
        <v>3</v>
      </c>
      <c r="BW950">
        <v>3</v>
      </c>
      <c r="BX950">
        <v>4</v>
      </c>
      <c r="BY950">
        <v>3</v>
      </c>
      <c r="BZ950">
        <v>4</v>
      </c>
      <c r="CA950">
        <v>3</v>
      </c>
      <c r="CB950">
        <v>4</v>
      </c>
      <c r="CC950">
        <v>4</v>
      </c>
      <c r="CD950">
        <v>4</v>
      </c>
      <c r="CE950">
        <v>3</v>
      </c>
      <c r="CF950">
        <v>3</v>
      </c>
      <c r="CG950">
        <v>4</v>
      </c>
      <c r="CH950">
        <v>3</v>
      </c>
      <c r="CI950">
        <v>3</v>
      </c>
      <c r="CJ950">
        <v>4</v>
      </c>
      <c r="CK950">
        <v>4</v>
      </c>
      <c r="CL950">
        <v>3</v>
      </c>
      <c r="CM950">
        <v>3</v>
      </c>
      <c r="CN950">
        <v>2</v>
      </c>
    </row>
    <row r="951" spans="1:92" ht="15.5">
      <c r="A951" s="126" t="s">
        <v>475</v>
      </c>
      <c r="B951" s="132">
        <v>8.7101525729603804</v>
      </c>
      <c r="C951">
        <v>1</v>
      </c>
      <c r="D951">
        <v>6</v>
      </c>
      <c r="E951">
        <v>9</v>
      </c>
      <c r="F951">
        <v>1</v>
      </c>
      <c r="G951"/>
      <c r="H951"/>
      <c r="I951"/>
      <c r="J951"/>
      <c r="K951"/>
      <c r="L951"/>
      <c r="M951"/>
      <c r="N951"/>
      <c r="O951"/>
      <c r="P951"/>
      <c r="Q951" s="126">
        <f t="shared" si="42"/>
        <v>1</v>
      </c>
      <c r="R951">
        <f t="shared" si="44"/>
        <v>1</v>
      </c>
      <c r="S951"/>
      <c r="T951">
        <v>2</v>
      </c>
      <c r="U951">
        <v>3</v>
      </c>
      <c r="V951"/>
      <c r="W951">
        <v>5</v>
      </c>
      <c r="X951">
        <v>6</v>
      </c>
      <c r="Y951">
        <v>7</v>
      </c>
      <c r="Z951">
        <v>8</v>
      </c>
      <c r="AA951"/>
      <c r="AB951"/>
      <c r="AC951"/>
      <c r="AD951">
        <v>12</v>
      </c>
      <c r="AE951"/>
      <c r="AF951"/>
      <c r="AG951" s="126">
        <f t="shared" si="43"/>
        <v>7</v>
      </c>
      <c r="AH951"/>
      <c r="AI951">
        <v>4</v>
      </c>
      <c r="AJ951">
        <v>1</v>
      </c>
      <c r="AK951"/>
      <c r="AL951">
        <v>6</v>
      </c>
      <c r="AM951">
        <v>2</v>
      </c>
      <c r="AN951">
        <v>3</v>
      </c>
      <c r="AO951">
        <v>5</v>
      </c>
      <c r="AP951"/>
      <c r="AQ951"/>
      <c r="AR951"/>
      <c r="AS951"/>
      <c r="AT951"/>
      <c r="AU951"/>
      <c r="AV951"/>
      <c r="AW951"/>
      <c r="AX951"/>
      <c r="AY951"/>
      <c r="AZ951">
        <v>1</v>
      </c>
      <c r="BA951">
        <v>1</v>
      </c>
      <c r="BB951">
        <v>1</v>
      </c>
      <c r="BC951">
        <v>1</v>
      </c>
      <c r="BD951">
        <v>5</v>
      </c>
      <c r="BE951">
        <v>5</v>
      </c>
      <c r="BF951">
        <v>1</v>
      </c>
      <c r="BG951">
        <v>1</v>
      </c>
      <c r="BH951">
        <v>1</v>
      </c>
      <c r="BI951">
        <v>1</v>
      </c>
      <c r="BJ951">
        <v>3</v>
      </c>
      <c r="BK951">
        <v>4</v>
      </c>
      <c r="BL951">
        <v>4</v>
      </c>
      <c r="BM951">
        <v>4</v>
      </c>
      <c r="BN951">
        <v>3</v>
      </c>
      <c r="BO951">
        <v>3</v>
      </c>
      <c r="BP951">
        <v>1</v>
      </c>
      <c r="BQ951">
        <v>3</v>
      </c>
      <c r="BR951">
        <v>4</v>
      </c>
      <c r="BS951">
        <v>3</v>
      </c>
      <c r="BT951">
        <v>4</v>
      </c>
      <c r="BU951">
        <v>3</v>
      </c>
      <c r="BV951">
        <v>1</v>
      </c>
      <c r="BW951">
        <v>2</v>
      </c>
      <c r="BX951">
        <v>3</v>
      </c>
      <c r="BY951">
        <v>3</v>
      </c>
      <c r="BZ951">
        <v>4</v>
      </c>
      <c r="CA951">
        <v>3</v>
      </c>
      <c r="CB951">
        <v>3</v>
      </c>
      <c r="CC951">
        <v>3</v>
      </c>
      <c r="CD951">
        <v>3</v>
      </c>
      <c r="CE951">
        <v>7</v>
      </c>
      <c r="CF951">
        <v>1</v>
      </c>
      <c r="CG951">
        <v>1</v>
      </c>
      <c r="CH951">
        <v>1</v>
      </c>
      <c r="CI951">
        <v>1</v>
      </c>
      <c r="CJ951">
        <v>1</v>
      </c>
      <c r="CK951">
        <v>1</v>
      </c>
      <c r="CL951">
        <v>1</v>
      </c>
      <c r="CM951">
        <v>1</v>
      </c>
      <c r="CN951">
        <v>1</v>
      </c>
    </row>
    <row r="952" spans="1:92" ht="15.5">
      <c r="A952" s="126" t="s">
        <v>474</v>
      </c>
      <c r="B952" s="132">
        <v>7.0478798213633524</v>
      </c>
      <c r="C952">
        <v>1</v>
      </c>
      <c r="D952">
        <v>4</v>
      </c>
      <c r="E952">
        <v>3</v>
      </c>
      <c r="F952">
        <v>1</v>
      </c>
      <c r="G952"/>
      <c r="H952"/>
      <c r="I952"/>
      <c r="J952"/>
      <c r="K952"/>
      <c r="L952"/>
      <c r="M952"/>
      <c r="N952"/>
      <c r="O952"/>
      <c r="P952"/>
      <c r="Q952" s="126">
        <f t="shared" si="42"/>
        <v>1</v>
      </c>
      <c r="R952">
        <f t="shared" si="44"/>
        <v>1</v>
      </c>
      <c r="S952"/>
      <c r="T952"/>
      <c r="U952">
        <v>3</v>
      </c>
      <c r="V952">
        <v>4</v>
      </c>
      <c r="W952">
        <v>5</v>
      </c>
      <c r="X952">
        <v>6</v>
      </c>
      <c r="Y952">
        <v>7</v>
      </c>
      <c r="Z952"/>
      <c r="AA952"/>
      <c r="AB952"/>
      <c r="AC952">
        <v>11</v>
      </c>
      <c r="AD952">
        <v>12</v>
      </c>
      <c r="AE952"/>
      <c r="AF952"/>
      <c r="AG952" s="126">
        <f t="shared" si="43"/>
        <v>7</v>
      </c>
      <c r="AH952"/>
      <c r="AI952"/>
      <c r="AJ952">
        <v>1</v>
      </c>
      <c r="AK952">
        <v>7</v>
      </c>
      <c r="AL952">
        <v>5</v>
      </c>
      <c r="AM952">
        <v>4</v>
      </c>
      <c r="AN952">
        <v>3</v>
      </c>
      <c r="AO952"/>
      <c r="AP952"/>
      <c r="AQ952"/>
      <c r="AR952">
        <v>2</v>
      </c>
      <c r="AS952">
        <v>6</v>
      </c>
      <c r="AT952"/>
      <c r="AU952"/>
      <c r="AV952"/>
      <c r="AW952"/>
      <c r="AX952"/>
      <c r="AY952"/>
      <c r="AZ952">
        <v>6</v>
      </c>
      <c r="BA952">
        <v>3</v>
      </c>
      <c r="BB952">
        <v>3</v>
      </c>
      <c r="BC952">
        <v>3</v>
      </c>
      <c r="BD952">
        <v>3</v>
      </c>
      <c r="BE952">
        <v>5</v>
      </c>
      <c r="BF952">
        <v>3</v>
      </c>
      <c r="BG952">
        <v>3</v>
      </c>
      <c r="BH952">
        <v>3</v>
      </c>
      <c r="BI952">
        <v>3</v>
      </c>
      <c r="BJ952">
        <v>3</v>
      </c>
      <c r="BK952">
        <v>3</v>
      </c>
      <c r="BL952">
        <v>3</v>
      </c>
      <c r="BM952">
        <v>3</v>
      </c>
      <c r="BN952">
        <v>3</v>
      </c>
      <c r="BO952">
        <v>3</v>
      </c>
      <c r="BP952">
        <v>3</v>
      </c>
      <c r="BQ952">
        <v>3</v>
      </c>
      <c r="BR952">
        <v>3</v>
      </c>
      <c r="BS952">
        <v>3</v>
      </c>
      <c r="BT952">
        <v>3</v>
      </c>
      <c r="BU952">
        <v>3</v>
      </c>
      <c r="BV952">
        <v>3</v>
      </c>
      <c r="BW952">
        <v>3</v>
      </c>
      <c r="BX952">
        <v>3</v>
      </c>
      <c r="BY952">
        <v>3</v>
      </c>
      <c r="BZ952">
        <v>3</v>
      </c>
      <c r="CA952">
        <v>3</v>
      </c>
      <c r="CB952">
        <v>3</v>
      </c>
      <c r="CC952">
        <v>3</v>
      </c>
      <c r="CD952">
        <v>3</v>
      </c>
      <c r="CE952">
        <v>7</v>
      </c>
      <c r="CF952">
        <v>3</v>
      </c>
      <c r="CG952">
        <v>3</v>
      </c>
      <c r="CH952">
        <v>3</v>
      </c>
      <c r="CI952">
        <v>3</v>
      </c>
      <c r="CJ952">
        <v>4</v>
      </c>
      <c r="CK952">
        <v>3</v>
      </c>
      <c r="CL952">
        <v>3</v>
      </c>
      <c r="CM952">
        <v>1</v>
      </c>
      <c r="CN952">
        <v>2</v>
      </c>
    </row>
    <row r="953" spans="1:92" ht="15.5">
      <c r="A953" s="126" t="s">
        <v>473</v>
      </c>
      <c r="B953" s="132">
        <v>10.26482799642662</v>
      </c>
      <c r="C953">
        <v>2</v>
      </c>
      <c r="D953">
        <v>6</v>
      </c>
      <c r="E953">
        <v>12</v>
      </c>
      <c r="F953">
        <v>1</v>
      </c>
      <c r="G953"/>
      <c r="H953"/>
      <c r="I953"/>
      <c r="J953"/>
      <c r="K953"/>
      <c r="L953"/>
      <c r="M953"/>
      <c r="N953"/>
      <c r="O953"/>
      <c r="P953"/>
      <c r="Q953" s="126">
        <f t="shared" si="42"/>
        <v>1</v>
      </c>
      <c r="R953">
        <f t="shared" si="44"/>
        <v>1</v>
      </c>
      <c r="S953"/>
      <c r="T953">
        <v>2</v>
      </c>
      <c r="U953">
        <v>3</v>
      </c>
      <c r="V953"/>
      <c r="W953">
        <v>5</v>
      </c>
      <c r="X953">
        <v>6</v>
      </c>
      <c r="Y953"/>
      <c r="Z953">
        <v>8</v>
      </c>
      <c r="AA953">
        <v>9</v>
      </c>
      <c r="AB953">
        <v>10</v>
      </c>
      <c r="AC953">
        <v>11</v>
      </c>
      <c r="AD953">
        <v>12</v>
      </c>
      <c r="AE953"/>
      <c r="AF953"/>
      <c r="AG953" s="126">
        <f t="shared" si="43"/>
        <v>9</v>
      </c>
      <c r="AH953"/>
      <c r="AI953">
        <v>2</v>
      </c>
      <c r="AJ953">
        <v>5</v>
      </c>
      <c r="AK953"/>
      <c r="AL953">
        <v>4</v>
      </c>
      <c r="AM953">
        <v>3</v>
      </c>
      <c r="AN953"/>
      <c r="AO953">
        <v>7</v>
      </c>
      <c r="AP953">
        <v>1</v>
      </c>
      <c r="AQ953">
        <v>9</v>
      </c>
      <c r="AR953">
        <v>6</v>
      </c>
      <c r="AS953">
        <v>8</v>
      </c>
      <c r="AT953"/>
      <c r="AU953" t="s">
        <v>472</v>
      </c>
      <c r="AV953" t="s">
        <v>471</v>
      </c>
      <c r="AW953" t="s">
        <v>470</v>
      </c>
      <c r="AX953"/>
      <c r="AY953"/>
      <c r="AZ953">
        <v>6</v>
      </c>
      <c r="BA953">
        <v>4</v>
      </c>
      <c r="BB953">
        <v>4</v>
      </c>
      <c r="BC953">
        <v>4</v>
      </c>
      <c r="BD953">
        <v>5</v>
      </c>
      <c r="BE953">
        <v>5</v>
      </c>
      <c r="BF953">
        <v>4</v>
      </c>
      <c r="BG953">
        <v>5</v>
      </c>
      <c r="BH953">
        <v>4</v>
      </c>
      <c r="BI953">
        <v>5</v>
      </c>
      <c r="BJ953">
        <v>5</v>
      </c>
      <c r="BK953">
        <v>5</v>
      </c>
      <c r="BL953">
        <v>5</v>
      </c>
      <c r="BM953">
        <v>5</v>
      </c>
      <c r="BN953">
        <v>5</v>
      </c>
      <c r="BO953">
        <v>5</v>
      </c>
      <c r="BP953">
        <v>5</v>
      </c>
      <c r="BQ953">
        <v>4</v>
      </c>
      <c r="BR953">
        <v>5</v>
      </c>
      <c r="BS953">
        <v>5</v>
      </c>
      <c r="BT953">
        <v>4</v>
      </c>
      <c r="BU953">
        <v>4</v>
      </c>
      <c r="BV953">
        <v>4</v>
      </c>
      <c r="BW953">
        <v>5</v>
      </c>
      <c r="BX953">
        <v>5</v>
      </c>
      <c r="BY953">
        <v>5</v>
      </c>
      <c r="BZ953">
        <v>5</v>
      </c>
      <c r="CA953">
        <v>5</v>
      </c>
      <c r="CB953">
        <v>4</v>
      </c>
      <c r="CC953">
        <v>5</v>
      </c>
      <c r="CD953">
        <v>5</v>
      </c>
      <c r="CE953">
        <v>3</v>
      </c>
      <c r="CF953">
        <v>3</v>
      </c>
      <c r="CG953">
        <v>4</v>
      </c>
      <c r="CH953">
        <v>5</v>
      </c>
      <c r="CI953">
        <v>5</v>
      </c>
      <c r="CJ953">
        <v>4</v>
      </c>
      <c r="CK953">
        <v>5</v>
      </c>
      <c r="CL953">
        <v>4</v>
      </c>
      <c r="CM953">
        <v>4</v>
      </c>
      <c r="CN953">
        <v>4</v>
      </c>
    </row>
    <row r="954" spans="1:92" ht="15.5">
      <c r="A954" s="126" t="s">
        <v>469</v>
      </c>
      <c r="B954" s="132">
        <v>7.5127932010973275</v>
      </c>
      <c r="C954">
        <v>2</v>
      </c>
      <c r="D954">
        <v>5</v>
      </c>
      <c r="E954">
        <v>4</v>
      </c>
      <c r="F954">
        <v>1</v>
      </c>
      <c r="G954"/>
      <c r="H954"/>
      <c r="I954"/>
      <c r="J954"/>
      <c r="K954"/>
      <c r="L954"/>
      <c r="M954"/>
      <c r="N954"/>
      <c r="O954"/>
      <c r="P954"/>
      <c r="Q954" s="126">
        <f t="shared" si="42"/>
        <v>1</v>
      </c>
      <c r="R954">
        <f t="shared" si="44"/>
        <v>1</v>
      </c>
      <c r="S954"/>
      <c r="T954">
        <v>2</v>
      </c>
      <c r="U954">
        <v>3</v>
      </c>
      <c r="V954">
        <v>4</v>
      </c>
      <c r="W954">
        <v>5</v>
      </c>
      <c r="X954">
        <v>6</v>
      </c>
      <c r="Y954">
        <v>7</v>
      </c>
      <c r="Z954">
        <v>8</v>
      </c>
      <c r="AA954">
        <v>9</v>
      </c>
      <c r="AB954">
        <v>10</v>
      </c>
      <c r="AC954">
        <v>11</v>
      </c>
      <c r="AD954">
        <v>12</v>
      </c>
      <c r="AE954">
        <v>13</v>
      </c>
      <c r="AF954"/>
      <c r="AG954" s="126">
        <f t="shared" si="43"/>
        <v>12</v>
      </c>
      <c r="AH954"/>
      <c r="AI954">
        <v>2</v>
      </c>
      <c r="AJ954">
        <v>3</v>
      </c>
      <c r="AK954">
        <v>8</v>
      </c>
      <c r="AL954">
        <v>4</v>
      </c>
      <c r="AM954">
        <v>1</v>
      </c>
      <c r="AN954">
        <v>5</v>
      </c>
      <c r="AO954">
        <v>6</v>
      </c>
      <c r="AP954">
        <v>7</v>
      </c>
      <c r="AQ954">
        <v>11</v>
      </c>
      <c r="AR954">
        <v>10</v>
      </c>
      <c r="AS954">
        <v>9</v>
      </c>
      <c r="AT954">
        <v>12</v>
      </c>
      <c r="AU954"/>
      <c r="AV954"/>
      <c r="AW954"/>
      <c r="AX954"/>
      <c r="AY954"/>
      <c r="AZ954">
        <v>3</v>
      </c>
      <c r="BA954">
        <v>4</v>
      </c>
      <c r="BB954">
        <v>4</v>
      </c>
      <c r="BC954">
        <v>4</v>
      </c>
      <c r="BD954">
        <v>5</v>
      </c>
      <c r="BE954">
        <v>5</v>
      </c>
      <c r="BF954">
        <v>5</v>
      </c>
      <c r="BG954">
        <v>5</v>
      </c>
      <c r="BH954">
        <v>5</v>
      </c>
      <c r="BI954">
        <v>5</v>
      </c>
      <c r="BJ954">
        <v>5</v>
      </c>
      <c r="BK954">
        <v>5</v>
      </c>
      <c r="BL954">
        <v>5</v>
      </c>
      <c r="BM954">
        <v>5</v>
      </c>
      <c r="BN954">
        <v>5</v>
      </c>
      <c r="BO954">
        <v>5</v>
      </c>
      <c r="BP954">
        <v>5</v>
      </c>
      <c r="BQ954">
        <v>5</v>
      </c>
      <c r="BR954">
        <v>5</v>
      </c>
      <c r="BS954">
        <v>5</v>
      </c>
      <c r="BT954">
        <v>5</v>
      </c>
      <c r="BU954">
        <v>5</v>
      </c>
      <c r="BV954">
        <v>5</v>
      </c>
      <c r="BW954">
        <v>5</v>
      </c>
      <c r="BX954">
        <v>5</v>
      </c>
      <c r="BY954">
        <v>5</v>
      </c>
      <c r="BZ954">
        <v>5</v>
      </c>
      <c r="CA954">
        <v>5</v>
      </c>
      <c r="CB954">
        <v>5</v>
      </c>
      <c r="CC954">
        <v>5</v>
      </c>
      <c r="CD954">
        <v>5</v>
      </c>
      <c r="CE954">
        <v>2</v>
      </c>
      <c r="CF954">
        <v>5</v>
      </c>
      <c r="CG954">
        <v>5</v>
      </c>
      <c r="CH954">
        <v>5</v>
      </c>
      <c r="CI954">
        <v>5</v>
      </c>
      <c r="CJ954">
        <v>5</v>
      </c>
      <c r="CK954">
        <v>5</v>
      </c>
      <c r="CL954">
        <v>4</v>
      </c>
      <c r="CM954">
        <v>4</v>
      </c>
      <c r="CN954">
        <v>4</v>
      </c>
    </row>
    <row r="955" spans="1:92" ht="15.5">
      <c r="A955" s="126" t="s">
        <v>468</v>
      </c>
      <c r="B955" s="132">
        <v>8.6542388426284802</v>
      </c>
      <c r="C955">
        <v>2</v>
      </c>
      <c r="D955">
        <v>4</v>
      </c>
      <c r="E955">
        <v>12</v>
      </c>
      <c r="F955">
        <v>1</v>
      </c>
      <c r="G955"/>
      <c r="H955"/>
      <c r="I955"/>
      <c r="J955"/>
      <c r="K955"/>
      <c r="L955"/>
      <c r="M955"/>
      <c r="N955"/>
      <c r="O955"/>
      <c r="P955"/>
      <c r="Q955" s="126">
        <f t="shared" si="42"/>
        <v>1</v>
      </c>
      <c r="R955">
        <f t="shared" si="44"/>
        <v>1</v>
      </c>
      <c r="S955"/>
      <c r="T955">
        <v>2</v>
      </c>
      <c r="U955"/>
      <c r="V955"/>
      <c r="W955">
        <v>5</v>
      </c>
      <c r="X955">
        <v>6</v>
      </c>
      <c r="Y955">
        <v>7</v>
      </c>
      <c r="Z955"/>
      <c r="AA955"/>
      <c r="AB955">
        <v>10</v>
      </c>
      <c r="AC955">
        <v>11</v>
      </c>
      <c r="AD955"/>
      <c r="AE955"/>
      <c r="AF955"/>
      <c r="AG955" s="126">
        <f t="shared" si="43"/>
        <v>6</v>
      </c>
      <c r="AH955"/>
      <c r="AI955">
        <v>5</v>
      </c>
      <c r="AJ955"/>
      <c r="AK955"/>
      <c r="AL955">
        <v>4</v>
      </c>
      <c r="AM955">
        <v>2</v>
      </c>
      <c r="AN955">
        <v>1</v>
      </c>
      <c r="AO955"/>
      <c r="AP955"/>
      <c r="AQ955">
        <v>3</v>
      </c>
      <c r="AR955">
        <v>6</v>
      </c>
      <c r="AS955"/>
      <c r="AT955"/>
      <c r="AU955"/>
      <c r="AV955"/>
      <c r="AW955"/>
      <c r="AX955"/>
      <c r="AY955"/>
      <c r="AZ955">
        <v>3</v>
      </c>
      <c r="BA955">
        <v>4</v>
      </c>
      <c r="BB955">
        <v>4</v>
      </c>
      <c r="BC955">
        <v>4</v>
      </c>
      <c r="BD955">
        <v>4</v>
      </c>
      <c r="BE955">
        <v>4</v>
      </c>
      <c r="BF955">
        <v>3</v>
      </c>
      <c r="BG955">
        <v>3</v>
      </c>
      <c r="BH955">
        <v>4</v>
      </c>
      <c r="BI955">
        <v>3</v>
      </c>
      <c r="BJ955">
        <v>4</v>
      </c>
      <c r="BK955">
        <v>4</v>
      </c>
      <c r="BL955">
        <v>4</v>
      </c>
      <c r="BM955">
        <v>4</v>
      </c>
      <c r="BN955">
        <v>4</v>
      </c>
      <c r="BO955">
        <v>4</v>
      </c>
      <c r="BP955">
        <v>4</v>
      </c>
      <c r="BQ955">
        <v>3</v>
      </c>
      <c r="BR955">
        <v>4</v>
      </c>
      <c r="BS955">
        <v>4</v>
      </c>
      <c r="BT955">
        <v>4</v>
      </c>
      <c r="BU955">
        <v>4</v>
      </c>
      <c r="BV955">
        <v>4</v>
      </c>
      <c r="BW955">
        <v>4</v>
      </c>
      <c r="BX955">
        <v>4</v>
      </c>
      <c r="BY955">
        <v>4</v>
      </c>
      <c r="BZ955">
        <v>5</v>
      </c>
      <c r="CA955">
        <v>4</v>
      </c>
      <c r="CB955">
        <v>3</v>
      </c>
      <c r="CC955">
        <v>3</v>
      </c>
      <c r="CD955">
        <v>4</v>
      </c>
      <c r="CE955">
        <v>5</v>
      </c>
      <c r="CF955">
        <v>4</v>
      </c>
      <c r="CG955">
        <v>4</v>
      </c>
      <c r="CH955">
        <v>4</v>
      </c>
      <c r="CI955">
        <v>4</v>
      </c>
      <c r="CJ955">
        <v>4</v>
      </c>
      <c r="CK955">
        <v>4</v>
      </c>
      <c r="CL955">
        <v>4</v>
      </c>
      <c r="CM955">
        <v>3</v>
      </c>
      <c r="CN955">
        <v>3</v>
      </c>
    </row>
    <row r="956" spans="1:92" ht="15.5">
      <c r="A956" s="126" t="s">
        <v>467</v>
      </c>
      <c r="B956" s="132">
        <v>8.1967139554252348</v>
      </c>
      <c r="C956">
        <v>2</v>
      </c>
      <c r="D956">
        <v>6</v>
      </c>
      <c r="E956">
        <v>10</v>
      </c>
      <c r="F956">
        <v>1</v>
      </c>
      <c r="G956"/>
      <c r="H956"/>
      <c r="I956"/>
      <c r="J956"/>
      <c r="K956"/>
      <c r="L956"/>
      <c r="M956"/>
      <c r="N956"/>
      <c r="O956"/>
      <c r="P956"/>
      <c r="Q956" s="126">
        <f t="shared" si="42"/>
        <v>1</v>
      </c>
      <c r="R956">
        <f t="shared" si="44"/>
        <v>1</v>
      </c>
      <c r="S956"/>
      <c r="T956">
        <v>2</v>
      </c>
      <c r="U956"/>
      <c r="V956">
        <v>4</v>
      </c>
      <c r="W956"/>
      <c r="X956">
        <v>6</v>
      </c>
      <c r="Y956">
        <v>7</v>
      </c>
      <c r="Z956"/>
      <c r="AA956">
        <v>9</v>
      </c>
      <c r="AB956"/>
      <c r="AC956">
        <v>11</v>
      </c>
      <c r="AD956">
        <v>12</v>
      </c>
      <c r="AE956">
        <v>13</v>
      </c>
      <c r="AF956"/>
      <c r="AG956" s="126">
        <f t="shared" si="43"/>
        <v>8</v>
      </c>
      <c r="AH956"/>
      <c r="AI956">
        <v>4</v>
      </c>
      <c r="AJ956"/>
      <c r="AK956">
        <v>8</v>
      </c>
      <c r="AL956"/>
      <c r="AM956">
        <v>1</v>
      </c>
      <c r="AN956">
        <v>2</v>
      </c>
      <c r="AO956"/>
      <c r="AP956">
        <v>7</v>
      </c>
      <c r="AQ956"/>
      <c r="AR956">
        <v>5</v>
      </c>
      <c r="AS956">
        <v>3</v>
      </c>
      <c r="AT956">
        <v>6</v>
      </c>
      <c r="AU956" t="s">
        <v>333</v>
      </c>
      <c r="AV956" t="s">
        <v>466</v>
      </c>
      <c r="AW956"/>
      <c r="AX956"/>
      <c r="AY956"/>
      <c r="AZ956">
        <v>3</v>
      </c>
      <c r="BA956">
        <v>4</v>
      </c>
      <c r="BB956">
        <v>4</v>
      </c>
      <c r="BC956">
        <v>4</v>
      </c>
      <c r="BD956">
        <v>5</v>
      </c>
      <c r="BE956">
        <v>5</v>
      </c>
      <c r="BF956">
        <v>3</v>
      </c>
      <c r="BG956">
        <v>4</v>
      </c>
      <c r="BH956">
        <v>4</v>
      </c>
      <c r="BI956">
        <v>4</v>
      </c>
      <c r="BJ956">
        <v>4</v>
      </c>
      <c r="BK956">
        <v>4</v>
      </c>
      <c r="BL956">
        <v>4</v>
      </c>
      <c r="BM956">
        <v>4</v>
      </c>
      <c r="BN956">
        <v>5</v>
      </c>
      <c r="BO956">
        <v>3</v>
      </c>
      <c r="BP956">
        <v>3</v>
      </c>
      <c r="BQ956">
        <v>5</v>
      </c>
      <c r="BR956">
        <v>4</v>
      </c>
      <c r="BS956">
        <v>4</v>
      </c>
      <c r="BT956">
        <v>3</v>
      </c>
      <c r="BU956">
        <v>4</v>
      </c>
      <c r="BV956">
        <v>4</v>
      </c>
      <c r="BW956">
        <v>4</v>
      </c>
      <c r="BX956">
        <v>5</v>
      </c>
      <c r="BY956">
        <v>5</v>
      </c>
      <c r="BZ956">
        <v>5</v>
      </c>
      <c r="CA956">
        <v>5</v>
      </c>
      <c r="CB956">
        <v>5</v>
      </c>
      <c r="CC956">
        <v>4</v>
      </c>
      <c r="CD956">
        <v>4</v>
      </c>
      <c r="CE956">
        <v>1</v>
      </c>
      <c r="CF956">
        <v>4</v>
      </c>
      <c r="CG956">
        <v>4</v>
      </c>
      <c r="CH956">
        <v>4</v>
      </c>
      <c r="CI956">
        <v>5</v>
      </c>
      <c r="CJ956">
        <v>4</v>
      </c>
      <c r="CK956">
        <v>4</v>
      </c>
      <c r="CL956">
        <v>2</v>
      </c>
      <c r="CM956">
        <v>3</v>
      </c>
      <c r="CN956">
        <v>1</v>
      </c>
    </row>
    <row r="957" spans="1:92" ht="15.5">
      <c r="A957" s="126" t="s">
        <v>465</v>
      </c>
      <c r="B957" s="132">
        <v>9.4712188618849762</v>
      </c>
      <c r="C957">
        <v>1</v>
      </c>
      <c r="D957">
        <v>3</v>
      </c>
      <c r="E957">
        <v>15</v>
      </c>
      <c r="F957">
        <v>1</v>
      </c>
      <c r="G957"/>
      <c r="H957"/>
      <c r="I957"/>
      <c r="J957"/>
      <c r="K957"/>
      <c r="L957"/>
      <c r="M957"/>
      <c r="N957"/>
      <c r="O957"/>
      <c r="P957"/>
      <c r="Q957" s="126">
        <f t="shared" si="42"/>
        <v>1</v>
      </c>
      <c r="R957">
        <f t="shared" si="44"/>
        <v>1</v>
      </c>
      <c r="S957"/>
      <c r="T957"/>
      <c r="U957"/>
      <c r="V957"/>
      <c r="W957"/>
      <c r="X957">
        <v>6</v>
      </c>
      <c r="Y957"/>
      <c r="Z957"/>
      <c r="AA957"/>
      <c r="AB957"/>
      <c r="AC957"/>
      <c r="AD957"/>
      <c r="AE957"/>
      <c r="AF957"/>
      <c r="AG957" s="126">
        <f t="shared" si="43"/>
        <v>1</v>
      </c>
      <c r="AH957"/>
      <c r="AI957"/>
      <c r="AJ957"/>
      <c r="AK957"/>
      <c r="AL957"/>
      <c r="AM957">
        <v>1</v>
      </c>
      <c r="AN957"/>
      <c r="AO957"/>
      <c r="AP957"/>
      <c r="AQ957"/>
      <c r="AR957"/>
      <c r="AS957"/>
      <c r="AT957"/>
      <c r="AU957" t="s">
        <v>464</v>
      </c>
      <c r="AV957" t="s">
        <v>463</v>
      </c>
      <c r="AW957"/>
      <c r="AX957"/>
      <c r="AY957"/>
      <c r="AZ957">
        <v>4</v>
      </c>
      <c r="BA957">
        <v>4</v>
      </c>
      <c r="BB957">
        <v>4</v>
      </c>
      <c r="BC957">
        <v>4</v>
      </c>
      <c r="BD957">
        <v>1</v>
      </c>
      <c r="BE957">
        <v>5</v>
      </c>
      <c r="BF957">
        <v>3</v>
      </c>
      <c r="BG957">
        <v>5</v>
      </c>
      <c r="BH957">
        <v>3</v>
      </c>
      <c r="BI957">
        <v>3</v>
      </c>
      <c r="BJ957">
        <v>5</v>
      </c>
      <c r="BK957">
        <v>4</v>
      </c>
      <c r="BL957">
        <v>4</v>
      </c>
      <c r="BM957">
        <v>4</v>
      </c>
      <c r="BN957">
        <v>4</v>
      </c>
      <c r="BO957">
        <v>5</v>
      </c>
      <c r="BP957">
        <v>4</v>
      </c>
      <c r="BQ957">
        <v>5</v>
      </c>
      <c r="BR957">
        <v>5</v>
      </c>
      <c r="BS957">
        <v>5</v>
      </c>
      <c r="BT957">
        <v>5</v>
      </c>
      <c r="BU957">
        <v>4</v>
      </c>
      <c r="BV957">
        <v>5</v>
      </c>
      <c r="BW957">
        <v>5</v>
      </c>
      <c r="BX957">
        <v>5</v>
      </c>
      <c r="BY957">
        <v>5</v>
      </c>
      <c r="BZ957">
        <v>5</v>
      </c>
      <c r="CA957">
        <v>5</v>
      </c>
      <c r="CB957">
        <v>5</v>
      </c>
      <c r="CC957">
        <v>5</v>
      </c>
      <c r="CD957">
        <v>5</v>
      </c>
      <c r="CE957">
        <v>3</v>
      </c>
      <c r="CF957">
        <v>3</v>
      </c>
      <c r="CG957">
        <v>4</v>
      </c>
      <c r="CH957">
        <v>3</v>
      </c>
      <c r="CI957">
        <v>4</v>
      </c>
      <c r="CJ957">
        <v>4</v>
      </c>
      <c r="CK957">
        <v>4</v>
      </c>
      <c r="CL957">
        <v>3</v>
      </c>
      <c r="CM957">
        <v>4</v>
      </c>
      <c r="CN957">
        <v>3</v>
      </c>
    </row>
    <row r="958" spans="1:92" ht="15.5">
      <c r="A958" s="126" t="s">
        <v>462</v>
      </c>
      <c r="B958" s="132">
        <v>9.6459921577549874</v>
      </c>
      <c r="C958">
        <v>2</v>
      </c>
      <c r="D958">
        <v>6</v>
      </c>
      <c r="E958">
        <v>12</v>
      </c>
      <c r="F958"/>
      <c r="G958"/>
      <c r="H958"/>
      <c r="I958"/>
      <c r="J958"/>
      <c r="K958"/>
      <c r="L958"/>
      <c r="M958"/>
      <c r="N958">
        <v>9</v>
      </c>
      <c r="O958"/>
      <c r="P958" t="s">
        <v>461</v>
      </c>
      <c r="Q958" s="126">
        <f t="shared" si="42"/>
        <v>1</v>
      </c>
      <c r="R958">
        <f t="shared" si="44"/>
        <v>9</v>
      </c>
      <c r="S958"/>
      <c r="T958">
        <v>2</v>
      </c>
      <c r="U958">
        <v>3</v>
      </c>
      <c r="V958"/>
      <c r="W958">
        <v>5</v>
      </c>
      <c r="X958">
        <v>6</v>
      </c>
      <c r="Y958">
        <v>7</v>
      </c>
      <c r="Z958">
        <v>8</v>
      </c>
      <c r="AA958"/>
      <c r="AB958">
        <v>10</v>
      </c>
      <c r="AC958"/>
      <c r="AD958">
        <v>12</v>
      </c>
      <c r="AE958">
        <v>13</v>
      </c>
      <c r="AF958"/>
      <c r="AG958" s="126">
        <f t="shared" si="43"/>
        <v>9</v>
      </c>
      <c r="AH958"/>
      <c r="AI958">
        <v>1</v>
      </c>
      <c r="AJ958">
        <v>8</v>
      </c>
      <c r="AK958"/>
      <c r="AL958">
        <v>4</v>
      </c>
      <c r="AM958">
        <v>2</v>
      </c>
      <c r="AN958">
        <v>7</v>
      </c>
      <c r="AO958">
        <v>3</v>
      </c>
      <c r="AP958"/>
      <c r="AQ958">
        <v>5</v>
      </c>
      <c r="AR958"/>
      <c r="AS958">
        <v>6</v>
      </c>
      <c r="AT958">
        <v>9</v>
      </c>
      <c r="AU958" t="s">
        <v>460</v>
      </c>
      <c r="AV958"/>
      <c r="AW958"/>
      <c r="AX958"/>
      <c r="AY958"/>
      <c r="AZ958">
        <v>3</v>
      </c>
      <c r="BA958">
        <v>4</v>
      </c>
      <c r="BB958">
        <v>4</v>
      </c>
      <c r="BC958">
        <v>4</v>
      </c>
      <c r="BD958">
        <v>5</v>
      </c>
      <c r="BE958">
        <v>5</v>
      </c>
      <c r="BF958">
        <v>4</v>
      </c>
      <c r="BG958">
        <v>4</v>
      </c>
      <c r="BH958">
        <v>4</v>
      </c>
      <c r="BI958">
        <v>4</v>
      </c>
      <c r="BJ958">
        <v>4</v>
      </c>
      <c r="BK958">
        <v>5</v>
      </c>
      <c r="BL958">
        <v>5</v>
      </c>
      <c r="BM958">
        <v>5</v>
      </c>
      <c r="BN958">
        <v>5</v>
      </c>
      <c r="BO958">
        <v>5</v>
      </c>
      <c r="BP958">
        <v>5</v>
      </c>
      <c r="BQ958">
        <v>5</v>
      </c>
      <c r="BR958">
        <v>5</v>
      </c>
      <c r="BS958">
        <v>5</v>
      </c>
      <c r="BT958">
        <v>5</v>
      </c>
      <c r="BU958">
        <v>5</v>
      </c>
      <c r="BV958">
        <v>5</v>
      </c>
      <c r="BW958">
        <v>5</v>
      </c>
      <c r="BX958">
        <v>5</v>
      </c>
      <c r="BY958">
        <v>5</v>
      </c>
      <c r="BZ958">
        <v>5</v>
      </c>
      <c r="CA958">
        <v>5</v>
      </c>
      <c r="CB958">
        <v>5</v>
      </c>
      <c r="CC958">
        <v>5</v>
      </c>
      <c r="CD958">
        <v>5</v>
      </c>
      <c r="CE958">
        <v>2</v>
      </c>
      <c r="CF958">
        <v>5</v>
      </c>
      <c r="CG958">
        <v>5</v>
      </c>
      <c r="CH958">
        <v>5</v>
      </c>
      <c r="CI958">
        <v>5</v>
      </c>
      <c r="CJ958">
        <v>5</v>
      </c>
      <c r="CK958">
        <v>5</v>
      </c>
      <c r="CL958">
        <v>3</v>
      </c>
      <c r="CM958">
        <v>3</v>
      </c>
      <c r="CN958">
        <v>3</v>
      </c>
    </row>
    <row r="959" spans="1:92" ht="15.5">
      <c r="A959" s="126" t="s">
        <v>459</v>
      </c>
      <c r="B959" s="132">
        <v>8.5062798798217365</v>
      </c>
      <c r="C959">
        <v>1</v>
      </c>
      <c r="D959">
        <v>5</v>
      </c>
      <c r="E959">
        <v>6</v>
      </c>
      <c r="F959">
        <v>1</v>
      </c>
      <c r="G959"/>
      <c r="H959"/>
      <c r="I959"/>
      <c r="J959"/>
      <c r="K959"/>
      <c r="L959"/>
      <c r="M959"/>
      <c r="N959"/>
      <c r="O959"/>
      <c r="P959"/>
      <c r="Q959" s="126">
        <f t="shared" si="42"/>
        <v>1</v>
      </c>
      <c r="R959">
        <f t="shared" si="44"/>
        <v>1</v>
      </c>
      <c r="S959"/>
      <c r="T959"/>
      <c r="U959"/>
      <c r="V959"/>
      <c r="W959"/>
      <c r="X959">
        <v>6</v>
      </c>
      <c r="Y959"/>
      <c r="Z959"/>
      <c r="AA959"/>
      <c r="AB959"/>
      <c r="AC959"/>
      <c r="AD959"/>
      <c r="AE959"/>
      <c r="AF959"/>
      <c r="AG959" s="126">
        <f t="shared" si="43"/>
        <v>1</v>
      </c>
      <c r="AH959"/>
      <c r="AI959"/>
      <c r="AJ959"/>
      <c r="AK959"/>
      <c r="AL959"/>
      <c r="AM959">
        <v>1</v>
      </c>
      <c r="AN959"/>
      <c r="AO959"/>
      <c r="AP959"/>
      <c r="AQ959"/>
      <c r="AR959"/>
      <c r="AS959"/>
      <c r="AT959"/>
      <c r="AU959"/>
      <c r="AV959"/>
      <c r="AW959"/>
      <c r="AX959"/>
      <c r="AY959"/>
      <c r="AZ959">
        <v>6</v>
      </c>
      <c r="BA959">
        <v>2</v>
      </c>
      <c r="BB959">
        <v>2</v>
      </c>
      <c r="BC959">
        <v>2</v>
      </c>
      <c r="BD959">
        <v>4</v>
      </c>
      <c r="BE959">
        <v>4</v>
      </c>
      <c r="BF959">
        <v>4</v>
      </c>
      <c r="BG959">
        <v>4</v>
      </c>
      <c r="BH959">
        <v>4</v>
      </c>
      <c r="BI959">
        <v>4</v>
      </c>
      <c r="BJ959">
        <v>4</v>
      </c>
      <c r="BK959">
        <v>4</v>
      </c>
      <c r="BL959">
        <v>4</v>
      </c>
      <c r="BM959">
        <v>4</v>
      </c>
      <c r="BN959">
        <v>4</v>
      </c>
      <c r="BO959">
        <v>4</v>
      </c>
      <c r="BP959">
        <v>4</v>
      </c>
      <c r="BQ959">
        <v>4</v>
      </c>
      <c r="BR959">
        <v>4</v>
      </c>
      <c r="BS959">
        <v>4</v>
      </c>
      <c r="BT959">
        <v>4</v>
      </c>
      <c r="BU959">
        <v>4</v>
      </c>
      <c r="BV959">
        <v>4</v>
      </c>
      <c r="BW959">
        <v>4</v>
      </c>
      <c r="BX959">
        <v>4</v>
      </c>
      <c r="BY959">
        <v>4</v>
      </c>
      <c r="BZ959">
        <v>4</v>
      </c>
      <c r="CA959">
        <v>4</v>
      </c>
      <c r="CB959">
        <v>4</v>
      </c>
      <c r="CC959">
        <v>4</v>
      </c>
      <c r="CD959">
        <v>4</v>
      </c>
      <c r="CE959">
        <v>1</v>
      </c>
      <c r="CF959">
        <v>2</v>
      </c>
      <c r="CG959">
        <v>3</v>
      </c>
      <c r="CH959">
        <v>2</v>
      </c>
      <c r="CI959">
        <v>3</v>
      </c>
      <c r="CJ959">
        <v>3</v>
      </c>
      <c r="CK959">
        <v>2</v>
      </c>
      <c r="CL959">
        <v>2</v>
      </c>
      <c r="CM959">
        <v>2</v>
      </c>
      <c r="CN959">
        <v>2</v>
      </c>
    </row>
    <row r="960" spans="1:92" ht="15.5">
      <c r="A960" s="126" t="s">
        <v>458</v>
      </c>
      <c r="B960" s="132">
        <v>7.1553945140090631</v>
      </c>
      <c r="C960">
        <v>1</v>
      </c>
      <c r="D960">
        <v>3</v>
      </c>
      <c r="E960">
        <v>2</v>
      </c>
      <c r="F960">
        <v>1</v>
      </c>
      <c r="G960"/>
      <c r="H960"/>
      <c r="I960"/>
      <c r="J960"/>
      <c r="K960"/>
      <c r="L960"/>
      <c r="M960"/>
      <c r="N960"/>
      <c r="O960"/>
      <c r="P960"/>
      <c r="Q960" s="126">
        <f t="shared" si="42"/>
        <v>1</v>
      </c>
      <c r="R960">
        <f t="shared" si="44"/>
        <v>1</v>
      </c>
      <c r="S960">
        <v>1</v>
      </c>
      <c r="T960"/>
      <c r="U960"/>
      <c r="V960"/>
      <c r="W960">
        <v>5</v>
      </c>
      <c r="X960"/>
      <c r="Y960">
        <v>7</v>
      </c>
      <c r="Z960"/>
      <c r="AA960"/>
      <c r="AB960">
        <v>10</v>
      </c>
      <c r="AC960"/>
      <c r="AD960"/>
      <c r="AE960"/>
      <c r="AF960"/>
      <c r="AG960" s="126">
        <f t="shared" si="43"/>
        <v>4</v>
      </c>
      <c r="AH960">
        <v>2</v>
      </c>
      <c r="AI960"/>
      <c r="AJ960"/>
      <c r="AK960"/>
      <c r="AL960">
        <v>3</v>
      </c>
      <c r="AM960"/>
      <c r="AN960">
        <v>1</v>
      </c>
      <c r="AO960"/>
      <c r="AP960"/>
      <c r="AQ960">
        <v>4</v>
      </c>
      <c r="AR960"/>
      <c r="AS960"/>
      <c r="AT960"/>
      <c r="AU960" t="s">
        <v>457</v>
      </c>
      <c r="AV960"/>
      <c r="AW960"/>
      <c r="AX960"/>
      <c r="AY960"/>
      <c r="AZ960">
        <v>4</v>
      </c>
      <c r="BA960">
        <v>4</v>
      </c>
      <c r="BB960">
        <v>4</v>
      </c>
      <c r="BC960">
        <v>4</v>
      </c>
      <c r="BD960">
        <v>4</v>
      </c>
      <c r="BE960">
        <v>5</v>
      </c>
      <c r="BF960">
        <v>5</v>
      </c>
      <c r="BG960">
        <v>4</v>
      </c>
      <c r="BH960">
        <v>4</v>
      </c>
      <c r="BI960">
        <v>4</v>
      </c>
      <c r="BJ960">
        <v>4</v>
      </c>
      <c r="BK960">
        <v>4</v>
      </c>
      <c r="BL960">
        <v>5</v>
      </c>
      <c r="BM960">
        <v>4</v>
      </c>
      <c r="BN960">
        <v>4</v>
      </c>
      <c r="BO960">
        <v>5</v>
      </c>
      <c r="BP960">
        <v>4</v>
      </c>
      <c r="BQ960">
        <v>4</v>
      </c>
      <c r="BR960">
        <v>4</v>
      </c>
      <c r="BS960">
        <v>4</v>
      </c>
      <c r="BT960">
        <v>4</v>
      </c>
      <c r="BU960">
        <v>4</v>
      </c>
      <c r="BV960">
        <v>5</v>
      </c>
      <c r="BW960">
        <v>5</v>
      </c>
      <c r="BX960">
        <v>4</v>
      </c>
      <c r="BY960">
        <v>4</v>
      </c>
      <c r="BZ960">
        <v>4</v>
      </c>
      <c r="CA960">
        <v>4</v>
      </c>
      <c r="CB960">
        <v>4</v>
      </c>
      <c r="CC960">
        <v>5</v>
      </c>
      <c r="CD960">
        <v>4</v>
      </c>
      <c r="CE960">
        <v>4</v>
      </c>
      <c r="CF960">
        <v>5</v>
      </c>
      <c r="CG960">
        <v>5</v>
      </c>
      <c r="CH960">
        <v>5</v>
      </c>
      <c r="CI960">
        <v>4</v>
      </c>
      <c r="CJ960">
        <v>5</v>
      </c>
      <c r="CK960">
        <v>4</v>
      </c>
      <c r="CL960">
        <v>4</v>
      </c>
      <c r="CM960">
        <v>4</v>
      </c>
      <c r="CN960">
        <v>4</v>
      </c>
    </row>
    <row r="961" spans="1:92" ht="15.5">
      <c r="A961" s="126" t="s">
        <v>456</v>
      </c>
      <c r="B961" s="132">
        <v>8.2146054509657347</v>
      </c>
      <c r="C961">
        <v>2</v>
      </c>
      <c r="D961">
        <v>6</v>
      </c>
      <c r="E961">
        <v>15</v>
      </c>
      <c r="F961">
        <v>1</v>
      </c>
      <c r="G961"/>
      <c r="H961"/>
      <c r="I961"/>
      <c r="J961"/>
      <c r="K961"/>
      <c r="L961"/>
      <c r="M961"/>
      <c r="N961"/>
      <c r="O961"/>
      <c r="P961"/>
      <c r="Q961" s="126">
        <f t="shared" si="42"/>
        <v>1</v>
      </c>
      <c r="R961">
        <f t="shared" si="44"/>
        <v>1</v>
      </c>
      <c r="S961">
        <v>1</v>
      </c>
      <c r="T961">
        <v>2</v>
      </c>
      <c r="U961">
        <v>3</v>
      </c>
      <c r="V961">
        <v>4</v>
      </c>
      <c r="W961">
        <v>5</v>
      </c>
      <c r="X961">
        <v>6</v>
      </c>
      <c r="Y961">
        <v>7</v>
      </c>
      <c r="Z961">
        <v>8</v>
      </c>
      <c r="AA961">
        <v>9</v>
      </c>
      <c r="AB961">
        <v>10</v>
      </c>
      <c r="AC961">
        <v>11</v>
      </c>
      <c r="AD961">
        <v>12</v>
      </c>
      <c r="AE961">
        <v>13</v>
      </c>
      <c r="AF961"/>
      <c r="AG961" s="126">
        <f t="shared" si="43"/>
        <v>13</v>
      </c>
      <c r="AH961">
        <v>7</v>
      </c>
      <c r="AI961">
        <v>1</v>
      </c>
      <c r="AJ961">
        <v>4</v>
      </c>
      <c r="AK961">
        <v>5</v>
      </c>
      <c r="AL961">
        <v>9</v>
      </c>
      <c r="AM961">
        <v>3</v>
      </c>
      <c r="AN961">
        <v>2</v>
      </c>
      <c r="AO961">
        <v>8</v>
      </c>
      <c r="AP961">
        <v>6</v>
      </c>
      <c r="AQ961">
        <v>10</v>
      </c>
      <c r="AR961">
        <v>11</v>
      </c>
      <c r="AS961">
        <v>13</v>
      </c>
      <c r="AT961">
        <v>12</v>
      </c>
      <c r="AU961"/>
      <c r="AV961"/>
      <c r="AW961"/>
      <c r="AX961"/>
      <c r="AY961"/>
      <c r="AZ961">
        <v>6</v>
      </c>
      <c r="BA961">
        <v>4</v>
      </c>
      <c r="BB961">
        <v>4</v>
      </c>
      <c r="BC961">
        <v>4</v>
      </c>
      <c r="BD961">
        <v>4</v>
      </c>
      <c r="BE961">
        <v>4</v>
      </c>
      <c r="BF961">
        <v>3</v>
      </c>
      <c r="BG961">
        <v>3</v>
      </c>
      <c r="BH961">
        <v>3</v>
      </c>
      <c r="BI961">
        <v>4</v>
      </c>
      <c r="BJ961">
        <v>4</v>
      </c>
      <c r="BK961">
        <v>4</v>
      </c>
      <c r="BL961">
        <v>4</v>
      </c>
      <c r="BM961">
        <v>4</v>
      </c>
      <c r="BN961">
        <v>4</v>
      </c>
      <c r="BO961">
        <v>4</v>
      </c>
      <c r="BP961">
        <v>4</v>
      </c>
      <c r="BQ961">
        <v>4</v>
      </c>
      <c r="BR961">
        <v>4</v>
      </c>
      <c r="BS961">
        <v>4</v>
      </c>
      <c r="BT961">
        <v>4</v>
      </c>
      <c r="BU961">
        <v>4</v>
      </c>
      <c r="BV961">
        <v>4</v>
      </c>
      <c r="BW961">
        <v>4</v>
      </c>
      <c r="BX961">
        <v>5</v>
      </c>
      <c r="BY961">
        <v>5</v>
      </c>
      <c r="BZ961">
        <v>5</v>
      </c>
      <c r="CA961">
        <v>4</v>
      </c>
      <c r="CB961">
        <v>4</v>
      </c>
      <c r="CC961">
        <v>4</v>
      </c>
      <c r="CD961">
        <v>4</v>
      </c>
      <c r="CE961">
        <v>7</v>
      </c>
      <c r="CF961">
        <v>4</v>
      </c>
      <c r="CG961">
        <v>4</v>
      </c>
      <c r="CH961">
        <v>4</v>
      </c>
      <c r="CI961">
        <v>4</v>
      </c>
      <c r="CJ961">
        <v>4</v>
      </c>
      <c r="CK961">
        <v>4</v>
      </c>
      <c r="CL961">
        <v>3</v>
      </c>
      <c r="CM961">
        <v>3</v>
      </c>
      <c r="CN961">
        <v>3</v>
      </c>
    </row>
    <row r="962" spans="1:92" ht="15.5">
      <c r="A962" s="126" t="s">
        <v>455</v>
      </c>
      <c r="B962" s="132">
        <v>10.213362301387615</v>
      </c>
      <c r="C962">
        <v>2</v>
      </c>
      <c r="D962">
        <v>5</v>
      </c>
      <c r="E962">
        <v>12</v>
      </c>
      <c r="F962">
        <v>1</v>
      </c>
      <c r="G962"/>
      <c r="H962"/>
      <c r="I962"/>
      <c r="J962"/>
      <c r="K962"/>
      <c r="L962"/>
      <c r="M962"/>
      <c r="N962"/>
      <c r="O962"/>
      <c r="P962"/>
      <c r="Q962" s="126">
        <f t="shared" si="42"/>
        <v>1</v>
      </c>
      <c r="R962">
        <f t="shared" si="44"/>
        <v>1</v>
      </c>
      <c r="S962"/>
      <c r="T962"/>
      <c r="U962">
        <v>3</v>
      </c>
      <c r="V962">
        <v>4</v>
      </c>
      <c r="W962">
        <v>5</v>
      </c>
      <c r="X962">
        <v>6</v>
      </c>
      <c r="Y962">
        <v>7</v>
      </c>
      <c r="Z962"/>
      <c r="AA962">
        <v>9</v>
      </c>
      <c r="AB962">
        <v>10</v>
      </c>
      <c r="AC962">
        <v>11</v>
      </c>
      <c r="AD962">
        <v>12</v>
      </c>
      <c r="AE962"/>
      <c r="AF962"/>
      <c r="AG962" s="126">
        <f t="shared" si="43"/>
        <v>9</v>
      </c>
      <c r="AH962"/>
      <c r="AI962"/>
      <c r="AJ962">
        <v>2</v>
      </c>
      <c r="AK962">
        <v>3</v>
      </c>
      <c r="AL962">
        <v>9</v>
      </c>
      <c r="AM962">
        <v>4</v>
      </c>
      <c r="AN962">
        <v>7</v>
      </c>
      <c r="AO962"/>
      <c r="AP962">
        <v>1</v>
      </c>
      <c r="AQ962">
        <v>5</v>
      </c>
      <c r="AR962">
        <v>8</v>
      </c>
      <c r="AS962">
        <v>6</v>
      </c>
      <c r="AT962"/>
      <c r="AU962" t="s">
        <v>454</v>
      </c>
      <c r="AV962"/>
      <c r="AW962"/>
      <c r="AX962"/>
      <c r="AY962"/>
      <c r="AZ962">
        <v>5</v>
      </c>
      <c r="BA962">
        <v>1</v>
      </c>
      <c r="BB962">
        <v>1</v>
      </c>
      <c r="BC962">
        <v>3</v>
      </c>
      <c r="BD962">
        <v>5</v>
      </c>
      <c r="BE962">
        <v>5</v>
      </c>
      <c r="BF962">
        <v>4</v>
      </c>
      <c r="BG962">
        <v>4</v>
      </c>
      <c r="BH962">
        <v>5</v>
      </c>
      <c r="BI962">
        <v>4</v>
      </c>
      <c r="BJ962">
        <v>5</v>
      </c>
      <c r="BK962">
        <v>5</v>
      </c>
      <c r="BL962">
        <v>5</v>
      </c>
      <c r="BM962">
        <v>5</v>
      </c>
      <c r="BN962">
        <v>3</v>
      </c>
      <c r="BO962">
        <v>4</v>
      </c>
      <c r="BP962">
        <v>5</v>
      </c>
      <c r="BQ962">
        <v>5</v>
      </c>
      <c r="BR962">
        <v>5</v>
      </c>
      <c r="BS962">
        <v>5</v>
      </c>
      <c r="BT962">
        <v>5</v>
      </c>
      <c r="BU962">
        <v>5</v>
      </c>
      <c r="BV962">
        <v>5</v>
      </c>
      <c r="BW962">
        <v>5</v>
      </c>
      <c r="BX962">
        <v>4</v>
      </c>
      <c r="BY962">
        <v>5</v>
      </c>
      <c r="BZ962">
        <v>5</v>
      </c>
      <c r="CA962">
        <v>5</v>
      </c>
      <c r="CB962">
        <v>5</v>
      </c>
      <c r="CC962">
        <v>5</v>
      </c>
      <c r="CD962">
        <v>5</v>
      </c>
      <c r="CE962">
        <v>1</v>
      </c>
      <c r="CF962">
        <v>3</v>
      </c>
      <c r="CG962">
        <v>4</v>
      </c>
      <c r="CH962">
        <v>5</v>
      </c>
      <c r="CI962">
        <v>5</v>
      </c>
      <c r="CJ962">
        <v>4</v>
      </c>
      <c r="CK962">
        <v>4</v>
      </c>
      <c r="CL962">
        <v>5</v>
      </c>
      <c r="CM962">
        <v>3</v>
      </c>
      <c r="CN962">
        <v>4</v>
      </c>
    </row>
    <row r="963" spans="1:92" ht="15.5">
      <c r="A963" s="126" t="s">
        <v>453</v>
      </c>
      <c r="B963" s="132">
        <v>10.213980705013885</v>
      </c>
      <c r="C963">
        <v>2</v>
      </c>
      <c r="D963">
        <v>3</v>
      </c>
      <c r="E963">
        <v>2</v>
      </c>
      <c r="F963"/>
      <c r="G963"/>
      <c r="H963"/>
      <c r="I963"/>
      <c r="J963"/>
      <c r="K963"/>
      <c r="L963"/>
      <c r="M963"/>
      <c r="N963">
        <v>9</v>
      </c>
      <c r="O963"/>
      <c r="P963" t="s">
        <v>169</v>
      </c>
      <c r="Q963" s="126">
        <f t="shared" si="42"/>
        <v>1</v>
      </c>
      <c r="R963">
        <f t="shared" si="44"/>
        <v>9</v>
      </c>
      <c r="S963"/>
      <c r="T963">
        <v>2</v>
      </c>
      <c r="U963">
        <v>3</v>
      </c>
      <c r="V963">
        <v>4</v>
      </c>
      <c r="W963"/>
      <c r="X963">
        <v>6</v>
      </c>
      <c r="Y963">
        <v>7</v>
      </c>
      <c r="Z963"/>
      <c r="AA963"/>
      <c r="AB963">
        <v>10</v>
      </c>
      <c r="AC963">
        <v>11</v>
      </c>
      <c r="AD963">
        <v>12</v>
      </c>
      <c r="AE963"/>
      <c r="AF963"/>
      <c r="AG963" s="126">
        <f t="shared" si="43"/>
        <v>8</v>
      </c>
      <c r="AH963"/>
      <c r="AI963">
        <v>1</v>
      </c>
      <c r="AJ963">
        <v>4</v>
      </c>
      <c r="AK963">
        <v>5</v>
      </c>
      <c r="AL963"/>
      <c r="AM963">
        <v>3</v>
      </c>
      <c r="AN963">
        <v>2</v>
      </c>
      <c r="AO963"/>
      <c r="AP963"/>
      <c r="AQ963">
        <v>8</v>
      </c>
      <c r="AR963">
        <v>6</v>
      </c>
      <c r="AS963">
        <v>7</v>
      </c>
      <c r="AT963"/>
      <c r="AU963" t="s">
        <v>418</v>
      </c>
      <c r="AV963" t="s">
        <v>333</v>
      </c>
      <c r="AW963" t="s">
        <v>452</v>
      </c>
      <c r="AX963" t="s">
        <v>451</v>
      </c>
      <c r="AY963"/>
      <c r="AZ963">
        <v>4</v>
      </c>
      <c r="BA963">
        <v>5</v>
      </c>
      <c r="BB963">
        <v>5</v>
      </c>
      <c r="BC963">
        <v>4</v>
      </c>
      <c r="BD963">
        <v>5</v>
      </c>
      <c r="BE963">
        <v>5</v>
      </c>
      <c r="BF963">
        <v>5</v>
      </c>
      <c r="BG963">
        <v>4</v>
      </c>
      <c r="BH963">
        <v>4</v>
      </c>
      <c r="BI963">
        <v>4</v>
      </c>
      <c r="BJ963">
        <v>5</v>
      </c>
      <c r="BK963">
        <v>5</v>
      </c>
      <c r="BL963">
        <v>5</v>
      </c>
      <c r="BM963">
        <v>4</v>
      </c>
      <c r="BN963">
        <v>5</v>
      </c>
      <c r="BO963">
        <v>4</v>
      </c>
      <c r="BP963">
        <v>5</v>
      </c>
      <c r="BQ963">
        <v>4</v>
      </c>
      <c r="BR963">
        <v>5</v>
      </c>
      <c r="BS963">
        <v>4</v>
      </c>
      <c r="BT963">
        <v>5</v>
      </c>
      <c r="BU963">
        <v>5</v>
      </c>
      <c r="BV963">
        <v>4</v>
      </c>
      <c r="BW963">
        <v>5</v>
      </c>
      <c r="BX963">
        <v>5</v>
      </c>
      <c r="BY963">
        <v>4</v>
      </c>
      <c r="BZ963">
        <v>5</v>
      </c>
      <c r="CA963">
        <v>5</v>
      </c>
      <c r="CB963">
        <v>5</v>
      </c>
      <c r="CC963">
        <v>5</v>
      </c>
      <c r="CD963">
        <v>5</v>
      </c>
      <c r="CE963">
        <v>7</v>
      </c>
      <c r="CF963">
        <v>3</v>
      </c>
      <c r="CG963">
        <v>4</v>
      </c>
      <c r="CH963">
        <v>4</v>
      </c>
      <c r="CI963">
        <v>4</v>
      </c>
      <c r="CJ963">
        <v>4</v>
      </c>
      <c r="CK963">
        <v>4</v>
      </c>
      <c r="CL963">
        <v>4</v>
      </c>
      <c r="CM963">
        <v>4</v>
      </c>
      <c r="CN963">
        <v>4</v>
      </c>
    </row>
    <row r="964" spans="1:92" ht="15.5">
      <c r="A964" s="126" t="s">
        <v>450</v>
      </c>
      <c r="B964" s="132">
        <v>9.4568890243052461</v>
      </c>
      <c r="C964">
        <v>2</v>
      </c>
      <c r="D964">
        <v>2</v>
      </c>
      <c r="E964">
        <v>6</v>
      </c>
      <c r="F964">
        <v>1</v>
      </c>
      <c r="G964"/>
      <c r="H964"/>
      <c r="I964"/>
      <c r="J964"/>
      <c r="K964"/>
      <c r="L964"/>
      <c r="M964"/>
      <c r="N964"/>
      <c r="O964"/>
      <c r="P964"/>
      <c r="Q964" s="126">
        <f t="shared" si="42"/>
        <v>1</v>
      </c>
      <c r="R964">
        <f t="shared" si="44"/>
        <v>1</v>
      </c>
      <c r="S964">
        <v>1</v>
      </c>
      <c r="T964">
        <v>2</v>
      </c>
      <c r="U964">
        <v>3</v>
      </c>
      <c r="V964">
        <v>4</v>
      </c>
      <c r="W964">
        <v>5</v>
      </c>
      <c r="X964">
        <v>6</v>
      </c>
      <c r="Y964">
        <v>7</v>
      </c>
      <c r="Z964">
        <v>8</v>
      </c>
      <c r="AA964">
        <v>9</v>
      </c>
      <c r="AB964">
        <v>10</v>
      </c>
      <c r="AC964">
        <v>11</v>
      </c>
      <c r="AD964">
        <v>12</v>
      </c>
      <c r="AE964">
        <v>13</v>
      </c>
      <c r="AF964"/>
      <c r="AG964" s="126">
        <f t="shared" si="43"/>
        <v>13</v>
      </c>
      <c r="AH964">
        <v>9</v>
      </c>
      <c r="AI964">
        <v>6</v>
      </c>
      <c r="AJ964">
        <v>7</v>
      </c>
      <c r="AK964">
        <v>8</v>
      </c>
      <c r="AL964">
        <v>10</v>
      </c>
      <c r="AM964">
        <v>3</v>
      </c>
      <c r="AN964">
        <v>2</v>
      </c>
      <c r="AO964">
        <v>11</v>
      </c>
      <c r="AP964">
        <v>12</v>
      </c>
      <c r="AQ964">
        <v>4</v>
      </c>
      <c r="AR964">
        <v>5</v>
      </c>
      <c r="AS964">
        <v>1</v>
      </c>
      <c r="AT964"/>
      <c r="AU964" t="s">
        <v>449</v>
      </c>
      <c r="AV964" t="s">
        <v>448</v>
      </c>
      <c r="AW964" t="s">
        <v>447</v>
      </c>
      <c r="AX964"/>
      <c r="AY964"/>
      <c r="AZ964">
        <v>5</v>
      </c>
      <c r="BA964">
        <v>5</v>
      </c>
      <c r="BB964">
        <v>5</v>
      </c>
      <c r="BC964">
        <v>5</v>
      </c>
      <c r="BD964">
        <v>5</v>
      </c>
      <c r="BE964">
        <v>5</v>
      </c>
      <c r="BF964">
        <v>5</v>
      </c>
      <c r="BG964">
        <v>5</v>
      </c>
      <c r="BH964">
        <v>5</v>
      </c>
      <c r="BI964">
        <v>5</v>
      </c>
      <c r="BJ964">
        <v>5</v>
      </c>
      <c r="BK964">
        <v>5</v>
      </c>
      <c r="BL964">
        <v>5</v>
      </c>
      <c r="BM964">
        <v>5</v>
      </c>
      <c r="BN964">
        <v>5</v>
      </c>
      <c r="BO964">
        <v>5</v>
      </c>
      <c r="BP964">
        <v>5</v>
      </c>
      <c r="BQ964">
        <v>5</v>
      </c>
      <c r="BR964">
        <v>5</v>
      </c>
      <c r="BS964">
        <v>5</v>
      </c>
      <c r="BT964">
        <v>5</v>
      </c>
      <c r="BU964">
        <v>5</v>
      </c>
      <c r="BV964">
        <v>5</v>
      </c>
      <c r="BW964">
        <v>5</v>
      </c>
      <c r="BX964">
        <v>5</v>
      </c>
      <c r="BY964">
        <v>5</v>
      </c>
      <c r="BZ964">
        <v>5</v>
      </c>
      <c r="CA964">
        <v>5</v>
      </c>
      <c r="CB964">
        <v>5</v>
      </c>
      <c r="CC964">
        <v>5</v>
      </c>
      <c r="CD964">
        <v>5</v>
      </c>
      <c r="CE964">
        <v>4</v>
      </c>
      <c r="CF964">
        <v>5</v>
      </c>
      <c r="CG964">
        <v>5</v>
      </c>
      <c r="CH964">
        <v>5</v>
      </c>
      <c r="CI964">
        <v>5</v>
      </c>
      <c r="CJ964">
        <v>5</v>
      </c>
      <c r="CK964">
        <v>5</v>
      </c>
      <c r="CL964">
        <v>5</v>
      </c>
      <c r="CM964">
        <v>5</v>
      </c>
      <c r="CN964">
        <v>5</v>
      </c>
    </row>
    <row r="965" spans="1:92" ht="15.5">
      <c r="A965" s="126" t="s">
        <v>446</v>
      </c>
      <c r="B965" s="132">
        <v>8.4851252019805354</v>
      </c>
      <c r="C965">
        <v>2</v>
      </c>
      <c r="D965">
        <v>6</v>
      </c>
      <c r="E965">
        <v>2</v>
      </c>
      <c r="F965">
        <v>1</v>
      </c>
      <c r="G965"/>
      <c r="H965"/>
      <c r="I965"/>
      <c r="J965"/>
      <c r="K965"/>
      <c r="L965"/>
      <c r="M965"/>
      <c r="N965"/>
      <c r="O965"/>
      <c r="P965"/>
      <c r="Q965" s="126">
        <f t="shared" ref="Q965:Q1028" si="45">COUNT(F965:P965)</f>
        <v>1</v>
      </c>
      <c r="R965">
        <f t="shared" si="44"/>
        <v>1</v>
      </c>
      <c r="S965"/>
      <c r="T965">
        <v>2</v>
      </c>
      <c r="U965"/>
      <c r="V965">
        <v>4</v>
      </c>
      <c r="W965"/>
      <c r="X965">
        <v>6</v>
      </c>
      <c r="Y965">
        <v>7</v>
      </c>
      <c r="Z965"/>
      <c r="AA965"/>
      <c r="AB965">
        <v>10</v>
      </c>
      <c r="AC965">
        <v>11</v>
      </c>
      <c r="AD965">
        <v>12</v>
      </c>
      <c r="AE965"/>
      <c r="AF965"/>
      <c r="AG965" s="126">
        <f t="shared" ref="AG965:AG1003" si="46">COUNT(S965:AE965)</f>
        <v>7</v>
      </c>
      <c r="AH965"/>
      <c r="AI965">
        <v>1</v>
      </c>
      <c r="AJ965"/>
      <c r="AK965">
        <v>8</v>
      </c>
      <c r="AL965"/>
      <c r="AM965">
        <v>2</v>
      </c>
      <c r="AN965">
        <v>4</v>
      </c>
      <c r="AO965"/>
      <c r="AP965"/>
      <c r="AQ965">
        <v>7</v>
      </c>
      <c r="AR965">
        <v>6</v>
      </c>
      <c r="AS965">
        <v>5</v>
      </c>
      <c r="AT965"/>
      <c r="AU965" t="s">
        <v>445</v>
      </c>
      <c r="AV965" t="s">
        <v>444</v>
      </c>
      <c r="AW965"/>
      <c r="AX965"/>
      <c r="AY965"/>
      <c r="AZ965">
        <v>4</v>
      </c>
      <c r="BA965">
        <v>4</v>
      </c>
      <c r="BB965">
        <v>4</v>
      </c>
      <c r="BC965">
        <v>4</v>
      </c>
      <c r="BD965">
        <v>4</v>
      </c>
      <c r="BE965">
        <v>3</v>
      </c>
      <c r="BF965">
        <v>4</v>
      </c>
      <c r="BG965">
        <v>3</v>
      </c>
      <c r="BH965">
        <v>3</v>
      </c>
      <c r="BI965">
        <v>4</v>
      </c>
      <c r="BJ965">
        <v>3</v>
      </c>
      <c r="BK965">
        <v>4</v>
      </c>
      <c r="BL965">
        <v>4</v>
      </c>
      <c r="BM965">
        <v>5</v>
      </c>
      <c r="BN965">
        <v>3</v>
      </c>
      <c r="BO965">
        <v>4</v>
      </c>
      <c r="BP965">
        <v>3</v>
      </c>
      <c r="BQ965">
        <v>3</v>
      </c>
      <c r="BR965">
        <v>3</v>
      </c>
      <c r="BS965">
        <v>3</v>
      </c>
      <c r="BT965">
        <v>4</v>
      </c>
      <c r="BU965">
        <v>4</v>
      </c>
      <c r="BV965">
        <v>4</v>
      </c>
      <c r="BW965">
        <v>5</v>
      </c>
      <c r="BX965">
        <v>4</v>
      </c>
      <c r="BY965">
        <v>5</v>
      </c>
      <c r="BZ965">
        <v>5</v>
      </c>
      <c r="CA965">
        <v>4</v>
      </c>
      <c r="CB965">
        <v>3</v>
      </c>
      <c r="CC965">
        <v>4</v>
      </c>
      <c r="CD965">
        <v>3</v>
      </c>
      <c r="CE965">
        <v>1</v>
      </c>
      <c r="CF965">
        <v>2</v>
      </c>
      <c r="CG965">
        <v>4</v>
      </c>
      <c r="CH965">
        <v>3</v>
      </c>
      <c r="CI965">
        <v>3</v>
      </c>
      <c r="CJ965">
        <v>4</v>
      </c>
      <c r="CK965">
        <v>4</v>
      </c>
      <c r="CL965">
        <v>2</v>
      </c>
      <c r="CM965">
        <v>2</v>
      </c>
      <c r="CN965">
        <v>2</v>
      </c>
    </row>
    <row r="966" spans="1:92" ht="15.5">
      <c r="A966" s="126" t="s">
        <v>443</v>
      </c>
      <c r="B966" s="132">
        <v>8.9191932055456604</v>
      </c>
      <c r="C966">
        <v>2</v>
      </c>
      <c r="D966">
        <v>1</v>
      </c>
      <c r="E966">
        <v>2</v>
      </c>
      <c r="F966"/>
      <c r="G966"/>
      <c r="H966"/>
      <c r="I966"/>
      <c r="J966"/>
      <c r="K966">
        <v>6</v>
      </c>
      <c r="L966"/>
      <c r="M966"/>
      <c r="N966"/>
      <c r="O966"/>
      <c r="P966"/>
      <c r="Q966" s="126">
        <f t="shared" si="45"/>
        <v>1</v>
      </c>
      <c r="R966">
        <f t="shared" ref="R966:R1029" si="47">IF(Q966=1,MAX(F966:O966),11)</f>
        <v>6</v>
      </c>
      <c r="S966"/>
      <c r="T966"/>
      <c r="U966"/>
      <c r="V966">
        <v>4</v>
      </c>
      <c r="W966"/>
      <c r="X966"/>
      <c r="Y966"/>
      <c r="Z966"/>
      <c r="AA966"/>
      <c r="AB966">
        <v>10</v>
      </c>
      <c r="AC966"/>
      <c r="AD966"/>
      <c r="AE966"/>
      <c r="AF966"/>
      <c r="AG966" s="126">
        <f t="shared" si="46"/>
        <v>2</v>
      </c>
      <c r="AH966"/>
      <c r="AI966"/>
      <c r="AJ966"/>
      <c r="AK966">
        <v>1</v>
      </c>
      <c r="AL966"/>
      <c r="AM966"/>
      <c r="AN966"/>
      <c r="AO966"/>
      <c r="AP966"/>
      <c r="AQ966">
        <v>2</v>
      </c>
      <c r="AR966"/>
      <c r="AS966"/>
      <c r="AT966"/>
      <c r="AU966" t="s">
        <v>265</v>
      </c>
      <c r="AV966"/>
      <c r="AW966"/>
      <c r="AX966"/>
      <c r="AY966"/>
      <c r="AZ966">
        <v>3</v>
      </c>
      <c r="BA966">
        <v>3</v>
      </c>
      <c r="BB966">
        <v>4</v>
      </c>
      <c r="BC966">
        <v>2</v>
      </c>
      <c r="BD966">
        <v>4</v>
      </c>
      <c r="BE966">
        <v>3</v>
      </c>
      <c r="BF966">
        <v>3</v>
      </c>
      <c r="BG966">
        <v>4</v>
      </c>
      <c r="BH966">
        <v>5</v>
      </c>
      <c r="BI966">
        <v>1</v>
      </c>
      <c r="BJ966">
        <v>3</v>
      </c>
      <c r="BK966">
        <v>4</v>
      </c>
      <c r="BL966">
        <v>2</v>
      </c>
      <c r="BM966">
        <v>4</v>
      </c>
      <c r="BN966">
        <v>4</v>
      </c>
      <c r="BO966">
        <v>4</v>
      </c>
      <c r="BP966">
        <v>4</v>
      </c>
      <c r="BQ966">
        <v>4</v>
      </c>
      <c r="BR966">
        <v>4</v>
      </c>
      <c r="BS966">
        <v>5</v>
      </c>
      <c r="BT966">
        <v>4</v>
      </c>
      <c r="BU966">
        <v>4</v>
      </c>
      <c r="BV966">
        <v>5</v>
      </c>
      <c r="BW966">
        <v>4</v>
      </c>
      <c r="BX966">
        <v>3</v>
      </c>
      <c r="BY966">
        <v>4</v>
      </c>
      <c r="BZ966">
        <v>4</v>
      </c>
      <c r="CA966">
        <v>3</v>
      </c>
      <c r="CB966">
        <v>4</v>
      </c>
      <c r="CC966">
        <v>3</v>
      </c>
      <c r="CD966">
        <v>4</v>
      </c>
      <c r="CE966">
        <v>3</v>
      </c>
      <c r="CF966">
        <v>2</v>
      </c>
      <c r="CG966">
        <v>4</v>
      </c>
      <c r="CH966">
        <v>4</v>
      </c>
      <c r="CI966">
        <v>4</v>
      </c>
      <c r="CJ966">
        <v>4</v>
      </c>
      <c r="CK966">
        <v>2</v>
      </c>
      <c r="CL966">
        <v>2</v>
      </c>
      <c r="CM966">
        <v>4</v>
      </c>
      <c r="CN966">
        <v>4</v>
      </c>
    </row>
    <row r="967" spans="1:92" ht="15.5">
      <c r="A967" s="126" t="s">
        <v>442</v>
      </c>
      <c r="B967" s="132">
        <v>8.8755447639897778</v>
      </c>
      <c r="C967">
        <v>2</v>
      </c>
      <c r="D967">
        <v>4</v>
      </c>
      <c r="E967">
        <v>3</v>
      </c>
      <c r="F967">
        <v>1</v>
      </c>
      <c r="G967"/>
      <c r="H967"/>
      <c r="I967"/>
      <c r="J967"/>
      <c r="K967"/>
      <c r="L967"/>
      <c r="M967"/>
      <c r="N967"/>
      <c r="O967"/>
      <c r="P967"/>
      <c r="Q967" s="126">
        <f t="shared" si="45"/>
        <v>1</v>
      </c>
      <c r="R967">
        <f t="shared" si="47"/>
        <v>1</v>
      </c>
      <c r="S967"/>
      <c r="T967">
        <v>2</v>
      </c>
      <c r="U967">
        <v>3</v>
      </c>
      <c r="V967"/>
      <c r="W967">
        <v>5</v>
      </c>
      <c r="X967">
        <v>6</v>
      </c>
      <c r="Y967">
        <v>7</v>
      </c>
      <c r="Z967">
        <v>8</v>
      </c>
      <c r="AA967"/>
      <c r="AB967"/>
      <c r="AC967">
        <v>11</v>
      </c>
      <c r="AD967">
        <v>12</v>
      </c>
      <c r="AE967">
        <v>13</v>
      </c>
      <c r="AF967"/>
      <c r="AG967" s="126">
        <f t="shared" si="46"/>
        <v>9</v>
      </c>
      <c r="AH967"/>
      <c r="AI967">
        <v>1</v>
      </c>
      <c r="AJ967">
        <v>2</v>
      </c>
      <c r="AK967"/>
      <c r="AL967">
        <v>5</v>
      </c>
      <c r="AM967">
        <v>6</v>
      </c>
      <c r="AN967">
        <v>7</v>
      </c>
      <c r="AO967">
        <v>3</v>
      </c>
      <c r="AP967"/>
      <c r="AQ967"/>
      <c r="AR967">
        <v>8</v>
      </c>
      <c r="AS967">
        <v>4</v>
      </c>
      <c r="AT967">
        <v>9</v>
      </c>
      <c r="AU967"/>
      <c r="AV967"/>
      <c r="AW967"/>
      <c r="AX967"/>
      <c r="AY967"/>
      <c r="AZ967">
        <v>6</v>
      </c>
      <c r="BA967">
        <v>3</v>
      </c>
      <c r="BB967">
        <v>4</v>
      </c>
      <c r="BC967">
        <v>3</v>
      </c>
      <c r="BD967">
        <v>4</v>
      </c>
      <c r="BE967">
        <v>5</v>
      </c>
      <c r="BF967">
        <v>4</v>
      </c>
      <c r="BG967">
        <v>4</v>
      </c>
      <c r="BH967">
        <v>4</v>
      </c>
      <c r="BI967">
        <v>4</v>
      </c>
      <c r="BJ967">
        <v>5</v>
      </c>
      <c r="BK967">
        <v>5</v>
      </c>
      <c r="BL967">
        <v>5</v>
      </c>
      <c r="BM967">
        <v>5</v>
      </c>
      <c r="BN967">
        <v>4</v>
      </c>
      <c r="BO967">
        <v>4</v>
      </c>
      <c r="BP967">
        <v>4</v>
      </c>
      <c r="BQ967">
        <v>4</v>
      </c>
      <c r="BR967">
        <v>4</v>
      </c>
      <c r="BS967">
        <v>4</v>
      </c>
      <c r="BT967">
        <v>4</v>
      </c>
      <c r="BU967">
        <v>5</v>
      </c>
      <c r="BV967">
        <v>4</v>
      </c>
      <c r="BW967">
        <v>4</v>
      </c>
      <c r="BX967">
        <v>5</v>
      </c>
      <c r="BY967">
        <v>5</v>
      </c>
      <c r="BZ967">
        <v>5</v>
      </c>
      <c r="CA967">
        <v>5</v>
      </c>
      <c r="CB967">
        <v>5</v>
      </c>
      <c r="CC967">
        <v>5</v>
      </c>
      <c r="CD967">
        <v>5</v>
      </c>
      <c r="CE967">
        <v>1</v>
      </c>
      <c r="CF967">
        <v>4</v>
      </c>
      <c r="CG967">
        <v>4</v>
      </c>
      <c r="CH967">
        <v>4</v>
      </c>
      <c r="CI967">
        <v>4</v>
      </c>
      <c r="CJ967">
        <v>4</v>
      </c>
      <c r="CK967">
        <v>4</v>
      </c>
      <c r="CL967">
        <v>3</v>
      </c>
      <c r="CM967">
        <v>3</v>
      </c>
      <c r="CN967">
        <v>3</v>
      </c>
    </row>
    <row r="968" spans="1:92" ht="15.5">
      <c r="A968" s="126" t="s">
        <v>441</v>
      </c>
      <c r="B968" s="132">
        <v>7.7690829444214717</v>
      </c>
      <c r="C968">
        <v>2</v>
      </c>
      <c r="D968">
        <v>5</v>
      </c>
      <c r="E968">
        <v>7</v>
      </c>
      <c r="F968">
        <v>1</v>
      </c>
      <c r="G968"/>
      <c r="H968"/>
      <c r="I968"/>
      <c r="J968"/>
      <c r="K968"/>
      <c r="L968"/>
      <c r="M968"/>
      <c r="N968"/>
      <c r="O968"/>
      <c r="P968"/>
      <c r="Q968" s="126">
        <f t="shared" si="45"/>
        <v>1</v>
      </c>
      <c r="R968">
        <f t="shared" si="47"/>
        <v>1</v>
      </c>
      <c r="S968"/>
      <c r="T968"/>
      <c r="U968"/>
      <c r="V968"/>
      <c r="W968"/>
      <c r="X968"/>
      <c r="Y968">
        <v>7</v>
      </c>
      <c r="Z968"/>
      <c r="AA968"/>
      <c r="AB968"/>
      <c r="AC968"/>
      <c r="AD968"/>
      <c r="AE968">
        <v>13</v>
      </c>
      <c r="AF968"/>
      <c r="AG968" s="126">
        <f t="shared" si="46"/>
        <v>2</v>
      </c>
      <c r="AH968"/>
      <c r="AI968"/>
      <c r="AJ968"/>
      <c r="AK968"/>
      <c r="AL968"/>
      <c r="AM968"/>
      <c r="AN968">
        <v>1</v>
      </c>
      <c r="AO968"/>
      <c r="AP968"/>
      <c r="AQ968"/>
      <c r="AR968"/>
      <c r="AS968"/>
      <c r="AT968">
        <v>2</v>
      </c>
      <c r="AU968"/>
      <c r="AV968"/>
      <c r="AW968"/>
      <c r="AX968"/>
      <c r="AY968"/>
      <c r="AZ968">
        <v>2</v>
      </c>
      <c r="BA968">
        <v>4</v>
      </c>
      <c r="BB968">
        <v>2</v>
      </c>
      <c r="BC968">
        <v>2</v>
      </c>
      <c r="BD968">
        <v>5</v>
      </c>
      <c r="BE968">
        <v>5</v>
      </c>
      <c r="BF968">
        <v>3</v>
      </c>
      <c r="BG968">
        <v>3</v>
      </c>
      <c r="BH968">
        <v>2</v>
      </c>
      <c r="BI968">
        <v>5</v>
      </c>
      <c r="BJ968">
        <v>4</v>
      </c>
      <c r="BK968">
        <v>5</v>
      </c>
      <c r="BL968">
        <v>5</v>
      </c>
      <c r="BM968">
        <v>5</v>
      </c>
      <c r="BN968">
        <v>5</v>
      </c>
      <c r="BO968">
        <v>5</v>
      </c>
      <c r="BP968">
        <v>5</v>
      </c>
      <c r="BQ968">
        <v>5</v>
      </c>
      <c r="BR968">
        <v>5</v>
      </c>
      <c r="BS968">
        <v>5</v>
      </c>
      <c r="BT968">
        <v>5</v>
      </c>
      <c r="BU968">
        <v>5</v>
      </c>
      <c r="BV968">
        <v>5</v>
      </c>
      <c r="BW968">
        <v>5</v>
      </c>
      <c r="BX968">
        <v>5</v>
      </c>
      <c r="BY968">
        <v>5</v>
      </c>
      <c r="BZ968">
        <v>5</v>
      </c>
      <c r="CA968">
        <v>5</v>
      </c>
      <c r="CB968">
        <v>5</v>
      </c>
      <c r="CC968">
        <v>5</v>
      </c>
      <c r="CD968">
        <v>5</v>
      </c>
      <c r="CE968">
        <v>1</v>
      </c>
      <c r="CF968">
        <v>4</v>
      </c>
      <c r="CG968">
        <v>5</v>
      </c>
      <c r="CH968">
        <v>4</v>
      </c>
      <c r="CI968">
        <v>5</v>
      </c>
      <c r="CJ968">
        <v>4</v>
      </c>
      <c r="CK968">
        <v>5</v>
      </c>
      <c r="CL968">
        <v>3</v>
      </c>
      <c r="CM968">
        <v>3</v>
      </c>
      <c r="CN968">
        <v>2</v>
      </c>
    </row>
    <row r="969" spans="1:92" ht="15.5">
      <c r="A969" s="126" t="s">
        <v>440</v>
      </c>
      <c r="B969" s="132">
        <v>9.4311689106517136</v>
      </c>
      <c r="C969">
        <v>1</v>
      </c>
      <c r="D969">
        <v>6</v>
      </c>
      <c r="E969">
        <v>1</v>
      </c>
      <c r="F969">
        <v>1</v>
      </c>
      <c r="G969"/>
      <c r="H969"/>
      <c r="I969"/>
      <c r="J969"/>
      <c r="K969"/>
      <c r="L969"/>
      <c r="M969"/>
      <c r="N969"/>
      <c r="O969"/>
      <c r="P969"/>
      <c r="Q969" s="126">
        <f t="shared" si="45"/>
        <v>1</v>
      </c>
      <c r="R969">
        <f t="shared" si="47"/>
        <v>1</v>
      </c>
      <c r="S969">
        <v>1</v>
      </c>
      <c r="T969">
        <v>2</v>
      </c>
      <c r="U969"/>
      <c r="V969">
        <v>4</v>
      </c>
      <c r="W969"/>
      <c r="X969"/>
      <c r="Y969"/>
      <c r="Z969">
        <v>8</v>
      </c>
      <c r="AA969"/>
      <c r="AB969">
        <v>10</v>
      </c>
      <c r="AC969">
        <v>11</v>
      </c>
      <c r="AD969"/>
      <c r="AE969"/>
      <c r="AF969"/>
      <c r="AG969" s="126">
        <f t="shared" si="46"/>
        <v>6</v>
      </c>
      <c r="AH969">
        <v>3</v>
      </c>
      <c r="AI969">
        <v>4</v>
      </c>
      <c r="AJ969"/>
      <c r="AK969">
        <v>5</v>
      </c>
      <c r="AL969"/>
      <c r="AM969"/>
      <c r="AN969"/>
      <c r="AO969">
        <v>2</v>
      </c>
      <c r="AP969"/>
      <c r="AQ969">
        <v>1</v>
      </c>
      <c r="AR969">
        <v>6</v>
      </c>
      <c r="AS969"/>
      <c r="AT969"/>
      <c r="AU969" t="s">
        <v>439</v>
      </c>
      <c r="AV969" t="s">
        <v>438</v>
      </c>
      <c r="AW969" t="s">
        <v>437</v>
      </c>
      <c r="AX969" t="s">
        <v>436</v>
      </c>
      <c r="AY969" t="s">
        <v>435</v>
      </c>
      <c r="AZ969">
        <v>5</v>
      </c>
      <c r="BA969">
        <v>3</v>
      </c>
      <c r="BB969">
        <v>3</v>
      </c>
      <c r="BC969">
        <v>3</v>
      </c>
      <c r="BD969">
        <v>2</v>
      </c>
      <c r="BE969">
        <v>4</v>
      </c>
      <c r="BF969">
        <v>3</v>
      </c>
      <c r="BG969">
        <v>3</v>
      </c>
      <c r="BH969">
        <v>3</v>
      </c>
      <c r="BI969">
        <v>3</v>
      </c>
      <c r="BJ969">
        <v>3</v>
      </c>
      <c r="BK969">
        <v>3</v>
      </c>
      <c r="BL969">
        <v>4</v>
      </c>
      <c r="BM969">
        <v>3</v>
      </c>
      <c r="BN969">
        <v>4</v>
      </c>
      <c r="BO969">
        <v>3</v>
      </c>
      <c r="BP969">
        <v>4</v>
      </c>
      <c r="BQ969">
        <v>4</v>
      </c>
      <c r="BR969">
        <v>4</v>
      </c>
      <c r="BS969">
        <v>4</v>
      </c>
      <c r="BT969">
        <v>4</v>
      </c>
      <c r="BU969">
        <v>4</v>
      </c>
      <c r="BV969">
        <v>3</v>
      </c>
      <c r="BW969">
        <v>4</v>
      </c>
      <c r="BX969">
        <v>3</v>
      </c>
      <c r="BY969">
        <v>4</v>
      </c>
      <c r="BZ969">
        <v>4</v>
      </c>
      <c r="CA969">
        <v>4</v>
      </c>
      <c r="CB969">
        <v>4</v>
      </c>
      <c r="CC969">
        <v>3</v>
      </c>
      <c r="CD969">
        <v>4</v>
      </c>
      <c r="CE969">
        <v>2</v>
      </c>
      <c r="CF969">
        <v>3</v>
      </c>
      <c r="CG969">
        <v>3</v>
      </c>
      <c r="CH969">
        <v>4</v>
      </c>
      <c r="CI969">
        <v>4</v>
      </c>
      <c r="CJ969">
        <v>3</v>
      </c>
      <c r="CK969">
        <v>4</v>
      </c>
      <c r="CL969">
        <v>3</v>
      </c>
      <c r="CM969">
        <v>3</v>
      </c>
      <c r="CN969">
        <v>3</v>
      </c>
    </row>
    <row r="970" spans="1:92" ht="15.5">
      <c r="A970" s="126" t="s">
        <v>434</v>
      </c>
      <c r="B970" s="132">
        <v>10.41717882607138</v>
      </c>
      <c r="C970">
        <v>2</v>
      </c>
      <c r="D970">
        <v>3</v>
      </c>
      <c r="E970">
        <v>12</v>
      </c>
      <c r="F970"/>
      <c r="G970"/>
      <c r="H970"/>
      <c r="I970"/>
      <c r="J970"/>
      <c r="K970"/>
      <c r="L970"/>
      <c r="M970">
        <v>8</v>
      </c>
      <c r="N970"/>
      <c r="O970"/>
      <c r="P970"/>
      <c r="Q970" s="126">
        <f t="shared" si="45"/>
        <v>1</v>
      </c>
      <c r="R970">
        <f t="shared" si="47"/>
        <v>8</v>
      </c>
      <c r="S970"/>
      <c r="T970">
        <v>2</v>
      </c>
      <c r="U970"/>
      <c r="V970"/>
      <c r="W970"/>
      <c r="X970">
        <v>6</v>
      </c>
      <c r="Y970">
        <v>7</v>
      </c>
      <c r="Z970">
        <v>8</v>
      </c>
      <c r="AA970"/>
      <c r="AB970"/>
      <c r="AC970">
        <v>11</v>
      </c>
      <c r="AD970">
        <v>12</v>
      </c>
      <c r="AE970"/>
      <c r="AF970"/>
      <c r="AG970" s="126">
        <f t="shared" si="46"/>
        <v>6</v>
      </c>
      <c r="AH970"/>
      <c r="AI970">
        <v>3</v>
      </c>
      <c r="AJ970"/>
      <c r="AK970"/>
      <c r="AL970"/>
      <c r="AM970">
        <v>2</v>
      </c>
      <c r="AN970">
        <v>1</v>
      </c>
      <c r="AO970">
        <v>4</v>
      </c>
      <c r="AP970"/>
      <c r="AQ970"/>
      <c r="AR970"/>
      <c r="AS970">
        <v>5</v>
      </c>
      <c r="AT970"/>
      <c r="AU970" t="s">
        <v>433</v>
      </c>
      <c r="AV970" t="s">
        <v>269</v>
      </c>
      <c r="AW970"/>
      <c r="AX970"/>
      <c r="AY970"/>
      <c r="AZ970">
        <v>3</v>
      </c>
      <c r="BA970">
        <v>2</v>
      </c>
      <c r="BB970">
        <v>4</v>
      </c>
      <c r="BC970">
        <v>4</v>
      </c>
      <c r="BD970">
        <v>4</v>
      </c>
      <c r="BE970">
        <v>3</v>
      </c>
      <c r="BF970">
        <v>4</v>
      </c>
      <c r="BG970">
        <v>4</v>
      </c>
      <c r="BH970">
        <v>3</v>
      </c>
      <c r="BI970">
        <v>3</v>
      </c>
      <c r="BJ970">
        <v>3</v>
      </c>
      <c r="BK970">
        <v>3</v>
      </c>
      <c r="BL970">
        <v>3</v>
      </c>
      <c r="BM970">
        <v>3</v>
      </c>
      <c r="BN970">
        <v>4</v>
      </c>
      <c r="BO970">
        <v>4</v>
      </c>
      <c r="BP970">
        <v>4</v>
      </c>
      <c r="BQ970">
        <v>3</v>
      </c>
      <c r="BR970">
        <v>4</v>
      </c>
      <c r="BS970">
        <v>3</v>
      </c>
      <c r="BT970">
        <v>3</v>
      </c>
      <c r="BU970">
        <v>3</v>
      </c>
      <c r="BV970">
        <v>3</v>
      </c>
      <c r="BW970">
        <v>3</v>
      </c>
      <c r="BX970">
        <v>4</v>
      </c>
      <c r="BY970">
        <v>3</v>
      </c>
      <c r="BZ970">
        <v>2</v>
      </c>
      <c r="CA970">
        <v>3</v>
      </c>
      <c r="CB970">
        <v>3</v>
      </c>
      <c r="CC970">
        <v>3</v>
      </c>
      <c r="CD970">
        <v>3</v>
      </c>
      <c r="CE970">
        <v>3</v>
      </c>
      <c r="CF970">
        <v>4</v>
      </c>
      <c r="CG970">
        <v>4</v>
      </c>
      <c r="CH970">
        <v>4</v>
      </c>
      <c r="CI970">
        <v>3</v>
      </c>
      <c r="CJ970">
        <v>4</v>
      </c>
      <c r="CK970">
        <v>4</v>
      </c>
      <c r="CL970">
        <v>3</v>
      </c>
      <c r="CM970">
        <v>3</v>
      </c>
      <c r="CN970">
        <v>3</v>
      </c>
    </row>
    <row r="971" spans="1:92" ht="15.5">
      <c r="A971" s="126" t="s">
        <v>432</v>
      </c>
      <c r="B971" s="132">
        <v>10.737234053508693</v>
      </c>
      <c r="C971">
        <v>1</v>
      </c>
      <c r="D971">
        <v>6</v>
      </c>
      <c r="E971">
        <v>13</v>
      </c>
      <c r="F971">
        <v>1</v>
      </c>
      <c r="G971"/>
      <c r="H971"/>
      <c r="I971"/>
      <c r="J971"/>
      <c r="K971"/>
      <c r="L971"/>
      <c r="M971"/>
      <c r="N971"/>
      <c r="O971"/>
      <c r="P971"/>
      <c r="Q971" s="126">
        <f t="shared" si="45"/>
        <v>1</v>
      </c>
      <c r="R971">
        <f t="shared" si="47"/>
        <v>1</v>
      </c>
      <c r="S971"/>
      <c r="T971"/>
      <c r="U971"/>
      <c r="V971">
        <v>4</v>
      </c>
      <c r="W971"/>
      <c r="X971"/>
      <c r="Y971"/>
      <c r="Z971"/>
      <c r="AA971"/>
      <c r="AB971"/>
      <c r="AC971">
        <v>11</v>
      </c>
      <c r="AD971"/>
      <c r="AE971"/>
      <c r="AF971"/>
      <c r="AG971" s="126">
        <f t="shared" si="46"/>
        <v>2</v>
      </c>
      <c r="AH971"/>
      <c r="AI971"/>
      <c r="AJ971"/>
      <c r="AK971">
        <v>1</v>
      </c>
      <c r="AL971"/>
      <c r="AM971"/>
      <c r="AN971"/>
      <c r="AO971"/>
      <c r="AP971"/>
      <c r="AQ971"/>
      <c r="AR971">
        <v>2</v>
      </c>
      <c r="AS971"/>
      <c r="AT971"/>
      <c r="AU971"/>
      <c r="AV971"/>
      <c r="AW971"/>
      <c r="AX971"/>
      <c r="AY971"/>
      <c r="AZ971">
        <v>2</v>
      </c>
      <c r="BA971">
        <v>3</v>
      </c>
      <c r="BB971">
        <v>3</v>
      </c>
      <c r="BC971">
        <v>3</v>
      </c>
      <c r="BD971">
        <v>4</v>
      </c>
      <c r="BE971">
        <v>5</v>
      </c>
      <c r="BF971">
        <v>4</v>
      </c>
      <c r="BG971">
        <v>4</v>
      </c>
      <c r="BH971">
        <v>5</v>
      </c>
      <c r="BI971">
        <v>4</v>
      </c>
      <c r="BJ971">
        <v>4</v>
      </c>
      <c r="BK971">
        <v>5</v>
      </c>
      <c r="BL971">
        <v>5</v>
      </c>
      <c r="BM971">
        <v>5</v>
      </c>
      <c r="BN971">
        <v>4</v>
      </c>
      <c r="BO971">
        <v>4</v>
      </c>
      <c r="BP971">
        <v>4</v>
      </c>
      <c r="BQ971">
        <v>4</v>
      </c>
      <c r="BR971">
        <v>4</v>
      </c>
      <c r="BS971">
        <v>4</v>
      </c>
      <c r="BT971">
        <v>4</v>
      </c>
      <c r="BU971">
        <v>4</v>
      </c>
      <c r="BV971">
        <v>4</v>
      </c>
      <c r="BW971">
        <v>4</v>
      </c>
      <c r="BX971">
        <v>4</v>
      </c>
      <c r="BY971">
        <v>4</v>
      </c>
      <c r="BZ971">
        <v>4</v>
      </c>
      <c r="CA971">
        <v>4</v>
      </c>
      <c r="CB971">
        <v>4</v>
      </c>
      <c r="CC971">
        <v>4</v>
      </c>
      <c r="CD971">
        <v>4</v>
      </c>
      <c r="CE971">
        <v>1</v>
      </c>
      <c r="CF971">
        <v>4</v>
      </c>
      <c r="CG971">
        <v>4</v>
      </c>
      <c r="CH971">
        <v>4</v>
      </c>
      <c r="CI971">
        <v>4</v>
      </c>
      <c r="CJ971">
        <v>4</v>
      </c>
      <c r="CK971">
        <v>5</v>
      </c>
      <c r="CL971">
        <v>3</v>
      </c>
      <c r="CM971">
        <v>3</v>
      </c>
      <c r="CN971">
        <v>3</v>
      </c>
    </row>
    <row r="972" spans="1:92" ht="15.5">
      <c r="A972" s="126" t="s">
        <v>431</v>
      </c>
      <c r="B972" s="132">
        <v>8.444490374788181</v>
      </c>
      <c r="C972">
        <v>2</v>
      </c>
      <c r="D972">
        <v>5</v>
      </c>
      <c r="E972">
        <v>2</v>
      </c>
      <c r="F972">
        <v>1</v>
      </c>
      <c r="G972"/>
      <c r="H972"/>
      <c r="I972"/>
      <c r="J972"/>
      <c r="K972"/>
      <c r="L972"/>
      <c r="M972"/>
      <c r="N972"/>
      <c r="O972"/>
      <c r="P972"/>
      <c r="Q972" s="126">
        <f t="shared" si="45"/>
        <v>1</v>
      </c>
      <c r="R972">
        <f t="shared" si="47"/>
        <v>1</v>
      </c>
      <c r="S972"/>
      <c r="T972">
        <v>2</v>
      </c>
      <c r="U972">
        <v>3</v>
      </c>
      <c r="V972"/>
      <c r="W972">
        <v>5</v>
      </c>
      <c r="X972">
        <v>6</v>
      </c>
      <c r="Y972"/>
      <c r="Z972">
        <v>8</v>
      </c>
      <c r="AA972"/>
      <c r="AB972">
        <v>10</v>
      </c>
      <c r="AC972">
        <v>11</v>
      </c>
      <c r="AD972">
        <v>12</v>
      </c>
      <c r="AE972"/>
      <c r="AF972"/>
      <c r="AG972" s="126">
        <f t="shared" si="46"/>
        <v>8</v>
      </c>
      <c r="AH972"/>
      <c r="AI972">
        <v>1</v>
      </c>
      <c r="AJ972">
        <v>3</v>
      </c>
      <c r="AK972"/>
      <c r="AL972">
        <v>7</v>
      </c>
      <c r="AM972">
        <v>4</v>
      </c>
      <c r="AN972"/>
      <c r="AO972">
        <v>5</v>
      </c>
      <c r="AP972"/>
      <c r="AQ972">
        <v>8</v>
      </c>
      <c r="AR972">
        <v>2</v>
      </c>
      <c r="AS972">
        <v>6</v>
      </c>
      <c r="AT972"/>
      <c r="AU972" t="s">
        <v>365</v>
      </c>
      <c r="AV972" t="s">
        <v>350</v>
      </c>
      <c r="AW972" t="s">
        <v>430</v>
      </c>
      <c r="AX972"/>
      <c r="AY972"/>
      <c r="AZ972">
        <v>4</v>
      </c>
      <c r="BA972">
        <v>4</v>
      </c>
      <c r="BB972">
        <v>4</v>
      </c>
      <c r="BC972">
        <v>4</v>
      </c>
      <c r="BD972">
        <v>5</v>
      </c>
      <c r="BE972">
        <v>4</v>
      </c>
      <c r="BF972">
        <v>4</v>
      </c>
      <c r="BG972">
        <v>4</v>
      </c>
      <c r="BH972">
        <v>4</v>
      </c>
      <c r="BI972">
        <v>4</v>
      </c>
      <c r="BJ972">
        <v>4</v>
      </c>
      <c r="BK972">
        <v>5</v>
      </c>
      <c r="BL972">
        <v>5</v>
      </c>
      <c r="BM972">
        <v>5</v>
      </c>
      <c r="BN972">
        <v>5</v>
      </c>
      <c r="BO972">
        <v>5</v>
      </c>
      <c r="BP972">
        <v>5</v>
      </c>
      <c r="BQ972">
        <v>5</v>
      </c>
      <c r="BR972">
        <v>5</v>
      </c>
      <c r="BS972">
        <v>5</v>
      </c>
      <c r="BT972">
        <v>4</v>
      </c>
      <c r="BU972">
        <v>5</v>
      </c>
      <c r="BV972">
        <v>5</v>
      </c>
      <c r="BW972">
        <v>5</v>
      </c>
      <c r="BX972">
        <v>5</v>
      </c>
      <c r="BY972">
        <v>5</v>
      </c>
      <c r="BZ972">
        <v>5</v>
      </c>
      <c r="CA972">
        <v>5</v>
      </c>
      <c r="CB972">
        <v>5</v>
      </c>
      <c r="CC972">
        <v>5</v>
      </c>
      <c r="CD972">
        <v>5</v>
      </c>
      <c r="CE972">
        <v>7</v>
      </c>
      <c r="CF972">
        <v>4</v>
      </c>
      <c r="CG972">
        <v>5</v>
      </c>
      <c r="CH972">
        <v>4</v>
      </c>
      <c r="CI972">
        <v>5</v>
      </c>
      <c r="CJ972">
        <v>4</v>
      </c>
      <c r="CK972">
        <v>5</v>
      </c>
      <c r="CL972">
        <v>4</v>
      </c>
      <c r="CM972">
        <v>4</v>
      </c>
      <c r="CN972">
        <v>4</v>
      </c>
    </row>
    <row r="973" spans="1:92" ht="15.5">
      <c r="A973" s="126" t="s">
        <v>429</v>
      </c>
      <c r="B973" s="132">
        <v>10.230332797278416</v>
      </c>
      <c r="C973">
        <v>2</v>
      </c>
      <c r="D973">
        <v>5</v>
      </c>
      <c r="E973">
        <v>15</v>
      </c>
      <c r="F973">
        <v>1</v>
      </c>
      <c r="G973"/>
      <c r="H973"/>
      <c r="I973"/>
      <c r="J973"/>
      <c r="K973"/>
      <c r="L973"/>
      <c r="M973"/>
      <c r="N973"/>
      <c r="O973"/>
      <c r="P973"/>
      <c r="Q973" s="126">
        <f t="shared" si="45"/>
        <v>1</v>
      </c>
      <c r="R973">
        <f t="shared" si="47"/>
        <v>1</v>
      </c>
      <c r="S973"/>
      <c r="T973">
        <v>2</v>
      </c>
      <c r="U973">
        <v>3</v>
      </c>
      <c r="V973"/>
      <c r="W973">
        <v>5</v>
      </c>
      <c r="X973">
        <v>6</v>
      </c>
      <c r="Y973">
        <v>7</v>
      </c>
      <c r="Z973">
        <v>8</v>
      </c>
      <c r="AA973"/>
      <c r="AB973"/>
      <c r="AC973">
        <v>11</v>
      </c>
      <c r="AD973">
        <v>12</v>
      </c>
      <c r="AE973"/>
      <c r="AF973"/>
      <c r="AG973" s="126">
        <f t="shared" si="46"/>
        <v>8</v>
      </c>
      <c r="AH973"/>
      <c r="AI973">
        <v>1</v>
      </c>
      <c r="AJ973">
        <v>6</v>
      </c>
      <c r="AK973"/>
      <c r="AL973">
        <v>8</v>
      </c>
      <c r="AM973">
        <v>7</v>
      </c>
      <c r="AN973">
        <v>2</v>
      </c>
      <c r="AO973">
        <v>3</v>
      </c>
      <c r="AP973"/>
      <c r="AQ973"/>
      <c r="AR973">
        <v>4</v>
      </c>
      <c r="AS973">
        <v>5</v>
      </c>
      <c r="AT973"/>
      <c r="AU973" t="s">
        <v>297</v>
      </c>
      <c r="AV973"/>
      <c r="AW973"/>
      <c r="AX973"/>
      <c r="AY973"/>
      <c r="AZ973">
        <v>2</v>
      </c>
      <c r="BA973">
        <v>3</v>
      </c>
      <c r="BB973">
        <v>3</v>
      </c>
      <c r="BC973">
        <v>3</v>
      </c>
      <c r="BD973">
        <v>5</v>
      </c>
      <c r="BE973">
        <v>5</v>
      </c>
      <c r="BF973">
        <v>1</v>
      </c>
      <c r="BG973">
        <v>3</v>
      </c>
      <c r="BH973">
        <v>2</v>
      </c>
      <c r="BI973">
        <v>3</v>
      </c>
      <c r="BJ973">
        <v>5</v>
      </c>
      <c r="BK973">
        <v>5</v>
      </c>
      <c r="BL973">
        <v>5</v>
      </c>
      <c r="BM973">
        <v>5</v>
      </c>
      <c r="BN973">
        <v>4</v>
      </c>
      <c r="BO973">
        <v>5</v>
      </c>
      <c r="BP973">
        <v>4</v>
      </c>
      <c r="BQ973">
        <v>3</v>
      </c>
      <c r="BR973">
        <v>5</v>
      </c>
      <c r="BS973">
        <v>4</v>
      </c>
      <c r="BT973">
        <v>3</v>
      </c>
      <c r="BU973">
        <v>4</v>
      </c>
      <c r="BV973">
        <v>3</v>
      </c>
      <c r="BW973">
        <v>5</v>
      </c>
      <c r="BX973">
        <v>5</v>
      </c>
      <c r="BY973">
        <v>5</v>
      </c>
      <c r="BZ973">
        <v>5</v>
      </c>
      <c r="CA973">
        <v>5</v>
      </c>
      <c r="CB973">
        <v>5</v>
      </c>
      <c r="CC973">
        <v>5</v>
      </c>
      <c r="CD973">
        <v>4</v>
      </c>
      <c r="CE973">
        <v>2</v>
      </c>
      <c r="CF973">
        <v>4</v>
      </c>
      <c r="CG973">
        <v>5</v>
      </c>
      <c r="CH973">
        <v>4</v>
      </c>
      <c r="CI973">
        <v>5</v>
      </c>
      <c r="CJ973">
        <v>5</v>
      </c>
      <c r="CK973">
        <v>5</v>
      </c>
      <c r="CL973">
        <v>4</v>
      </c>
      <c r="CM973">
        <v>3</v>
      </c>
      <c r="CN973">
        <v>3</v>
      </c>
    </row>
    <row r="974" spans="1:92" ht="15.5">
      <c r="A974" s="126" t="s">
        <v>428</v>
      </c>
      <c r="B974" s="132">
        <v>9.5672546492463457</v>
      </c>
      <c r="C974">
        <v>2</v>
      </c>
      <c r="D974">
        <v>3</v>
      </c>
      <c r="E974">
        <v>2</v>
      </c>
      <c r="F974"/>
      <c r="G974"/>
      <c r="H974"/>
      <c r="I974"/>
      <c r="J974"/>
      <c r="K974"/>
      <c r="L974"/>
      <c r="M974">
        <v>8</v>
      </c>
      <c r="N974"/>
      <c r="O974"/>
      <c r="P974"/>
      <c r="Q974" s="126">
        <f t="shared" si="45"/>
        <v>1</v>
      </c>
      <c r="R974">
        <f t="shared" si="47"/>
        <v>8</v>
      </c>
      <c r="S974"/>
      <c r="T974">
        <v>2</v>
      </c>
      <c r="U974"/>
      <c r="V974"/>
      <c r="W974"/>
      <c r="X974"/>
      <c r="Y974"/>
      <c r="Z974"/>
      <c r="AA974"/>
      <c r="AB974">
        <v>10</v>
      </c>
      <c r="AC974"/>
      <c r="AD974"/>
      <c r="AE974"/>
      <c r="AF974"/>
      <c r="AG974" s="126">
        <f t="shared" si="46"/>
        <v>2</v>
      </c>
      <c r="AH974"/>
      <c r="AI974">
        <v>2</v>
      </c>
      <c r="AJ974"/>
      <c r="AK974"/>
      <c r="AL974"/>
      <c r="AM974"/>
      <c r="AN974"/>
      <c r="AO974"/>
      <c r="AP974"/>
      <c r="AQ974">
        <v>1</v>
      </c>
      <c r="AR974"/>
      <c r="AS974"/>
      <c r="AT974"/>
      <c r="AU974" t="s">
        <v>427</v>
      </c>
      <c r="AV974"/>
      <c r="AW974"/>
      <c r="AX974"/>
      <c r="AY974"/>
      <c r="AZ974">
        <v>4</v>
      </c>
      <c r="BA974">
        <v>3</v>
      </c>
      <c r="BB974">
        <v>3</v>
      </c>
      <c r="BC974">
        <v>3</v>
      </c>
      <c r="BD974">
        <v>3</v>
      </c>
      <c r="BE974">
        <v>3</v>
      </c>
      <c r="BF974">
        <v>3</v>
      </c>
      <c r="BG974">
        <v>3</v>
      </c>
      <c r="BH974">
        <v>3</v>
      </c>
      <c r="BI974">
        <v>3</v>
      </c>
      <c r="BJ974">
        <v>3</v>
      </c>
      <c r="BK974">
        <v>3</v>
      </c>
      <c r="BL974">
        <v>3</v>
      </c>
      <c r="BM974">
        <v>3</v>
      </c>
      <c r="BN974">
        <v>3</v>
      </c>
      <c r="BO974">
        <v>3</v>
      </c>
      <c r="BP974">
        <v>3</v>
      </c>
      <c r="BQ974">
        <v>3</v>
      </c>
      <c r="BR974">
        <v>3</v>
      </c>
      <c r="BS974">
        <v>3</v>
      </c>
      <c r="BT974">
        <v>3</v>
      </c>
      <c r="BU974">
        <v>3</v>
      </c>
      <c r="BV974">
        <v>3</v>
      </c>
      <c r="BW974">
        <v>3</v>
      </c>
      <c r="BX974">
        <v>3</v>
      </c>
      <c r="BY974">
        <v>3</v>
      </c>
      <c r="BZ974">
        <v>3</v>
      </c>
      <c r="CA974">
        <v>3</v>
      </c>
      <c r="CB974">
        <v>3</v>
      </c>
      <c r="CC974">
        <v>3</v>
      </c>
      <c r="CD974">
        <v>3</v>
      </c>
      <c r="CE974">
        <v>4</v>
      </c>
      <c r="CF974">
        <v>3</v>
      </c>
      <c r="CG974">
        <v>3</v>
      </c>
      <c r="CH974">
        <v>3</v>
      </c>
      <c r="CI974">
        <v>3</v>
      </c>
      <c r="CJ974">
        <v>3</v>
      </c>
      <c r="CK974">
        <v>3</v>
      </c>
      <c r="CL974">
        <v>3</v>
      </c>
      <c r="CM974">
        <v>3</v>
      </c>
      <c r="CN974">
        <v>3</v>
      </c>
    </row>
    <row r="975" spans="1:92" ht="15.5">
      <c r="A975" s="126" t="s">
        <v>426</v>
      </c>
      <c r="B975" s="132">
        <v>8.144691788055173</v>
      </c>
      <c r="C975">
        <v>2</v>
      </c>
      <c r="D975">
        <v>5</v>
      </c>
      <c r="E975">
        <v>2</v>
      </c>
      <c r="F975">
        <v>1</v>
      </c>
      <c r="G975"/>
      <c r="H975"/>
      <c r="I975"/>
      <c r="J975"/>
      <c r="K975"/>
      <c r="L975"/>
      <c r="M975"/>
      <c r="N975"/>
      <c r="O975"/>
      <c r="P975"/>
      <c r="Q975" s="126">
        <f t="shared" si="45"/>
        <v>1</v>
      </c>
      <c r="R975">
        <f t="shared" si="47"/>
        <v>1</v>
      </c>
      <c r="S975"/>
      <c r="T975">
        <v>2</v>
      </c>
      <c r="U975">
        <v>3</v>
      </c>
      <c r="V975">
        <v>4</v>
      </c>
      <c r="W975"/>
      <c r="X975">
        <v>6</v>
      </c>
      <c r="Y975"/>
      <c r="Z975"/>
      <c r="AA975">
        <v>9</v>
      </c>
      <c r="AB975"/>
      <c r="AC975"/>
      <c r="AD975"/>
      <c r="AE975"/>
      <c r="AF975"/>
      <c r="AG975" s="126">
        <f t="shared" si="46"/>
        <v>5</v>
      </c>
      <c r="AH975"/>
      <c r="AI975">
        <v>3</v>
      </c>
      <c r="AJ975">
        <v>1</v>
      </c>
      <c r="AK975">
        <v>4</v>
      </c>
      <c r="AL975"/>
      <c r="AM975">
        <v>2</v>
      </c>
      <c r="AN975"/>
      <c r="AO975"/>
      <c r="AP975">
        <v>5</v>
      </c>
      <c r="AQ975"/>
      <c r="AR975"/>
      <c r="AS975"/>
      <c r="AT975"/>
      <c r="AU975" t="s">
        <v>425</v>
      </c>
      <c r="AV975" t="s">
        <v>424</v>
      </c>
      <c r="AW975"/>
      <c r="AX975"/>
      <c r="AY975"/>
      <c r="AZ975">
        <v>3</v>
      </c>
      <c r="BA975">
        <v>3</v>
      </c>
      <c r="BB975">
        <v>2</v>
      </c>
      <c r="BC975">
        <v>2</v>
      </c>
      <c r="BD975">
        <v>4</v>
      </c>
      <c r="BE975">
        <v>5</v>
      </c>
      <c r="BF975">
        <v>3</v>
      </c>
      <c r="BG975">
        <v>5</v>
      </c>
      <c r="BH975">
        <v>5</v>
      </c>
      <c r="BI975">
        <v>5</v>
      </c>
      <c r="BJ975">
        <v>4</v>
      </c>
      <c r="BK975">
        <v>5</v>
      </c>
      <c r="BL975">
        <v>4</v>
      </c>
      <c r="BM975">
        <v>5</v>
      </c>
      <c r="BN975">
        <v>5</v>
      </c>
      <c r="BO975">
        <v>5</v>
      </c>
      <c r="BP975">
        <v>5</v>
      </c>
      <c r="BQ975">
        <v>5</v>
      </c>
      <c r="BR975">
        <v>5</v>
      </c>
      <c r="BS975">
        <v>5</v>
      </c>
      <c r="BT975">
        <v>5</v>
      </c>
      <c r="BU975">
        <v>4</v>
      </c>
      <c r="BV975">
        <v>5</v>
      </c>
      <c r="BW975">
        <v>5</v>
      </c>
      <c r="BX975">
        <v>5</v>
      </c>
      <c r="BY975">
        <v>5</v>
      </c>
      <c r="BZ975">
        <v>5</v>
      </c>
      <c r="CA975">
        <v>4</v>
      </c>
      <c r="CB975">
        <v>5</v>
      </c>
      <c r="CC975">
        <v>3</v>
      </c>
      <c r="CD975">
        <v>3</v>
      </c>
      <c r="CE975">
        <v>7</v>
      </c>
      <c r="CF975">
        <v>3</v>
      </c>
      <c r="CG975">
        <v>3</v>
      </c>
      <c r="CH975">
        <v>3</v>
      </c>
      <c r="CI975">
        <v>4</v>
      </c>
      <c r="CJ975">
        <v>3</v>
      </c>
      <c r="CK975">
        <v>3</v>
      </c>
      <c r="CL975">
        <v>3</v>
      </c>
      <c r="CM975">
        <v>3</v>
      </c>
      <c r="CN975">
        <v>3</v>
      </c>
    </row>
    <row r="976" spans="1:92" ht="15.5">
      <c r="A976" s="126" t="s">
        <v>423</v>
      </c>
      <c r="B976" s="132">
        <v>8.1159747682967787</v>
      </c>
      <c r="C976">
        <v>2</v>
      </c>
      <c r="D976">
        <v>3</v>
      </c>
      <c r="E976">
        <v>12</v>
      </c>
      <c r="F976">
        <v>1</v>
      </c>
      <c r="G976"/>
      <c r="H976"/>
      <c r="I976"/>
      <c r="J976"/>
      <c r="K976"/>
      <c r="L976"/>
      <c r="M976"/>
      <c r="N976"/>
      <c r="O976"/>
      <c r="P976"/>
      <c r="Q976" s="126">
        <f t="shared" si="45"/>
        <v>1</v>
      </c>
      <c r="R976">
        <f t="shared" si="47"/>
        <v>1</v>
      </c>
      <c r="S976"/>
      <c r="T976">
        <v>2</v>
      </c>
      <c r="U976">
        <v>3</v>
      </c>
      <c r="V976"/>
      <c r="W976"/>
      <c r="X976"/>
      <c r="Y976"/>
      <c r="Z976"/>
      <c r="AA976"/>
      <c r="AB976"/>
      <c r="AC976"/>
      <c r="AD976"/>
      <c r="AE976"/>
      <c r="AF976"/>
      <c r="AG976" s="126">
        <f t="shared" si="46"/>
        <v>2</v>
      </c>
      <c r="AH976"/>
      <c r="AI976">
        <v>2</v>
      </c>
      <c r="AJ976">
        <v>1</v>
      </c>
      <c r="AK976"/>
      <c r="AL976"/>
      <c r="AM976"/>
      <c r="AN976"/>
      <c r="AO976"/>
      <c r="AP976"/>
      <c r="AQ976"/>
      <c r="AR976"/>
      <c r="AS976"/>
      <c r="AT976"/>
      <c r="AU976" t="s">
        <v>422</v>
      </c>
      <c r="AV976"/>
      <c r="AW976"/>
      <c r="AX976"/>
      <c r="AY976"/>
      <c r="AZ976">
        <v>3</v>
      </c>
      <c r="BA976">
        <v>4</v>
      </c>
      <c r="BB976">
        <v>3</v>
      </c>
      <c r="BC976">
        <v>4</v>
      </c>
      <c r="BD976">
        <v>5</v>
      </c>
      <c r="BE976">
        <v>5</v>
      </c>
      <c r="BF976">
        <v>3</v>
      </c>
      <c r="BG976">
        <v>3</v>
      </c>
      <c r="BH976">
        <v>3</v>
      </c>
      <c r="BI976">
        <v>3</v>
      </c>
      <c r="BJ976">
        <v>4</v>
      </c>
      <c r="BK976">
        <v>5</v>
      </c>
      <c r="BL976">
        <v>5</v>
      </c>
      <c r="BM976">
        <v>4</v>
      </c>
      <c r="BN976">
        <v>2</v>
      </c>
      <c r="BO976">
        <v>3</v>
      </c>
      <c r="BP976">
        <v>2</v>
      </c>
      <c r="BQ976">
        <v>2</v>
      </c>
      <c r="BR976">
        <v>2</v>
      </c>
      <c r="BS976">
        <v>2</v>
      </c>
      <c r="BT976">
        <v>4</v>
      </c>
      <c r="BU976">
        <v>3</v>
      </c>
      <c r="BV976">
        <v>3</v>
      </c>
      <c r="BW976">
        <v>4</v>
      </c>
      <c r="BX976">
        <v>4</v>
      </c>
      <c r="BY976">
        <v>4</v>
      </c>
      <c r="BZ976">
        <v>4</v>
      </c>
      <c r="CA976">
        <v>4</v>
      </c>
      <c r="CB976">
        <v>2</v>
      </c>
      <c r="CC976">
        <v>3</v>
      </c>
      <c r="CD976">
        <v>4</v>
      </c>
      <c r="CE976">
        <v>6</v>
      </c>
      <c r="CF976">
        <v>3</v>
      </c>
      <c r="CG976">
        <v>3</v>
      </c>
      <c r="CH976">
        <v>4</v>
      </c>
      <c r="CI976">
        <v>4</v>
      </c>
      <c r="CJ976">
        <v>4</v>
      </c>
      <c r="CK976">
        <v>4</v>
      </c>
      <c r="CL976">
        <v>2</v>
      </c>
      <c r="CM976">
        <v>2</v>
      </c>
      <c r="CN976">
        <v>2</v>
      </c>
    </row>
    <row r="977" spans="1:92" ht="15.5">
      <c r="A977" s="126" t="s">
        <v>421</v>
      </c>
      <c r="B977" s="132">
        <v>10.111844589480208</v>
      </c>
      <c r="C977">
        <v>1</v>
      </c>
      <c r="D977">
        <v>5</v>
      </c>
      <c r="E977">
        <v>4</v>
      </c>
      <c r="F977">
        <v>1</v>
      </c>
      <c r="G977"/>
      <c r="H977"/>
      <c r="I977"/>
      <c r="J977"/>
      <c r="K977"/>
      <c r="L977"/>
      <c r="M977"/>
      <c r="N977"/>
      <c r="O977"/>
      <c r="P977"/>
      <c r="Q977" s="126">
        <f t="shared" si="45"/>
        <v>1</v>
      </c>
      <c r="R977">
        <f t="shared" si="47"/>
        <v>1</v>
      </c>
      <c r="S977">
        <v>1</v>
      </c>
      <c r="T977">
        <v>2</v>
      </c>
      <c r="U977">
        <v>3</v>
      </c>
      <c r="V977">
        <v>4</v>
      </c>
      <c r="W977">
        <v>5</v>
      </c>
      <c r="X977">
        <v>6</v>
      </c>
      <c r="Y977">
        <v>7</v>
      </c>
      <c r="Z977">
        <v>8</v>
      </c>
      <c r="AA977">
        <v>9</v>
      </c>
      <c r="AB977">
        <v>10</v>
      </c>
      <c r="AC977">
        <v>11</v>
      </c>
      <c r="AD977">
        <v>12</v>
      </c>
      <c r="AE977">
        <v>13</v>
      </c>
      <c r="AF977"/>
      <c r="AG977" s="126">
        <f t="shared" si="46"/>
        <v>13</v>
      </c>
      <c r="AH977">
        <v>13</v>
      </c>
      <c r="AI977">
        <v>1</v>
      </c>
      <c r="AJ977">
        <v>12</v>
      </c>
      <c r="AK977">
        <v>11</v>
      </c>
      <c r="AL977">
        <v>9</v>
      </c>
      <c r="AM977">
        <v>2</v>
      </c>
      <c r="AN977">
        <v>3</v>
      </c>
      <c r="AO977">
        <v>8</v>
      </c>
      <c r="AP977">
        <v>4</v>
      </c>
      <c r="AQ977">
        <v>5</v>
      </c>
      <c r="AR977">
        <v>7</v>
      </c>
      <c r="AS977">
        <v>6</v>
      </c>
      <c r="AT977">
        <v>10</v>
      </c>
      <c r="AU977" t="s">
        <v>420</v>
      </c>
      <c r="AV977"/>
      <c r="AW977"/>
      <c r="AX977"/>
      <c r="AY977"/>
      <c r="AZ977">
        <v>6</v>
      </c>
      <c r="BA977">
        <v>3</v>
      </c>
      <c r="BB977">
        <v>2</v>
      </c>
      <c r="BC977">
        <v>2</v>
      </c>
      <c r="BD977">
        <v>5</v>
      </c>
      <c r="BE977">
        <v>5</v>
      </c>
      <c r="BF977">
        <v>3</v>
      </c>
      <c r="BG977">
        <v>4</v>
      </c>
      <c r="BH977">
        <v>5</v>
      </c>
      <c r="BI977">
        <v>2</v>
      </c>
      <c r="BJ977">
        <v>4</v>
      </c>
      <c r="BK977">
        <v>5</v>
      </c>
      <c r="BL977">
        <v>5</v>
      </c>
      <c r="BM977">
        <v>5</v>
      </c>
      <c r="BN977">
        <v>5</v>
      </c>
      <c r="BO977">
        <v>5</v>
      </c>
      <c r="BP977">
        <v>5</v>
      </c>
      <c r="BQ977">
        <v>4</v>
      </c>
      <c r="BR977">
        <v>5</v>
      </c>
      <c r="BS977">
        <v>3</v>
      </c>
      <c r="BT977">
        <v>4</v>
      </c>
      <c r="BU977">
        <v>5</v>
      </c>
      <c r="BV977">
        <v>5</v>
      </c>
      <c r="BW977">
        <v>5</v>
      </c>
      <c r="BX977">
        <v>5</v>
      </c>
      <c r="BY977">
        <v>5</v>
      </c>
      <c r="BZ977">
        <v>5</v>
      </c>
      <c r="CA977">
        <v>5</v>
      </c>
      <c r="CB977">
        <v>5</v>
      </c>
      <c r="CC977">
        <v>5</v>
      </c>
      <c r="CD977">
        <v>5</v>
      </c>
      <c r="CE977">
        <v>5</v>
      </c>
      <c r="CF977">
        <v>3</v>
      </c>
      <c r="CG977">
        <v>5</v>
      </c>
      <c r="CH977">
        <v>4</v>
      </c>
      <c r="CI977">
        <v>5</v>
      </c>
      <c r="CJ977">
        <v>4</v>
      </c>
      <c r="CK977">
        <v>5</v>
      </c>
      <c r="CL977">
        <v>4</v>
      </c>
      <c r="CM977">
        <v>4</v>
      </c>
      <c r="CN977">
        <v>3</v>
      </c>
    </row>
    <row r="978" spans="1:92" ht="15.5">
      <c r="A978" s="126" t="s">
        <v>419</v>
      </c>
      <c r="B978" s="132">
        <v>8.0624229474704041</v>
      </c>
      <c r="C978">
        <v>2</v>
      </c>
      <c r="D978">
        <v>2</v>
      </c>
      <c r="E978">
        <v>12</v>
      </c>
      <c r="F978">
        <v>1</v>
      </c>
      <c r="G978"/>
      <c r="H978"/>
      <c r="I978"/>
      <c r="J978"/>
      <c r="K978"/>
      <c r="L978"/>
      <c r="M978"/>
      <c r="N978"/>
      <c r="O978"/>
      <c r="P978"/>
      <c r="Q978" s="126">
        <f t="shared" si="45"/>
        <v>1</v>
      </c>
      <c r="R978">
        <f t="shared" si="47"/>
        <v>1</v>
      </c>
      <c r="S978"/>
      <c r="T978">
        <v>2</v>
      </c>
      <c r="U978">
        <v>3</v>
      </c>
      <c r="V978"/>
      <c r="W978">
        <v>5</v>
      </c>
      <c r="X978">
        <v>6</v>
      </c>
      <c r="Y978">
        <v>7</v>
      </c>
      <c r="Z978"/>
      <c r="AA978">
        <v>9</v>
      </c>
      <c r="AB978">
        <v>10</v>
      </c>
      <c r="AC978">
        <v>11</v>
      </c>
      <c r="AD978">
        <v>12</v>
      </c>
      <c r="AE978">
        <v>13</v>
      </c>
      <c r="AF978"/>
      <c r="AG978" s="126">
        <f t="shared" si="46"/>
        <v>10</v>
      </c>
      <c r="AH978"/>
      <c r="AI978">
        <v>7</v>
      </c>
      <c r="AJ978">
        <v>6</v>
      </c>
      <c r="AK978"/>
      <c r="AL978">
        <v>8</v>
      </c>
      <c r="AM978">
        <v>5</v>
      </c>
      <c r="AN978">
        <v>2</v>
      </c>
      <c r="AO978"/>
      <c r="AP978">
        <v>9</v>
      </c>
      <c r="AQ978">
        <v>3</v>
      </c>
      <c r="AR978">
        <v>4</v>
      </c>
      <c r="AS978">
        <v>1</v>
      </c>
      <c r="AT978">
        <v>10</v>
      </c>
      <c r="AU978" t="s">
        <v>418</v>
      </c>
      <c r="AV978"/>
      <c r="AW978"/>
      <c r="AX978"/>
      <c r="AY978"/>
      <c r="AZ978">
        <v>3</v>
      </c>
      <c r="BA978">
        <v>4</v>
      </c>
      <c r="BB978">
        <v>4</v>
      </c>
      <c r="BC978">
        <v>4</v>
      </c>
      <c r="BD978">
        <v>3</v>
      </c>
      <c r="BE978">
        <v>5</v>
      </c>
      <c r="BF978">
        <v>3</v>
      </c>
      <c r="BG978">
        <v>4</v>
      </c>
      <c r="BH978">
        <v>4</v>
      </c>
      <c r="BI978">
        <v>5</v>
      </c>
      <c r="BJ978">
        <v>5</v>
      </c>
      <c r="BK978">
        <v>5</v>
      </c>
      <c r="BL978">
        <v>5</v>
      </c>
      <c r="BM978">
        <v>5</v>
      </c>
      <c r="BN978">
        <v>5</v>
      </c>
      <c r="BO978">
        <v>4</v>
      </c>
      <c r="BP978">
        <v>5</v>
      </c>
      <c r="BQ978">
        <v>5</v>
      </c>
      <c r="BR978">
        <v>5</v>
      </c>
      <c r="BS978">
        <v>5</v>
      </c>
      <c r="BT978">
        <v>4</v>
      </c>
      <c r="BU978">
        <v>4</v>
      </c>
      <c r="BV978">
        <v>4</v>
      </c>
      <c r="BW978">
        <v>5</v>
      </c>
      <c r="BX978">
        <v>5</v>
      </c>
      <c r="BY978">
        <v>5</v>
      </c>
      <c r="BZ978">
        <v>5</v>
      </c>
      <c r="CA978">
        <v>5</v>
      </c>
      <c r="CB978">
        <v>4</v>
      </c>
      <c r="CC978">
        <v>4</v>
      </c>
      <c r="CD978">
        <v>5</v>
      </c>
      <c r="CE978">
        <v>2</v>
      </c>
      <c r="CF978">
        <v>4</v>
      </c>
      <c r="CG978">
        <v>5</v>
      </c>
      <c r="CH978">
        <v>4</v>
      </c>
      <c r="CI978">
        <v>5</v>
      </c>
      <c r="CJ978">
        <v>4</v>
      </c>
      <c r="CK978">
        <v>5</v>
      </c>
      <c r="CL978">
        <v>3</v>
      </c>
      <c r="CM978">
        <v>3</v>
      </c>
      <c r="CN978">
        <v>4</v>
      </c>
    </row>
    <row r="979" spans="1:92" ht="15.5">
      <c r="A979" s="126" t="s">
        <v>417</v>
      </c>
      <c r="B979" s="132">
        <v>8.2489200265310689</v>
      </c>
      <c r="C979">
        <v>2</v>
      </c>
      <c r="D979">
        <v>5</v>
      </c>
      <c r="E979">
        <v>12</v>
      </c>
      <c r="F979"/>
      <c r="G979"/>
      <c r="H979"/>
      <c r="I979"/>
      <c r="J979"/>
      <c r="K979"/>
      <c r="L979"/>
      <c r="M979"/>
      <c r="N979">
        <v>9</v>
      </c>
      <c r="O979"/>
      <c r="P979" t="s">
        <v>416</v>
      </c>
      <c r="Q979" s="126">
        <f t="shared" si="45"/>
        <v>1</v>
      </c>
      <c r="R979">
        <f t="shared" si="47"/>
        <v>9</v>
      </c>
      <c r="S979">
        <v>1</v>
      </c>
      <c r="T979">
        <v>2</v>
      </c>
      <c r="U979">
        <v>3</v>
      </c>
      <c r="V979">
        <v>4</v>
      </c>
      <c r="W979">
        <v>5</v>
      </c>
      <c r="X979">
        <v>6</v>
      </c>
      <c r="Y979">
        <v>7</v>
      </c>
      <c r="Z979">
        <v>8</v>
      </c>
      <c r="AA979">
        <v>9</v>
      </c>
      <c r="AB979">
        <v>10</v>
      </c>
      <c r="AC979">
        <v>11</v>
      </c>
      <c r="AD979">
        <v>12</v>
      </c>
      <c r="AE979"/>
      <c r="AF979"/>
      <c r="AG979" s="126">
        <f t="shared" si="46"/>
        <v>12</v>
      </c>
      <c r="AH979"/>
      <c r="AI979">
        <v>1</v>
      </c>
      <c r="AJ979">
        <v>2</v>
      </c>
      <c r="AK979">
        <v>3</v>
      </c>
      <c r="AL979">
        <v>6</v>
      </c>
      <c r="AM979">
        <v>4</v>
      </c>
      <c r="AN979">
        <v>5</v>
      </c>
      <c r="AO979">
        <v>7</v>
      </c>
      <c r="AP979">
        <v>8</v>
      </c>
      <c r="AQ979">
        <v>11</v>
      </c>
      <c r="AR979">
        <v>9</v>
      </c>
      <c r="AS979">
        <v>10</v>
      </c>
      <c r="AT979"/>
      <c r="AU979" t="s">
        <v>415</v>
      </c>
      <c r="AV979"/>
      <c r="AW979"/>
      <c r="AX979"/>
      <c r="AY979"/>
      <c r="AZ979">
        <v>4</v>
      </c>
      <c r="BA979">
        <v>4</v>
      </c>
      <c r="BB979">
        <v>4</v>
      </c>
      <c r="BC979">
        <v>4</v>
      </c>
      <c r="BD979">
        <v>5</v>
      </c>
      <c r="BE979">
        <v>4</v>
      </c>
      <c r="BF979">
        <v>4</v>
      </c>
      <c r="BG979">
        <v>4</v>
      </c>
      <c r="BH979">
        <v>4</v>
      </c>
      <c r="BI979">
        <v>4</v>
      </c>
      <c r="BJ979">
        <v>4</v>
      </c>
      <c r="BK979">
        <v>4</v>
      </c>
      <c r="BL979">
        <v>4</v>
      </c>
      <c r="BM979">
        <v>4</v>
      </c>
      <c r="BN979">
        <v>3</v>
      </c>
      <c r="BO979">
        <v>4</v>
      </c>
      <c r="BP979">
        <v>4</v>
      </c>
      <c r="BQ979">
        <v>3</v>
      </c>
      <c r="BR979">
        <v>4</v>
      </c>
      <c r="BS979">
        <v>4</v>
      </c>
      <c r="BT979">
        <v>4</v>
      </c>
      <c r="BU979">
        <v>4</v>
      </c>
      <c r="BV979">
        <v>4</v>
      </c>
      <c r="BW979">
        <v>4</v>
      </c>
      <c r="BX979">
        <v>4</v>
      </c>
      <c r="BY979">
        <v>4</v>
      </c>
      <c r="BZ979">
        <v>4</v>
      </c>
      <c r="CA979">
        <v>4</v>
      </c>
      <c r="CB979">
        <v>3</v>
      </c>
      <c r="CC979">
        <v>4</v>
      </c>
      <c r="CD979">
        <v>5</v>
      </c>
      <c r="CE979">
        <v>1</v>
      </c>
      <c r="CF979">
        <v>3</v>
      </c>
      <c r="CG979">
        <v>4</v>
      </c>
      <c r="CH979">
        <v>4</v>
      </c>
      <c r="CI979">
        <v>4</v>
      </c>
      <c r="CJ979">
        <v>4</v>
      </c>
      <c r="CK979">
        <v>4</v>
      </c>
      <c r="CL979">
        <v>3</v>
      </c>
      <c r="CM979">
        <v>3</v>
      </c>
      <c r="CN979">
        <v>3</v>
      </c>
    </row>
    <row r="980" spans="1:92" ht="15.5">
      <c r="A980" s="126" t="s">
        <v>414</v>
      </c>
      <c r="B980" s="132">
        <v>10.650204018178101</v>
      </c>
      <c r="C980">
        <v>2</v>
      </c>
      <c r="D980">
        <v>3</v>
      </c>
      <c r="E980">
        <v>2</v>
      </c>
      <c r="F980">
        <v>1</v>
      </c>
      <c r="G980"/>
      <c r="H980"/>
      <c r="I980"/>
      <c r="J980"/>
      <c r="K980"/>
      <c r="L980"/>
      <c r="M980"/>
      <c r="N980"/>
      <c r="O980"/>
      <c r="P980"/>
      <c r="Q980" s="126">
        <f t="shared" si="45"/>
        <v>1</v>
      </c>
      <c r="R980">
        <f t="shared" si="47"/>
        <v>1</v>
      </c>
      <c r="S980"/>
      <c r="T980"/>
      <c r="U980">
        <v>3</v>
      </c>
      <c r="V980"/>
      <c r="W980"/>
      <c r="X980"/>
      <c r="Y980"/>
      <c r="Z980"/>
      <c r="AA980"/>
      <c r="AB980">
        <v>10</v>
      </c>
      <c r="AC980"/>
      <c r="AD980">
        <v>12</v>
      </c>
      <c r="AE980"/>
      <c r="AF980"/>
      <c r="AG980" s="126">
        <f t="shared" si="46"/>
        <v>3</v>
      </c>
      <c r="AH980"/>
      <c r="AI980"/>
      <c r="AJ980">
        <v>3</v>
      </c>
      <c r="AK980"/>
      <c r="AL980"/>
      <c r="AM980"/>
      <c r="AN980"/>
      <c r="AO980"/>
      <c r="AP980"/>
      <c r="AQ980">
        <v>2</v>
      </c>
      <c r="AR980"/>
      <c r="AS980">
        <v>1</v>
      </c>
      <c r="AT980"/>
      <c r="AU980" t="s">
        <v>413</v>
      </c>
      <c r="AV980"/>
      <c r="AW980"/>
      <c r="AX980"/>
      <c r="AY980"/>
      <c r="AZ980">
        <v>4</v>
      </c>
      <c r="BA980">
        <v>4</v>
      </c>
      <c r="BB980">
        <v>5</v>
      </c>
      <c r="BC980">
        <v>5</v>
      </c>
      <c r="BD980">
        <v>4</v>
      </c>
      <c r="BE980">
        <v>4</v>
      </c>
      <c r="BF980">
        <v>4</v>
      </c>
      <c r="BG980">
        <v>4</v>
      </c>
      <c r="BH980">
        <v>5</v>
      </c>
      <c r="BI980">
        <v>4</v>
      </c>
      <c r="BJ980">
        <v>4</v>
      </c>
      <c r="BK980">
        <v>4</v>
      </c>
      <c r="BL980">
        <v>5</v>
      </c>
      <c r="BM980">
        <v>4</v>
      </c>
      <c r="BN980">
        <v>4</v>
      </c>
      <c r="BO980">
        <v>5</v>
      </c>
      <c r="BP980">
        <v>5</v>
      </c>
      <c r="BQ980">
        <v>4</v>
      </c>
      <c r="BR980">
        <v>4</v>
      </c>
      <c r="BS980">
        <v>4</v>
      </c>
      <c r="BT980">
        <v>4</v>
      </c>
      <c r="BU980">
        <v>4</v>
      </c>
      <c r="BV980">
        <v>5</v>
      </c>
      <c r="BW980">
        <v>5</v>
      </c>
      <c r="BX980">
        <v>4</v>
      </c>
      <c r="BY980">
        <v>4</v>
      </c>
      <c r="BZ980">
        <v>4</v>
      </c>
      <c r="CA980">
        <v>4</v>
      </c>
      <c r="CB980">
        <v>4</v>
      </c>
      <c r="CC980">
        <v>4</v>
      </c>
      <c r="CD980">
        <v>4</v>
      </c>
      <c r="CE980">
        <v>4</v>
      </c>
      <c r="CF980">
        <v>5</v>
      </c>
      <c r="CG980">
        <v>4</v>
      </c>
      <c r="CH980">
        <v>4</v>
      </c>
      <c r="CI980">
        <v>4</v>
      </c>
      <c r="CJ980">
        <v>4</v>
      </c>
      <c r="CK980">
        <v>4</v>
      </c>
      <c r="CL980">
        <v>5</v>
      </c>
      <c r="CM980">
        <v>4</v>
      </c>
      <c r="CN980">
        <v>4</v>
      </c>
    </row>
    <row r="981" spans="1:92" ht="15.5">
      <c r="A981" s="126" t="s">
        <v>412</v>
      </c>
      <c r="B981" s="132">
        <v>8.0296650489325607</v>
      </c>
      <c r="C981">
        <v>1</v>
      </c>
      <c r="D981">
        <v>5</v>
      </c>
      <c r="E981">
        <v>14</v>
      </c>
      <c r="F981">
        <v>1</v>
      </c>
      <c r="G981"/>
      <c r="H981"/>
      <c r="I981"/>
      <c r="J981"/>
      <c r="K981"/>
      <c r="L981"/>
      <c r="M981"/>
      <c r="N981"/>
      <c r="O981"/>
      <c r="P981"/>
      <c r="Q981" s="126">
        <f t="shared" si="45"/>
        <v>1</v>
      </c>
      <c r="R981">
        <f t="shared" si="47"/>
        <v>1</v>
      </c>
      <c r="S981">
        <v>1</v>
      </c>
      <c r="T981">
        <v>2</v>
      </c>
      <c r="U981">
        <v>3</v>
      </c>
      <c r="V981">
        <v>4</v>
      </c>
      <c r="W981">
        <v>5</v>
      </c>
      <c r="X981">
        <v>6</v>
      </c>
      <c r="Y981">
        <v>7</v>
      </c>
      <c r="Z981">
        <v>8</v>
      </c>
      <c r="AA981"/>
      <c r="AB981">
        <v>10</v>
      </c>
      <c r="AC981"/>
      <c r="AD981">
        <v>12</v>
      </c>
      <c r="AE981"/>
      <c r="AF981"/>
      <c r="AG981" s="126">
        <f t="shared" si="46"/>
        <v>10</v>
      </c>
      <c r="AH981">
        <v>5</v>
      </c>
      <c r="AI981">
        <v>1</v>
      </c>
      <c r="AJ981">
        <v>6</v>
      </c>
      <c r="AK981">
        <v>9</v>
      </c>
      <c r="AL981">
        <v>7</v>
      </c>
      <c r="AM981">
        <v>2</v>
      </c>
      <c r="AN981">
        <v>8</v>
      </c>
      <c r="AO981">
        <v>10</v>
      </c>
      <c r="AP981"/>
      <c r="AQ981">
        <v>3</v>
      </c>
      <c r="AR981"/>
      <c r="AS981">
        <v>4</v>
      </c>
      <c r="AT981"/>
      <c r="AU981"/>
      <c r="AV981"/>
      <c r="AW981"/>
      <c r="AX981"/>
      <c r="AY981"/>
      <c r="AZ981">
        <v>2</v>
      </c>
      <c r="BA981">
        <v>4</v>
      </c>
      <c r="BB981">
        <v>4</v>
      </c>
      <c r="BC981">
        <v>4</v>
      </c>
      <c r="BD981">
        <v>4</v>
      </c>
      <c r="BE981">
        <v>4</v>
      </c>
      <c r="BF981">
        <v>4</v>
      </c>
      <c r="BG981">
        <v>4</v>
      </c>
      <c r="BH981">
        <v>3</v>
      </c>
      <c r="BI981">
        <v>4</v>
      </c>
      <c r="BJ981">
        <v>4</v>
      </c>
      <c r="BK981">
        <v>4</v>
      </c>
      <c r="BL981">
        <v>4</v>
      </c>
      <c r="BM981">
        <v>4</v>
      </c>
      <c r="BN981">
        <v>5</v>
      </c>
      <c r="BO981">
        <v>4</v>
      </c>
      <c r="BP981">
        <v>4</v>
      </c>
      <c r="BQ981">
        <v>4</v>
      </c>
      <c r="BR981">
        <v>4</v>
      </c>
      <c r="BS981">
        <v>4</v>
      </c>
      <c r="BT981">
        <v>5</v>
      </c>
      <c r="BU981">
        <v>4</v>
      </c>
      <c r="BV981">
        <v>4</v>
      </c>
      <c r="BW981">
        <v>4</v>
      </c>
      <c r="BX981">
        <v>4</v>
      </c>
      <c r="BY981">
        <v>4</v>
      </c>
      <c r="BZ981">
        <v>4</v>
      </c>
      <c r="CA981">
        <v>4</v>
      </c>
      <c r="CB981">
        <v>4</v>
      </c>
      <c r="CC981">
        <v>4</v>
      </c>
      <c r="CD981">
        <v>5</v>
      </c>
      <c r="CE981">
        <v>2</v>
      </c>
      <c r="CF981">
        <v>4</v>
      </c>
      <c r="CG981">
        <v>4</v>
      </c>
      <c r="CH981">
        <v>4</v>
      </c>
      <c r="CI981">
        <v>4</v>
      </c>
      <c r="CJ981">
        <v>4</v>
      </c>
      <c r="CK981">
        <v>4</v>
      </c>
      <c r="CL981">
        <v>4</v>
      </c>
      <c r="CM981">
        <v>4</v>
      </c>
      <c r="CN981">
        <v>3</v>
      </c>
    </row>
    <row r="982" spans="1:92" ht="15.5">
      <c r="A982" s="126" t="s">
        <v>411</v>
      </c>
      <c r="B982" s="132">
        <v>9.5064574483654738</v>
      </c>
      <c r="C982">
        <v>2</v>
      </c>
      <c r="D982">
        <v>3</v>
      </c>
      <c r="E982">
        <v>14</v>
      </c>
      <c r="F982">
        <v>1</v>
      </c>
      <c r="G982"/>
      <c r="H982"/>
      <c r="I982"/>
      <c r="J982"/>
      <c r="K982"/>
      <c r="L982"/>
      <c r="M982"/>
      <c r="N982"/>
      <c r="O982"/>
      <c r="P982"/>
      <c r="Q982" s="126">
        <f t="shared" si="45"/>
        <v>1</v>
      </c>
      <c r="R982">
        <f t="shared" si="47"/>
        <v>1</v>
      </c>
      <c r="S982"/>
      <c r="T982">
        <v>2</v>
      </c>
      <c r="U982">
        <v>3</v>
      </c>
      <c r="V982">
        <v>4</v>
      </c>
      <c r="W982"/>
      <c r="X982"/>
      <c r="Y982">
        <v>7</v>
      </c>
      <c r="Z982">
        <v>8</v>
      </c>
      <c r="AA982">
        <v>9</v>
      </c>
      <c r="AB982"/>
      <c r="AC982"/>
      <c r="AD982"/>
      <c r="AE982">
        <v>13</v>
      </c>
      <c r="AF982"/>
      <c r="AG982" s="126">
        <f t="shared" si="46"/>
        <v>7</v>
      </c>
      <c r="AH982"/>
      <c r="AI982">
        <v>1</v>
      </c>
      <c r="AJ982">
        <v>5</v>
      </c>
      <c r="AK982">
        <v>3</v>
      </c>
      <c r="AL982"/>
      <c r="AM982"/>
      <c r="AN982">
        <v>6</v>
      </c>
      <c r="AO982">
        <v>2</v>
      </c>
      <c r="AP982">
        <v>4</v>
      </c>
      <c r="AQ982"/>
      <c r="AR982"/>
      <c r="AS982"/>
      <c r="AT982">
        <v>7</v>
      </c>
      <c r="AU982" t="s">
        <v>269</v>
      </c>
      <c r="AV982" t="s">
        <v>410</v>
      </c>
      <c r="AW982" t="s">
        <v>409</v>
      </c>
      <c r="AX982"/>
      <c r="AY982"/>
      <c r="AZ982">
        <v>3</v>
      </c>
      <c r="BA982">
        <v>3</v>
      </c>
      <c r="BB982">
        <v>3</v>
      </c>
      <c r="BC982">
        <v>3</v>
      </c>
      <c r="BD982">
        <v>2</v>
      </c>
      <c r="BE982">
        <v>4</v>
      </c>
      <c r="BF982">
        <v>4</v>
      </c>
      <c r="BG982">
        <v>3</v>
      </c>
      <c r="BH982">
        <v>4</v>
      </c>
      <c r="BI982">
        <v>5</v>
      </c>
      <c r="BJ982">
        <v>4</v>
      </c>
      <c r="BK982">
        <v>5</v>
      </c>
      <c r="BL982">
        <v>4</v>
      </c>
      <c r="BM982">
        <v>4</v>
      </c>
      <c r="BN982">
        <v>4</v>
      </c>
      <c r="BO982">
        <v>5</v>
      </c>
      <c r="BP982">
        <v>5</v>
      </c>
      <c r="BQ982">
        <v>5</v>
      </c>
      <c r="BR982">
        <v>5</v>
      </c>
      <c r="BS982">
        <v>4</v>
      </c>
      <c r="BT982">
        <v>4</v>
      </c>
      <c r="BU982">
        <v>3</v>
      </c>
      <c r="BV982">
        <v>4</v>
      </c>
      <c r="BW982">
        <v>4</v>
      </c>
      <c r="BX982">
        <v>5</v>
      </c>
      <c r="BY982">
        <v>5</v>
      </c>
      <c r="BZ982">
        <v>5</v>
      </c>
      <c r="CA982">
        <v>4</v>
      </c>
      <c r="CB982">
        <v>3</v>
      </c>
      <c r="CC982">
        <v>3</v>
      </c>
      <c r="CD982">
        <v>4</v>
      </c>
      <c r="CE982">
        <v>4</v>
      </c>
      <c r="CF982">
        <v>3</v>
      </c>
      <c r="CG982">
        <v>4</v>
      </c>
      <c r="CH982">
        <v>3</v>
      </c>
      <c r="CI982">
        <v>4</v>
      </c>
      <c r="CJ982">
        <v>3</v>
      </c>
      <c r="CK982">
        <v>3</v>
      </c>
      <c r="CL982">
        <v>2</v>
      </c>
      <c r="CM982">
        <v>2</v>
      </c>
      <c r="CN982">
        <v>3</v>
      </c>
    </row>
    <row r="983" spans="1:92" ht="15.5">
      <c r="A983" s="126" t="s">
        <v>408</v>
      </c>
      <c r="B983" s="132">
        <v>8.374860635051137</v>
      </c>
      <c r="C983">
        <v>2</v>
      </c>
      <c r="D983">
        <v>3</v>
      </c>
      <c r="E983">
        <v>3</v>
      </c>
      <c r="F983"/>
      <c r="G983"/>
      <c r="H983"/>
      <c r="I983"/>
      <c r="J983"/>
      <c r="K983"/>
      <c r="L983"/>
      <c r="M983"/>
      <c r="N983">
        <v>9</v>
      </c>
      <c r="O983"/>
      <c r="P983" t="s">
        <v>407</v>
      </c>
      <c r="Q983" s="126">
        <f t="shared" si="45"/>
        <v>1</v>
      </c>
      <c r="R983">
        <f t="shared" si="47"/>
        <v>9</v>
      </c>
      <c r="S983"/>
      <c r="T983">
        <v>2</v>
      </c>
      <c r="U983">
        <v>3</v>
      </c>
      <c r="V983"/>
      <c r="W983">
        <v>5</v>
      </c>
      <c r="X983">
        <v>6</v>
      </c>
      <c r="Y983">
        <v>7</v>
      </c>
      <c r="Z983">
        <v>8</v>
      </c>
      <c r="AA983"/>
      <c r="AB983"/>
      <c r="AC983">
        <v>11</v>
      </c>
      <c r="AD983">
        <v>12</v>
      </c>
      <c r="AE983"/>
      <c r="AF983"/>
      <c r="AG983" s="126">
        <f t="shared" si="46"/>
        <v>8</v>
      </c>
      <c r="AH983"/>
      <c r="AI983">
        <v>8</v>
      </c>
      <c r="AJ983">
        <v>3</v>
      </c>
      <c r="AK983"/>
      <c r="AL983">
        <v>2</v>
      </c>
      <c r="AM983">
        <v>4</v>
      </c>
      <c r="AN983">
        <v>5</v>
      </c>
      <c r="AO983">
        <v>1</v>
      </c>
      <c r="AP983"/>
      <c r="AQ983"/>
      <c r="AR983">
        <v>7</v>
      </c>
      <c r="AS983">
        <v>6</v>
      </c>
      <c r="AT983"/>
      <c r="AU983" t="s">
        <v>406</v>
      </c>
      <c r="AV983"/>
      <c r="AW983"/>
      <c r="AX983"/>
      <c r="AY983"/>
      <c r="AZ983">
        <v>2</v>
      </c>
      <c r="BA983">
        <v>2</v>
      </c>
      <c r="BB983">
        <v>2</v>
      </c>
      <c r="BC983">
        <v>2</v>
      </c>
      <c r="BD983">
        <v>5</v>
      </c>
      <c r="BE983">
        <v>5</v>
      </c>
      <c r="BF983">
        <v>3</v>
      </c>
      <c r="BG983">
        <v>4</v>
      </c>
      <c r="BH983">
        <v>3</v>
      </c>
      <c r="BI983">
        <v>3</v>
      </c>
      <c r="BJ983">
        <v>5</v>
      </c>
      <c r="BK983">
        <v>5</v>
      </c>
      <c r="BL983">
        <v>5</v>
      </c>
      <c r="BM983">
        <v>5</v>
      </c>
      <c r="BN983">
        <v>3</v>
      </c>
      <c r="BO983">
        <v>3</v>
      </c>
      <c r="BP983">
        <v>4</v>
      </c>
      <c r="BQ983">
        <v>3</v>
      </c>
      <c r="BR983">
        <v>3</v>
      </c>
      <c r="BS983">
        <v>5</v>
      </c>
      <c r="BT983">
        <v>4</v>
      </c>
      <c r="BU983">
        <v>5</v>
      </c>
      <c r="BV983">
        <v>3</v>
      </c>
      <c r="BW983">
        <v>3</v>
      </c>
      <c r="BX983">
        <v>3</v>
      </c>
      <c r="BY983">
        <v>4</v>
      </c>
      <c r="BZ983">
        <v>4</v>
      </c>
      <c r="CA983">
        <v>5</v>
      </c>
      <c r="CB983">
        <v>5</v>
      </c>
      <c r="CC983">
        <v>5</v>
      </c>
      <c r="CD983">
        <v>5</v>
      </c>
      <c r="CE983">
        <v>7</v>
      </c>
      <c r="CF983">
        <v>1</v>
      </c>
      <c r="CG983">
        <v>4</v>
      </c>
      <c r="CH983">
        <v>2</v>
      </c>
      <c r="CI983">
        <v>5</v>
      </c>
      <c r="CJ983">
        <v>4</v>
      </c>
      <c r="CK983">
        <v>2</v>
      </c>
      <c r="CL983">
        <v>2</v>
      </c>
      <c r="CM983">
        <v>2</v>
      </c>
      <c r="CN983">
        <v>2</v>
      </c>
    </row>
    <row r="984" spans="1:92" ht="15.5">
      <c r="A984" s="126" t="s">
        <v>405</v>
      </c>
      <c r="B984" s="132">
        <v>8.4726865875617676</v>
      </c>
      <c r="C984">
        <v>2</v>
      </c>
      <c r="D984">
        <v>5</v>
      </c>
      <c r="E984">
        <v>2</v>
      </c>
      <c r="F984"/>
      <c r="G984"/>
      <c r="H984"/>
      <c r="I984"/>
      <c r="J984"/>
      <c r="K984"/>
      <c r="L984"/>
      <c r="M984"/>
      <c r="N984">
        <v>9</v>
      </c>
      <c r="O984"/>
      <c r="P984" t="s">
        <v>404</v>
      </c>
      <c r="Q984" s="126">
        <f t="shared" si="45"/>
        <v>1</v>
      </c>
      <c r="R984">
        <f t="shared" si="47"/>
        <v>9</v>
      </c>
      <c r="S984"/>
      <c r="T984">
        <v>2</v>
      </c>
      <c r="U984">
        <v>3</v>
      </c>
      <c r="V984"/>
      <c r="W984"/>
      <c r="X984">
        <v>6</v>
      </c>
      <c r="Y984">
        <v>7</v>
      </c>
      <c r="Z984"/>
      <c r="AA984"/>
      <c r="AB984"/>
      <c r="AC984">
        <v>11</v>
      </c>
      <c r="AD984"/>
      <c r="AE984"/>
      <c r="AF984"/>
      <c r="AG984" s="126">
        <f t="shared" si="46"/>
        <v>5</v>
      </c>
      <c r="AH984"/>
      <c r="AI984">
        <v>1</v>
      </c>
      <c r="AJ984">
        <v>4</v>
      </c>
      <c r="AK984"/>
      <c r="AL984"/>
      <c r="AM984">
        <v>3</v>
      </c>
      <c r="AN984">
        <v>2</v>
      </c>
      <c r="AO984"/>
      <c r="AP984"/>
      <c r="AQ984"/>
      <c r="AR984">
        <v>5</v>
      </c>
      <c r="AS984"/>
      <c r="AT984"/>
      <c r="AU984" t="s">
        <v>403</v>
      </c>
      <c r="AV984"/>
      <c r="AW984"/>
      <c r="AX984"/>
      <c r="AY984"/>
      <c r="AZ984">
        <v>4</v>
      </c>
      <c r="BA984">
        <v>4</v>
      </c>
      <c r="BB984">
        <v>4</v>
      </c>
      <c r="BC984">
        <v>3</v>
      </c>
      <c r="BD984">
        <v>4</v>
      </c>
      <c r="BE984">
        <v>5</v>
      </c>
      <c r="BF984">
        <v>4</v>
      </c>
      <c r="BG984">
        <v>4</v>
      </c>
      <c r="BH984">
        <v>3</v>
      </c>
      <c r="BI984">
        <v>5</v>
      </c>
      <c r="BJ984">
        <v>4</v>
      </c>
      <c r="BK984">
        <v>4</v>
      </c>
      <c r="BL984">
        <v>5</v>
      </c>
      <c r="BM984">
        <v>5</v>
      </c>
      <c r="BN984">
        <v>5</v>
      </c>
      <c r="BO984">
        <v>5</v>
      </c>
      <c r="BP984">
        <v>4</v>
      </c>
      <c r="BQ984">
        <v>4</v>
      </c>
      <c r="BR984">
        <v>5</v>
      </c>
      <c r="BS984">
        <v>5</v>
      </c>
      <c r="BT984">
        <v>4</v>
      </c>
      <c r="BU984">
        <v>4</v>
      </c>
      <c r="BV984">
        <v>5</v>
      </c>
      <c r="BW984">
        <v>5</v>
      </c>
      <c r="BX984">
        <v>5</v>
      </c>
      <c r="BY984">
        <v>4</v>
      </c>
      <c r="BZ984">
        <v>5</v>
      </c>
      <c r="CA984">
        <v>5</v>
      </c>
      <c r="CB984">
        <v>4</v>
      </c>
      <c r="CC984">
        <v>4</v>
      </c>
      <c r="CD984">
        <v>5</v>
      </c>
      <c r="CE984">
        <v>5</v>
      </c>
      <c r="CF984">
        <v>3</v>
      </c>
      <c r="CG984">
        <v>4</v>
      </c>
      <c r="CH984">
        <v>3</v>
      </c>
      <c r="CI984">
        <v>4</v>
      </c>
      <c r="CJ984">
        <v>4</v>
      </c>
      <c r="CK984">
        <v>4</v>
      </c>
      <c r="CL984">
        <v>4</v>
      </c>
      <c r="CM984">
        <v>4</v>
      </c>
      <c r="CN984">
        <v>4</v>
      </c>
    </row>
    <row r="985" spans="1:92" ht="15.5">
      <c r="A985" s="126" t="s">
        <v>402</v>
      </c>
      <c r="B985" s="132">
        <v>9.9701386805205594</v>
      </c>
      <c r="C985">
        <v>1</v>
      </c>
      <c r="D985">
        <v>3</v>
      </c>
      <c r="E985">
        <v>3</v>
      </c>
      <c r="F985">
        <v>1</v>
      </c>
      <c r="G985"/>
      <c r="H985"/>
      <c r="I985"/>
      <c r="J985"/>
      <c r="K985"/>
      <c r="L985"/>
      <c r="M985"/>
      <c r="N985"/>
      <c r="O985"/>
      <c r="P985"/>
      <c r="Q985" s="126">
        <f t="shared" si="45"/>
        <v>1</v>
      </c>
      <c r="R985">
        <f t="shared" si="47"/>
        <v>1</v>
      </c>
      <c r="S985"/>
      <c r="T985">
        <v>2</v>
      </c>
      <c r="U985"/>
      <c r="V985">
        <v>4</v>
      </c>
      <c r="W985"/>
      <c r="X985">
        <v>6</v>
      </c>
      <c r="Y985"/>
      <c r="Z985"/>
      <c r="AA985"/>
      <c r="AB985"/>
      <c r="AC985"/>
      <c r="AD985"/>
      <c r="AE985"/>
      <c r="AF985"/>
      <c r="AG985" s="126">
        <f t="shared" si="46"/>
        <v>3</v>
      </c>
      <c r="AH985"/>
      <c r="AI985">
        <v>2</v>
      </c>
      <c r="AJ985"/>
      <c r="AK985">
        <v>1</v>
      </c>
      <c r="AL985"/>
      <c r="AM985">
        <v>3</v>
      </c>
      <c r="AN985"/>
      <c r="AO985"/>
      <c r="AP985"/>
      <c r="AQ985"/>
      <c r="AR985"/>
      <c r="AS985"/>
      <c r="AT985"/>
      <c r="AU985" t="s">
        <v>401</v>
      </c>
      <c r="AV985" t="s">
        <v>400</v>
      </c>
      <c r="AW985" t="s">
        <v>399</v>
      </c>
      <c r="AX985"/>
      <c r="AY985"/>
      <c r="AZ985">
        <v>3</v>
      </c>
      <c r="BA985">
        <v>4</v>
      </c>
      <c r="BB985">
        <v>4</v>
      </c>
      <c r="BC985">
        <v>4</v>
      </c>
      <c r="BD985">
        <v>4</v>
      </c>
      <c r="BE985">
        <v>4</v>
      </c>
      <c r="BF985">
        <v>4</v>
      </c>
      <c r="BG985">
        <v>3</v>
      </c>
      <c r="BH985">
        <v>5</v>
      </c>
      <c r="BI985">
        <v>4</v>
      </c>
      <c r="BJ985">
        <v>5</v>
      </c>
      <c r="BK985">
        <v>4</v>
      </c>
      <c r="BL985">
        <v>4</v>
      </c>
      <c r="BM985">
        <v>5</v>
      </c>
      <c r="BN985">
        <v>5</v>
      </c>
      <c r="BO985">
        <v>4</v>
      </c>
      <c r="BP985">
        <v>4</v>
      </c>
      <c r="BQ985">
        <v>5</v>
      </c>
      <c r="BR985">
        <v>4</v>
      </c>
      <c r="BS985">
        <v>5</v>
      </c>
      <c r="BT985">
        <v>4</v>
      </c>
      <c r="BU985">
        <v>5</v>
      </c>
      <c r="BV985">
        <v>4</v>
      </c>
      <c r="BW985">
        <v>4</v>
      </c>
      <c r="BX985">
        <v>5</v>
      </c>
      <c r="BY985">
        <v>4</v>
      </c>
      <c r="BZ985">
        <v>4</v>
      </c>
      <c r="CA985">
        <v>5</v>
      </c>
      <c r="CB985">
        <v>4</v>
      </c>
      <c r="CC985">
        <v>5</v>
      </c>
      <c r="CD985">
        <v>4</v>
      </c>
      <c r="CE985">
        <v>5</v>
      </c>
      <c r="CF985">
        <v>5</v>
      </c>
      <c r="CG985">
        <v>4</v>
      </c>
      <c r="CH985">
        <v>4</v>
      </c>
      <c r="CI985">
        <v>5</v>
      </c>
      <c r="CJ985">
        <v>5</v>
      </c>
      <c r="CK985">
        <v>4</v>
      </c>
      <c r="CL985">
        <v>3</v>
      </c>
      <c r="CM985">
        <v>4</v>
      </c>
      <c r="CN985">
        <v>4</v>
      </c>
    </row>
    <row r="986" spans="1:92" ht="15.5">
      <c r="A986" s="126" t="s">
        <v>398</v>
      </c>
      <c r="B986" s="132">
        <v>9.2029851967555931</v>
      </c>
      <c r="C986">
        <v>2</v>
      </c>
      <c r="D986">
        <v>2</v>
      </c>
      <c r="E986">
        <v>2</v>
      </c>
      <c r="F986">
        <v>1</v>
      </c>
      <c r="G986">
        <v>2</v>
      </c>
      <c r="H986"/>
      <c r="I986"/>
      <c r="J986"/>
      <c r="K986"/>
      <c r="L986"/>
      <c r="M986"/>
      <c r="N986"/>
      <c r="O986"/>
      <c r="P986"/>
      <c r="Q986" s="126">
        <f t="shared" si="45"/>
        <v>2</v>
      </c>
      <c r="R986">
        <f t="shared" si="47"/>
        <v>11</v>
      </c>
      <c r="S986">
        <v>1</v>
      </c>
      <c r="T986"/>
      <c r="U986"/>
      <c r="V986"/>
      <c r="W986"/>
      <c r="X986"/>
      <c r="Y986"/>
      <c r="Z986"/>
      <c r="AA986"/>
      <c r="AB986"/>
      <c r="AC986"/>
      <c r="AD986"/>
      <c r="AE986"/>
      <c r="AF986"/>
      <c r="AG986" s="126">
        <f t="shared" si="46"/>
        <v>1</v>
      </c>
      <c r="AH986">
        <v>1</v>
      </c>
      <c r="AI986"/>
      <c r="AJ986"/>
      <c r="AK986"/>
      <c r="AL986"/>
      <c r="AM986"/>
      <c r="AN986"/>
      <c r="AO986"/>
      <c r="AP986"/>
      <c r="AQ986"/>
      <c r="AR986"/>
      <c r="AS986"/>
      <c r="AT986"/>
      <c r="AU986"/>
      <c r="AV986"/>
      <c r="AW986"/>
      <c r="AX986"/>
      <c r="AY986"/>
      <c r="AZ986">
        <v>1</v>
      </c>
      <c r="BA986">
        <v>1</v>
      </c>
      <c r="BB986">
        <v>1</v>
      </c>
      <c r="BC986">
        <v>1</v>
      </c>
      <c r="BD986">
        <v>1</v>
      </c>
      <c r="BE986">
        <v>1</v>
      </c>
      <c r="BF986">
        <v>1</v>
      </c>
      <c r="BG986">
        <v>1</v>
      </c>
      <c r="BH986">
        <v>1</v>
      </c>
      <c r="BI986">
        <v>1</v>
      </c>
      <c r="BJ986">
        <v>1</v>
      </c>
      <c r="BK986">
        <v>1</v>
      </c>
      <c r="BL986">
        <v>1</v>
      </c>
      <c r="BM986">
        <v>1</v>
      </c>
      <c r="BN986">
        <v>2</v>
      </c>
      <c r="BO986">
        <v>1</v>
      </c>
      <c r="BP986">
        <v>2</v>
      </c>
      <c r="BQ986">
        <v>2</v>
      </c>
      <c r="BR986">
        <v>2</v>
      </c>
      <c r="BS986">
        <v>2</v>
      </c>
      <c r="BT986">
        <v>2</v>
      </c>
      <c r="BU986">
        <v>2</v>
      </c>
      <c r="BV986">
        <v>2</v>
      </c>
      <c r="BW986">
        <v>2</v>
      </c>
      <c r="BX986">
        <v>2</v>
      </c>
      <c r="BY986">
        <v>2</v>
      </c>
      <c r="BZ986">
        <v>2</v>
      </c>
      <c r="CA986">
        <v>2</v>
      </c>
      <c r="CB986">
        <v>4</v>
      </c>
      <c r="CC986">
        <v>4</v>
      </c>
      <c r="CD986">
        <v>4</v>
      </c>
      <c r="CE986">
        <v>3</v>
      </c>
      <c r="CF986">
        <v>1</v>
      </c>
      <c r="CG986">
        <v>1</v>
      </c>
      <c r="CH986">
        <v>1</v>
      </c>
      <c r="CI986">
        <v>1</v>
      </c>
      <c r="CJ986">
        <v>1</v>
      </c>
      <c r="CK986">
        <v>1</v>
      </c>
      <c r="CL986">
        <v>1</v>
      </c>
      <c r="CM986">
        <v>1</v>
      </c>
      <c r="CN986">
        <v>1</v>
      </c>
    </row>
    <row r="987" spans="1:92" ht="15.5">
      <c r="A987" s="126" t="s">
        <v>397</v>
      </c>
      <c r="B987" s="132">
        <v>10.470177560589587</v>
      </c>
      <c r="C987">
        <v>1</v>
      </c>
      <c r="D987">
        <v>4</v>
      </c>
      <c r="E987">
        <v>6</v>
      </c>
      <c r="F987">
        <v>1</v>
      </c>
      <c r="G987"/>
      <c r="H987"/>
      <c r="I987"/>
      <c r="J987"/>
      <c r="K987"/>
      <c r="L987"/>
      <c r="M987"/>
      <c r="N987"/>
      <c r="O987"/>
      <c r="P987"/>
      <c r="Q987" s="126">
        <f t="shared" si="45"/>
        <v>1</v>
      </c>
      <c r="R987">
        <f t="shared" si="47"/>
        <v>1</v>
      </c>
      <c r="S987"/>
      <c r="T987">
        <v>2</v>
      </c>
      <c r="U987"/>
      <c r="V987"/>
      <c r="W987"/>
      <c r="X987">
        <v>6</v>
      </c>
      <c r="Y987">
        <v>7</v>
      </c>
      <c r="Z987"/>
      <c r="AA987"/>
      <c r="AB987"/>
      <c r="AC987">
        <v>11</v>
      </c>
      <c r="AD987"/>
      <c r="AE987"/>
      <c r="AF987"/>
      <c r="AG987" s="126">
        <f t="shared" si="46"/>
        <v>4</v>
      </c>
      <c r="AH987"/>
      <c r="AI987">
        <v>4</v>
      </c>
      <c r="AJ987"/>
      <c r="AK987"/>
      <c r="AL987"/>
      <c r="AM987">
        <v>1</v>
      </c>
      <c r="AN987">
        <v>3</v>
      </c>
      <c r="AO987"/>
      <c r="AP987"/>
      <c r="AQ987"/>
      <c r="AR987">
        <v>2</v>
      </c>
      <c r="AS987"/>
      <c r="AT987"/>
      <c r="AU987"/>
      <c r="AV987"/>
      <c r="AW987"/>
      <c r="AX987"/>
      <c r="AY987"/>
      <c r="AZ987">
        <v>6</v>
      </c>
      <c r="BA987">
        <v>3</v>
      </c>
      <c r="BB987">
        <v>2</v>
      </c>
      <c r="BC987">
        <v>3</v>
      </c>
      <c r="BD987">
        <v>3</v>
      </c>
      <c r="BE987">
        <v>4</v>
      </c>
      <c r="BF987">
        <v>3</v>
      </c>
      <c r="BG987">
        <v>3</v>
      </c>
      <c r="BH987">
        <v>3</v>
      </c>
      <c r="BI987">
        <v>2</v>
      </c>
      <c r="BJ987">
        <v>3</v>
      </c>
      <c r="BK987">
        <v>4</v>
      </c>
      <c r="BL987">
        <v>4</v>
      </c>
      <c r="BM987">
        <v>4</v>
      </c>
      <c r="BN987">
        <v>4</v>
      </c>
      <c r="BO987">
        <v>4</v>
      </c>
      <c r="BP987">
        <v>4</v>
      </c>
      <c r="BQ987">
        <v>4</v>
      </c>
      <c r="BR987">
        <v>4</v>
      </c>
      <c r="BS987">
        <v>4</v>
      </c>
      <c r="BT987">
        <v>4</v>
      </c>
      <c r="BU987">
        <v>4</v>
      </c>
      <c r="BV987">
        <v>4</v>
      </c>
      <c r="BW987">
        <v>5</v>
      </c>
      <c r="BX987">
        <v>4</v>
      </c>
      <c r="BY987">
        <v>4</v>
      </c>
      <c r="BZ987">
        <v>4</v>
      </c>
      <c r="CA987">
        <v>4</v>
      </c>
      <c r="CB987">
        <v>3</v>
      </c>
      <c r="CC987">
        <v>4</v>
      </c>
      <c r="CD987">
        <v>4</v>
      </c>
      <c r="CE987">
        <v>3</v>
      </c>
      <c r="CF987">
        <v>3</v>
      </c>
      <c r="CG987">
        <v>4</v>
      </c>
      <c r="CH987">
        <v>3</v>
      </c>
      <c r="CI987">
        <v>3</v>
      </c>
      <c r="CJ987">
        <v>3</v>
      </c>
      <c r="CK987">
        <v>3</v>
      </c>
      <c r="CL987">
        <v>1</v>
      </c>
      <c r="CM987">
        <v>1</v>
      </c>
      <c r="CN987">
        <v>1</v>
      </c>
    </row>
    <row r="988" spans="1:92" ht="15.5">
      <c r="A988" s="126" t="s">
        <v>396</v>
      </c>
      <c r="B988" s="132">
        <v>7.2404793429675793</v>
      </c>
      <c r="C988">
        <v>2</v>
      </c>
      <c r="D988">
        <v>2</v>
      </c>
      <c r="E988">
        <v>9</v>
      </c>
      <c r="F988">
        <v>1</v>
      </c>
      <c r="G988"/>
      <c r="H988"/>
      <c r="I988"/>
      <c r="J988"/>
      <c r="K988"/>
      <c r="L988"/>
      <c r="M988"/>
      <c r="N988"/>
      <c r="O988"/>
      <c r="P988"/>
      <c r="Q988" s="126">
        <f t="shared" si="45"/>
        <v>1</v>
      </c>
      <c r="R988">
        <f t="shared" si="47"/>
        <v>1</v>
      </c>
      <c r="S988"/>
      <c r="T988"/>
      <c r="U988"/>
      <c r="V988"/>
      <c r="W988"/>
      <c r="X988">
        <v>6</v>
      </c>
      <c r="Y988"/>
      <c r="Z988"/>
      <c r="AA988"/>
      <c r="AB988"/>
      <c r="AC988"/>
      <c r="AD988"/>
      <c r="AE988"/>
      <c r="AF988"/>
      <c r="AG988" s="126">
        <f t="shared" si="46"/>
        <v>1</v>
      </c>
      <c r="AH988"/>
      <c r="AI988"/>
      <c r="AJ988"/>
      <c r="AK988"/>
      <c r="AL988"/>
      <c r="AM988">
        <v>1</v>
      </c>
      <c r="AN988"/>
      <c r="AO988"/>
      <c r="AP988"/>
      <c r="AQ988"/>
      <c r="AR988"/>
      <c r="AS988"/>
      <c r="AT988"/>
      <c r="AU988" t="s">
        <v>395</v>
      </c>
      <c r="AV988" t="s">
        <v>394</v>
      </c>
      <c r="AW988" t="s">
        <v>297</v>
      </c>
      <c r="AX988"/>
      <c r="AY988"/>
      <c r="AZ988">
        <v>3</v>
      </c>
      <c r="BA988">
        <v>3</v>
      </c>
      <c r="BB988">
        <v>3</v>
      </c>
      <c r="BC988">
        <v>3</v>
      </c>
      <c r="BD988">
        <v>4</v>
      </c>
      <c r="BE988">
        <v>4</v>
      </c>
      <c r="BF988">
        <v>3</v>
      </c>
      <c r="BG988">
        <v>4</v>
      </c>
      <c r="BH988">
        <v>4</v>
      </c>
      <c r="BI988">
        <v>4</v>
      </c>
      <c r="BJ988">
        <v>3</v>
      </c>
      <c r="BK988">
        <v>4</v>
      </c>
      <c r="BL988">
        <v>5</v>
      </c>
      <c r="BM988">
        <v>4</v>
      </c>
      <c r="BN988">
        <v>3</v>
      </c>
      <c r="BO988">
        <v>3</v>
      </c>
      <c r="BP988">
        <v>3</v>
      </c>
      <c r="BQ988">
        <v>3</v>
      </c>
      <c r="BR988">
        <v>4</v>
      </c>
      <c r="BS988">
        <v>3</v>
      </c>
      <c r="BT988">
        <v>3</v>
      </c>
      <c r="BU988">
        <v>3</v>
      </c>
      <c r="BV988">
        <v>4</v>
      </c>
      <c r="BW988">
        <v>4</v>
      </c>
      <c r="BX988">
        <v>4</v>
      </c>
      <c r="BY988">
        <v>4</v>
      </c>
      <c r="BZ988">
        <v>4</v>
      </c>
      <c r="CA988">
        <v>4</v>
      </c>
      <c r="CB988">
        <v>4</v>
      </c>
      <c r="CC988">
        <v>4</v>
      </c>
      <c r="CD988">
        <v>3</v>
      </c>
      <c r="CE988">
        <v>4</v>
      </c>
      <c r="CF988">
        <v>3</v>
      </c>
      <c r="CG988">
        <v>4</v>
      </c>
      <c r="CH988">
        <v>3</v>
      </c>
      <c r="CI988">
        <v>3</v>
      </c>
      <c r="CJ988">
        <v>3</v>
      </c>
      <c r="CK988">
        <v>3</v>
      </c>
      <c r="CL988">
        <v>1</v>
      </c>
      <c r="CM988">
        <v>1</v>
      </c>
      <c r="CN988">
        <v>1</v>
      </c>
    </row>
    <row r="989" spans="1:92" ht="15.5">
      <c r="A989" s="126" t="s">
        <v>393</v>
      </c>
      <c r="B989" s="132">
        <v>9.7741733066396996</v>
      </c>
      <c r="C989">
        <v>2</v>
      </c>
      <c r="D989">
        <v>5</v>
      </c>
      <c r="E989">
        <v>9</v>
      </c>
      <c r="F989">
        <v>1</v>
      </c>
      <c r="G989"/>
      <c r="H989"/>
      <c r="I989"/>
      <c r="J989"/>
      <c r="K989"/>
      <c r="L989"/>
      <c r="M989"/>
      <c r="N989"/>
      <c r="O989"/>
      <c r="P989"/>
      <c r="Q989" s="126">
        <f t="shared" si="45"/>
        <v>1</v>
      </c>
      <c r="R989">
        <f t="shared" si="47"/>
        <v>1</v>
      </c>
      <c r="S989">
        <v>1</v>
      </c>
      <c r="T989">
        <v>2</v>
      </c>
      <c r="U989">
        <v>3</v>
      </c>
      <c r="V989">
        <v>4</v>
      </c>
      <c r="W989">
        <v>5</v>
      </c>
      <c r="X989">
        <v>6</v>
      </c>
      <c r="Y989">
        <v>7</v>
      </c>
      <c r="Z989">
        <v>8</v>
      </c>
      <c r="AA989"/>
      <c r="AB989">
        <v>10</v>
      </c>
      <c r="AC989">
        <v>11</v>
      </c>
      <c r="AD989">
        <v>12</v>
      </c>
      <c r="AE989"/>
      <c r="AF989"/>
      <c r="AG989" s="126">
        <f t="shared" si="46"/>
        <v>11</v>
      </c>
      <c r="AH989">
        <v>11</v>
      </c>
      <c r="AI989">
        <v>1</v>
      </c>
      <c r="AJ989">
        <v>2</v>
      </c>
      <c r="AK989">
        <v>9</v>
      </c>
      <c r="AL989">
        <v>10</v>
      </c>
      <c r="AM989">
        <v>7</v>
      </c>
      <c r="AN989">
        <v>3</v>
      </c>
      <c r="AO989">
        <v>6</v>
      </c>
      <c r="AP989"/>
      <c r="AQ989">
        <v>4</v>
      </c>
      <c r="AR989">
        <v>5</v>
      </c>
      <c r="AS989">
        <v>8</v>
      </c>
      <c r="AT989"/>
      <c r="AU989" t="s">
        <v>392</v>
      </c>
      <c r="AV989" t="s">
        <v>391</v>
      </c>
      <c r="AW989"/>
      <c r="AX989"/>
      <c r="AY989"/>
      <c r="AZ989">
        <v>6</v>
      </c>
      <c r="BA989">
        <v>4</v>
      </c>
      <c r="BB989">
        <v>4</v>
      </c>
      <c r="BC989">
        <v>3</v>
      </c>
      <c r="BD989">
        <v>5</v>
      </c>
      <c r="BE989">
        <v>5</v>
      </c>
      <c r="BF989">
        <v>4</v>
      </c>
      <c r="BG989">
        <v>5</v>
      </c>
      <c r="BH989">
        <v>4</v>
      </c>
      <c r="BI989">
        <v>4</v>
      </c>
      <c r="BJ989">
        <v>5</v>
      </c>
      <c r="BK989">
        <v>5</v>
      </c>
      <c r="BL989">
        <v>5</v>
      </c>
      <c r="BM989">
        <v>5</v>
      </c>
      <c r="BN989">
        <v>5</v>
      </c>
      <c r="BO989">
        <v>5</v>
      </c>
      <c r="BP989">
        <v>5</v>
      </c>
      <c r="BQ989">
        <v>5</v>
      </c>
      <c r="BR989">
        <v>5</v>
      </c>
      <c r="BS989">
        <v>5</v>
      </c>
      <c r="BT989">
        <v>3</v>
      </c>
      <c r="BU989">
        <v>4</v>
      </c>
      <c r="BV989">
        <v>5</v>
      </c>
      <c r="BW989">
        <v>5</v>
      </c>
      <c r="BX989">
        <v>5</v>
      </c>
      <c r="BY989">
        <v>5</v>
      </c>
      <c r="BZ989">
        <v>5</v>
      </c>
      <c r="CA989">
        <v>5</v>
      </c>
      <c r="CB989">
        <v>5</v>
      </c>
      <c r="CC989">
        <v>5</v>
      </c>
      <c r="CD989">
        <v>5</v>
      </c>
      <c r="CE989">
        <v>7</v>
      </c>
      <c r="CF989">
        <v>4</v>
      </c>
      <c r="CG989">
        <v>5</v>
      </c>
      <c r="CH989">
        <v>4</v>
      </c>
      <c r="CI989">
        <v>5</v>
      </c>
      <c r="CJ989">
        <v>5</v>
      </c>
      <c r="CK989">
        <v>5</v>
      </c>
      <c r="CL989">
        <v>4</v>
      </c>
      <c r="CM989">
        <v>4</v>
      </c>
      <c r="CN989">
        <v>4</v>
      </c>
    </row>
    <row r="990" spans="1:92" ht="15.5">
      <c r="A990" s="126" t="s">
        <v>390</v>
      </c>
      <c r="B990" s="132">
        <v>8.9147814468373934</v>
      </c>
      <c r="C990">
        <v>2</v>
      </c>
      <c r="D990">
        <v>3</v>
      </c>
      <c r="E990">
        <v>2</v>
      </c>
      <c r="F990">
        <v>1</v>
      </c>
      <c r="G990"/>
      <c r="H990"/>
      <c r="I990"/>
      <c r="J990"/>
      <c r="K990"/>
      <c r="L990"/>
      <c r="M990"/>
      <c r="N990"/>
      <c r="O990"/>
      <c r="P990"/>
      <c r="Q990" s="126">
        <f t="shared" si="45"/>
        <v>1</v>
      </c>
      <c r="R990">
        <f t="shared" si="47"/>
        <v>1</v>
      </c>
      <c r="S990"/>
      <c r="T990"/>
      <c r="U990"/>
      <c r="V990"/>
      <c r="W990"/>
      <c r="X990"/>
      <c r="Y990"/>
      <c r="Z990"/>
      <c r="AA990">
        <v>9</v>
      </c>
      <c r="AB990"/>
      <c r="AC990"/>
      <c r="AD990"/>
      <c r="AE990"/>
      <c r="AF990"/>
      <c r="AG990" s="126">
        <f t="shared" si="46"/>
        <v>1</v>
      </c>
      <c r="AH990"/>
      <c r="AI990"/>
      <c r="AJ990"/>
      <c r="AK990"/>
      <c r="AL990"/>
      <c r="AM990"/>
      <c r="AN990"/>
      <c r="AO990"/>
      <c r="AP990">
        <v>1</v>
      </c>
      <c r="AQ990"/>
      <c r="AR990"/>
      <c r="AS990"/>
      <c r="AT990"/>
      <c r="AU990" t="s">
        <v>278</v>
      </c>
      <c r="AV990" t="s">
        <v>389</v>
      </c>
      <c r="AW990" t="s">
        <v>388</v>
      </c>
      <c r="AX990" t="s">
        <v>387</v>
      </c>
      <c r="AY990"/>
      <c r="AZ990">
        <v>3</v>
      </c>
      <c r="BA990">
        <v>3</v>
      </c>
      <c r="BB990">
        <v>3</v>
      </c>
      <c r="BC990">
        <v>3</v>
      </c>
      <c r="BD990">
        <v>3</v>
      </c>
      <c r="BE990">
        <v>3</v>
      </c>
      <c r="BF990">
        <v>3</v>
      </c>
      <c r="BG990">
        <v>3</v>
      </c>
      <c r="BH990">
        <v>3</v>
      </c>
      <c r="BI990">
        <v>3</v>
      </c>
      <c r="BJ990">
        <v>4</v>
      </c>
      <c r="BK990">
        <v>4</v>
      </c>
      <c r="BL990">
        <v>3</v>
      </c>
      <c r="BM990">
        <v>4</v>
      </c>
      <c r="BN990">
        <v>5</v>
      </c>
      <c r="BO990">
        <v>5</v>
      </c>
      <c r="BP990">
        <v>5</v>
      </c>
      <c r="BQ990">
        <v>5</v>
      </c>
      <c r="BR990">
        <v>5</v>
      </c>
      <c r="BS990">
        <v>5</v>
      </c>
      <c r="BT990">
        <v>3</v>
      </c>
      <c r="BU990">
        <v>3</v>
      </c>
      <c r="BV990">
        <v>5</v>
      </c>
      <c r="BW990">
        <v>5</v>
      </c>
      <c r="BX990">
        <v>5</v>
      </c>
      <c r="BY990">
        <v>5</v>
      </c>
      <c r="BZ990">
        <v>5</v>
      </c>
      <c r="CA990">
        <v>3</v>
      </c>
      <c r="CB990">
        <v>3</v>
      </c>
      <c r="CC990">
        <v>3</v>
      </c>
      <c r="CD990">
        <v>3</v>
      </c>
      <c r="CE990">
        <v>4</v>
      </c>
      <c r="CF990">
        <v>3</v>
      </c>
      <c r="CG990">
        <v>3</v>
      </c>
      <c r="CH990">
        <v>3</v>
      </c>
      <c r="CI990">
        <v>3</v>
      </c>
      <c r="CJ990">
        <v>3</v>
      </c>
      <c r="CK990">
        <v>3</v>
      </c>
      <c r="CL990">
        <v>3</v>
      </c>
      <c r="CM990">
        <v>3</v>
      </c>
      <c r="CN990">
        <v>3</v>
      </c>
    </row>
    <row r="991" spans="1:92" ht="15.5">
      <c r="A991" s="126" t="s">
        <v>386</v>
      </c>
      <c r="B991" s="132">
        <v>10.404674832843728</v>
      </c>
      <c r="C991">
        <v>2</v>
      </c>
      <c r="D991">
        <v>6</v>
      </c>
      <c r="E991">
        <v>9</v>
      </c>
      <c r="F991">
        <v>1</v>
      </c>
      <c r="G991"/>
      <c r="H991"/>
      <c r="I991"/>
      <c r="J991"/>
      <c r="K991"/>
      <c r="L991"/>
      <c r="M991"/>
      <c r="N991"/>
      <c r="O991"/>
      <c r="P991"/>
      <c r="Q991" s="126">
        <f t="shared" si="45"/>
        <v>1</v>
      </c>
      <c r="R991">
        <f t="shared" si="47"/>
        <v>1</v>
      </c>
      <c r="S991"/>
      <c r="T991">
        <v>2</v>
      </c>
      <c r="U991">
        <v>3</v>
      </c>
      <c r="V991"/>
      <c r="W991">
        <v>5</v>
      </c>
      <c r="X991">
        <v>6</v>
      </c>
      <c r="Y991">
        <v>7</v>
      </c>
      <c r="Z991">
        <v>8</v>
      </c>
      <c r="AA991">
        <v>9</v>
      </c>
      <c r="AB991"/>
      <c r="AC991"/>
      <c r="AD991">
        <v>12</v>
      </c>
      <c r="AE991">
        <v>13</v>
      </c>
      <c r="AF991"/>
      <c r="AG991" s="126">
        <f t="shared" si="46"/>
        <v>9</v>
      </c>
      <c r="AH991"/>
      <c r="AI991">
        <v>3</v>
      </c>
      <c r="AJ991">
        <v>6</v>
      </c>
      <c r="AK991"/>
      <c r="AL991">
        <v>1</v>
      </c>
      <c r="AM991">
        <v>4</v>
      </c>
      <c r="AN991">
        <v>7</v>
      </c>
      <c r="AO991">
        <v>2</v>
      </c>
      <c r="AP991">
        <v>8</v>
      </c>
      <c r="AQ991"/>
      <c r="AR991"/>
      <c r="AS991">
        <v>5</v>
      </c>
      <c r="AT991">
        <v>9</v>
      </c>
      <c r="AU991" t="s">
        <v>385</v>
      </c>
      <c r="AV991" t="s">
        <v>384</v>
      </c>
      <c r="AW991" t="s">
        <v>383</v>
      </c>
      <c r="AX991" t="s">
        <v>382</v>
      </c>
      <c r="AY991" t="s">
        <v>381</v>
      </c>
      <c r="AZ991">
        <v>4</v>
      </c>
      <c r="BA991">
        <v>4</v>
      </c>
      <c r="BB991">
        <v>4</v>
      </c>
      <c r="BC991">
        <v>4</v>
      </c>
      <c r="BD991">
        <v>4</v>
      </c>
      <c r="BE991">
        <v>4</v>
      </c>
      <c r="BF991">
        <v>4</v>
      </c>
      <c r="BG991">
        <v>4</v>
      </c>
      <c r="BH991">
        <v>4</v>
      </c>
      <c r="BI991">
        <v>4</v>
      </c>
      <c r="BJ991">
        <v>5</v>
      </c>
      <c r="BK991">
        <v>5</v>
      </c>
      <c r="BL991">
        <v>4</v>
      </c>
      <c r="BM991">
        <v>5</v>
      </c>
      <c r="BN991">
        <v>5</v>
      </c>
      <c r="BO991">
        <v>5</v>
      </c>
      <c r="BP991">
        <v>5</v>
      </c>
      <c r="BQ991">
        <v>5</v>
      </c>
      <c r="BR991">
        <v>5</v>
      </c>
      <c r="BS991">
        <v>5</v>
      </c>
      <c r="BT991">
        <v>4</v>
      </c>
      <c r="BU991">
        <v>4</v>
      </c>
      <c r="BV991">
        <v>3</v>
      </c>
      <c r="BW991">
        <v>4</v>
      </c>
      <c r="BX991">
        <v>4</v>
      </c>
      <c r="BY991">
        <v>4</v>
      </c>
      <c r="BZ991">
        <v>4</v>
      </c>
      <c r="CA991">
        <v>4</v>
      </c>
      <c r="CB991">
        <v>3</v>
      </c>
      <c r="CC991">
        <v>3</v>
      </c>
      <c r="CD991">
        <v>4</v>
      </c>
      <c r="CE991">
        <v>1</v>
      </c>
      <c r="CF991">
        <v>4</v>
      </c>
      <c r="CG991">
        <v>4</v>
      </c>
      <c r="CH991">
        <v>4</v>
      </c>
      <c r="CI991">
        <v>4</v>
      </c>
      <c r="CJ991">
        <v>4</v>
      </c>
      <c r="CK991">
        <v>4</v>
      </c>
      <c r="CL991">
        <v>3</v>
      </c>
      <c r="CM991">
        <v>4</v>
      </c>
      <c r="CN991">
        <v>3</v>
      </c>
    </row>
    <row r="992" spans="1:92" ht="15.5">
      <c r="A992" s="126" t="s">
        <v>380</v>
      </c>
      <c r="B992" s="132">
        <v>9.5974433924474738</v>
      </c>
      <c r="C992">
        <v>2</v>
      </c>
      <c r="D992">
        <v>4</v>
      </c>
      <c r="E992">
        <v>2</v>
      </c>
      <c r="F992">
        <v>1</v>
      </c>
      <c r="G992"/>
      <c r="H992"/>
      <c r="I992"/>
      <c r="J992"/>
      <c r="K992"/>
      <c r="L992"/>
      <c r="M992"/>
      <c r="N992"/>
      <c r="O992"/>
      <c r="P992"/>
      <c r="Q992" s="126">
        <f t="shared" si="45"/>
        <v>1</v>
      </c>
      <c r="R992">
        <f t="shared" si="47"/>
        <v>1</v>
      </c>
      <c r="S992"/>
      <c r="T992"/>
      <c r="U992">
        <v>3</v>
      </c>
      <c r="V992"/>
      <c r="W992"/>
      <c r="X992"/>
      <c r="Y992"/>
      <c r="Z992"/>
      <c r="AA992"/>
      <c r="AB992"/>
      <c r="AC992">
        <v>11</v>
      </c>
      <c r="AD992">
        <v>12</v>
      </c>
      <c r="AE992"/>
      <c r="AF992"/>
      <c r="AG992" s="126">
        <f t="shared" si="46"/>
        <v>3</v>
      </c>
      <c r="AH992"/>
      <c r="AI992"/>
      <c r="AJ992">
        <v>3</v>
      </c>
      <c r="AK992"/>
      <c r="AL992"/>
      <c r="AM992"/>
      <c r="AN992"/>
      <c r="AO992"/>
      <c r="AP992"/>
      <c r="AQ992"/>
      <c r="AR992">
        <v>1</v>
      </c>
      <c r="AS992">
        <v>2</v>
      </c>
      <c r="AT992"/>
      <c r="AU992"/>
      <c r="AV992"/>
      <c r="AW992"/>
      <c r="AX992"/>
      <c r="AY992"/>
      <c r="AZ992">
        <v>6</v>
      </c>
      <c r="BA992">
        <v>3</v>
      </c>
      <c r="BB992">
        <v>3</v>
      </c>
      <c r="BC992">
        <v>3</v>
      </c>
      <c r="BD992">
        <v>1</v>
      </c>
      <c r="BE992">
        <v>4</v>
      </c>
      <c r="BF992">
        <v>3</v>
      </c>
      <c r="BG992">
        <v>3</v>
      </c>
      <c r="BH992">
        <v>3</v>
      </c>
      <c r="BI992">
        <v>3</v>
      </c>
      <c r="BJ992">
        <v>5</v>
      </c>
      <c r="BK992">
        <v>5</v>
      </c>
      <c r="BL992">
        <v>5</v>
      </c>
      <c r="BM992">
        <v>5</v>
      </c>
      <c r="BN992">
        <v>3</v>
      </c>
      <c r="BO992">
        <v>3</v>
      </c>
      <c r="BP992">
        <v>4</v>
      </c>
      <c r="BQ992">
        <v>4</v>
      </c>
      <c r="BR992">
        <v>4</v>
      </c>
      <c r="BS992">
        <v>4</v>
      </c>
      <c r="BT992">
        <v>4</v>
      </c>
      <c r="BU992">
        <v>4</v>
      </c>
      <c r="BV992">
        <v>4</v>
      </c>
      <c r="BW992">
        <v>5</v>
      </c>
      <c r="BX992">
        <v>5</v>
      </c>
      <c r="BY992">
        <v>4</v>
      </c>
      <c r="BZ992">
        <v>5</v>
      </c>
      <c r="CA992">
        <v>4</v>
      </c>
      <c r="CB992">
        <v>4</v>
      </c>
      <c r="CC992">
        <v>4</v>
      </c>
      <c r="CD992">
        <v>4</v>
      </c>
      <c r="CE992">
        <v>7</v>
      </c>
      <c r="CF992">
        <v>3</v>
      </c>
      <c r="CG992">
        <v>4</v>
      </c>
      <c r="CH992">
        <v>3</v>
      </c>
      <c r="CI992">
        <v>5</v>
      </c>
      <c r="CJ992">
        <v>4</v>
      </c>
      <c r="CK992">
        <v>4</v>
      </c>
      <c r="CL992">
        <v>2</v>
      </c>
      <c r="CM992">
        <v>2</v>
      </c>
      <c r="CN992">
        <v>2</v>
      </c>
    </row>
    <row r="993" spans="1:92" ht="15.5">
      <c r="A993" s="126" t="s">
        <v>379</v>
      </c>
      <c r="B993" s="132">
        <v>9.6091410491697697</v>
      </c>
      <c r="C993">
        <v>1</v>
      </c>
      <c r="D993">
        <v>6</v>
      </c>
      <c r="E993">
        <v>10</v>
      </c>
      <c r="F993">
        <v>1</v>
      </c>
      <c r="G993"/>
      <c r="H993"/>
      <c r="I993"/>
      <c r="J993"/>
      <c r="K993"/>
      <c r="L993"/>
      <c r="M993"/>
      <c r="N993"/>
      <c r="O993"/>
      <c r="P993"/>
      <c r="Q993" s="126">
        <f t="shared" si="45"/>
        <v>1</v>
      </c>
      <c r="R993">
        <f t="shared" si="47"/>
        <v>1</v>
      </c>
      <c r="S993"/>
      <c r="T993"/>
      <c r="U993"/>
      <c r="V993"/>
      <c r="W993"/>
      <c r="X993"/>
      <c r="Y993"/>
      <c r="Z993"/>
      <c r="AA993"/>
      <c r="AB993"/>
      <c r="AC993"/>
      <c r="AD993"/>
      <c r="AE993"/>
      <c r="AF993">
        <v>14</v>
      </c>
      <c r="AG993" s="126">
        <f t="shared" si="46"/>
        <v>0</v>
      </c>
      <c r="AH993"/>
      <c r="AI993"/>
      <c r="AJ993"/>
      <c r="AK993"/>
      <c r="AL993"/>
      <c r="AM993"/>
      <c r="AN993"/>
      <c r="AO993"/>
      <c r="AP993"/>
      <c r="AQ993"/>
      <c r="AR993"/>
      <c r="AS993"/>
      <c r="AT993"/>
      <c r="AU993"/>
      <c r="AV993"/>
      <c r="AW993"/>
      <c r="AX993"/>
      <c r="AY993"/>
      <c r="AZ993">
        <v>6</v>
      </c>
      <c r="BA993">
        <v>3</v>
      </c>
      <c r="BB993">
        <v>3</v>
      </c>
      <c r="BC993">
        <v>3</v>
      </c>
      <c r="BD993">
        <v>3</v>
      </c>
      <c r="BE993">
        <v>2</v>
      </c>
      <c r="BF993">
        <v>3</v>
      </c>
      <c r="BG993">
        <v>3</v>
      </c>
      <c r="BH993">
        <v>3</v>
      </c>
      <c r="BI993">
        <v>3</v>
      </c>
      <c r="BJ993">
        <v>4</v>
      </c>
      <c r="BK993">
        <v>3</v>
      </c>
      <c r="BL993">
        <v>3</v>
      </c>
      <c r="BM993">
        <v>3</v>
      </c>
      <c r="BN993">
        <v>4</v>
      </c>
      <c r="BO993">
        <v>3</v>
      </c>
      <c r="BP993">
        <v>3</v>
      </c>
      <c r="BQ993">
        <v>4</v>
      </c>
      <c r="BR993">
        <v>4</v>
      </c>
      <c r="BS993">
        <v>4</v>
      </c>
      <c r="BT993">
        <v>3</v>
      </c>
      <c r="BU993">
        <v>3</v>
      </c>
      <c r="BV993">
        <v>3</v>
      </c>
      <c r="BW993">
        <v>3</v>
      </c>
      <c r="BX993">
        <v>3</v>
      </c>
      <c r="BY993">
        <v>3</v>
      </c>
      <c r="BZ993">
        <v>3</v>
      </c>
      <c r="CA993">
        <v>3</v>
      </c>
      <c r="CB993">
        <v>3</v>
      </c>
      <c r="CC993">
        <v>3</v>
      </c>
      <c r="CD993">
        <v>3</v>
      </c>
      <c r="CE993">
        <v>2</v>
      </c>
      <c r="CF993">
        <v>3</v>
      </c>
      <c r="CG993">
        <v>3</v>
      </c>
      <c r="CH993">
        <v>3</v>
      </c>
      <c r="CI993">
        <v>4</v>
      </c>
      <c r="CJ993">
        <v>3</v>
      </c>
      <c r="CK993">
        <v>4</v>
      </c>
      <c r="CL993">
        <v>3</v>
      </c>
      <c r="CM993">
        <v>2</v>
      </c>
      <c r="CN993">
        <v>2</v>
      </c>
    </row>
    <row r="994" spans="1:92" ht="15.5">
      <c r="A994" s="126" t="s">
        <v>378</v>
      </c>
      <c r="B994" s="132">
        <v>9.3784068385240058</v>
      </c>
      <c r="C994">
        <v>2</v>
      </c>
      <c r="D994">
        <v>3</v>
      </c>
      <c r="E994">
        <v>12</v>
      </c>
      <c r="F994"/>
      <c r="G994">
        <v>2</v>
      </c>
      <c r="H994"/>
      <c r="I994"/>
      <c r="J994"/>
      <c r="K994"/>
      <c r="L994"/>
      <c r="M994"/>
      <c r="N994"/>
      <c r="O994"/>
      <c r="P994"/>
      <c r="Q994" s="126">
        <f t="shared" si="45"/>
        <v>1</v>
      </c>
      <c r="R994">
        <f t="shared" si="47"/>
        <v>2</v>
      </c>
      <c r="S994">
        <v>1</v>
      </c>
      <c r="T994">
        <v>2</v>
      </c>
      <c r="U994">
        <v>3</v>
      </c>
      <c r="V994"/>
      <c r="W994">
        <v>5</v>
      </c>
      <c r="X994">
        <v>6</v>
      </c>
      <c r="Y994">
        <v>7</v>
      </c>
      <c r="Z994">
        <v>8</v>
      </c>
      <c r="AA994"/>
      <c r="AB994">
        <v>10</v>
      </c>
      <c r="AC994">
        <v>11</v>
      </c>
      <c r="AD994"/>
      <c r="AE994">
        <v>13</v>
      </c>
      <c r="AF994"/>
      <c r="AG994" s="126">
        <f t="shared" si="46"/>
        <v>10</v>
      </c>
      <c r="AH994">
        <v>6</v>
      </c>
      <c r="AI994">
        <v>1</v>
      </c>
      <c r="AJ994">
        <v>3</v>
      </c>
      <c r="AK994"/>
      <c r="AL994">
        <v>7</v>
      </c>
      <c r="AM994">
        <v>8</v>
      </c>
      <c r="AN994">
        <v>2</v>
      </c>
      <c r="AO994">
        <v>9</v>
      </c>
      <c r="AP994"/>
      <c r="AQ994">
        <v>10</v>
      </c>
      <c r="AR994">
        <v>4</v>
      </c>
      <c r="AS994"/>
      <c r="AT994">
        <v>5</v>
      </c>
      <c r="AU994" t="s">
        <v>297</v>
      </c>
      <c r="AV994" t="s">
        <v>377</v>
      </c>
      <c r="AW994" t="s">
        <v>376</v>
      </c>
      <c r="AX994" t="s">
        <v>375</v>
      </c>
      <c r="AY994"/>
      <c r="AZ994">
        <v>2</v>
      </c>
      <c r="BA994">
        <v>1</v>
      </c>
      <c r="BB994">
        <v>2</v>
      </c>
      <c r="BC994">
        <v>2</v>
      </c>
      <c r="BD994">
        <v>5</v>
      </c>
      <c r="BE994">
        <v>5</v>
      </c>
      <c r="BF994">
        <v>5</v>
      </c>
      <c r="BG994">
        <v>4</v>
      </c>
      <c r="BH994">
        <v>4</v>
      </c>
      <c r="BI994">
        <v>5</v>
      </c>
      <c r="BJ994">
        <v>5</v>
      </c>
      <c r="BK994">
        <v>5</v>
      </c>
      <c r="BL994">
        <v>5</v>
      </c>
      <c r="BM994">
        <v>5</v>
      </c>
      <c r="BN994">
        <v>5</v>
      </c>
      <c r="BO994">
        <v>5</v>
      </c>
      <c r="BP994">
        <v>5</v>
      </c>
      <c r="BQ994">
        <v>5</v>
      </c>
      <c r="BR994">
        <v>5</v>
      </c>
      <c r="BS994">
        <v>5</v>
      </c>
      <c r="BT994">
        <v>4</v>
      </c>
      <c r="BU994">
        <v>4</v>
      </c>
      <c r="BV994">
        <v>5</v>
      </c>
      <c r="BW994">
        <v>5</v>
      </c>
      <c r="BX994">
        <v>5</v>
      </c>
      <c r="BY994">
        <v>5</v>
      </c>
      <c r="BZ994">
        <v>5</v>
      </c>
      <c r="CA994">
        <v>5</v>
      </c>
      <c r="CB994">
        <v>5</v>
      </c>
      <c r="CC994">
        <v>4</v>
      </c>
      <c r="CD994">
        <v>5</v>
      </c>
      <c r="CE994">
        <v>5</v>
      </c>
      <c r="CF994">
        <v>2</v>
      </c>
      <c r="CG994">
        <v>5</v>
      </c>
      <c r="CH994">
        <v>2</v>
      </c>
      <c r="CI994">
        <v>3</v>
      </c>
      <c r="CJ994">
        <v>2</v>
      </c>
      <c r="CK994">
        <v>2</v>
      </c>
      <c r="CL994">
        <v>3</v>
      </c>
      <c r="CM994">
        <v>3</v>
      </c>
      <c r="CN994">
        <v>3</v>
      </c>
    </row>
    <row r="995" spans="1:92" ht="15.5">
      <c r="A995" s="126" t="s">
        <v>374</v>
      </c>
      <c r="B995" s="132">
        <v>9.4710875335534723</v>
      </c>
      <c r="C995">
        <v>1</v>
      </c>
      <c r="D995">
        <v>5</v>
      </c>
      <c r="E995">
        <v>8</v>
      </c>
      <c r="F995"/>
      <c r="G995"/>
      <c r="H995"/>
      <c r="I995"/>
      <c r="J995"/>
      <c r="K995"/>
      <c r="L995"/>
      <c r="M995"/>
      <c r="N995">
        <v>9</v>
      </c>
      <c r="O995"/>
      <c r="P995" t="s">
        <v>168</v>
      </c>
      <c r="Q995" s="126">
        <f t="shared" si="45"/>
        <v>1</v>
      </c>
      <c r="R995">
        <f t="shared" si="47"/>
        <v>9</v>
      </c>
      <c r="S995"/>
      <c r="T995"/>
      <c r="U995"/>
      <c r="V995"/>
      <c r="W995"/>
      <c r="X995"/>
      <c r="Y995"/>
      <c r="Z995"/>
      <c r="AA995"/>
      <c r="AB995"/>
      <c r="AC995"/>
      <c r="AD995"/>
      <c r="AE995">
        <v>13</v>
      </c>
      <c r="AF995"/>
      <c r="AG995" s="126">
        <f t="shared" si="46"/>
        <v>1</v>
      </c>
      <c r="AH995"/>
      <c r="AI995"/>
      <c r="AJ995"/>
      <c r="AK995"/>
      <c r="AL995"/>
      <c r="AM995"/>
      <c r="AN995"/>
      <c r="AO995"/>
      <c r="AP995"/>
      <c r="AQ995"/>
      <c r="AR995"/>
      <c r="AS995"/>
      <c r="AT995">
        <v>1</v>
      </c>
      <c r="AU995" t="s">
        <v>373</v>
      </c>
      <c r="AV995" t="s">
        <v>372</v>
      </c>
      <c r="AW995" t="s">
        <v>371</v>
      </c>
      <c r="AX995" t="s">
        <v>370</v>
      </c>
      <c r="AY995" t="s">
        <v>369</v>
      </c>
      <c r="AZ995">
        <v>3</v>
      </c>
      <c r="BA995">
        <v>3</v>
      </c>
      <c r="BB995">
        <v>3</v>
      </c>
      <c r="BC995">
        <v>3</v>
      </c>
      <c r="BD995">
        <v>3</v>
      </c>
      <c r="BE995">
        <v>3</v>
      </c>
      <c r="BF995">
        <v>3</v>
      </c>
      <c r="BG995">
        <v>3</v>
      </c>
      <c r="BH995">
        <v>3</v>
      </c>
      <c r="BI995">
        <v>3</v>
      </c>
      <c r="BJ995">
        <v>3</v>
      </c>
      <c r="BK995">
        <v>3</v>
      </c>
      <c r="BL995">
        <v>3</v>
      </c>
      <c r="BM995">
        <v>3</v>
      </c>
      <c r="BN995">
        <v>3</v>
      </c>
      <c r="BO995">
        <v>3</v>
      </c>
      <c r="BP995">
        <v>3</v>
      </c>
      <c r="BQ995">
        <v>3</v>
      </c>
      <c r="BR995">
        <v>3</v>
      </c>
      <c r="BS995">
        <v>3</v>
      </c>
      <c r="BT995">
        <v>3</v>
      </c>
      <c r="BU995">
        <v>3</v>
      </c>
      <c r="BV995">
        <v>3</v>
      </c>
      <c r="BW995">
        <v>3</v>
      </c>
      <c r="BX995">
        <v>3</v>
      </c>
      <c r="BY995">
        <v>3</v>
      </c>
      <c r="BZ995">
        <v>3</v>
      </c>
      <c r="CA995">
        <v>3</v>
      </c>
      <c r="CB995">
        <v>3</v>
      </c>
      <c r="CC995">
        <v>3</v>
      </c>
      <c r="CD995">
        <v>3</v>
      </c>
      <c r="CE995">
        <v>1</v>
      </c>
      <c r="CF995">
        <v>3</v>
      </c>
      <c r="CG995">
        <v>3</v>
      </c>
      <c r="CH995">
        <v>3</v>
      </c>
      <c r="CI995">
        <v>3</v>
      </c>
      <c r="CJ995">
        <v>3</v>
      </c>
      <c r="CK995">
        <v>3</v>
      </c>
      <c r="CL995">
        <v>3</v>
      </c>
      <c r="CM995">
        <v>3</v>
      </c>
      <c r="CN995">
        <v>3</v>
      </c>
    </row>
    <row r="996" spans="1:92" ht="15.5">
      <c r="A996" s="126" t="s">
        <v>368</v>
      </c>
      <c r="B996" s="132">
        <v>7.4016947327477833</v>
      </c>
      <c r="C996">
        <v>2</v>
      </c>
      <c r="D996">
        <v>6</v>
      </c>
      <c r="E996">
        <v>12</v>
      </c>
      <c r="F996">
        <v>1</v>
      </c>
      <c r="G996"/>
      <c r="H996"/>
      <c r="I996"/>
      <c r="J996"/>
      <c r="K996"/>
      <c r="L996"/>
      <c r="M996"/>
      <c r="N996"/>
      <c r="O996"/>
      <c r="P996"/>
      <c r="Q996" s="126">
        <f t="shared" si="45"/>
        <v>1</v>
      </c>
      <c r="R996">
        <f t="shared" si="47"/>
        <v>1</v>
      </c>
      <c r="S996"/>
      <c r="T996"/>
      <c r="U996"/>
      <c r="V996">
        <v>4</v>
      </c>
      <c r="W996"/>
      <c r="X996"/>
      <c r="Y996"/>
      <c r="Z996"/>
      <c r="AA996"/>
      <c r="AB996"/>
      <c r="AC996"/>
      <c r="AD996"/>
      <c r="AE996"/>
      <c r="AF996"/>
      <c r="AG996" s="126">
        <f t="shared" si="46"/>
        <v>1</v>
      </c>
      <c r="AH996"/>
      <c r="AI996"/>
      <c r="AJ996"/>
      <c r="AK996">
        <v>1</v>
      </c>
      <c r="AL996"/>
      <c r="AM996"/>
      <c r="AN996"/>
      <c r="AO996"/>
      <c r="AP996"/>
      <c r="AQ996"/>
      <c r="AR996"/>
      <c r="AS996"/>
      <c r="AT996"/>
      <c r="AU996" t="s">
        <v>302</v>
      </c>
      <c r="AV996" t="s">
        <v>367</v>
      </c>
      <c r="AW996"/>
      <c r="AX996"/>
      <c r="AY996"/>
      <c r="AZ996">
        <v>6</v>
      </c>
      <c r="BA996">
        <v>4</v>
      </c>
      <c r="BB996">
        <v>3</v>
      </c>
      <c r="BC996">
        <v>3</v>
      </c>
      <c r="BD996">
        <v>3</v>
      </c>
      <c r="BE996">
        <v>5</v>
      </c>
      <c r="BF996">
        <v>4</v>
      </c>
      <c r="BG996">
        <v>4</v>
      </c>
      <c r="BH996">
        <v>4</v>
      </c>
      <c r="BI996">
        <v>4</v>
      </c>
      <c r="BJ996">
        <v>4</v>
      </c>
      <c r="BK996">
        <v>4</v>
      </c>
      <c r="BL996">
        <v>4</v>
      </c>
      <c r="BM996">
        <v>4</v>
      </c>
      <c r="BN996">
        <v>4</v>
      </c>
      <c r="BO996">
        <v>5</v>
      </c>
      <c r="BP996">
        <v>5</v>
      </c>
      <c r="BQ996">
        <v>5</v>
      </c>
      <c r="BR996">
        <v>5</v>
      </c>
      <c r="BS996">
        <v>5</v>
      </c>
      <c r="BT996">
        <v>4</v>
      </c>
      <c r="BU996">
        <v>4</v>
      </c>
      <c r="BV996">
        <v>4</v>
      </c>
      <c r="BW996">
        <v>5</v>
      </c>
      <c r="BX996">
        <v>5</v>
      </c>
      <c r="BY996">
        <v>5</v>
      </c>
      <c r="BZ996">
        <v>5</v>
      </c>
      <c r="CA996">
        <v>4</v>
      </c>
      <c r="CB996">
        <v>5</v>
      </c>
      <c r="CC996">
        <v>5</v>
      </c>
      <c r="CD996">
        <v>5</v>
      </c>
      <c r="CE996">
        <v>1</v>
      </c>
      <c r="CF996">
        <v>3</v>
      </c>
      <c r="CG996">
        <v>3</v>
      </c>
      <c r="CH996">
        <v>3</v>
      </c>
      <c r="CI996">
        <v>3</v>
      </c>
      <c r="CJ996">
        <v>3</v>
      </c>
      <c r="CK996">
        <v>3</v>
      </c>
      <c r="CL996">
        <v>2</v>
      </c>
      <c r="CM996">
        <v>2</v>
      </c>
      <c r="CN996">
        <v>1</v>
      </c>
    </row>
    <row r="997" spans="1:92" ht="15.5">
      <c r="A997" s="126" t="s">
        <v>366</v>
      </c>
      <c r="B997" s="132">
        <v>7.4966353893511286</v>
      </c>
      <c r="C997">
        <v>1</v>
      </c>
      <c r="D997">
        <v>5</v>
      </c>
      <c r="E997">
        <v>9</v>
      </c>
      <c r="F997">
        <v>1</v>
      </c>
      <c r="G997"/>
      <c r="H997"/>
      <c r="I997"/>
      <c r="J997"/>
      <c r="K997"/>
      <c r="L997"/>
      <c r="M997"/>
      <c r="N997"/>
      <c r="O997"/>
      <c r="P997"/>
      <c r="Q997" s="126">
        <f t="shared" si="45"/>
        <v>1</v>
      </c>
      <c r="R997">
        <f t="shared" si="47"/>
        <v>1</v>
      </c>
      <c r="S997"/>
      <c r="T997">
        <v>2</v>
      </c>
      <c r="U997">
        <v>3</v>
      </c>
      <c r="V997">
        <v>4</v>
      </c>
      <c r="W997">
        <v>5</v>
      </c>
      <c r="X997">
        <v>6</v>
      </c>
      <c r="Y997">
        <v>7</v>
      </c>
      <c r="Z997">
        <v>8</v>
      </c>
      <c r="AA997"/>
      <c r="AB997"/>
      <c r="AC997">
        <v>11</v>
      </c>
      <c r="AD997">
        <v>12</v>
      </c>
      <c r="AE997">
        <v>13</v>
      </c>
      <c r="AF997"/>
      <c r="AG997" s="126">
        <f t="shared" si="46"/>
        <v>10</v>
      </c>
      <c r="AH997"/>
      <c r="AI997">
        <v>1</v>
      </c>
      <c r="AJ997">
        <v>2</v>
      </c>
      <c r="AK997">
        <v>8</v>
      </c>
      <c r="AL997">
        <v>9</v>
      </c>
      <c r="AM997">
        <v>3</v>
      </c>
      <c r="AN997">
        <v>6</v>
      </c>
      <c r="AO997">
        <v>7</v>
      </c>
      <c r="AP997"/>
      <c r="AQ997"/>
      <c r="AR997">
        <v>4</v>
      </c>
      <c r="AS997">
        <v>5</v>
      </c>
      <c r="AT997">
        <v>10</v>
      </c>
      <c r="AU997" t="s">
        <v>365</v>
      </c>
      <c r="AV997" t="s">
        <v>364</v>
      </c>
      <c r="AW997" t="s">
        <v>363</v>
      </c>
      <c r="AX997" t="s">
        <v>260</v>
      </c>
      <c r="AY997"/>
      <c r="AZ997">
        <v>6</v>
      </c>
      <c r="BA997">
        <v>3</v>
      </c>
      <c r="BB997">
        <v>4</v>
      </c>
      <c r="BC997">
        <v>4</v>
      </c>
      <c r="BD997">
        <v>2</v>
      </c>
      <c r="BE997">
        <v>5</v>
      </c>
      <c r="BF997">
        <v>2</v>
      </c>
      <c r="BG997">
        <v>3</v>
      </c>
      <c r="BH997">
        <v>2</v>
      </c>
      <c r="BI997">
        <v>3</v>
      </c>
      <c r="BJ997">
        <v>4</v>
      </c>
      <c r="BK997">
        <v>4</v>
      </c>
      <c r="BL997">
        <v>4</v>
      </c>
      <c r="BM997">
        <v>4</v>
      </c>
      <c r="BN997">
        <v>5</v>
      </c>
      <c r="BO997">
        <v>3</v>
      </c>
      <c r="BP997">
        <v>4</v>
      </c>
      <c r="BQ997">
        <v>4</v>
      </c>
      <c r="BR997">
        <v>4</v>
      </c>
      <c r="BS997">
        <v>4</v>
      </c>
      <c r="BT997">
        <v>3</v>
      </c>
      <c r="BU997">
        <v>4</v>
      </c>
      <c r="BV997">
        <v>3</v>
      </c>
      <c r="BW997">
        <v>4</v>
      </c>
      <c r="BX997">
        <v>3</v>
      </c>
      <c r="BY997">
        <v>4</v>
      </c>
      <c r="BZ997">
        <v>3</v>
      </c>
      <c r="CA997">
        <v>4</v>
      </c>
      <c r="CB997">
        <v>3</v>
      </c>
      <c r="CC997">
        <v>3</v>
      </c>
      <c r="CD997">
        <v>4</v>
      </c>
      <c r="CE997">
        <v>6</v>
      </c>
      <c r="CF997">
        <v>3</v>
      </c>
      <c r="CG997">
        <v>4</v>
      </c>
      <c r="CH997">
        <v>2</v>
      </c>
      <c r="CI997">
        <v>4</v>
      </c>
      <c r="CJ997">
        <v>4</v>
      </c>
      <c r="CK997">
        <v>4</v>
      </c>
      <c r="CL997">
        <v>4</v>
      </c>
      <c r="CM997">
        <v>4</v>
      </c>
      <c r="CN997">
        <v>2</v>
      </c>
    </row>
    <row r="998" spans="1:92" ht="15.5">
      <c r="A998" s="126" t="s">
        <v>362</v>
      </c>
      <c r="B998" s="132">
        <v>10.430015430315251</v>
      </c>
      <c r="C998">
        <v>2</v>
      </c>
      <c r="D998">
        <v>3</v>
      </c>
      <c r="E998">
        <v>2</v>
      </c>
      <c r="F998"/>
      <c r="G998"/>
      <c r="H998"/>
      <c r="I998"/>
      <c r="J998"/>
      <c r="K998"/>
      <c r="L998"/>
      <c r="M998">
        <v>8</v>
      </c>
      <c r="N998"/>
      <c r="O998"/>
      <c r="P998"/>
      <c r="Q998" s="126">
        <f t="shared" si="45"/>
        <v>1</v>
      </c>
      <c r="R998">
        <f t="shared" si="47"/>
        <v>8</v>
      </c>
      <c r="S998"/>
      <c r="T998">
        <v>2</v>
      </c>
      <c r="U998"/>
      <c r="V998">
        <v>4</v>
      </c>
      <c r="W998"/>
      <c r="X998"/>
      <c r="Y998"/>
      <c r="Z998"/>
      <c r="AA998"/>
      <c r="AB998"/>
      <c r="AC998"/>
      <c r="AD998"/>
      <c r="AE998"/>
      <c r="AF998"/>
      <c r="AG998" s="126">
        <f t="shared" si="46"/>
        <v>2</v>
      </c>
      <c r="AH998"/>
      <c r="AI998">
        <v>2</v>
      </c>
      <c r="AJ998"/>
      <c r="AK998">
        <v>1</v>
      </c>
      <c r="AL998"/>
      <c r="AM998"/>
      <c r="AN998"/>
      <c r="AO998"/>
      <c r="AP998"/>
      <c r="AQ998"/>
      <c r="AR998"/>
      <c r="AS998"/>
      <c r="AT998"/>
      <c r="AU998" t="s">
        <v>361</v>
      </c>
      <c r="AV998" t="s">
        <v>360</v>
      </c>
      <c r="AW998"/>
      <c r="AX998"/>
      <c r="AY998"/>
      <c r="AZ998">
        <v>4</v>
      </c>
      <c r="BA998">
        <v>4</v>
      </c>
      <c r="BB998">
        <v>4</v>
      </c>
      <c r="BC998">
        <v>4</v>
      </c>
      <c r="BD998">
        <v>5</v>
      </c>
      <c r="BE998">
        <v>5</v>
      </c>
      <c r="BF998">
        <v>3</v>
      </c>
      <c r="BG998">
        <v>4</v>
      </c>
      <c r="BH998">
        <v>4</v>
      </c>
      <c r="BI998">
        <v>4</v>
      </c>
      <c r="BJ998">
        <v>4</v>
      </c>
      <c r="BK998">
        <v>4</v>
      </c>
      <c r="BL998">
        <v>4</v>
      </c>
      <c r="BM998">
        <v>4</v>
      </c>
      <c r="BN998">
        <v>4</v>
      </c>
      <c r="BO998">
        <v>4</v>
      </c>
      <c r="BP998">
        <v>4</v>
      </c>
      <c r="BQ998">
        <v>4</v>
      </c>
      <c r="BR998">
        <v>4</v>
      </c>
      <c r="BS998">
        <v>4</v>
      </c>
      <c r="BT998">
        <v>3</v>
      </c>
      <c r="BU998">
        <v>3</v>
      </c>
      <c r="BV998">
        <v>4</v>
      </c>
      <c r="BW998">
        <v>4</v>
      </c>
      <c r="BX998">
        <v>4</v>
      </c>
      <c r="BY998">
        <v>4</v>
      </c>
      <c r="BZ998">
        <v>4</v>
      </c>
      <c r="CA998">
        <v>4</v>
      </c>
      <c r="CB998">
        <v>4</v>
      </c>
      <c r="CC998">
        <v>3</v>
      </c>
      <c r="CD998">
        <v>3</v>
      </c>
      <c r="CE998">
        <v>4</v>
      </c>
      <c r="CF998">
        <v>4</v>
      </c>
      <c r="CG998">
        <v>4</v>
      </c>
      <c r="CH998">
        <v>4</v>
      </c>
      <c r="CI998">
        <v>4</v>
      </c>
      <c r="CJ998">
        <v>4</v>
      </c>
      <c r="CK998">
        <v>5</v>
      </c>
      <c r="CL998">
        <v>4</v>
      </c>
      <c r="CM998">
        <v>4</v>
      </c>
      <c r="CN998">
        <v>5</v>
      </c>
    </row>
    <row r="999" spans="1:92" ht="15.5">
      <c r="A999" s="126" t="s">
        <v>359</v>
      </c>
      <c r="B999" s="132">
        <v>7.7894144152905653</v>
      </c>
      <c r="C999">
        <v>2</v>
      </c>
      <c r="D999">
        <v>4</v>
      </c>
      <c r="E999">
        <v>2</v>
      </c>
      <c r="F999">
        <v>1</v>
      </c>
      <c r="G999"/>
      <c r="H999"/>
      <c r="I999"/>
      <c r="J999"/>
      <c r="K999"/>
      <c r="L999"/>
      <c r="M999"/>
      <c r="N999"/>
      <c r="O999"/>
      <c r="P999"/>
      <c r="Q999" s="126">
        <f t="shared" si="45"/>
        <v>1</v>
      </c>
      <c r="R999">
        <f t="shared" si="47"/>
        <v>1</v>
      </c>
      <c r="S999"/>
      <c r="T999">
        <v>2</v>
      </c>
      <c r="U999">
        <v>3</v>
      </c>
      <c r="V999">
        <v>4</v>
      </c>
      <c r="W999">
        <v>5</v>
      </c>
      <c r="X999">
        <v>6</v>
      </c>
      <c r="Y999">
        <v>7</v>
      </c>
      <c r="Z999">
        <v>8</v>
      </c>
      <c r="AA999"/>
      <c r="AB999"/>
      <c r="AC999">
        <v>11</v>
      </c>
      <c r="AD999">
        <v>12</v>
      </c>
      <c r="AE999">
        <v>13</v>
      </c>
      <c r="AF999"/>
      <c r="AG999" s="126">
        <f t="shared" si="46"/>
        <v>10</v>
      </c>
      <c r="AH999"/>
      <c r="AI999">
        <v>1</v>
      </c>
      <c r="AJ999">
        <v>6</v>
      </c>
      <c r="AK999">
        <v>9</v>
      </c>
      <c r="AL999">
        <v>3</v>
      </c>
      <c r="AM999">
        <v>2</v>
      </c>
      <c r="AN999">
        <v>5</v>
      </c>
      <c r="AO999">
        <v>4</v>
      </c>
      <c r="AP999"/>
      <c r="AQ999"/>
      <c r="AR999">
        <v>8</v>
      </c>
      <c r="AS999">
        <v>7</v>
      </c>
      <c r="AT999">
        <v>10</v>
      </c>
      <c r="AU999"/>
      <c r="AV999"/>
      <c r="AW999"/>
      <c r="AX999"/>
      <c r="AY999"/>
      <c r="AZ999">
        <v>3</v>
      </c>
      <c r="BA999">
        <v>3</v>
      </c>
      <c r="BB999">
        <v>4</v>
      </c>
      <c r="BC999">
        <v>2</v>
      </c>
      <c r="BD999">
        <v>3</v>
      </c>
      <c r="BE999">
        <v>5</v>
      </c>
      <c r="BF999">
        <v>4</v>
      </c>
      <c r="BG999">
        <v>3</v>
      </c>
      <c r="BH999">
        <v>3</v>
      </c>
      <c r="BI999">
        <v>4</v>
      </c>
      <c r="BJ999">
        <v>5</v>
      </c>
      <c r="BK999">
        <v>5</v>
      </c>
      <c r="BL999">
        <v>5</v>
      </c>
      <c r="BM999">
        <v>5</v>
      </c>
      <c r="BN999">
        <v>4</v>
      </c>
      <c r="BO999">
        <v>4</v>
      </c>
      <c r="BP999">
        <v>5</v>
      </c>
      <c r="BQ999">
        <v>5</v>
      </c>
      <c r="BR999">
        <v>4</v>
      </c>
      <c r="BS999">
        <v>5</v>
      </c>
      <c r="BT999">
        <v>3</v>
      </c>
      <c r="BU999">
        <v>5</v>
      </c>
      <c r="BV999">
        <v>4</v>
      </c>
      <c r="BW999">
        <v>5</v>
      </c>
      <c r="BX999">
        <v>5</v>
      </c>
      <c r="BY999">
        <v>5</v>
      </c>
      <c r="BZ999">
        <v>5</v>
      </c>
      <c r="CA999">
        <v>5</v>
      </c>
      <c r="CB999">
        <v>5</v>
      </c>
      <c r="CC999">
        <v>5</v>
      </c>
      <c r="CD999">
        <v>5</v>
      </c>
      <c r="CE999">
        <v>4</v>
      </c>
      <c r="CF999">
        <v>4</v>
      </c>
      <c r="CG999">
        <v>5</v>
      </c>
      <c r="CH999">
        <v>5</v>
      </c>
      <c r="CI999">
        <v>4</v>
      </c>
      <c r="CJ999">
        <v>5</v>
      </c>
      <c r="CK999">
        <v>5</v>
      </c>
      <c r="CL999">
        <v>4</v>
      </c>
      <c r="CM999">
        <v>3</v>
      </c>
      <c r="CN999">
        <v>1</v>
      </c>
    </row>
    <row r="1000" spans="1:92" ht="15.5">
      <c r="A1000" s="126" t="s">
        <v>358</v>
      </c>
      <c r="B1000" s="132">
        <v>9.2297974062072559</v>
      </c>
      <c r="C1000">
        <v>2</v>
      </c>
      <c r="D1000">
        <v>2</v>
      </c>
      <c r="E1000">
        <v>12</v>
      </c>
      <c r="F1000"/>
      <c r="G1000"/>
      <c r="H1000"/>
      <c r="I1000"/>
      <c r="J1000"/>
      <c r="K1000"/>
      <c r="L1000"/>
      <c r="M1000">
        <v>8</v>
      </c>
      <c r="N1000"/>
      <c r="O1000"/>
      <c r="P1000"/>
      <c r="Q1000" s="126">
        <f t="shared" si="45"/>
        <v>1</v>
      </c>
      <c r="R1000">
        <f t="shared" si="47"/>
        <v>8</v>
      </c>
      <c r="S1000"/>
      <c r="T1000">
        <v>2</v>
      </c>
      <c r="U1000"/>
      <c r="V1000">
        <v>4</v>
      </c>
      <c r="W1000">
        <v>5</v>
      </c>
      <c r="X1000">
        <v>6</v>
      </c>
      <c r="Y1000">
        <v>7</v>
      </c>
      <c r="Z1000">
        <v>8</v>
      </c>
      <c r="AA1000">
        <v>9</v>
      </c>
      <c r="AB1000"/>
      <c r="AC1000"/>
      <c r="AD1000">
        <v>12</v>
      </c>
      <c r="AE1000">
        <v>13</v>
      </c>
      <c r="AF1000"/>
      <c r="AG1000" s="126">
        <f t="shared" si="46"/>
        <v>9</v>
      </c>
      <c r="AH1000"/>
      <c r="AI1000">
        <v>3</v>
      </c>
      <c r="AJ1000"/>
      <c r="AK1000">
        <v>4</v>
      </c>
      <c r="AL1000"/>
      <c r="AM1000"/>
      <c r="AN1000">
        <v>1</v>
      </c>
      <c r="AO1000">
        <v>2</v>
      </c>
      <c r="AP1000">
        <v>6</v>
      </c>
      <c r="AQ1000"/>
      <c r="AR1000"/>
      <c r="AS1000">
        <v>5</v>
      </c>
      <c r="AT1000">
        <v>7</v>
      </c>
      <c r="AU1000" t="s">
        <v>357</v>
      </c>
      <c r="AV1000" t="s">
        <v>356</v>
      </c>
      <c r="AW1000" t="s">
        <v>355</v>
      </c>
      <c r="AX1000" t="s">
        <v>354</v>
      </c>
      <c r="AY1000" t="s">
        <v>353</v>
      </c>
      <c r="AZ1000">
        <v>3</v>
      </c>
      <c r="BA1000">
        <v>5</v>
      </c>
      <c r="BB1000">
        <v>5</v>
      </c>
      <c r="BC1000">
        <v>5</v>
      </c>
      <c r="BD1000">
        <v>3</v>
      </c>
      <c r="BE1000">
        <v>4</v>
      </c>
      <c r="BF1000">
        <v>5</v>
      </c>
      <c r="BG1000">
        <v>3</v>
      </c>
      <c r="BH1000">
        <v>3</v>
      </c>
      <c r="BI1000">
        <v>5</v>
      </c>
      <c r="BJ1000">
        <v>5</v>
      </c>
      <c r="BK1000">
        <v>5</v>
      </c>
      <c r="BL1000">
        <v>5</v>
      </c>
      <c r="BM1000">
        <v>5</v>
      </c>
      <c r="BN1000">
        <v>5</v>
      </c>
      <c r="BO1000">
        <v>5</v>
      </c>
      <c r="BP1000">
        <v>5</v>
      </c>
      <c r="BQ1000">
        <v>5</v>
      </c>
      <c r="BR1000">
        <v>5</v>
      </c>
      <c r="BS1000">
        <v>5</v>
      </c>
      <c r="BT1000">
        <v>4</v>
      </c>
      <c r="BU1000">
        <v>5</v>
      </c>
      <c r="BV1000">
        <v>5</v>
      </c>
      <c r="BW1000">
        <v>5</v>
      </c>
      <c r="BX1000">
        <v>5</v>
      </c>
      <c r="BY1000">
        <v>5</v>
      </c>
      <c r="BZ1000">
        <v>5</v>
      </c>
      <c r="CA1000">
        <v>5</v>
      </c>
      <c r="CB1000">
        <v>5</v>
      </c>
      <c r="CC1000">
        <v>5</v>
      </c>
      <c r="CD1000">
        <v>5</v>
      </c>
      <c r="CE1000">
        <v>7</v>
      </c>
      <c r="CF1000">
        <v>3</v>
      </c>
      <c r="CG1000">
        <v>5</v>
      </c>
      <c r="CH1000">
        <v>1</v>
      </c>
      <c r="CI1000">
        <v>5</v>
      </c>
      <c r="CJ1000">
        <v>5</v>
      </c>
      <c r="CK1000">
        <v>5</v>
      </c>
      <c r="CL1000">
        <v>3</v>
      </c>
      <c r="CM1000">
        <v>2</v>
      </c>
      <c r="CN1000">
        <v>2</v>
      </c>
    </row>
    <row r="1001" spans="1:92" ht="15.5">
      <c r="A1001" s="126" t="s">
        <v>352</v>
      </c>
      <c r="B1001" s="132">
        <v>10.241911008040205</v>
      </c>
      <c r="C1001">
        <v>1</v>
      </c>
      <c r="D1001">
        <v>4</v>
      </c>
      <c r="E1001">
        <v>12</v>
      </c>
      <c r="F1001">
        <v>1</v>
      </c>
      <c r="G1001"/>
      <c r="H1001"/>
      <c r="I1001"/>
      <c r="J1001"/>
      <c r="K1001"/>
      <c r="L1001"/>
      <c r="M1001"/>
      <c r="N1001"/>
      <c r="O1001"/>
      <c r="P1001"/>
      <c r="Q1001" s="126">
        <f t="shared" si="45"/>
        <v>1</v>
      </c>
      <c r="R1001">
        <f t="shared" si="47"/>
        <v>1</v>
      </c>
      <c r="S1001">
        <v>1</v>
      </c>
      <c r="T1001">
        <v>2</v>
      </c>
      <c r="U1001"/>
      <c r="V1001">
        <v>4</v>
      </c>
      <c r="W1001"/>
      <c r="X1001"/>
      <c r="Y1001"/>
      <c r="Z1001"/>
      <c r="AA1001"/>
      <c r="AB1001">
        <v>10</v>
      </c>
      <c r="AC1001"/>
      <c r="AD1001"/>
      <c r="AE1001"/>
      <c r="AF1001"/>
      <c r="AG1001" s="126">
        <f t="shared" si="46"/>
        <v>4</v>
      </c>
      <c r="AH1001">
        <v>2</v>
      </c>
      <c r="AI1001">
        <v>3</v>
      </c>
      <c r="AJ1001"/>
      <c r="AK1001">
        <v>1</v>
      </c>
      <c r="AL1001"/>
      <c r="AM1001"/>
      <c r="AN1001"/>
      <c r="AO1001"/>
      <c r="AP1001"/>
      <c r="AQ1001">
        <v>4</v>
      </c>
      <c r="AR1001"/>
      <c r="AS1001"/>
      <c r="AT1001"/>
      <c r="AU1001" t="s">
        <v>297</v>
      </c>
      <c r="AV1001"/>
      <c r="AW1001"/>
      <c r="AX1001"/>
      <c r="AY1001"/>
      <c r="AZ1001">
        <v>3</v>
      </c>
      <c r="BA1001">
        <v>4</v>
      </c>
      <c r="BB1001">
        <v>4</v>
      </c>
      <c r="BC1001">
        <v>4</v>
      </c>
      <c r="BD1001">
        <v>3</v>
      </c>
      <c r="BE1001">
        <v>1</v>
      </c>
      <c r="BF1001">
        <v>3</v>
      </c>
      <c r="BG1001">
        <v>2</v>
      </c>
      <c r="BH1001">
        <v>3</v>
      </c>
      <c r="BI1001">
        <v>4</v>
      </c>
      <c r="BJ1001">
        <v>2</v>
      </c>
      <c r="BK1001">
        <v>5</v>
      </c>
      <c r="BL1001">
        <v>3</v>
      </c>
      <c r="BM1001">
        <v>5</v>
      </c>
      <c r="BN1001">
        <v>5</v>
      </c>
      <c r="BO1001">
        <v>4</v>
      </c>
      <c r="BP1001">
        <v>4</v>
      </c>
      <c r="BQ1001">
        <v>2</v>
      </c>
      <c r="BR1001">
        <v>5</v>
      </c>
      <c r="BS1001">
        <v>4</v>
      </c>
      <c r="BT1001">
        <v>3</v>
      </c>
      <c r="BU1001">
        <v>3</v>
      </c>
      <c r="BV1001">
        <v>2</v>
      </c>
      <c r="BW1001">
        <v>4</v>
      </c>
      <c r="BX1001">
        <v>4</v>
      </c>
      <c r="BY1001">
        <v>4</v>
      </c>
      <c r="BZ1001">
        <v>5</v>
      </c>
      <c r="CA1001">
        <v>4</v>
      </c>
      <c r="CB1001">
        <v>4</v>
      </c>
      <c r="CC1001">
        <v>2</v>
      </c>
      <c r="CD1001">
        <v>3</v>
      </c>
      <c r="CE1001">
        <v>5</v>
      </c>
      <c r="CF1001">
        <v>1</v>
      </c>
      <c r="CG1001">
        <v>2</v>
      </c>
      <c r="CH1001">
        <v>1</v>
      </c>
      <c r="CI1001">
        <v>2</v>
      </c>
      <c r="CJ1001">
        <v>3</v>
      </c>
      <c r="CK1001">
        <v>1</v>
      </c>
      <c r="CL1001">
        <v>1</v>
      </c>
      <c r="CM1001">
        <v>1</v>
      </c>
      <c r="CN1001">
        <v>1</v>
      </c>
    </row>
    <row r="1002" spans="1:92" ht="15.5">
      <c r="A1002" s="126" t="s">
        <v>351</v>
      </c>
      <c r="B1002" s="132">
        <v>7.7347803064245308</v>
      </c>
      <c r="C1002">
        <v>2</v>
      </c>
      <c r="D1002">
        <v>3</v>
      </c>
      <c r="E1002">
        <v>4</v>
      </c>
      <c r="F1002">
        <v>1</v>
      </c>
      <c r="G1002"/>
      <c r="H1002"/>
      <c r="I1002"/>
      <c r="J1002"/>
      <c r="K1002"/>
      <c r="L1002"/>
      <c r="M1002"/>
      <c r="N1002"/>
      <c r="O1002"/>
      <c r="P1002"/>
      <c r="Q1002" s="126">
        <f t="shared" si="45"/>
        <v>1</v>
      </c>
      <c r="R1002">
        <f t="shared" si="47"/>
        <v>1</v>
      </c>
      <c r="S1002"/>
      <c r="T1002">
        <v>2</v>
      </c>
      <c r="U1002"/>
      <c r="V1002"/>
      <c r="W1002"/>
      <c r="X1002"/>
      <c r="Y1002"/>
      <c r="Z1002"/>
      <c r="AA1002"/>
      <c r="AB1002">
        <v>10</v>
      </c>
      <c r="AC1002"/>
      <c r="AD1002">
        <v>12</v>
      </c>
      <c r="AE1002"/>
      <c r="AF1002"/>
      <c r="AG1002" s="126">
        <f t="shared" si="46"/>
        <v>3</v>
      </c>
      <c r="AH1002"/>
      <c r="AI1002">
        <v>1</v>
      </c>
      <c r="AJ1002"/>
      <c r="AK1002"/>
      <c r="AL1002"/>
      <c r="AM1002"/>
      <c r="AN1002"/>
      <c r="AO1002"/>
      <c r="AP1002"/>
      <c r="AQ1002">
        <v>2</v>
      </c>
      <c r="AR1002"/>
      <c r="AS1002">
        <v>3</v>
      </c>
      <c r="AT1002"/>
      <c r="AU1002" t="s">
        <v>350</v>
      </c>
      <c r="AV1002"/>
      <c r="AW1002"/>
      <c r="AX1002"/>
      <c r="AY1002"/>
      <c r="AZ1002">
        <v>3</v>
      </c>
      <c r="BA1002">
        <v>2</v>
      </c>
      <c r="BB1002">
        <v>4</v>
      </c>
      <c r="BC1002">
        <v>3</v>
      </c>
      <c r="BD1002">
        <v>3</v>
      </c>
      <c r="BE1002">
        <v>3</v>
      </c>
      <c r="BF1002">
        <v>3</v>
      </c>
      <c r="BG1002">
        <v>2</v>
      </c>
      <c r="BH1002">
        <v>4</v>
      </c>
      <c r="BI1002">
        <v>2</v>
      </c>
      <c r="BJ1002">
        <v>4</v>
      </c>
      <c r="BK1002">
        <v>3</v>
      </c>
      <c r="BL1002">
        <v>3</v>
      </c>
      <c r="BM1002">
        <v>3</v>
      </c>
      <c r="BN1002">
        <v>2</v>
      </c>
      <c r="BO1002">
        <v>3</v>
      </c>
      <c r="BP1002">
        <v>2</v>
      </c>
      <c r="BQ1002">
        <v>4</v>
      </c>
      <c r="BR1002">
        <v>3</v>
      </c>
      <c r="BS1002">
        <v>3</v>
      </c>
      <c r="BT1002">
        <v>2</v>
      </c>
      <c r="BU1002">
        <v>3</v>
      </c>
      <c r="BV1002">
        <v>2</v>
      </c>
      <c r="BW1002">
        <v>3</v>
      </c>
      <c r="BX1002">
        <v>4</v>
      </c>
      <c r="BY1002">
        <v>3</v>
      </c>
      <c r="BZ1002">
        <v>3</v>
      </c>
      <c r="CA1002">
        <v>3</v>
      </c>
      <c r="CB1002">
        <v>2</v>
      </c>
      <c r="CC1002">
        <v>3</v>
      </c>
      <c r="CD1002">
        <v>4</v>
      </c>
      <c r="CE1002">
        <v>7</v>
      </c>
      <c r="CF1002">
        <v>3</v>
      </c>
      <c r="CG1002">
        <v>3</v>
      </c>
      <c r="CH1002">
        <v>3</v>
      </c>
      <c r="CI1002">
        <v>3</v>
      </c>
      <c r="CJ1002">
        <v>2</v>
      </c>
      <c r="CK1002">
        <v>3</v>
      </c>
      <c r="CL1002">
        <v>3</v>
      </c>
      <c r="CM1002">
        <v>4</v>
      </c>
      <c r="CN1002">
        <v>2</v>
      </c>
    </row>
    <row r="1003" spans="1:92" ht="15.5">
      <c r="A1003" s="126" t="s">
        <v>349</v>
      </c>
      <c r="B1003" s="132">
        <v>9.0016655361152367</v>
      </c>
      <c r="C1003">
        <v>2</v>
      </c>
      <c r="D1003">
        <v>6</v>
      </c>
      <c r="E1003">
        <v>9</v>
      </c>
      <c r="F1003">
        <v>1</v>
      </c>
      <c r="G1003"/>
      <c r="H1003"/>
      <c r="I1003"/>
      <c r="J1003"/>
      <c r="K1003"/>
      <c r="L1003"/>
      <c r="M1003"/>
      <c r="N1003"/>
      <c r="O1003"/>
      <c r="P1003"/>
      <c r="Q1003" s="126">
        <f t="shared" si="45"/>
        <v>1</v>
      </c>
      <c r="R1003">
        <f t="shared" si="47"/>
        <v>1</v>
      </c>
      <c r="S1003"/>
      <c r="T1003">
        <v>2</v>
      </c>
      <c r="U1003">
        <v>3</v>
      </c>
      <c r="V1003">
        <v>4</v>
      </c>
      <c r="W1003"/>
      <c r="X1003">
        <v>6</v>
      </c>
      <c r="Y1003">
        <v>7</v>
      </c>
      <c r="Z1003"/>
      <c r="AA1003">
        <v>9</v>
      </c>
      <c r="AB1003"/>
      <c r="AC1003"/>
      <c r="AD1003"/>
      <c r="AE1003">
        <v>13</v>
      </c>
      <c r="AF1003"/>
      <c r="AG1003" s="126">
        <f t="shared" si="46"/>
        <v>7</v>
      </c>
      <c r="AH1003"/>
      <c r="AI1003">
        <v>1</v>
      </c>
      <c r="AJ1003">
        <v>6</v>
      </c>
      <c r="AK1003">
        <v>3</v>
      </c>
      <c r="AL1003"/>
      <c r="AM1003">
        <v>5</v>
      </c>
      <c r="AN1003">
        <v>2</v>
      </c>
      <c r="AO1003"/>
      <c r="AP1003">
        <v>4</v>
      </c>
      <c r="AQ1003"/>
      <c r="AR1003"/>
      <c r="AS1003"/>
      <c r="AT1003">
        <v>7</v>
      </c>
      <c r="AU1003"/>
      <c r="AV1003"/>
      <c r="AW1003"/>
      <c r="AX1003"/>
      <c r="AY1003"/>
      <c r="AZ1003">
        <v>4</v>
      </c>
      <c r="BA1003">
        <v>4</v>
      </c>
      <c r="BB1003">
        <v>4</v>
      </c>
      <c r="BC1003">
        <v>4</v>
      </c>
      <c r="BD1003">
        <v>5</v>
      </c>
      <c r="BE1003">
        <v>5</v>
      </c>
      <c r="BF1003">
        <v>4</v>
      </c>
      <c r="BG1003">
        <v>3</v>
      </c>
      <c r="BH1003">
        <v>3</v>
      </c>
      <c r="BI1003">
        <v>4</v>
      </c>
      <c r="BJ1003">
        <v>4</v>
      </c>
      <c r="BK1003">
        <v>5</v>
      </c>
      <c r="BL1003">
        <v>5</v>
      </c>
      <c r="BM1003">
        <v>5</v>
      </c>
      <c r="BN1003">
        <v>5</v>
      </c>
      <c r="BO1003">
        <v>5</v>
      </c>
      <c r="BP1003">
        <v>5</v>
      </c>
      <c r="BQ1003">
        <v>5</v>
      </c>
      <c r="BR1003">
        <v>5</v>
      </c>
      <c r="BS1003">
        <v>3</v>
      </c>
      <c r="BT1003">
        <v>4</v>
      </c>
      <c r="BU1003">
        <v>4</v>
      </c>
      <c r="BV1003">
        <v>4</v>
      </c>
      <c r="BW1003">
        <v>5</v>
      </c>
      <c r="BX1003">
        <v>5</v>
      </c>
      <c r="BY1003">
        <v>5</v>
      </c>
      <c r="BZ1003">
        <v>5</v>
      </c>
      <c r="CA1003">
        <v>5</v>
      </c>
      <c r="CB1003">
        <v>5</v>
      </c>
      <c r="CC1003">
        <v>5</v>
      </c>
      <c r="CD1003">
        <v>4</v>
      </c>
      <c r="CE1003">
        <v>5</v>
      </c>
      <c r="CF1003">
        <v>4</v>
      </c>
      <c r="CG1003">
        <v>4</v>
      </c>
      <c r="CH1003">
        <v>4</v>
      </c>
      <c r="CI1003">
        <v>3</v>
      </c>
      <c r="CJ1003">
        <v>5</v>
      </c>
      <c r="CK1003">
        <v>5</v>
      </c>
      <c r="CL1003">
        <v>3</v>
      </c>
      <c r="CM1003">
        <v>3</v>
      </c>
      <c r="CN1003">
        <v>3</v>
      </c>
    </row>
    <row r="1004" spans="1:92" ht="15.5">
      <c r="A1004" s="126" t="s">
        <v>348</v>
      </c>
      <c r="B1004" s="132">
        <v>8.6545818093183726</v>
      </c>
      <c r="C1004">
        <v>1</v>
      </c>
      <c r="D1004">
        <v>3</v>
      </c>
      <c r="E1004">
        <v>12</v>
      </c>
      <c r="F1004">
        <v>1</v>
      </c>
      <c r="G1004"/>
      <c r="H1004"/>
      <c r="I1004"/>
      <c r="J1004"/>
      <c r="K1004"/>
      <c r="L1004"/>
      <c r="M1004"/>
      <c r="N1004"/>
      <c r="O1004"/>
      <c r="P1004"/>
      <c r="Q1004" s="126">
        <f t="shared" si="45"/>
        <v>1</v>
      </c>
      <c r="R1004">
        <f t="shared" si="47"/>
        <v>1</v>
      </c>
      <c r="S1004">
        <v>1</v>
      </c>
      <c r="T1004"/>
      <c r="U1004"/>
      <c r="V1004">
        <v>4</v>
      </c>
      <c r="W1004"/>
      <c r="X1004">
        <v>6</v>
      </c>
      <c r="Y1004"/>
      <c r="Z1004"/>
      <c r="AA1004">
        <v>9</v>
      </c>
      <c r="AB1004"/>
      <c r="AC1004"/>
      <c r="AD1004">
        <v>12</v>
      </c>
      <c r="AE1004"/>
      <c r="AF1004"/>
      <c r="AH1004">
        <v>5</v>
      </c>
      <c r="AI1004"/>
      <c r="AJ1004"/>
      <c r="AK1004">
        <v>4</v>
      </c>
      <c r="AL1004"/>
      <c r="AM1004">
        <v>2</v>
      </c>
      <c r="AN1004"/>
      <c r="AO1004"/>
      <c r="AP1004">
        <v>3</v>
      </c>
      <c r="AQ1004"/>
      <c r="AR1004"/>
      <c r="AS1004">
        <v>1</v>
      </c>
      <c r="AT1004"/>
      <c r="AU1004" t="s">
        <v>269</v>
      </c>
      <c r="AV1004"/>
      <c r="AW1004"/>
      <c r="AX1004"/>
      <c r="AY1004"/>
      <c r="AZ1004">
        <v>5</v>
      </c>
      <c r="BA1004">
        <v>5</v>
      </c>
      <c r="BB1004">
        <v>5</v>
      </c>
      <c r="BC1004">
        <v>5</v>
      </c>
      <c r="BD1004">
        <v>5</v>
      </c>
      <c r="BE1004">
        <v>5</v>
      </c>
      <c r="BF1004">
        <v>5</v>
      </c>
      <c r="BG1004">
        <v>5</v>
      </c>
      <c r="BH1004">
        <v>5</v>
      </c>
      <c r="BI1004">
        <v>5</v>
      </c>
      <c r="BJ1004">
        <v>5</v>
      </c>
      <c r="BK1004">
        <v>5</v>
      </c>
      <c r="BL1004">
        <v>5</v>
      </c>
      <c r="BM1004">
        <v>5</v>
      </c>
      <c r="BN1004">
        <v>5</v>
      </c>
      <c r="BO1004">
        <v>5</v>
      </c>
      <c r="BP1004">
        <v>5</v>
      </c>
      <c r="BQ1004">
        <v>5</v>
      </c>
      <c r="BR1004">
        <v>5</v>
      </c>
      <c r="BS1004">
        <v>5</v>
      </c>
      <c r="BT1004">
        <v>5</v>
      </c>
      <c r="BU1004">
        <v>5</v>
      </c>
      <c r="BV1004">
        <v>5</v>
      </c>
      <c r="BW1004">
        <v>5</v>
      </c>
      <c r="BX1004">
        <v>5</v>
      </c>
      <c r="BY1004">
        <v>5</v>
      </c>
      <c r="BZ1004">
        <v>5</v>
      </c>
      <c r="CA1004">
        <v>5</v>
      </c>
      <c r="CB1004">
        <v>5</v>
      </c>
      <c r="CC1004">
        <v>5</v>
      </c>
      <c r="CD1004">
        <v>5</v>
      </c>
      <c r="CE1004">
        <v>5</v>
      </c>
      <c r="CF1004">
        <v>5</v>
      </c>
      <c r="CG1004">
        <v>5</v>
      </c>
      <c r="CH1004">
        <v>5</v>
      </c>
      <c r="CI1004">
        <v>5</v>
      </c>
      <c r="CJ1004">
        <v>5</v>
      </c>
      <c r="CK1004">
        <v>5</v>
      </c>
      <c r="CL1004">
        <v>5</v>
      </c>
      <c r="CM1004">
        <v>4</v>
      </c>
      <c r="CN1004">
        <v>4</v>
      </c>
    </row>
    <row r="1005" spans="1:92" ht="15.5">
      <c r="A1005" s="126" t="s">
        <v>347</v>
      </c>
      <c r="B1005" s="132">
        <v>8.1005312099205984</v>
      </c>
      <c r="C1005">
        <v>2</v>
      </c>
      <c r="D1005">
        <v>2</v>
      </c>
      <c r="E1005">
        <v>1</v>
      </c>
      <c r="F1005">
        <v>1</v>
      </c>
      <c r="G1005"/>
      <c r="H1005"/>
      <c r="I1005"/>
      <c r="J1005"/>
      <c r="K1005"/>
      <c r="L1005"/>
      <c r="M1005"/>
      <c r="N1005"/>
      <c r="O1005"/>
      <c r="P1005"/>
      <c r="Q1005" s="126">
        <f t="shared" si="45"/>
        <v>1</v>
      </c>
      <c r="R1005">
        <f t="shared" si="47"/>
        <v>1</v>
      </c>
      <c r="S1005"/>
      <c r="T1005"/>
      <c r="U1005"/>
      <c r="V1005"/>
      <c r="W1005"/>
      <c r="X1005"/>
      <c r="Y1005"/>
      <c r="Z1005"/>
      <c r="AA1005"/>
      <c r="AB1005"/>
      <c r="AC1005"/>
      <c r="AD1005"/>
      <c r="AE1005"/>
      <c r="AF1005">
        <v>14</v>
      </c>
      <c r="AH1005"/>
      <c r="AI1005"/>
      <c r="AJ1005"/>
      <c r="AK1005"/>
      <c r="AL1005"/>
      <c r="AM1005"/>
      <c r="AN1005"/>
      <c r="AO1005"/>
      <c r="AP1005"/>
      <c r="AQ1005"/>
      <c r="AR1005"/>
      <c r="AS1005"/>
      <c r="AT1005"/>
      <c r="AU1005"/>
      <c r="AV1005"/>
      <c r="AW1005"/>
      <c r="AX1005"/>
      <c r="AY1005"/>
      <c r="AZ1005">
        <v>6</v>
      </c>
      <c r="BA1005">
        <v>3</v>
      </c>
      <c r="BB1005">
        <v>3</v>
      </c>
      <c r="BC1005">
        <v>4</v>
      </c>
      <c r="BD1005">
        <v>3</v>
      </c>
      <c r="BE1005">
        <v>4</v>
      </c>
      <c r="BF1005">
        <v>3</v>
      </c>
      <c r="BG1005">
        <v>3</v>
      </c>
      <c r="BH1005">
        <v>3</v>
      </c>
      <c r="BI1005">
        <v>3</v>
      </c>
      <c r="BJ1005">
        <v>3</v>
      </c>
      <c r="BK1005">
        <v>3</v>
      </c>
      <c r="BL1005">
        <v>3</v>
      </c>
      <c r="BM1005">
        <v>3</v>
      </c>
      <c r="BN1005">
        <v>3</v>
      </c>
      <c r="BO1005">
        <v>3</v>
      </c>
      <c r="BP1005">
        <v>3</v>
      </c>
      <c r="BQ1005">
        <v>3</v>
      </c>
      <c r="BR1005">
        <v>3</v>
      </c>
      <c r="BS1005">
        <v>3</v>
      </c>
      <c r="BT1005">
        <v>3</v>
      </c>
      <c r="BU1005">
        <v>3</v>
      </c>
      <c r="BV1005">
        <v>3</v>
      </c>
      <c r="BW1005">
        <v>3</v>
      </c>
      <c r="BX1005">
        <v>3</v>
      </c>
      <c r="BY1005">
        <v>3</v>
      </c>
      <c r="BZ1005">
        <v>3</v>
      </c>
      <c r="CA1005">
        <v>3</v>
      </c>
      <c r="CB1005">
        <v>3</v>
      </c>
      <c r="CC1005">
        <v>3</v>
      </c>
      <c r="CD1005">
        <v>3</v>
      </c>
      <c r="CE1005">
        <v>5</v>
      </c>
      <c r="CF1005">
        <v>2</v>
      </c>
      <c r="CG1005">
        <v>3</v>
      </c>
      <c r="CH1005">
        <v>3</v>
      </c>
      <c r="CI1005">
        <v>3</v>
      </c>
      <c r="CJ1005">
        <v>3</v>
      </c>
      <c r="CK1005">
        <v>4</v>
      </c>
      <c r="CL1005">
        <v>1</v>
      </c>
      <c r="CM1005">
        <v>1</v>
      </c>
      <c r="CN1005">
        <v>1</v>
      </c>
    </row>
    <row r="1006" spans="1:92" ht="15.5">
      <c r="A1006" s="126" t="s">
        <v>346</v>
      </c>
      <c r="B1006" s="132">
        <v>10.833809051056981</v>
      </c>
      <c r="C1006">
        <v>2</v>
      </c>
      <c r="D1006">
        <v>2</v>
      </c>
      <c r="E1006">
        <v>3</v>
      </c>
      <c r="F1006"/>
      <c r="G1006">
        <v>2</v>
      </c>
      <c r="H1006"/>
      <c r="I1006"/>
      <c r="J1006"/>
      <c r="K1006"/>
      <c r="L1006"/>
      <c r="M1006"/>
      <c r="N1006"/>
      <c r="O1006"/>
      <c r="P1006"/>
      <c r="Q1006" s="126">
        <f t="shared" si="45"/>
        <v>1</v>
      </c>
      <c r="R1006">
        <f t="shared" si="47"/>
        <v>2</v>
      </c>
      <c r="S1006"/>
      <c r="T1006"/>
      <c r="U1006"/>
      <c r="V1006"/>
      <c r="W1006"/>
      <c r="X1006"/>
      <c r="Y1006"/>
      <c r="Z1006"/>
      <c r="AA1006"/>
      <c r="AB1006"/>
      <c r="AC1006"/>
      <c r="AD1006"/>
      <c r="AE1006"/>
      <c r="AF1006">
        <v>14</v>
      </c>
      <c r="AH1006"/>
      <c r="AI1006"/>
      <c r="AJ1006"/>
      <c r="AK1006"/>
      <c r="AL1006"/>
      <c r="AM1006"/>
      <c r="AN1006"/>
      <c r="AO1006"/>
      <c r="AP1006"/>
      <c r="AQ1006"/>
      <c r="AR1006"/>
      <c r="AS1006"/>
      <c r="AT1006"/>
      <c r="AU1006"/>
      <c r="AV1006"/>
      <c r="AW1006"/>
      <c r="AX1006"/>
      <c r="AY1006"/>
      <c r="AZ1006">
        <v>6</v>
      </c>
      <c r="BA1006">
        <v>4</v>
      </c>
      <c r="BB1006">
        <v>3</v>
      </c>
      <c r="BC1006">
        <v>4</v>
      </c>
      <c r="BD1006">
        <v>5</v>
      </c>
      <c r="BE1006">
        <v>5</v>
      </c>
      <c r="BF1006">
        <v>4</v>
      </c>
      <c r="BG1006">
        <v>4</v>
      </c>
      <c r="BH1006">
        <v>4</v>
      </c>
      <c r="BI1006">
        <v>4</v>
      </c>
      <c r="BJ1006">
        <v>4</v>
      </c>
      <c r="BK1006">
        <v>4</v>
      </c>
      <c r="BL1006">
        <v>4</v>
      </c>
      <c r="BM1006">
        <v>4</v>
      </c>
      <c r="BN1006">
        <v>4</v>
      </c>
      <c r="BO1006">
        <v>4</v>
      </c>
      <c r="BP1006">
        <v>4</v>
      </c>
      <c r="BQ1006">
        <v>4</v>
      </c>
      <c r="BR1006">
        <v>4</v>
      </c>
      <c r="BS1006">
        <v>4</v>
      </c>
      <c r="BT1006">
        <v>4</v>
      </c>
      <c r="BU1006">
        <v>4</v>
      </c>
      <c r="BV1006">
        <v>4</v>
      </c>
      <c r="BW1006">
        <v>4</v>
      </c>
      <c r="BX1006">
        <v>4</v>
      </c>
      <c r="BY1006">
        <v>3</v>
      </c>
      <c r="BZ1006">
        <v>4</v>
      </c>
      <c r="CA1006">
        <v>4</v>
      </c>
      <c r="CB1006">
        <v>4</v>
      </c>
      <c r="CC1006">
        <v>4</v>
      </c>
      <c r="CD1006">
        <v>4</v>
      </c>
      <c r="CE1006">
        <v>4</v>
      </c>
      <c r="CF1006">
        <v>5</v>
      </c>
      <c r="CG1006">
        <v>5</v>
      </c>
      <c r="CH1006">
        <v>5</v>
      </c>
      <c r="CI1006">
        <v>5</v>
      </c>
      <c r="CJ1006">
        <v>5</v>
      </c>
      <c r="CK1006">
        <v>5</v>
      </c>
      <c r="CL1006">
        <v>4</v>
      </c>
      <c r="CM1006">
        <v>4</v>
      </c>
      <c r="CN1006">
        <v>3</v>
      </c>
    </row>
    <row r="1007" spans="1:92" ht="15.5">
      <c r="A1007" s="126" t="s">
        <v>345</v>
      </c>
      <c r="B1007" s="132">
        <v>9.1323921528363989</v>
      </c>
      <c r="C1007">
        <v>1</v>
      </c>
      <c r="D1007">
        <v>2</v>
      </c>
      <c r="E1007">
        <v>2</v>
      </c>
      <c r="F1007">
        <v>1</v>
      </c>
      <c r="G1007">
        <v>2</v>
      </c>
      <c r="H1007"/>
      <c r="I1007"/>
      <c r="J1007"/>
      <c r="K1007"/>
      <c r="L1007"/>
      <c r="M1007"/>
      <c r="N1007"/>
      <c r="O1007"/>
      <c r="P1007"/>
      <c r="Q1007" s="126">
        <f t="shared" si="45"/>
        <v>2</v>
      </c>
      <c r="R1007">
        <f t="shared" si="47"/>
        <v>11</v>
      </c>
      <c r="S1007"/>
      <c r="T1007">
        <v>2</v>
      </c>
      <c r="U1007"/>
      <c r="V1007">
        <v>4</v>
      </c>
      <c r="W1007">
        <v>5</v>
      </c>
      <c r="X1007">
        <v>6</v>
      </c>
      <c r="Y1007">
        <v>7</v>
      </c>
      <c r="Z1007">
        <v>8</v>
      </c>
      <c r="AA1007"/>
      <c r="AB1007"/>
      <c r="AC1007"/>
      <c r="AD1007">
        <v>12</v>
      </c>
      <c r="AE1007">
        <v>13</v>
      </c>
      <c r="AF1007"/>
      <c r="AH1007"/>
      <c r="AI1007">
        <v>2</v>
      </c>
      <c r="AJ1007"/>
      <c r="AK1007">
        <v>3</v>
      </c>
      <c r="AL1007">
        <v>1</v>
      </c>
      <c r="AM1007">
        <v>7</v>
      </c>
      <c r="AN1007">
        <v>4</v>
      </c>
      <c r="AO1007">
        <v>5</v>
      </c>
      <c r="AP1007"/>
      <c r="AQ1007"/>
      <c r="AR1007"/>
      <c r="AS1007">
        <v>6</v>
      </c>
      <c r="AT1007">
        <v>8</v>
      </c>
      <c r="AU1007" t="s">
        <v>344</v>
      </c>
      <c r="AV1007" t="s">
        <v>343</v>
      </c>
      <c r="AW1007"/>
      <c r="AX1007"/>
      <c r="AY1007"/>
      <c r="AZ1007">
        <v>3</v>
      </c>
      <c r="BA1007">
        <v>3</v>
      </c>
      <c r="BB1007">
        <v>3</v>
      </c>
      <c r="BC1007">
        <v>3</v>
      </c>
      <c r="BD1007">
        <v>4</v>
      </c>
      <c r="BE1007">
        <v>5</v>
      </c>
      <c r="BF1007">
        <v>3</v>
      </c>
      <c r="BG1007">
        <v>4</v>
      </c>
      <c r="BH1007">
        <v>3</v>
      </c>
      <c r="BI1007">
        <v>4</v>
      </c>
      <c r="BJ1007">
        <v>2</v>
      </c>
      <c r="BK1007">
        <v>3</v>
      </c>
      <c r="BL1007">
        <v>3</v>
      </c>
      <c r="BM1007">
        <v>3</v>
      </c>
      <c r="BN1007">
        <v>3</v>
      </c>
      <c r="BO1007">
        <v>5</v>
      </c>
      <c r="BP1007">
        <v>3</v>
      </c>
      <c r="BQ1007">
        <v>3</v>
      </c>
      <c r="BR1007">
        <v>4</v>
      </c>
      <c r="BS1007">
        <v>3</v>
      </c>
      <c r="BT1007">
        <v>3</v>
      </c>
      <c r="BU1007">
        <v>3</v>
      </c>
      <c r="BV1007">
        <v>3</v>
      </c>
      <c r="BW1007">
        <v>3</v>
      </c>
      <c r="BX1007">
        <v>4</v>
      </c>
      <c r="BY1007">
        <v>3</v>
      </c>
      <c r="BZ1007">
        <v>3</v>
      </c>
      <c r="CA1007">
        <v>4</v>
      </c>
      <c r="CB1007">
        <v>3</v>
      </c>
      <c r="CC1007">
        <v>3</v>
      </c>
      <c r="CD1007">
        <v>3</v>
      </c>
      <c r="CE1007">
        <v>5</v>
      </c>
      <c r="CF1007">
        <v>3</v>
      </c>
      <c r="CG1007">
        <v>3</v>
      </c>
      <c r="CH1007">
        <v>4</v>
      </c>
      <c r="CI1007">
        <v>3</v>
      </c>
      <c r="CJ1007">
        <v>4</v>
      </c>
      <c r="CK1007">
        <v>3</v>
      </c>
      <c r="CL1007">
        <v>4</v>
      </c>
      <c r="CM1007">
        <v>3</v>
      </c>
      <c r="CN1007">
        <v>3</v>
      </c>
    </row>
    <row r="1008" spans="1:92" ht="15.5">
      <c r="A1008" s="126" t="s">
        <v>342</v>
      </c>
      <c r="B1008" s="132">
        <v>8.9111540680315358</v>
      </c>
      <c r="C1008">
        <v>2</v>
      </c>
      <c r="D1008">
        <v>3</v>
      </c>
      <c r="E1008">
        <v>4</v>
      </c>
      <c r="F1008"/>
      <c r="G1008"/>
      <c r="H1008"/>
      <c r="I1008"/>
      <c r="J1008"/>
      <c r="K1008"/>
      <c r="L1008"/>
      <c r="M1008"/>
      <c r="N1008">
        <v>9</v>
      </c>
      <c r="O1008"/>
      <c r="P1008" t="s">
        <v>341</v>
      </c>
      <c r="Q1008" s="126">
        <f t="shared" si="45"/>
        <v>1</v>
      </c>
      <c r="R1008">
        <f t="shared" si="47"/>
        <v>9</v>
      </c>
      <c r="S1008"/>
      <c r="T1008">
        <v>2</v>
      </c>
      <c r="U1008">
        <v>3</v>
      </c>
      <c r="V1008">
        <v>4</v>
      </c>
      <c r="W1008">
        <v>5</v>
      </c>
      <c r="X1008">
        <v>6</v>
      </c>
      <c r="Y1008">
        <v>7</v>
      </c>
      <c r="Z1008">
        <v>8</v>
      </c>
      <c r="AA1008"/>
      <c r="AB1008">
        <v>10</v>
      </c>
      <c r="AC1008">
        <v>11</v>
      </c>
      <c r="AD1008">
        <v>12</v>
      </c>
      <c r="AE1008"/>
      <c r="AF1008"/>
      <c r="AH1008"/>
      <c r="AI1008">
        <v>3</v>
      </c>
      <c r="AJ1008">
        <v>7</v>
      </c>
      <c r="AK1008">
        <v>10</v>
      </c>
      <c r="AL1008">
        <v>4</v>
      </c>
      <c r="AM1008">
        <v>2</v>
      </c>
      <c r="AN1008">
        <v>6</v>
      </c>
      <c r="AO1008">
        <v>1</v>
      </c>
      <c r="AP1008"/>
      <c r="AQ1008">
        <v>9</v>
      </c>
      <c r="AR1008">
        <v>8</v>
      </c>
      <c r="AS1008">
        <v>5</v>
      </c>
      <c r="AT1008"/>
      <c r="AU1008" t="s">
        <v>340</v>
      </c>
      <c r="AV1008"/>
      <c r="AW1008"/>
      <c r="AX1008"/>
      <c r="AY1008"/>
      <c r="AZ1008">
        <v>6</v>
      </c>
      <c r="BA1008">
        <v>4</v>
      </c>
      <c r="BB1008">
        <v>4</v>
      </c>
      <c r="BC1008">
        <v>4</v>
      </c>
      <c r="BD1008">
        <v>5</v>
      </c>
      <c r="BE1008">
        <v>5</v>
      </c>
      <c r="BF1008">
        <v>4</v>
      </c>
      <c r="BG1008">
        <v>4</v>
      </c>
      <c r="BH1008">
        <v>3</v>
      </c>
      <c r="BI1008">
        <v>5</v>
      </c>
      <c r="BJ1008">
        <v>5</v>
      </c>
      <c r="BK1008">
        <v>5</v>
      </c>
      <c r="BL1008">
        <v>5</v>
      </c>
      <c r="BM1008">
        <v>5</v>
      </c>
      <c r="BN1008">
        <v>5</v>
      </c>
      <c r="BO1008">
        <v>4</v>
      </c>
      <c r="BP1008">
        <v>5</v>
      </c>
      <c r="BQ1008">
        <v>3</v>
      </c>
      <c r="BR1008">
        <v>4</v>
      </c>
      <c r="BS1008">
        <v>5</v>
      </c>
      <c r="BT1008">
        <v>3</v>
      </c>
      <c r="BU1008">
        <v>5</v>
      </c>
      <c r="BV1008">
        <v>4</v>
      </c>
      <c r="BW1008">
        <v>5</v>
      </c>
      <c r="BX1008">
        <v>5</v>
      </c>
      <c r="BY1008">
        <v>5</v>
      </c>
      <c r="BZ1008">
        <v>5</v>
      </c>
      <c r="CA1008">
        <v>5</v>
      </c>
      <c r="CB1008">
        <v>5</v>
      </c>
      <c r="CC1008">
        <v>4</v>
      </c>
      <c r="CD1008">
        <v>5</v>
      </c>
      <c r="CE1008">
        <v>1</v>
      </c>
      <c r="CF1008">
        <v>4</v>
      </c>
      <c r="CG1008">
        <v>5</v>
      </c>
      <c r="CH1008">
        <v>4</v>
      </c>
      <c r="CI1008">
        <v>4</v>
      </c>
      <c r="CJ1008">
        <v>5</v>
      </c>
      <c r="CK1008">
        <v>5</v>
      </c>
      <c r="CL1008">
        <v>4</v>
      </c>
      <c r="CM1008">
        <v>3</v>
      </c>
      <c r="CN1008">
        <v>2</v>
      </c>
    </row>
    <row r="1009" spans="1:92" ht="15.5">
      <c r="A1009" s="126" t="s">
        <v>339</v>
      </c>
      <c r="B1009" s="132">
        <v>7.8647740892656639</v>
      </c>
      <c r="C1009">
        <v>2</v>
      </c>
      <c r="D1009">
        <v>2</v>
      </c>
      <c r="E1009">
        <v>9</v>
      </c>
      <c r="F1009">
        <v>1</v>
      </c>
      <c r="G1009"/>
      <c r="H1009"/>
      <c r="I1009"/>
      <c r="J1009"/>
      <c r="K1009"/>
      <c r="L1009"/>
      <c r="M1009"/>
      <c r="N1009"/>
      <c r="O1009"/>
      <c r="P1009"/>
      <c r="Q1009" s="126">
        <f t="shared" si="45"/>
        <v>1</v>
      </c>
      <c r="R1009">
        <f t="shared" si="47"/>
        <v>1</v>
      </c>
      <c r="S1009"/>
      <c r="T1009">
        <v>2</v>
      </c>
      <c r="U1009"/>
      <c r="V1009"/>
      <c r="W1009">
        <v>5</v>
      </c>
      <c r="X1009">
        <v>6</v>
      </c>
      <c r="Y1009">
        <v>7</v>
      </c>
      <c r="Z1009"/>
      <c r="AA1009"/>
      <c r="AB1009"/>
      <c r="AC1009">
        <v>11</v>
      </c>
      <c r="AD1009"/>
      <c r="AE1009"/>
      <c r="AF1009"/>
      <c r="AH1009"/>
      <c r="AI1009">
        <v>1</v>
      </c>
      <c r="AJ1009"/>
      <c r="AK1009"/>
      <c r="AL1009">
        <v>3</v>
      </c>
      <c r="AM1009">
        <v>2</v>
      </c>
      <c r="AN1009">
        <v>4</v>
      </c>
      <c r="AO1009"/>
      <c r="AP1009"/>
      <c r="AQ1009"/>
      <c r="AR1009">
        <v>5</v>
      </c>
      <c r="AS1009"/>
      <c r="AT1009"/>
      <c r="AU1009" t="s">
        <v>278</v>
      </c>
      <c r="AV1009"/>
      <c r="AW1009"/>
      <c r="AX1009"/>
      <c r="AY1009"/>
      <c r="AZ1009">
        <v>4</v>
      </c>
      <c r="BA1009">
        <v>5</v>
      </c>
      <c r="BB1009">
        <v>5</v>
      </c>
      <c r="BC1009">
        <v>5</v>
      </c>
      <c r="BD1009">
        <v>3</v>
      </c>
      <c r="BE1009">
        <v>5</v>
      </c>
      <c r="BF1009">
        <v>3</v>
      </c>
      <c r="BG1009">
        <v>2</v>
      </c>
      <c r="BH1009">
        <v>2</v>
      </c>
      <c r="BI1009">
        <v>4</v>
      </c>
      <c r="BJ1009">
        <v>5</v>
      </c>
      <c r="BK1009">
        <v>5</v>
      </c>
      <c r="BL1009">
        <v>4</v>
      </c>
      <c r="BM1009">
        <v>5</v>
      </c>
      <c r="BN1009">
        <v>5</v>
      </c>
      <c r="BO1009">
        <v>5</v>
      </c>
      <c r="BP1009">
        <v>4</v>
      </c>
      <c r="BQ1009">
        <v>4</v>
      </c>
      <c r="BR1009">
        <v>4</v>
      </c>
      <c r="BS1009">
        <v>5</v>
      </c>
      <c r="BT1009">
        <v>5</v>
      </c>
      <c r="BU1009">
        <v>3</v>
      </c>
      <c r="BV1009">
        <v>3</v>
      </c>
      <c r="BW1009">
        <v>3</v>
      </c>
      <c r="BX1009">
        <v>4</v>
      </c>
      <c r="BY1009">
        <v>3</v>
      </c>
      <c r="BZ1009">
        <v>5</v>
      </c>
      <c r="CA1009">
        <v>5</v>
      </c>
      <c r="CB1009">
        <v>4</v>
      </c>
      <c r="CC1009">
        <v>3</v>
      </c>
      <c r="CD1009">
        <v>4</v>
      </c>
      <c r="CE1009">
        <v>4</v>
      </c>
      <c r="CF1009">
        <v>4</v>
      </c>
      <c r="CG1009">
        <v>4</v>
      </c>
      <c r="CH1009">
        <v>3</v>
      </c>
      <c r="CI1009">
        <v>3</v>
      </c>
      <c r="CJ1009">
        <v>5</v>
      </c>
      <c r="CK1009">
        <v>5</v>
      </c>
      <c r="CL1009">
        <v>3</v>
      </c>
      <c r="CM1009">
        <v>3</v>
      </c>
      <c r="CN1009">
        <v>3</v>
      </c>
    </row>
    <row r="1010" spans="1:92" ht="15.5">
      <c r="A1010" s="126" t="s">
        <v>338</v>
      </c>
      <c r="B1010" s="132">
        <v>10.122809709813122</v>
      </c>
      <c r="C1010">
        <v>2</v>
      </c>
      <c r="D1010">
        <v>3</v>
      </c>
      <c r="E1010">
        <v>6</v>
      </c>
      <c r="F1010">
        <v>1</v>
      </c>
      <c r="G1010"/>
      <c r="H1010"/>
      <c r="I1010"/>
      <c r="J1010"/>
      <c r="K1010"/>
      <c r="L1010"/>
      <c r="M1010"/>
      <c r="N1010"/>
      <c r="O1010"/>
      <c r="P1010"/>
      <c r="Q1010" s="126">
        <f t="shared" si="45"/>
        <v>1</v>
      </c>
      <c r="R1010">
        <f t="shared" si="47"/>
        <v>1</v>
      </c>
      <c r="S1010"/>
      <c r="T1010">
        <v>2</v>
      </c>
      <c r="U1010">
        <v>3</v>
      </c>
      <c r="V1010"/>
      <c r="W1010">
        <v>5</v>
      </c>
      <c r="X1010">
        <v>6</v>
      </c>
      <c r="Y1010"/>
      <c r="Z1010"/>
      <c r="AA1010"/>
      <c r="AB1010"/>
      <c r="AC1010"/>
      <c r="AD1010"/>
      <c r="AE1010"/>
      <c r="AF1010"/>
      <c r="AH1010"/>
      <c r="AI1010">
        <v>1</v>
      </c>
      <c r="AJ1010">
        <v>3</v>
      </c>
      <c r="AK1010"/>
      <c r="AL1010">
        <v>4</v>
      </c>
      <c r="AM1010">
        <v>2</v>
      </c>
      <c r="AN1010"/>
      <c r="AO1010"/>
      <c r="AP1010"/>
      <c r="AQ1010"/>
      <c r="AR1010"/>
      <c r="AS1010"/>
      <c r="AT1010"/>
      <c r="AU1010" t="s">
        <v>86</v>
      </c>
      <c r="AV1010"/>
      <c r="AW1010"/>
      <c r="AX1010"/>
      <c r="AY1010"/>
      <c r="AZ1010">
        <v>6</v>
      </c>
      <c r="BA1010">
        <v>4</v>
      </c>
      <c r="BB1010">
        <v>4</v>
      </c>
      <c r="BC1010">
        <v>4</v>
      </c>
      <c r="BD1010">
        <v>2</v>
      </c>
      <c r="BE1010">
        <v>3</v>
      </c>
      <c r="BF1010">
        <v>3</v>
      </c>
      <c r="BG1010">
        <v>2</v>
      </c>
      <c r="BH1010">
        <v>3</v>
      </c>
      <c r="BI1010">
        <v>3</v>
      </c>
      <c r="BJ1010">
        <v>4</v>
      </c>
      <c r="BK1010">
        <v>4</v>
      </c>
      <c r="BL1010">
        <v>5</v>
      </c>
      <c r="BM1010">
        <v>5</v>
      </c>
      <c r="BN1010">
        <v>4</v>
      </c>
      <c r="BO1010">
        <v>5</v>
      </c>
      <c r="BP1010">
        <v>4</v>
      </c>
      <c r="BQ1010">
        <v>4</v>
      </c>
      <c r="BR1010">
        <v>5</v>
      </c>
      <c r="BS1010">
        <v>4</v>
      </c>
      <c r="BT1010">
        <v>3</v>
      </c>
      <c r="BU1010">
        <v>3</v>
      </c>
      <c r="BV1010">
        <v>5</v>
      </c>
      <c r="BW1010">
        <v>5</v>
      </c>
      <c r="BX1010">
        <v>5</v>
      </c>
      <c r="BY1010">
        <v>5</v>
      </c>
      <c r="BZ1010">
        <v>5</v>
      </c>
      <c r="CA1010">
        <v>5</v>
      </c>
      <c r="CB1010">
        <v>5</v>
      </c>
      <c r="CC1010">
        <v>5</v>
      </c>
      <c r="CD1010">
        <v>5</v>
      </c>
      <c r="CE1010">
        <v>2</v>
      </c>
      <c r="CF1010">
        <v>3</v>
      </c>
      <c r="CG1010">
        <v>4</v>
      </c>
      <c r="CH1010">
        <v>4</v>
      </c>
      <c r="CI1010">
        <v>3</v>
      </c>
      <c r="CJ1010">
        <v>3</v>
      </c>
      <c r="CK1010">
        <v>4</v>
      </c>
      <c r="CL1010">
        <v>3</v>
      </c>
      <c r="CM1010">
        <v>3</v>
      </c>
      <c r="CN1010">
        <v>3</v>
      </c>
    </row>
    <row r="1011" spans="1:92" ht="15.5">
      <c r="A1011" s="126" t="s">
        <v>337</v>
      </c>
      <c r="B1011" s="132">
        <v>8.6192936676411946</v>
      </c>
      <c r="C1011">
        <v>2</v>
      </c>
      <c r="D1011">
        <v>2</v>
      </c>
      <c r="E1011">
        <v>12</v>
      </c>
      <c r="F1011"/>
      <c r="G1011"/>
      <c r="H1011"/>
      <c r="I1011"/>
      <c r="J1011"/>
      <c r="K1011"/>
      <c r="L1011">
        <v>7</v>
      </c>
      <c r="M1011"/>
      <c r="N1011"/>
      <c r="O1011"/>
      <c r="P1011"/>
      <c r="Q1011" s="126">
        <f t="shared" si="45"/>
        <v>1</v>
      </c>
      <c r="R1011">
        <f t="shared" si="47"/>
        <v>7</v>
      </c>
      <c r="S1011"/>
      <c r="T1011">
        <v>2</v>
      </c>
      <c r="U1011">
        <v>3</v>
      </c>
      <c r="V1011">
        <v>4</v>
      </c>
      <c r="W1011">
        <v>5</v>
      </c>
      <c r="X1011">
        <v>6</v>
      </c>
      <c r="Y1011">
        <v>7</v>
      </c>
      <c r="Z1011"/>
      <c r="AA1011"/>
      <c r="AB1011"/>
      <c r="AC1011">
        <v>11</v>
      </c>
      <c r="AD1011">
        <v>12</v>
      </c>
      <c r="AE1011"/>
      <c r="AF1011"/>
      <c r="AH1011"/>
      <c r="AI1011">
        <v>1</v>
      </c>
      <c r="AJ1011">
        <v>2</v>
      </c>
      <c r="AK1011">
        <v>5</v>
      </c>
      <c r="AL1011">
        <v>6</v>
      </c>
      <c r="AM1011">
        <v>7</v>
      </c>
      <c r="AN1011">
        <v>4</v>
      </c>
      <c r="AO1011"/>
      <c r="AP1011"/>
      <c r="AQ1011"/>
      <c r="AR1011">
        <v>8</v>
      </c>
      <c r="AS1011">
        <v>3</v>
      </c>
      <c r="AT1011"/>
      <c r="AU1011"/>
      <c r="AV1011"/>
      <c r="AW1011"/>
      <c r="AX1011"/>
      <c r="AY1011"/>
      <c r="AZ1011">
        <v>6</v>
      </c>
      <c r="BA1011">
        <v>2</v>
      </c>
      <c r="BB1011">
        <v>3</v>
      </c>
      <c r="BC1011">
        <v>1</v>
      </c>
      <c r="BD1011">
        <v>2</v>
      </c>
      <c r="BE1011">
        <v>1</v>
      </c>
      <c r="BF1011">
        <v>3</v>
      </c>
      <c r="BG1011">
        <v>3</v>
      </c>
      <c r="BH1011">
        <v>2</v>
      </c>
      <c r="BI1011">
        <v>5</v>
      </c>
      <c r="BJ1011">
        <v>3</v>
      </c>
      <c r="BK1011">
        <v>5</v>
      </c>
      <c r="BL1011">
        <v>5</v>
      </c>
      <c r="BM1011">
        <v>4</v>
      </c>
      <c r="BN1011">
        <v>4</v>
      </c>
      <c r="BO1011">
        <v>3</v>
      </c>
      <c r="BP1011">
        <v>4</v>
      </c>
      <c r="BQ1011">
        <v>4</v>
      </c>
      <c r="BR1011">
        <v>4</v>
      </c>
      <c r="BS1011">
        <v>3</v>
      </c>
      <c r="BT1011">
        <v>4</v>
      </c>
      <c r="BU1011">
        <v>3</v>
      </c>
      <c r="BV1011">
        <v>4</v>
      </c>
      <c r="BW1011">
        <v>5</v>
      </c>
      <c r="BX1011">
        <v>5</v>
      </c>
      <c r="BY1011">
        <v>5</v>
      </c>
      <c r="BZ1011">
        <v>5</v>
      </c>
      <c r="CA1011">
        <v>5</v>
      </c>
      <c r="CB1011">
        <v>4</v>
      </c>
      <c r="CC1011">
        <v>3</v>
      </c>
      <c r="CD1011">
        <v>4</v>
      </c>
      <c r="CE1011">
        <v>6</v>
      </c>
      <c r="CF1011">
        <v>4</v>
      </c>
      <c r="CG1011">
        <v>4</v>
      </c>
      <c r="CH1011">
        <v>2</v>
      </c>
      <c r="CI1011">
        <v>4</v>
      </c>
      <c r="CJ1011">
        <v>5</v>
      </c>
      <c r="CK1011">
        <v>4</v>
      </c>
      <c r="CL1011">
        <v>1</v>
      </c>
      <c r="CM1011">
        <v>1</v>
      </c>
      <c r="CN1011">
        <v>1</v>
      </c>
    </row>
    <row r="1012" spans="1:92" ht="15.5">
      <c r="A1012" s="126" t="s">
        <v>336</v>
      </c>
      <c r="B1012" s="132">
        <v>10.219554665223212</v>
      </c>
      <c r="C1012">
        <v>2</v>
      </c>
      <c r="D1012">
        <v>3</v>
      </c>
      <c r="E1012">
        <v>13</v>
      </c>
      <c r="F1012"/>
      <c r="G1012"/>
      <c r="H1012"/>
      <c r="I1012"/>
      <c r="J1012"/>
      <c r="K1012"/>
      <c r="L1012"/>
      <c r="M1012"/>
      <c r="N1012">
        <v>9</v>
      </c>
      <c r="O1012"/>
      <c r="P1012" t="s">
        <v>335</v>
      </c>
      <c r="Q1012" s="126">
        <f t="shared" si="45"/>
        <v>1</v>
      </c>
      <c r="R1012">
        <f t="shared" si="47"/>
        <v>9</v>
      </c>
      <c r="S1012"/>
      <c r="T1012">
        <v>2</v>
      </c>
      <c r="U1012">
        <v>3</v>
      </c>
      <c r="V1012">
        <v>4</v>
      </c>
      <c r="W1012">
        <v>5</v>
      </c>
      <c r="X1012">
        <v>6</v>
      </c>
      <c r="Y1012">
        <v>7</v>
      </c>
      <c r="Z1012">
        <v>8</v>
      </c>
      <c r="AA1012">
        <v>9</v>
      </c>
      <c r="AB1012">
        <v>10</v>
      </c>
      <c r="AC1012">
        <v>11</v>
      </c>
      <c r="AD1012">
        <v>12</v>
      </c>
      <c r="AE1012">
        <v>13</v>
      </c>
      <c r="AF1012"/>
      <c r="AH1012"/>
      <c r="AI1012">
        <v>1</v>
      </c>
      <c r="AJ1012">
        <v>11</v>
      </c>
      <c r="AK1012">
        <v>2</v>
      </c>
      <c r="AL1012">
        <v>3</v>
      </c>
      <c r="AM1012">
        <v>6</v>
      </c>
      <c r="AN1012">
        <v>5</v>
      </c>
      <c r="AO1012">
        <v>9</v>
      </c>
      <c r="AP1012">
        <v>8</v>
      </c>
      <c r="AQ1012">
        <v>12</v>
      </c>
      <c r="AR1012">
        <v>10</v>
      </c>
      <c r="AS1012">
        <v>4</v>
      </c>
      <c r="AT1012">
        <v>7</v>
      </c>
      <c r="AU1012"/>
      <c r="AV1012"/>
      <c r="AW1012"/>
      <c r="AX1012"/>
      <c r="AY1012"/>
      <c r="AZ1012">
        <v>5</v>
      </c>
      <c r="BA1012">
        <v>4</v>
      </c>
      <c r="BB1012">
        <v>4</v>
      </c>
      <c r="BC1012">
        <v>3</v>
      </c>
      <c r="BD1012">
        <v>5</v>
      </c>
      <c r="BE1012">
        <v>5</v>
      </c>
      <c r="BF1012">
        <v>5</v>
      </c>
      <c r="BG1012">
        <v>5</v>
      </c>
      <c r="BH1012">
        <v>5</v>
      </c>
      <c r="BI1012">
        <v>5</v>
      </c>
      <c r="BJ1012">
        <v>5</v>
      </c>
      <c r="BK1012">
        <v>5</v>
      </c>
      <c r="BL1012">
        <v>5</v>
      </c>
      <c r="BM1012">
        <v>5</v>
      </c>
      <c r="BN1012">
        <v>5</v>
      </c>
      <c r="BO1012">
        <v>5</v>
      </c>
      <c r="BP1012">
        <v>5</v>
      </c>
      <c r="BQ1012">
        <v>5</v>
      </c>
      <c r="BR1012">
        <v>5</v>
      </c>
      <c r="BS1012">
        <v>5</v>
      </c>
      <c r="BT1012">
        <v>5</v>
      </c>
      <c r="BU1012">
        <v>5</v>
      </c>
      <c r="BV1012">
        <v>5</v>
      </c>
      <c r="BW1012">
        <v>5</v>
      </c>
      <c r="BX1012">
        <v>5</v>
      </c>
      <c r="BY1012">
        <v>5</v>
      </c>
      <c r="BZ1012">
        <v>5</v>
      </c>
      <c r="CA1012">
        <v>5</v>
      </c>
      <c r="CB1012">
        <v>5</v>
      </c>
      <c r="CC1012">
        <v>5</v>
      </c>
      <c r="CD1012">
        <v>5</v>
      </c>
      <c r="CE1012">
        <v>1</v>
      </c>
      <c r="CF1012">
        <v>5</v>
      </c>
      <c r="CG1012">
        <v>5</v>
      </c>
      <c r="CH1012">
        <v>5</v>
      </c>
      <c r="CI1012">
        <v>5</v>
      </c>
      <c r="CJ1012">
        <v>5</v>
      </c>
      <c r="CK1012">
        <v>5</v>
      </c>
      <c r="CL1012">
        <v>5</v>
      </c>
      <c r="CM1012">
        <v>3</v>
      </c>
      <c r="CN1012">
        <v>5</v>
      </c>
    </row>
    <row r="1013" spans="1:92" ht="15.5">
      <c r="A1013" s="126" t="s">
        <v>334</v>
      </c>
      <c r="B1013" s="132">
        <v>9.6612006105969321</v>
      </c>
      <c r="C1013">
        <v>2</v>
      </c>
      <c r="D1013">
        <v>4</v>
      </c>
      <c r="E1013">
        <v>2</v>
      </c>
      <c r="F1013">
        <v>1</v>
      </c>
      <c r="G1013"/>
      <c r="H1013"/>
      <c r="I1013"/>
      <c r="J1013"/>
      <c r="K1013"/>
      <c r="L1013"/>
      <c r="M1013"/>
      <c r="N1013"/>
      <c r="O1013"/>
      <c r="P1013"/>
      <c r="Q1013" s="126">
        <f t="shared" si="45"/>
        <v>1</v>
      </c>
      <c r="R1013">
        <f t="shared" si="47"/>
        <v>1</v>
      </c>
      <c r="S1013"/>
      <c r="T1013">
        <v>2</v>
      </c>
      <c r="U1013">
        <v>3</v>
      </c>
      <c r="V1013"/>
      <c r="W1013">
        <v>5</v>
      </c>
      <c r="X1013"/>
      <c r="Y1013">
        <v>7</v>
      </c>
      <c r="Z1013">
        <v>8</v>
      </c>
      <c r="AA1013"/>
      <c r="AB1013"/>
      <c r="AC1013">
        <v>11</v>
      </c>
      <c r="AD1013">
        <v>12</v>
      </c>
      <c r="AE1013"/>
      <c r="AF1013"/>
      <c r="AH1013"/>
      <c r="AI1013">
        <v>2</v>
      </c>
      <c r="AJ1013">
        <v>4</v>
      </c>
      <c r="AK1013"/>
      <c r="AL1013">
        <v>6</v>
      </c>
      <c r="AM1013"/>
      <c r="AN1013">
        <v>5</v>
      </c>
      <c r="AO1013">
        <v>3</v>
      </c>
      <c r="AP1013"/>
      <c r="AQ1013"/>
      <c r="AR1013">
        <v>1</v>
      </c>
      <c r="AS1013">
        <v>7</v>
      </c>
      <c r="AT1013"/>
      <c r="AU1013" t="s">
        <v>333</v>
      </c>
      <c r="AV1013"/>
      <c r="AW1013"/>
      <c r="AX1013"/>
      <c r="AY1013"/>
      <c r="AZ1013">
        <v>3</v>
      </c>
      <c r="BA1013">
        <v>4</v>
      </c>
      <c r="BB1013">
        <v>3</v>
      </c>
      <c r="BC1013">
        <v>3</v>
      </c>
      <c r="BD1013">
        <v>4</v>
      </c>
      <c r="BE1013">
        <v>4</v>
      </c>
      <c r="BF1013">
        <v>3</v>
      </c>
      <c r="BG1013">
        <v>4</v>
      </c>
      <c r="BH1013">
        <v>4</v>
      </c>
      <c r="BI1013">
        <v>4</v>
      </c>
      <c r="BJ1013">
        <v>4</v>
      </c>
      <c r="BK1013">
        <v>4</v>
      </c>
      <c r="BL1013">
        <v>5</v>
      </c>
      <c r="BM1013">
        <v>5</v>
      </c>
      <c r="BN1013">
        <v>3</v>
      </c>
      <c r="BO1013">
        <v>4</v>
      </c>
      <c r="BP1013">
        <v>5</v>
      </c>
      <c r="BQ1013">
        <v>4</v>
      </c>
      <c r="BR1013">
        <v>5</v>
      </c>
      <c r="BS1013">
        <v>5</v>
      </c>
      <c r="BT1013">
        <v>5</v>
      </c>
      <c r="BU1013">
        <v>4</v>
      </c>
      <c r="BV1013">
        <v>3</v>
      </c>
      <c r="BW1013">
        <v>4</v>
      </c>
      <c r="BX1013">
        <v>4</v>
      </c>
      <c r="BY1013">
        <v>4</v>
      </c>
      <c r="BZ1013">
        <v>5</v>
      </c>
      <c r="CA1013">
        <v>5</v>
      </c>
      <c r="CB1013">
        <v>4</v>
      </c>
      <c r="CC1013">
        <v>4</v>
      </c>
      <c r="CD1013">
        <v>5</v>
      </c>
      <c r="CE1013">
        <v>4</v>
      </c>
      <c r="CF1013">
        <v>4</v>
      </c>
      <c r="CG1013">
        <v>4</v>
      </c>
      <c r="CH1013">
        <v>5</v>
      </c>
      <c r="CI1013">
        <v>5</v>
      </c>
      <c r="CJ1013">
        <v>4</v>
      </c>
      <c r="CK1013">
        <v>4</v>
      </c>
      <c r="CL1013">
        <v>4</v>
      </c>
      <c r="CM1013">
        <v>4</v>
      </c>
      <c r="CN1013">
        <v>3</v>
      </c>
    </row>
    <row r="1014" spans="1:92" ht="15.5">
      <c r="A1014" s="126" t="s">
        <v>332</v>
      </c>
      <c r="B1014" s="132">
        <v>9.2678053247330077</v>
      </c>
      <c r="C1014">
        <v>2</v>
      </c>
      <c r="D1014">
        <v>6</v>
      </c>
      <c r="E1014">
        <v>1</v>
      </c>
      <c r="F1014"/>
      <c r="G1014"/>
      <c r="H1014"/>
      <c r="I1014"/>
      <c r="J1014"/>
      <c r="K1014"/>
      <c r="L1014"/>
      <c r="M1014"/>
      <c r="N1014">
        <v>9</v>
      </c>
      <c r="O1014"/>
      <c r="P1014" t="s">
        <v>331</v>
      </c>
      <c r="Q1014" s="126">
        <f t="shared" si="45"/>
        <v>1</v>
      </c>
      <c r="R1014">
        <f t="shared" si="47"/>
        <v>9</v>
      </c>
      <c r="S1014"/>
      <c r="T1014">
        <v>2</v>
      </c>
      <c r="U1014">
        <v>3</v>
      </c>
      <c r="V1014"/>
      <c r="W1014"/>
      <c r="X1014"/>
      <c r="Y1014">
        <v>7</v>
      </c>
      <c r="Z1014"/>
      <c r="AA1014"/>
      <c r="AB1014"/>
      <c r="AC1014">
        <v>11</v>
      </c>
      <c r="AD1014">
        <v>12</v>
      </c>
      <c r="AE1014"/>
      <c r="AF1014"/>
      <c r="AH1014"/>
      <c r="AI1014">
        <v>1</v>
      </c>
      <c r="AJ1014">
        <v>5</v>
      </c>
      <c r="AK1014"/>
      <c r="AL1014"/>
      <c r="AM1014"/>
      <c r="AN1014">
        <v>2</v>
      </c>
      <c r="AO1014"/>
      <c r="AP1014"/>
      <c r="AQ1014"/>
      <c r="AR1014">
        <v>4</v>
      </c>
      <c r="AS1014">
        <v>3</v>
      </c>
      <c r="AT1014"/>
      <c r="AU1014" t="s">
        <v>86</v>
      </c>
      <c r="AV1014"/>
      <c r="AW1014"/>
      <c r="AX1014"/>
      <c r="AY1014"/>
      <c r="AZ1014">
        <v>6</v>
      </c>
      <c r="BA1014">
        <v>3</v>
      </c>
      <c r="BB1014">
        <v>2</v>
      </c>
      <c r="BC1014">
        <v>3</v>
      </c>
      <c r="BD1014">
        <v>4</v>
      </c>
      <c r="BE1014">
        <v>5</v>
      </c>
      <c r="BF1014">
        <v>2</v>
      </c>
      <c r="BG1014">
        <v>2</v>
      </c>
      <c r="BH1014">
        <v>2</v>
      </c>
      <c r="BI1014">
        <v>1</v>
      </c>
      <c r="BJ1014">
        <v>4</v>
      </c>
      <c r="BK1014">
        <v>4</v>
      </c>
      <c r="BL1014">
        <v>5</v>
      </c>
      <c r="BM1014">
        <v>5</v>
      </c>
      <c r="BN1014">
        <v>3</v>
      </c>
      <c r="BO1014">
        <v>3</v>
      </c>
      <c r="BP1014">
        <v>2</v>
      </c>
      <c r="BQ1014">
        <v>3</v>
      </c>
      <c r="BR1014">
        <v>3</v>
      </c>
      <c r="BS1014">
        <v>4</v>
      </c>
      <c r="BT1014">
        <v>4</v>
      </c>
      <c r="BU1014">
        <v>5</v>
      </c>
      <c r="BV1014">
        <v>1</v>
      </c>
      <c r="BW1014">
        <v>4</v>
      </c>
      <c r="BX1014">
        <v>5</v>
      </c>
      <c r="BY1014">
        <v>4</v>
      </c>
      <c r="BZ1014">
        <v>5</v>
      </c>
      <c r="CA1014">
        <v>4</v>
      </c>
      <c r="CB1014">
        <v>2</v>
      </c>
      <c r="CC1014">
        <v>3</v>
      </c>
      <c r="CD1014">
        <v>3</v>
      </c>
      <c r="CE1014">
        <v>7</v>
      </c>
      <c r="CF1014">
        <v>3</v>
      </c>
      <c r="CG1014">
        <v>3</v>
      </c>
      <c r="CH1014">
        <v>3</v>
      </c>
      <c r="CI1014">
        <v>3</v>
      </c>
      <c r="CJ1014">
        <v>4</v>
      </c>
      <c r="CK1014">
        <v>3</v>
      </c>
      <c r="CL1014">
        <v>2</v>
      </c>
      <c r="CM1014">
        <v>2</v>
      </c>
      <c r="CN1014">
        <v>2</v>
      </c>
    </row>
    <row r="1015" spans="1:92" ht="15.5">
      <c r="A1015" s="126" t="s">
        <v>330</v>
      </c>
      <c r="B1015" s="132">
        <v>9.1696438925803392</v>
      </c>
      <c r="C1015">
        <v>2</v>
      </c>
      <c r="D1015">
        <v>3</v>
      </c>
      <c r="E1015">
        <v>2</v>
      </c>
      <c r="F1015">
        <v>1</v>
      </c>
      <c r="G1015"/>
      <c r="H1015"/>
      <c r="I1015"/>
      <c r="J1015"/>
      <c r="K1015"/>
      <c r="L1015"/>
      <c r="M1015"/>
      <c r="N1015"/>
      <c r="O1015"/>
      <c r="P1015"/>
      <c r="Q1015" s="126">
        <f t="shared" si="45"/>
        <v>1</v>
      </c>
      <c r="R1015">
        <f t="shared" si="47"/>
        <v>1</v>
      </c>
      <c r="S1015"/>
      <c r="T1015"/>
      <c r="U1015"/>
      <c r="V1015"/>
      <c r="W1015"/>
      <c r="X1015"/>
      <c r="Y1015"/>
      <c r="Z1015"/>
      <c r="AA1015"/>
      <c r="AB1015"/>
      <c r="AC1015"/>
      <c r="AD1015"/>
      <c r="AE1015">
        <v>13</v>
      </c>
      <c r="AF1015"/>
      <c r="AH1015"/>
      <c r="AI1015"/>
      <c r="AJ1015"/>
      <c r="AK1015"/>
      <c r="AL1015"/>
      <c r="AM1015"/>
      <c r="AN1015"/>
      <c r="AO1015"/>
      <c r="AP1015"/>
      <c r="AQ1015"/>
      <c r="AR1015"/>
      <c r="AS1015"/>
      <c r="AT1015">
        <v>1</v>
      </c>
      <c r="AU1015" t="s">
        <v>329</v>
      </c>
      <c r="AV1015"/>
      <c r="AW1015"/>
      <c r="AX1015"/>
      <c r="AY1015"/>
      <c r="AZ1015">
        <v>4</v>
      </c>
      <c r="BA1015">
        <v>3</v>
      </c>
      <c r="BB1015">
        <v>3</v>
      </c>
      <c r="BC1015">
        <v>3</v>
      </c>
      <c r="BD1015">
        <v>3</v>
      </c>
      <c r="BE1015">
        <v>3</v>
      </c>
      <c r="BF1015">
        <v>2</v>
      </c>
      <c r="BG1015">
        <v>3</v>
      </c>
      <c r="BH1015">
        <v>4</v>
      </c>
      <c r="BI1015">
        <v>2</v>
      </c>
      <c r="BJ1015">
        <v>5</v>
      </c>
      <c r="BK1015">
        <v>3</v>
      </c>
      <c r="BL1015">
        <v>4</v>
      </c>
      <c r="BM1015">
        <v>4</v>
      </c>
      <c r="BN1015">
        <v>3</v>
      </c>
      <c r="BO1015">
        <v>3</v>
      </c>
      <c r="BP1015">
        <v>4</v>
      </c>
      <c r="BQ1015">
        <v>5</v>
      </c>
      <c r="BR1015">
        <v>3</v>
      </c>
      <c r="BS1015">
        <v>2</v>
      </c>
      <c r="BT1015">
        <v>3</v>
      </c>
      <c r="BU1015">
        <v>4</v>
      </c>
      <c r="BV1015">
        <v>3</v>
      </c>
      <c r="BW1015">
        <v>4</v>
      </c>
      <c r="BX1015">
        <v>4</v>
      </c>
      <c r="BY1015">
        <v>3</v>
      </c>
      <c r="BZ1015">
        <v>2</v>
      </c>
      <c r="CA1015">
        <v>4</v>
      </c>
      <c r="CB1015">
        <v>4</v>
      </c>
      <c r="CC1015">
        <v>3</v>
      </c>
      <c r="CD1015">
        <v>4</v>
      </c>
      <c r="CE1015">
        <v>5</v>
      </c>
      <c r="CF1015">
        <v>3</v>
      </c>
      <c r="CG1015">
        <v>3</v>
      </c>
      <c r="CH1015">
        <v>4</v>
      </c>
      <c r="CI1015">
        <v>4</v>
      </c>
      <c r="CJ1015">
        <v>3</v>
      </c>
      <c r="CK1015">
        <v>5</v>
      </c>
      <c r="CL1015">
        <v>4</v>
      </c>
      <c r="CM1015">
        <v>3</v>
      </c>
      <c r="CN1015">
        <v>2</v>
      </c>
    </row>
    <row r="1016" spans="1:92" ht="15.5">
      <c r="A1016" s="126" t="s">
        <v>328</v>
      </c>
      <c r="B1016" s="132">
        <v>10.706668172142532</v>
      </c>
      <c r="C1016">
        <v>2</v>
      </c>
      <c r="D1016">
        <v>4</v>
      </c>
      <c r="E1016">
        <v>6</v>
      </c>
      <c r="F1016">
        <v>1</v>
      </c>
      <c r="G1016"/>
      <c r="H1016"/>
      <c r="I1016"/>
      <c r="J1016"/>
      <c r="K1016"/>
      <c r="L1016"/>
      <c r="M1016"/>
      <c r="N1016"/>
      <c r="O1016"/>
      <c r="P1016"/>
      <c r="Q1016" s="126">
        <f t="shared" si="45"/>
        <v>1</v>
      </c>
      <c r="R1016">
        <f t="shared" si="47"/>
        <v>1</v>
      </c>
      <c r="S1016"/>
      <c r="T1016">
        <v>2</v>
      </c>
      <c r="U1016">
        <v>3</v>
      </c>
      <c r="V1016">
        <v>4</v>
      </c>
      <c r="W1016"/>
      <c r="X1016">
        <v>6</v>
      </c>
      <c r="Y1016"/>
      <c r="Z1016">
        <v>8</v>
      </c>
      <c r="AA1016"/>
      <c r="AB1016">
        <v>10</v>
      </c>
      <c r="AC1016"/>
      <c r="AD1016"/>
      <c r="AE1016"/>
      <c r="AF1016"/>
      <c r="AH1016"/>
      <c r="AI1016"/>
      <c r="AJ1016"/>
      <c r="AK1016"/>
      <c r="AL1016"/>
      <c r="AM1016"/>
      <c r="AN1016"/>
      <c r="AO1016"/>
      <c r="AP1016"/>
      <c r="AQ1016">
        <v>1</v>
      </c>
      <c r="AR1016"/>
      <c r="AS1016"/>
      <c r="AT1016"/>
      <c r="AU1016"/>
      <c r="AV1016"/>
      <c r="AW1016"/>
      <c r="AX1016"/>
      <c r="AY1016"/>
      <c r="AZ1016">
        <v>3</v>
      </c>
      <c r="BA1016">
        <v>3</v>
      </c>
      <c r="BB1016">
        <v>4</v>
      </c>
      <c r="BC1016">
        <v>3</v>
      </c>
      <c r="BD1016">
        <v>3</v>
      </c>
      <c r="BE1016">
        <v>5</v>
      </c>
      <c r="BF1016">
        <v>5</v>
      </c>
      <c r="BG1016">
        <v>5</v>
      </c>
      <c r="BH1016">
        <v>4</v>
      </c>
      <c r="BI1016">
        <v>4</v>
      </c>
      <c r="BJ1016">
        <v>5</v>
      </c>
      <c r="BK1016">
        <v>5</v>
      </c>
      <c r="BL1016">
        <v>5</v>
      </c>
      <c r="BM1016">
        <v>5</v>
      </c>
      <c r="BN1016">
        <v>5</v>
      </c>
      <c r="BO1016">
        <v>5</v>
      </c>
      <c r="BP1016">
        <v>4</v>
      </c>
      <c r="BQ1016">
        <v>5</v>
      </c>
      <c r="BR1016">
        <v>5</v>
      </c>
      <c r="BS1016">
        <v>5</v>
      </c>
      <c r="BT1016">
        <v>5</v>
      </c>
      <c r="BU1016">
        <v>4</v>
      </c>
      <c r="BV1016">
        <v>5</v>
      </c>
      <c r="BW1016">
        <v>5</v>
      </c>
      <c r="BX1016">
        <v>5</v>
      </c>
      <c r="BY1016">
        <v>5</v>
      </c>
      <c r="BZ1016">
        <v>5</v>
      </c>
      <c r="CA1016">
        <v>5</v>
      </c>
      <c r="CB1016">
        <v>5</v>
      </c>
      <c r="CC1016">
        <v>5</v>
      </c>
      <c r="CD1016">
        <v>5</v>
      </c>
      <c r="CE1016">
        <v>3</v>
      </c>
      <c r="CF1016">
        <v>3</v>
      </c>
      <c r="CG1016">
        <v>5</v>
      </c>
      <c r="CH1016">
        <v>5</v>
      </c>
      <c r="CI1016">
        <v>5</v>
      </c>
      <c r="CJ1016">
        <v>5</v>
      </c>
      <c r="CK1016">
        <v>5</v>
      </c>
      <c r="CL1016">
        <v>3</v>
      </c>
      <c r="CM1016">
        <v>3</v>
      </c>
      <c r="CN1016">
        <v>2</v>
      </c>
    </row>
    <row r="1017" spans="1:92" ht="15.5">
      <c r="A1017" s="126" t="s">
        <v>327</v>
      </c>
      <c r="B1017" s="132">
        <v>9.6939725977115092</v>
      </c>
      <c r="C1017">
        <v>2</v>
      </c>
      <c r="D1017">
        <v>2</v>
      </c>
      <c r="E1017">
        <v>2</v>
      </c>
      <c r="F1017"/>
      <c r="G1017"/>
      <c r="H1017"/>
      <c r="I1017"/>
      <c r="J1017"/>
      <c r="K1017"/>
      <c r="L1017"/>
      <c r="M1017"/>
      <c r="N1017">
        <v>9</v>
      </c>
      <c r="O1017"/>
      <c r="P1017" t="s">
        <v>326</v>
      </c>
      <c r="Q1017" s="126">
        <f t="shared" si="45"/>
        <v>1</v>
      </c>
      <c r="R1017">
        <f t="shared" si="47"/>
        <v>9</v>
      </c>
      <c r="S1017"/>
      <c r="T1017">
        <v>2</v>
      </c>
      <c r="U1017">
        <v>3</v>
      </c>
      <c r="V1017"/>
      <c r="W1017">
        <v>5</v>
      </c>
      <c r="X1017">
        <v>6</v>
      </c>
      <c r="Y1017">
        <v>7</v>
      </c>
      <c r="Z1017"/>
      <c r="AA1017"/>
      <c r="AB1017">
        <v>10</v>
      </c>
      <c r="AC1017">
        <v>11</v>
      </c>
      <c r="AD1017"/>
      <c r="AE1017"/>
      <c r="AF1017"/>
      <c r="AH1017"/>
      <c r="AI1017">
        <v>1</v>
      </c>
      <c r="AJ1017">
        <v>5</v>
      </c>
      <c r="AK1017"/>
      <c r="AL1017">
        <v>3</v>
      </c>
      <c r="AM1017">
        <v>6</v>
      </c>
      <c r="AN1017">
        <v>2</v>
      </c>
      <c r="AO1017"/>
      <c r="AP1017"/>
      <c r="AQ1017">
        <v>7</v>
      </c>
      <c r="AR1017">
        <v>4</v>
      </c>
      <c r="AS1017"/>
      <c r="AT1017"/>
      <c r="AU1017" t="s">
        <v>297</v>
      </c>
      <c r="AV1017"/>
      <c r="AW1017"/>
      <c r="AX1017"/>
      <c r="AY1017"/>
      <c r="AZ1017">
        <v>5</v>
      </c>
      <c r="BA1017">
        <v>5</v>
      </c>
      <c r="BB1017">
        <v>5</v>
      </c>
      <c r="BC1017">
        <v>5</v>
      </c>
      <c r="BD1017">
        <v>5</v>
      </c>
      <c r="BE1017">
        <v>5</v>
      </c>
      <c r="BF1017">
        <v>5</v>
      </c>
      <c r="BG1017">
        <v>5</v>
      </c>
      <c r="BH1017">
        <v>5</v>
      </c>
      <c r="BI1017">
        <v>5</v>
      </c>
      <c r="BJ1017">
        <v>5</v>
      </c>
      <c r="BK1017">
        <v>5</v>
      </c>
      <c r="BL1017">
        <v>5</v>
      </c>
      <c r="BM1017">
        <v>5</v>
      </c>
      <c r="BN1017">
        <v>5</v>
      </c>
      <c r="BO1017">
        <v>4</v>
      </c>
      <c r="BP1017">
        <v>5</v>
      </c>
      <c r="BQ1017">
        <v>5</v>
      </c>
      <c r="BR1017">
        <v>5</v>
      </c>
      <c r="BS1017">
        <v>5</v>
      </c>
      <c r="BT1017">
        <v>5</v>
      </c>
      <c r="BU1017">
        <v>4</v>
      </c>
      <c r="BV1017">
        <v>5</v>
      </c>
      <c r="BW1017">
        <v>4</v>
      </c>
      <c r="BX1017">
        <v>5</v>
      </c>
      <c r="BY1017">
        <v>5</v>
      </c>
      <c r="BZ1017">
        <v>5</v>
      </c>
      <c r="CA1017">
        <v>5</v>
      </c>
      <c r="CB1017">
        <v>5</v>
      </c>
      <c r="CC1017">
        <v>5</v>
      </c>
      <c r="CD1017">
        <v>5</v>
      </c>
      <c r="CE1017">
        <v>5</v>
      </c>
      <c r="CF1017">
        <v>5</v>
      </c>
      <c r="CG1017">
        <v>5</v>
      </c>
      <c r="CH1017">
        <v>5</v>
      </c>
      <c r="CI1017">
        <v>5</v>
      </c>
      <c r="CJ1017">
        <v>5</v>
      </c>
      <c r="CK1017">
        <v>5</v>
      </c>
      <c r="CL1017">
        <v>5</v>
      </c>
      <c r="CM1017">
        <v>5</v>
      </c>
      <c r="CN1017">
        <v>5</v>
      </c>
    </row>
    <row r="1018" spans="1:92" ht="15.5">
      <c r="A1018" s="126" t="s">
        <v>325</v>
      </c>
      <c r="B1018" s="132">
        <v>10.968141951588112</v>
      </c>
      <c r="C1018">
        <v>1</v>
      </c>
      <c r="D1018">
        <v>3</v>
      </c>
      <c r="E1018">
        <v>2</v>
      </c>
      <c r="F1018">
        <v>1</v>
      </c>
      <c r="G1018"/>
      <c r="H1018"/>
      <c r="I1018"/>
      <c r="J1018"/>
      <c r="K1018"/>
      <c r="L1018"/>
      <c r="M1018"/>
      <c r="N1018"/>
      <c r="O1018"/>
      <c r="P1018"/>
      <c r="Q1018" s="126">
        <f t="shared" si="45"/>
        <v>1</v>
      </c>
      <c r="R1018">
        <f t="shared" si="47"/>
        <v>1</v>
      </c>
      <c r="S1018">
        <v>1</v>
      </c>
      <c r="T1018">
        <v>2</v>
      </c>
      <c r="U1018"/>
      <c r="V1018"/>
      <c r="W1018">
        <v>5</v>
      </c>
      <c r="X1018"/>
      <c r="Y1018"/>
      <c r="Z1018"/>
      <c r="AA1018"/>
      <c r="AB1018">
        <v>10</v>
      </c>
      <c r="AC1018"/>
      <c r="AD1018"/>
      <c r="AE1018"/>
      <c r="AF1018"/>
      <c r="AH1018">
        <v>2</v>
      </c>
      <c r="AI1018">
        <v>3</v>
      </c>
      <c r="AJ1018"/>
      <c r="AK1018"/>
      <c r="AL1018">
        <v>1</v>
      </c>
      <c r="AM1018"/>
      <c r="AN1018"/>
      <c r="AO1018"/>
      <c r="AP1018"/>
      <c r="AQ1018">
        <v>4</v>
      </c>
      <c r="AR1018"/>
      <c r="AS1018"/>
      <c r="AT1018"/>
      <c r="AU1018" t="s">
        <v>324</v>
      </c>
      <c r="AV1018"/>
      <c r="AW1018"/>
      <c r="AX1018"/>
      <c r="AY1018"/>
      <c r="AZ1018">
        <v>5</v>
      </c>
      <c r="BA1018">
        <v>4</v>
      </c>
      <c r="BB1018">
        <v>4</v>
      </c>
      <c r="BC1018">
        <v>4</v>
      </c>
      <c r="BD1018">
        <v>4</v>
      </c>
      <c r="BE1018">
        <v>4</v>
      </c>
      <c r="BF1018">
        <v>4</v>
      </c>
      <c r="BG1018">
        <v>4</v>
      </c>
      <c r="BH1018">
        <v>5</v>
      </c>
      <c r="BI1018">
        <v>4</v>
      </c>
      <c r="BJ1018">
        <v>4</v>
      </c>
      <c r="BK1018">
        <v>4</v>
      </c>
      <c r="BL1018">
        <v>5</v>
      </c>
      <c r="BM1018">
        <v>5</v>
      </c>
      <c r="BN1018">
        <v>4</v>
      </c>
      <c r="BO1018">
        <v>4</v>
      </c>
      <c r="BP1018">
        <v>5</v>
      </c>
      <c r="BQ1018">
        <v>4</v>
      </c>
      <c r="BR1018">
        <v>5</v>
      </c>
      <c r="BS1018">
        <v>4</v>
      </c>
      <c r="BT1018">
        <v>4</v>
      </c>
      <c r="BU1018">
        <v>5</v>
      </c>
      <c r="BV1018">
        <v>4</v>
      </c>
      <c r="BW1018">
        <v>4</v>
      </c>
      <c r="BX1018">
        <v>4</v>
      </c>
      <c r="BY1018">
        <v>4</v>
      </c>
      <c r="BZ1018">
        <v>4</v>
      </c>
      <c r="CA1018">
        <v>4</v>
      </c>
      <c r="CB1018">
        <v>4</v>
      </c>
      <c r="CC1018">
        <v>5</v>
      </c>
      <c r="CD1018">
        <v>5</v>
      </c>
      <c r="CE1018">
        <v>4</v>
      </c>
      <c r="CF1018">
        <v>4</v>
      </c>
      <c r="CG1018">
        <v>5</v>
      </c>
      <c r="CH1018">
        <v>4</v>
      </c>
      <c r="CI1018">
        <v>4</v>
      </c>
      <c r="CJ1018">
        <v>4</v>
      </c>
      <c r="CK1018">
        <v>5</v>
      </c>
      <c r="CL1018">
        <v>4</v>
      </c>
      <c r="CM1018">
        <v>4</v>
      </c>
      <c r="CN1018">
        <v>4</v>
      </c>
    </row>
    <row r="1019" spans="1:92" ht="15.5">
      <c r="A1019" s="126" t="s">
        <v>323</v>
      </c>
      <c r="B1019" s="132">
        <v>7.4272267414681794</v>
      </c>
      <c r="C1019">
        <v>2</v>
      </c>
      <c r="D1019">
        <v>6</v>
      </c>
      <c r="E1019">
        <v>5</v>
      </c>
      <c r="F1019">
        <v>1</v>
      </c>
      <c r="G1019">
        <v>2</v>
      </c>
      <c r="H1019"/>
      <c r="I1019"/>
      <c r="J1019"/>
      <c r="K1019"/>
      <c r="L1019"/>
      <c r="M1019"/>
      <c r="N1019"/>
      <c r="O1019"/>
      <c r="P1019"/>
      <c r="Q1019" s="126">
        <f t="shared" si="45"/>
        <v>2</v>
      </c>
      <c r="R1019">
        <f t="shared" si="47"/>
        <v>11</v>
      </c>
      <c r="S1019"/>
      <c r="T1019">
        <v>2</v>
      </c>
      <c r="U1019"/>
      <c r="V1019"/>
      <c r="W1019"/>
      <c r="X1019">
        <v>6</v>
      </c>
      <c r="Y1019"/>
      <c r="Z1019">
        <v>8</v>
      </c>
      <c r="AA1019"/>
      <c r="AB1019"/>
      <c r="AC1019"/>
      <c r="AD1019">
        <v>12</v>
      </c>
      <c r="AE1019"/>
      <c r="AF1019"/>
      <c r="AH1019"/>
      <c r="AI1019">
        <v>2</v>
      </c>
      <c r="AJ1019"/>
      <c r="AK1019"/>
      <c r="AL1019"/>
      <c r="AM1019">
        <v>4</v>
      </c>
      <c r="AN1019"/>
      <c r="AO1019">
        <v>3</v>
      </c>
      <c r="AP1019"/>
      <c r="AQ1019"/>
      <c r="AR1019"/>
      <c r="AS1019">
        <v>1</v>
      </c>
      <c r="AT1019"/>
      <c r="AU1019" t="s">
        <v>318</v>
      </c>
      <c r="AV1019" t="s">
        <v>322</v>
      </c>
      <c r="AW1019" t="s">
        <v>316</v>
      </c>
      <c r="AX1019"/>
      <c r="AY1019"/>
      <c r="AZ1019">
        <v>6</v>
      </c>
      <c r="BA1019">
        <v>3</v>
      </c>
      <c r="BB1019">
        <v>2</v>
      </c>
      <c r="BC1019">
        <v>3</v>
      </c>
      <c r="BD1019">
        <v>1</v>
      </c>
      <c r="BE1019">
        <v>5</v>
      </c>
      <c r="BF1019">
        <v>2</v>
      </c>
      <c r="BG1019">
        <v>3</v>
      </c>
      <c r="BH1019">
        <v>4</v>
      </c>
      <c r="BI1019">
        <v>4</v>
      </c>
      <c r="BJ1019">
        <v>4</v>
      </c>
      <c r="BK1019">
        <v>4</v>
      </c>
      <c r="BL1019">
        <v>5</v>
      </c>
      <c r="BM1019">
        <v>4</v>
      </c>
      <c r="BN1019">
        <v>4</v>
      </c>
      <c r="BO1019">
        <v>4</v>
      </c>
      <c r="BP1019">
        <v>4</v>
      </c>
      <c r="BQ1019">
        <v>3</v>
      </c>
      <c r="BR1019">
        <v>4</v>
      </c>
      <c r="BS1019">
        <v>4</v>
      </c>
      <c r="BT1019">
        <v>5</v>
      </c>
      <c r="BU1019">
        <v>4</v>
      </c>
      <c r="BV1019">
        <v>5</v>
      </c>
      <c r="BW1019">
        <v>5</v>
      </c>
      <c r="BX1019">
        <v>5</v>
      </c>
      <c r="BY1019">
        <v>5</v>
      </c>
      <c r="BZ1019">
        <v>5</v>
      </c>
      <c r="CA1019">
        <v>4</v>
      </c>
      <c r="CB1019">
        <v>4</v>
      </c>
      <c r="CC1019">
        <v>4</v>
      </c>
      <c r="CD1019">
        <v>5</v>
      </c>
      <c r="CE1019">
        <v>1</v>
      </c>
      <c r="CF1019">
        <v>3</v>
      </c>
      <c r="CG1019">
        <v>4</v>
      </c>
      <c r="CH1019">
        <v>2</v>
      </c>
      <c r="CI1019">
        <v>3</v>
      </c>
      <c r="CJ1019">
        <v>4</v>
      </c>
      <c r="CK1019">
        <v>4</v>
      </c>
      <c r="CL1019">
        <v>5</v>
      </c>
      <c r="CM1019">
        <v>4</v>
      </c>
      <c r="CN1019">
        <v>4</v>
      </c>
    </row>
    <row r="1020" spans="1:92" ht="15.5">
      <c r="A1020" s="126" t="s">
        <v>321</v>
      </c>
      <c r="B1020" s="132">
        <v>9.0958675240343165</v>
      </c>
      <c r="C1020">
        <v>2</v>
      </c>
      <c r="D1020">
        <v>3</v>
      </c>
      <c r="E1020">
        <v>12</v>
      </c>
      <c r="F1020">
        <v>1</v>
      </c>
      <c r="G1020"/>
      <c r="H1020"/>
      <c r="I1020"/>
      <c r="J1020"/>
      <c r="K1020"/>
      <c r="L1020"/>
      <c r="M1020"/>
      <c r="N1020"/>
      <c r="O1020"/>
      <c r="P1020"/>
      <c r="Q1020" s="126">
        <f t="shared" si="45"/>
        <v>1</v>
      </c>
      <c r="R1020">
        <f t="shared" si="47"/>
        <v>1</v>
      </c>
      <c r="S1020"/>
      <c r="T1020">
        <v>2</v>
      </c>
      <c r="U1020"/>
      <c r="V1020">
        <v>4</v>
      </c>
      <c r="W1020"/>
      <c r="X1020"/>
      <c r="Y1020">
        <v>7</v>
      </c>
      <c r="Z1020"/>
      <c r="AA1020"/>
      <c r="AB1020"/>
      <c r="AC1020"/>
      <c r="AD1020"/>
      <c r="AE1020"/>
      <c r="AF1020"/>
      <c r="AH1020"/>
      <c r="AI1020">
        <v>1</v>
      </c>
      <c r="AJ1020"/>
      <c r="AK1020">
        <v>2</v>
      </c>
      <c r="AL1020"/>
      <c r="AM1020"/>
      <c r="AN1020">
        <v>3</v>
      </c>
      <c r="AO1020"/>
      <c r="AP1020"/>
      <c r="AQ1020"/>
      <c r="AR1020"/>
      <c r="AS1020"/>
      <c r="AT1020"/>
      <c r="AU1020"/>
      <c r="AV1020"/>
      <c r="AW1020"/>
      <c r="AX1020"/>
      <c r="AY1020"/>
      <c r="AZ1020">
        <v>2</v>
      </c>
      <c r="BA1020">
        <v>1</v>
      </c>
      <c r="BB1020">
        <v>1</v>
      </c>
      <c r="BC1020">
        <v>2</v>
      </c>
      <c r="BD1020">
        <v>3</v>
      </c>
      <c r="BE1020">
        <v>3</v>
      </c>
      <c r="BF1020">
        <v>3</v>
      </c>
      <c r="BG1020">
        <v>4</v>
      </c>
      <c r="BH1020">
        <v>3</v>
      </c>
      <c r="BI1020">
        <v>4</v>
      </c>
      <c r="BJ1020">
        <v>4</v>
      </c>
      <c r="BK1020">
        <v>5</v>
      </c>
      <c r="BL1020">
        <v>5</v>
      </c>
      <c r="BM1020">
        <v>5</v>
      </c>
      <c r="BN1020">
        <v>4</v>
      </c>
      <c r="BO1020">
        <v>4</v>
      </c>
      <c r="BP1020">
        <v>4</v>
      </c>
      <c r="BQ1020">
        <v>4</v>
      </c>
      <c r="BR1020">
        <v>4</v>
      </c>
      <c r="BS1020">
        <v>4</v>
      </c>
      <c r="BT1020">
        <v>3</v>
      </c>
      <c r="BU1020">
        <v>3</v>
      </c>
      <c r="BV1020">
        <v>4</v>
      </c>
      <c r="BW1020">
        <v>4</v>
      </c>
      <c r="BX1020">
        <v>5</v>
      </c>
      <c r="BY1020">
        <v>4</v>
      </c>
      <c r="BZ1020">
        <v>5</v>
      </c>
      <c r="CA1020">
        <v>5</v>
      </c>
      <c r="CB1020">
        <v>3</v>
      </c>
      <c r="CC1020">
        <v>4</v>
      </c>
      <c r="CD1020">
        <v>4</v>
      </c>
      <c r="CE1020">
        <v>3</v>
      </c>
      <c r="CF1020">
        <v>2</v>
      </c>
      <c r="CG1020">
        <v>4</v>
      </c>
      <c r="CH1020">
        <v>3</v>
      </c>
      <c r="CI1020">
        <v>4</v>
      </c>
      <c r="CJ1020">
        <v>4</v>
      </c>
      <c r="CK1020">
        <v>4</v>
      </c>
      <c r="CL1020">
        <v>2</v>
      </c>
      <c r="CM1020">
        <v>2</v>
      </c>
      <c r="CN1020">
        <v>2</v>
      </c>
    </row>
    <row r="1021" spans="1:92" ht="15.5">
      <c r="A1021" s="126" t="s">
        <v>320</v>
      </c>
      <c r="B1021" s="132">
        <v>10.975198322041614</v>
      </c>
      <c r="C1021">
        <v>2</v>
      </c>
      <c r="D1021">
        <v>3</v>
      </c>
      <c r="E1021">
        <v>9</v>
      </c>
      <c r="F1021"/>
      <c r="G1021"/>
      <c r="H1021"/>
      <c r="I1021"/>
      <c r="J1021"/>
      <c r="K1021"/>
      <c r="L1021">
        <v>7</v>
      </c>
      <c r="M1021"/>
      <c r="N1021"/>
      <c r="O1021"/>
      <c r="P1021"/>
      <c r="Q1021" s="126">
        <f t="shared" si="45"/>
        <v>1</v>
      </c>
      <c r="R1021">
        <f t="shared" si="47"/>
        <v>7</v>
      </c>
      <c r="S1021"/>
      <c r="T1021">
        <v>2</v>
      </c>
      <c r="U1021"/>
      <c r="V1021"/>
      <c r="W1021"/>
      <c r="X1021">
        <v>6</v>
      </c>
      <c r="Y1021"/>
      <c r="Z1021"/>
      <c r="AA1021"/>
      <c r="AB1021"/>
      <c r="AC1021"/>
      <c r="AD1021"/>
      <c r="AE1021"/>
      <c r="AF1021"/>
      <c r="AH1021"/>
      <c r="AI1021">
        <v>1</v>
      </c>
      <c r="AJ1021"/>
      <c r="AK1021"/>
      <c r="AL1021"/>
      <c r="AM1021">
        <v>2</v>
      </c>
      <c r="AN1021"/>
      <c r="AO1021"/>
      <c r="AP1021"/>
      <c r="AQ1021"/>
      <c r="AR1021"/>
      <c r="AS1021"/>
      <c r="AT1021"/>
      <c r="AU1021" t="s">
        <v>319</v>
      </c>
      <c r="AV1021" t="s">
        <v>318</v>
      </c>
      <c r="AW1021"/>
      <c r="AX1021"/>
      <c r="AY1021"/>
      <c r="AZ1021">
        <v>5</v>
      </c>
      <c r="BA1021">
        <v>4</v>
      </c>
      <c r="BB1021">
        <v>4</v>
      </c>
      <c r="BC1021">
        <v>4</v>
      </c>
      <c r="BD1021">
        <v>4</v>
      </c>
      <c r="BE1021">
        <v>3</v>
      </c>
      <c r="BF1021">
        <v>3</v>
      </c>
      <c r="BG1021">
        <v>3</v>
      </c>
      <c r="BH1021">
        <v>4</v>
      </c>
      <c r="BI1021">
        <v>4</v>
      </c>
      <c r="BJ1021">
        <v>5</v>
      </c>
      <c r="BK1021">
        <v>5</v>
      </c>
      <c r="BL1021">
        <v>4</v>
      </c>
      <c r="BM1021">
        <v>5</v>
      </c>
      <c r="BN1021">
        <v>4</v>
      </c>
      <c r="BO1021">
        <v>4</v>
      </c>
      <c r="BP1021">
        <v>4</v>
      </c>
      <c r="BQ1021">
        <v>4</v>
      </c>
      <c r="BR1021">
        <v>3</v>
      </c>
      <c r="BS1021">
        <v>5</v>
      </c>
      <c r="BT1021">
        <v>5</v>
      </c>
      <c r="BU1021">
        <v>4</v>
      </c>
      <c r="BV1021">
        <v>4</v>
      </c>
      <c r="BW1021">
        <v>5</v>
      </c>
      <c r="BX1021">
        <v>4</v>
      </c>
      <c r="BY1021">
        <v>5</v>
      </c>
      <c r="BZ1021">
        <v>5</v>
      </c>
      <c r="CA1021">
        <v>4</v>
      </c>
      <c r="CB1021">
        <v>4</v>
      </c>
      <c r="CC1021">
        <v>5</v>
      </c>
      <c r="CD1021">
        <v>4</v>
      </c>
      <c r="CE1021">
        <v>4</v>
      </c>
      <c r="CF1021">
        <v>4</v>
      </c>
      <c r="CG1021">
        <v>4</v>
      </c>
      <c r="CH1021">
        <v>3</v>
      </c>
      <c r="CI1021">
        <v>4</v>
      </c>
      <c r="CJ1021">
        <v>4</v>
      </c>
      <c r="CK1021">
        <v>3</v>
      </c>
      <c r="CL1021">
        <v>3</v>
      </c>
      <c r="CM1021">
        <v>3</v>
      </c>
      <c r="CN1021">
        <v>4</v>
      </c>
    </row>
    <row r="1022" spans="1:92" ht="15.5">
      <c r="A1022" s="126" t="s">
        <v>317</v>
      </c>
      <c r="B1022" s="132">
        <v>8.0792851855009964</v>
      </c>
      <c r="C1022">
        <v>1</v>
      </c>
      <c r="D1022">
        <v>3</v>
      </c>
      <c r="E1022">
        <v>12</v>
      </c>
      <c r="F1022">
        <v>1</v>
      </c>
      <c r="G1022"/>
      <c r="H1022"/>
      <c r="I1022"/>
      <c r="J1022"/>
      <c r="K1022"/>
      <c r="L1022"/>
      <c r="M1022"/>
      <c r="N1022"/>
      <c r="O1022"/>
      <c r="P1022"/>
      <c r="Q1022" s="126">
        <f t="shared" si="45"/>
        <v>1</v>
      </c>
      <c r="R1022">
        <f t="shared" si="47"/>
        <v>1</v>
      </c>
      <c r="S1022"/>
      <c r="T1022"/>
      <c r="U1022">
        <v>3</v>
      </c>
      <c r="V1022">
        <v>4</v>
      </c>
      <c r="W1022">
        <v>5</v>
      </c>
      <c r="X1022">
        <v>6</v>
      </c>
      <c r="Y1022">
        <v>7</v>
      </c>
      <c r="Z1022"/>
      <c r="AA1022"/>
      <c r="AB1022"/>
      <c r="AC1022"/>
      <c r="AD1022">
        <v>12</v>
      </c>
      <c r="AE1022">
        <v>13</v>
      </c>
      <c r="AF1022"/>
      <c r="AH1022"/>
      <c r="AI1022"/>
      <c r="AJ1022">
        <v>3</v>
      </c>
      <c r="AK1022">
        <v>2</v>
      </c>
      <c r="AL1022">
        <v>6</v>
      </c>
      <c r="AM1022">
        <v>1</v>
      </c>
      <c r="AN1022">
        <v>5</v>
      </c>
      <c r="AO1022"/>
      <c r="AP1022"/>
      <c r="AQ1022"/>
      <c r="AR1022"/>
      <c r="AS1022">
        <v>7</v>
      </c>
      <c r="AT1022">
        <v>4</v>
      </c>
      <c r="AU1022" t="s">
        <v>311</v>
      </c>
      <c r="AV1022" t="s">
        <v>316</v>
      </c>
      <c r="AW1022" t="s">
        <v>315</v>
      </c>
      <c r="AX1022" t="s">
        <v>314</v>
      </c>
      <c r="AY1022" t="s">
        <v>313</v>
      </c>
      <c r="AZ1022">
        <v>4</v>
      </c>
      <c r="BA1022">
        <v>5</v>
      </c>
      <c r="BB1022">
        <v>4</v>
      </c>
      <c r="BC1022">
        <v>4</v>
      </c>
      <c r="BD1022">
        <v>4</v>
      </c>
      <c r="BE1022">
        <v>4</v>
      </c>
      <c r="BF1022">
        <v>4</v>
      </c>
      <c r="BG1022">
        <v>4</v>
      </c>
      <c r="BH1022">
        <v>5</v>
      </c>
      <c r="BI1022">
        <v>4</v>
      </c>
      <c r="BJ1022">
        <v>4</v>
      </c>
      <c r="BK1022">
        <v>5</v>
      </c>
      <c r="BL1022">
        <v>5</v>
      </c>
      <c r="BM1022">
        <v>5</v>
      </c>
      <c r="BN1022">
        <v>4</v>
      </c>
      <c r="BO1022">
        <v>5</v>
      </c>
      <c r="BP1022">
        <v>5</v>
      </c>
      <c r="BQ1022">
        <v>5</v>
      </c>
      <c r="BR1022">
        <v>5</v>
      </c>
      <c r="BS1022">
        <v>5</v>
      </c>
      <c r="BT1022">
        <v>5</v>
      </c>
      <c r="BU1022">
        <v>4</v>
      </c>
      <c r="BV1022">
        <v>5</v>
      </c>
      <c r="BW1022">
        <v>5</v>
      </c>
      <c r="BX1022">
        <v>5</v>
      </c>
      <c r="BY1022">
        <v>5</v>
      </c>
      <c r="BZ1022">
        <v>5</v>
      </c>
      <c r="CA1022">
        <v>5</v>
      </c>
      <c r="CB1022">
        <v>5</v>
      </c>
      <c r="CC1022">
        <v>5</v>
      </c>
      <c r="CD1022">
        <v>5</v>
      </c>
      <c r="CE1022">
        <v>2</v>
      </c>
      <c r="CF1022">
        <v>5</v>
      </c>
      <c r="CG1022">
        <v>5</v>
      </c>
      <c r="CH1022">
        <v>4</v>
      </c>
      <c r="CI1022">
        <v>5</v>
      </c>
      <c r="CJ1022">
        <v>5</v>
      </c>
      <c r="CK1022">
        <v>4</v>
      </c>
      <c r="CL1022">
        <v>5</v>
      </c>
      <c r="CM1022">
        <v>5</v>
      </c>
      <c r="CN1022">
        <v>4</v>
      </c>
    </row>
    <row r="1023" spans="1:92" ht="15.5">
      <c r="A1023" s="126" t="s">
        <v>312</v>
      </c>
      <c r="B1023" s="132">
        <v>8.8159970201614772</v>
      </c>
      <c r="C1023">
        <v>2</v>
      </c>
      <c r="D1023">
        <v>4</v>
      </c>
      <c r="E1023">
        <v>12</v>
      </c>
      <c r="F1023">
        <v>1</v>
      </c>
      <c r="G1023"/>
      <c r="H1023"/>
      <c r="I1023"/>
      <c r="J1023"/>
      <c r="K1023"/>
      <c r="L1023"/>
      <c r="M1023"/>
      <c r="N1023"/>
      <c r="O1023"/>
      <c r="P1023"/>
      <c r="Q1023" s="126">
        <f t="shared" si="45"/>
        <v>1</v>
      </c>
      <c r="R1023">
        <f t="shared" si="47"/>
        <v>1</v>
      </c>
      <c r="S1023"/>
      <c r="T1023"/>
      <c r="U1023">
        <v>3</v>
      </c>
      <c r="V1023"/>
      <c r="W1023"/>
      <c r="X1023">
        <v>6</v>
      </c>
      <c r="Y1023"/>
      <c r="Z1023">
        <v>8</v>
      </c>
      <c r="AA1023"/>
      <c r="AB1023"/>
      <c r="AC1023">
        <v>11</v>
      </c>
      <c r="AD1023">
        <v>12</v>
      </c>
      <c r="AE1023"/>
      <c r="AF1023"/>
      <c r="AH1023"/>
      <c r="AI1023"/>
      <c r="AJ1023">
        <v>1</v>
      </c>
      <c r="AK1023"/>
      <c r="AL1023"/>
      <c r="AM1023">
        <v>3</v>
      </c>
      <c r="AN1023"/>
      <c r="AO1023">
        <v>5</v>
      </c>
      <c r="AP1023"/>
      <c r="AQ1023"/>
      <c r="AR1023">
        <v>4</v>
      </c>
      <c r="AS1023">
        <v>2</v>
      </c>
      <c r="AT1023"/>
      <c r="AU1023" t="s">
        <v>311</v>
      </c>
      <c r="AV1023" t="s">
        <v>310</v>
      </c>
      <c r="AW1023" t="s">
        <v>309</v>
      </c>
      <c r="AX1023"/>
      <c r="AY1023"/>
      <c r="AZ1023">
        <v>6</v>
      </c>
      <c r="BA1023">
        <v>3</v>
      </c>
      <c r="BB1023">
        <v>3</v>
      </c>
      <c r="BC1023">
        <v>4</v>
      </c>
      <c r="BD1023">
        <v>3</v>
      </c>
      <c r="BE1023">
        <v>4</v>
      </c>
      <c r="BF1023">
        <v>2</v>
      </c>
      <c r="BG1023">
        <v>2</v>
      </c>
      <c r="BH1023">
        <v>2</v>
      </c>
      <c r="BI1023">
        <v>4</v>
      </c>
      <c r="BJ1023">
        <v>4</v>
      </c>
      <c r="BK1023">
        <v>5</v>
      </c>
      <c r="BL1023">
        <v>5</v>
      </c>
      <c r="BM1023">
        <v>5</v>
      </c>
      <c r="BN1023">
        <v>5</v>
      </c>
      <c r="BO1023">
        <v>5</v>
      </c>
      <c r="BP1023">
        <v>4</v>
      </c>
      <c r="BQ1023">
        <v>4</v>
      </c>
      <c r="BR1023">
        <v>5</v>
      </c>
      <c r="BS1023">
        <v>4</v>
      </c>
      <c r="BT1023">
        <v>3</v>
      </c>
      <c r="BU1023">
        <v>4</v>
      </c>
      <c r="BV1023">
        <v>3</v>
      </c>
      <c r="BW1023">
        <v>4</v>
      </c>
      <c r="BX1023">
        <v>5</v>
      </c>
      <c r="BY1023">
        <v>4</v>
      </c>
      <c r="BZ1023">
        <v>5</v>
      </c>
      <c r="CA1023">
        <v>5</v>
      </c>
      <c r="CB1023">
        <v>4</v>
      </c>
      <c r="CC1023">
        <v>4</v>
      </c>
      <c r="CD1023">
        <v>4</v>
      </c>
      <c r="CE1023">
        <v>6</v>
      </c>
      <c r="CF1023">
        <v>3</v>
      </c>
      <c r="CG1023">
        <v>4</v>
      </c>
      <c r="CH1023">
        <v>3</v>
      </c>
      <c r="CI1023">
        <v>4</v>
      </c>
      <c r="CJ1023">
        <v>3</v>
      </c>
      <c r="CK1023">
        <v>3</v>
      </c>
      <c r="CL1023">
        <v>2</v>
      </c>
      <c r="CM1023">
        <v>2</v>
      </c>
      <c r="CN1023">
        <v>1</v>
      </c>
    </row>
    <row r="1024" spans="1:92" ht="15.5">
      <c r="A1024" s="126" t="s">
        <v>308</v>
      </c>
      <c r="B1024" s="132">
        <v>10.698635968285485</v>
      </c>
      <c r="C1024">
        <v>1</v>
      </c>
      <c r="D1024">
        <v>3</v>
      </c>
      <c r="E1024">
        <v>2</v>
      </c>
      <c r="F1024">
        <v>1</v>
      </c>
      <c r="G1024"/>
      <c r="H1024"/>
      <c r="I1024"/>
      <c r="J1024"/>
      <c r="K1024"/>
      <c r="L1024"/>
      <c r="M1024"/>
      <c r="N1024"/>
      <c r="O1024"/>
      <c r="P1024"/>
      <c r="Q1024" s="126">
        <f t="shared" si="45"/>
        <v>1</v>
      </c>
      <c r="R1024">
        <f t="shared" si="47"/>
        <v>1</v>
      </c>
      <c r="S1024"/>
      <c r="T1024">
        <v>2</v>
      </c>
      <c r="U1024"/>
      <c r="V1024"/>
      <c r="W1024"/>
      <c r="X1024"/>
      <c r="Y1024">
        <v>7</v>
      </c>
      <c r="Z1024"/>
      <c r="AA1024"/>
      <c r="AB1024"/>
      <c r="AC1024">
        <v>11</v>
      </c>
      <c r="AD1024"/>
      <c r="AE1024"/>
      <c r="AF1024"/>
      <c r="AG1024" s="126">
        <f t="shared" ref="AG1024:AG1046" si="48">COUNT(S1024:AE1024)</f>
        <v>3</v>
      </c>
      <c r="AH1024"/>
      <c r="AI1024">
        <v>1</v>
      </c>
      <c r="AJ1024"/>
      <c r="AK1024"/>
      <c r="AL1024"/>
      <c r="AM1024"/>
      <c r="AN1024">
        <v>2</v>
      </c>
      <c r="AO1024"/>
      <c r="AP1024"/>
      <c r="AQ1024"/>
      <c r="AR1024">
        <v>3</v>
      </c>
      <c r="AS1024"/>
      <c r="AT1024"/>
      <c r="AU1024" t="s">
        <v>307</v>
      </c>
      <c r="AV1024"/>
      <c r="AW1024"/>
      <c r="AX1024"/>
      <c r="AY1024"/>
      <c r="AZ1024">
        <v>5</v>
      </c>
      <c r="BA1024">
        <v>4</v>
      </c>
      <c r="BB1024">
        <v>4</v>
      </c>
      <c r="BC1024">
        <v>5</v>
      </c>
      <c r="BD1024">
        <v>4</v>
      </c>
      <c r="BE1024">
        <v>4</v>
      </c>
      <c r="BF1024">
        <v>5</v>
      </c>
      <c r="BG1024">
        <v>4</v>
      </c>
      <c r="BH1024">
        <v>5</v>
      </c>
      <c r="BI1024">
        <v>4</v>
      </c>
      <c r="BJ1024">
        <v>4</v>
      </c>
      <c r="BK1024">
        <v>4</v>
      </c>
      <c r="BL1024">
        <v>5</v>
      </c>
      <c r="BM1024">
        <v>4</v>
      </c>
      <c r="BN1024">
        <v>4</v>
      </c>
      <c r="BO1024">
        <v>4</v>
      </c>
      <c r="BP1024">
        <v>4</v>
      </c>
      <c r="BQ1024">
        <v>5</v>
      </c>
      <c r="BR1024">
        <v>4</v>
      </c>
      <c r="BS1024">
        <v>4</v>
      </c>
      <c r="BT1024">
        <v>4</v>
      </c>
      <c r="BU1024">
        <v>4</v>
      </c>
      <c r="BV1024">
        <v>5</v>
      </c>
      <c r="BW1024">
        <v>4</v>
      </c>
      <c r="BX1024">
        <v>4</v>
      </c>
      <c r="BY1024">
        <v>4</v>
      </c>
      <c r="BZ1024">
        <v>4</v>
      </c>
      <c r="CA1024">
        <v>4</v>
      </c>
      <c r="CB1024">
        <v>5</v>
      </c>
      <c r="CC1024">
        <v>5</v>
      </c>
      <c r="CD1024">
        <v>4</v>
      </c>
      <c r="CE1024">
        <v>4</v>
      </c>
      <c r="CF1024">
        <v>4</v>
      </c>
      <c r="CG1024">
        <v>4</v>
      </c>
      <c r="CH1024">
        <v>4</v>
      </c>
      <c r="CI1024">
        <v>4</v>
      </c>
      <c r="CJ1024">
        <v>5</v>
      </c>
      <c r="CK1024">
        <v>4</v>
      </c>
      <c r="CL1024">
        <v>4</v>
      </c>
      <c r="CM1024">
        <v>4</v>
      </c>
      <c r="CN1024">
        <v>4</v>
      </c>
    </row>
    <row r="1025" spans="1:92" ht="15.5">
      <c r="A1025" s="126" t="s">
        <v>306</v>
      </c>
      <c r="B1025" s="132">
        <v>10.545667486541006</v>
      </c>
      <c r="C1025">
        <v>2</v>
      </c>
      <c r="D1025">
        <v>2</v>
      </c>
      <c r="E1025">
        <v>13</v>
      </c>
      <c r="F1025">
        <v>1</v>
      </c>
      <c r="G1025">
        <v>2</v>
      </c>
      <c r="H1025"/>
      <c r="I1025"/>
      <c r="J1025"/>
      <c r="K1025"/>
      <c r="L1025"/>
      <c r="M1025"/>
      <c r="N1025"/>
      <c r="O1025"/>
      <c r="P1025"/>
      <c r="Q1025" s="126">
        <f t="shared" si="45"/>
        <v>2</v>
      </c>
      <c r="R1025">
        <f t="shared" si="47"/>
        <v>11</v>
      </c>
      <c r="S1025"/>
      <c r="T1025">
        <v>2</v>
      </c>
      <c r="U1025"/>
      <c r="V1025"/>
      <c r="W1025"/>
      <c r="X1025">
        <v>6</v>
      </c>
      <c r="Y1025"/>
      <c r="Z1025"/>
      <c r="AA1025"/>
      <c r="AB1025"/>
      <c r="AC1025"/>
      <c r="AD1025">
        <v>12</v>
      </c>
      <c r="AE1025"/>
      <c r="AF1025"/>
      <c r="AG1025" s="126">
        <f t="shared" si="48"/>
        <v>3</v>
      </c>
      <c r="AH1025"/>
      <c r="AI1025">
        <v>2</v>
      </c>
      <c r="AJ1025"/>
      <c r="AK1025"/>
      <c r="AL1025"/>
      <c r="AM1025">
        <v>3</v>
      </c>
      <c r="AN1025"/>
      <c r="AO1025"/>
      <c r="AP1025"/>
      <c r="AQ1025"/>
      <c r="AR1025"/>
      <c r="AS1025">
        <v>1</v>
      </c>
      <c r="AT1025"/>
      <c r="AU1025" s="141"/>
      <c r="AV1025"/>
      <c r="AW1025"/>
      <c r="AX1025"/>
      <c r="AY1025"/>
      <c r="AZ1025">
        <v>6</v>
      </c>
      <c r="BA1025">
        <v>3</v>
      </c>
      <c r="BB1025">
        <v>4</v>
      </c>
      <c r="BC1025">
        <v>3</v>
      </c>
      <c r="BD1025">
        <v>4</v>
      </c>
      <c r="BE1025">
        <v>5</v>
      </c>
      <c r="BF1025">
        <v>5</v>
      </c>
      <c r="BG1025">
        <v>4</v>
      </c>
      <c r="BH1025">
        <v>4</v>
      </c>
      <c r="BI1025">
        <v>4</v>
      </c>
      <c r="BJ1025">
        <v>5</v>
      </c>
      <c r="BK1025">
        <v>5</v>
      </c>
      <c r="BL1025">
        <v>4</v>
      </c>
      <c r="BM1025">
        <v>5</v>
      </c>
      <c r="BN1025">
        <v>4</v>
      </c>
      <c r="BO1025">
        <v>3</v>
      </c>
      <c r="BP1025">
        <v>3</v>
      </c>
      <c r="BQ1025">
        <v>4</v>
      </c>
      <c r="BR1025">
        <v>3</v>
      </c>
      <c r="BS1025">
        <v>4</v>
      </c>
      <c r="BT1025">
        <v>4</v>
      </c>
      <c r="BU1025">
        <v>3</v>
      </c>
      <c r="BV1025">
        <v>4</v>
      </c>
      <c r="BW1025">
        <v>3</v>
      </c>
      <c r="BX1025">
        <v>4</v>
      </c>
      <c r="BY1025">
        <v>3</v>
      </c>
      <c r="BZ1025">
        <v>4</v>
      </c>
      <c r="CA1025">
        <v>4</v>
      </c>
      <c r="CB1025">
        <v>4</v>
      </c>
      <c r="CC1025">
        <v>4</v>
      </c>
      <c r="CD1025">
        <v>4</v>
      </c>
      <c r="CE1025">
        <v>3</v>
      </c>
      <c r="CF1025">
        <v>3</v>
      </c>
      <c r="CG1025">
        <v>4</v>
      </c>
      <c r="CH1025">
        <v>4</v>
      </c>
      <c r="CI1025">
        <v>3</v>
      </c>
      <c r="CJ1025">
        <v>4</v>
      </c>
      <c r="CK1025">
        <v>4</v>
      </c>
      <c r="CL1025">
        <v>3</v>
      </c>
      <c r="CM1025">
        <v>3</v>
      </c>
      <c r="CN1025">
        <v>3</v>
      </c>
    </row>
    <row r="1026" spans="1:92" ht="15.5">
      <c r="A1026" s="126" t="s">
        <v>305</v>
      </c>
      <c r="B1026" s="132">
        <v>10.436235793953687</v>
      </c>
      <c r="C1026">
        <v>2</v>
      </c>
      <c r="D1026">
        <v>3</v>
      </c>
      <c r="E1026">
        <v>16</v>
      </c>
      <c r="F1026">
        <v>1</v>
      </c>
      <c r="G1026"/>
      <c r="H1026"/>
      <c r="I1026"/>
      <c r="J1026"/>
      <c r="K1026"/>
      <c r="L1026"/>
      <c r="M1026"/>
      <c r="N1026"/>
      <c r="O1026"/>
      <c r="P1026"/>
      <c r="Q1026" s="126">
        <f t="shared" si="45"/>
        <v>1</v>
      </c>
      <c r="R1026">
        <f t="shared" si="47"/>
        <v>1</v>
      </c>
      <c r="S1026"/>
      <c r="T1026">
        <v>2</v>
      </c>
      <c r="U1026"/>
      <c r="V1026"/>
      <c r="W1026"/>
      <c r="X1026"/>
      <c r="Y1026"/>
      <c r="Z1026"/>
      <c r="AA1026"/>
      <c r="AB1026">
        <v>10</v>
      </c>
      <c r="AC1026"/>
      <c r="AD1026">
        <v>12</v>
      </c>
      <c r="AE1026"/>
      <c r="AF1026"/>
      <c r="AG1026" s="126">
        <f t="shared" si="48"/>
        <v>3</v>
      </c>
      <c r="AH1026"/>
      <c r="AI1026">
        <v>1</v>
      </c>
      <c r="AJ1026"/>
      <c r="AK1026"/>
      <c r="AL1026"/>
      <c r="AM1026"/>
      <c r="AN1026"/>
      <c r="AO1026"/>
      <c r="AP1026"/>
      <c r="AQ1026">
        <v>3</v>
      </c>
      <c r="AR1026"/>
      <c r="AS1026">
        <v>2</v>
      </c>
      <c r="AT1026"/>
      <c r="AU1026"/>
      <c r="AV1026"/>
      <c r="AW1026"/>
      <c r="AX1026"/>
      <c r="AY1026"/>
      <c r="AZ1026">
        <v>4</v>
      </c>
      <c r="BA1026">
        <v>4</v>
      </c>
      <c r="BB1026">
        <v>3</v>
      </c>
      <c r="BC1026">
        <v>4</v>
      </c>
      <c r="BD1026">
        <v>3</v>
      </c>
      <c r="BE1026">
        <v>4</v>
      </c>
      <c r="BF1026">
        <v>3</v>
      </c>
      <c r="BG1026">
        <v>3</v>
      </c>
      <c r="BH1026">
        <v>3</v>
      </c>
      <c r="BI1026">
        <v>3</v>
      </c>
      <c r="BJ1026">
        <v>4</v>
      </c>
      <c r="BK1026">
        <v>3</v>
      </c>
      <c r="BL1026">
        <v>3</v>
      </c>
      <c r="BM1026">
        <v>3</v>
      </c>
      <c r="BN1026">
        <v>3</v>
      </c>
      <c r="BO1026">
        <v>2</v>
      </c>
      <c r="BP1026">
        <v>3</v>
      </c>
      <c r="BQ1026">
        <v>4</v>
      </c>
      <c r="BR1026">
        <v>3</v>
      </c>
      <c r="BS1026">
        <v>4</v>
      </c>
      <c r="BT1026">
        <v>2</v>
      </c>
      <c r="BU1026">
        <v>3</v>
      </c>
      <c r="BV1026">
        <v>3</v>
      </c>
      <c r="BW1026">
        <v>3</v>
      </c>
      <c r="BX1026">
        <v>4</v>
      </c>
      <c r="BY1026">
        <v>3</v>
      </c>
      <c r="BZ1026">
        <v>4</v>
      </c>
      <c r="CA1026">
        <v>2</v>
      </c>
      <c r="CB1026">
        <v>4</v>
      </c>
      <c r="CC1026">
        <v>3</v>
      </c>
      <c r="CD1026">
        <v>3</v>
      </c>
      <c r="CE1026">
        <v>7</v>
      </c>
      <c r="CF1026">
        <v>3</v>
      </c>
      <c r="CG1026">
        <v>3</v>
      </c>
      <c r="CH1026">
        <v>3</v>
      </c>
      <c r="CI1026">
        <v>3</v>
      </c>
      <c r="CJ1026">
        <v>3</v>
      </c>
      <c r="CK1026">
        <v>3</v>
      </c>
      <c r="CL1026">
        <v>3</v>
      </c>
      <c r="CM1026">
        <v>3</v>
      </c>
      <c r="CN1026">
        <v>3</v>
      </c>
    </row>
    <row r="1027" spans="1:92" ht="15.5">
      <c r="A1027" s="126" t="s">
        <v>304</v>
      </c>
      <c r="B1027" s="132">
        <v>7.128569433626974</v>
      </c>
      <c r="C1027">
        <v>1</v>
      </c>
      <c r="D1027">
        <v>2</v>
      </c>
      <c r="E1027">
        <v>8</v>
      </c>
      <c r="F1027">
        <v>1</v>
      </c>
      <c r="G1027"/>
      <c r="H1027"/>
      <c r="I1027"/>
      <c r="J1027"/>
      <c r="K1027"/>
      <c r="L1027"/>
      <c r="M1027"/>
      <c r="N1027"/>
      <c r="O1027"/>
      <c r="P1027"/>
      <c r="Q1027" s="126">
        <f t="shared" si="45"/>
        <v>1</v>
      </c>
      <c r="R1027">
        <f t="shared" si="47"/>
        <v>1</v>
      </c>
      <c r="S1027"/>
      <c r="T1027">
        <v>2</v>
      </c>
      <c r="U1027"/>
      <c r="V1027"/>
      <c r="W1027"/>
      <c r="X1027"/>
      <c r="Y1027"/>
      <c r="Z1027"/>
      <c r="AA1027"/>
      <c r="AB1027"/>
      <c r="AC1027"/>
      <c r="AD1027"/>
      <c r="AE1027"/>
      <c r="AF1027"/>
      <c r="AG1027" s="126">
        <f t="shared" si="48"/>
        <v>1</v>
      </c>
      <c r="AH1027"/>
      <c r="AI1027">
        <v>1</v>
      </c>
      <c r="AJ1027"/>
      <c r="AK1027"/>
      <c r="AL1027"/>
      <c r="AM1027"/>
      <c r="AN1027"/>
      <c r="AO1027"/>
      <c r="AP1027"/>
      <c r="AQ1027"/>
      <c r="AR1027"/>
      <c r="AS1027"/>
      <c r="AT1027"/>
      <c r="AU1027"/>
      <c r="AV1027"/>
      <c r="AW1027"/>
      <c r="AX1027"/>
      <c r="AY1027"/>
      <c r="AZ1027">
        <v>3</v>
      </c>
      <c r="BA1027">
        <v>3</v>
      </c>
      <c r="BB1027">
        <v>3</v>
      </c>
      <c r="BC1027">
        <v>3</v>
      </c>
      <c r="BD1027">
        <v>3</v>
      </c>
      <c r="BE1027">
        <v>3</v>
      </c>
      <c r="BF1027">
        <v>2</v>
      </c>
      <c r="BG1027">
        <v>3</v>
      </c>
      <c r="BH1027">
        <v>3</v>
      </c>
      <c r="BI1027">
        <v>3</v>
      </c>
      <c r="BJ1027">
        <v>4</v>
      </c>
      <c r="BK1027">
        <v>5</v>
      </c>
      <c r="BL1027">
        <v>4</v>
      </c>
      <c r="BM1027">
        <v>3</v>
      </c>
      <c r="BN1027">
        <v>3</v>
      </c>
      <c r="BO1027">
        <v>3</v>
      </c>
      <c r="BP1027">
        <v>3</v>
      </c>
      <c r="BQ1027">
        <v>4</v>
      </c>
      <c r="BR1027">
        <v>4</v>
      </c>
      <c r="BS1027">
        <v>3</v>
      </c>
      <c r="BT1027">
        <v>3</v>
      </c>
      <c r="BU1027">
        <v>3</v>
      </c>
      <c r="BV1027">
        <v>3</v>
      </c>
      <c r="BW1027">
        <v>2</v>
      </c>
      <c r="BX1027">
        <v>4</v>
      </c>
      <c r="BY1027">
        <v>4</v>
      </c>
      <c r="BZ1027">
        <v>3</v>
      </c>
      <c r="CA1027">
        <v>3</v>
      </c>
      <c r="CB1027">
        <v>4</v>
      </c>
      <c r="CC1027">
        <v>3</v>
      </c>
      <c r="CD1027">
        <v>4</v>
      </c>
      <c r="CE1027">
        <v>4</v>
      </c>
      <c r="CF1027">
        <v>3</v>
      </c>
      <c r="CG1027">
        <v>3</v>
      </c>
      <c r="CH1027">
        <v>3</v>
      </c>
      <c r="CI1027">
        <v>3</v>
      </c>
      <c r="CJ1027">
        <v>3</v>
      </c>
      <c r="CK1027">
        <v>3</v>
      </c>
      <c r="CL1027">
        <v>3</v>
      </c>
      <c r="CM1027">
        <v>3</v>
      </c>
      <c r="CN1027">
        <v>3</v>
      </c>
    </row>
    <row r="1028" spans="1:92" ht="15.5">
      <c r="A1028" s="126" t="s">
        <v>303</v>
      </c>
      <c r="B1028" s="132">
        <v>10.699180506895482</v>
      </c>
      <c r="C1028">
        <v>2</v>
      </c>
      <c r="D1028">
        <v>4</v>
      </c>
      <c r="E1028">
        <v>8</v>
      </c>
      <c r="F1028">
        <v>1</v>
      </c>
      <c r="G1028"/>
      <c r="H1028"/>
      <c r="I1028"/>
      <c r="J1028"/>
      <c r="K1028"/>
      <c r="L1028"/>
      <c r="M1028"/>
      <c r="N1028"/>
      <c r="O1028"/>
      <c r="P1028"/>
      <c r="Q1028" s="126">
        <f t="shared" si="45"/>
        <v>1</v>
      </c>
      <c r="R1028">
        <f t="shared" si="47"/>
        <v>1</v>
      </c>
      <c r="S1028"/>
      <c r="T1028"/>
      <c r="U1028">
        <v>3</v>
      </c>
      <c r="V1028"/>
      <c r="W1028"/>
      <c r="X1028"/>
      <c r="Y1028"/>
      <c r="Z1028"/>
      <c r="AA1028"/>
      <c r="AB1028"/>
      <c r="AC1028"/>
      <c r="AD1028"/>
      <c r="AE1028"/>
      <c r="AF1028"/>
      <c r="AG1028" s="126">
        <f t="shared" si="48"/>
        <v>1</v>
      </c>
      <c r="AH1028"/>
      <c r="AI1028"/>
      <c r="AJ1028">
        <v>1</v>
      </c>
      <c r="AK1028"/>
      <c r="AL1028"/>
      <c r="AM1028"/>
      <c r="AN1028"/>
      <c r="AO1028"/>
      <c r="AP1028"/>
      <c r="AQ1028"/>
      <c r="AR1028"/>
      <c r="AS1028"/>
      <c r="AT1028"/>
      <c r="AU1028" t="s">
        <v>302</v>
      </c>
      <c r="AV1028"/>
      <c r="AW1028"/>
      <c r="AX1028"/>
      <c r="AY1028"/>
      <c r="AZ1028">
        <v>6</v>
      </c>
      <c r="BA1028">
        <v>5</v>
      </c>
      <c r="BB1028">
        <v>4</v>
      </c>
      <c r="BC1028">
        <v>4</v>
      </c>
      <c r="BD1028">
        <v>3</v>
      </c>
      <c r="BE1028">
        <v>3</v>
      </c>
      <c r="BF1028">
        <v>3</v>
      </c>
      <c r="BG1028">
        <v>3</v>
      </c>
      <c r="BH1028">
        <v>3</v>
      </c>
      <c r="BI1028">
        <v>3</v>
      </c>
      <c r="BJ1028">
        <v>3</v>
      </c>
      <c r="BK1028">
        <v>3</v>
      </c>
      <c r="BL1028">
        <v>3</v>
      </c>
      <c r="BM1028">
        <v>3</v>
      </c>
      <c r="BN1028">
        <v>3</v>
      </c>
      <c r="BO1028">
        <v>3</v>
      </c>
      <c r="BP1028">
        <v>3</v>
      </c>
      <c r="BQ1028">
        <v>3</v>
      </c>
      <c r="BR1028">
        <v>3</v>
      </c>
      <c r="BS1028">
        <v>3</v>
      </c>
      <c r="BT1028">
        <v>3</v>
      </c>
      <c r="BU1028">
        <v>3</v>
      </c>
      <c r="BV1028">
        <v>3</v>
      </c>
      <c r="BW1028">
        <v>3</v>
      </c>
      <c r="BX1028">
        <v>3</v>
      </c>
      <c r="BY1028">
        <v>3</v>
      </c>
      <c r="BZ1028">
        <v>3</v>
      </c>
      <c r="CA1028">
        <v>3</v>
      </c>
      <c r="CB1028">
        <v>3</v>
      </c>
      <c r="CC1028">
        <v>3</v>
      </c>
      <c r="CD1028">
        <v>3</v>
      </c>
      <c r="CE1028">
        <v>1</v>
      </c>
      <c r="CF1028">
        <v>3</v>
      </c>
      <c r="CG1028">
        <v>3</v>
      </c>
      <c r="CH1028">
        <v>3</v>
      </c>
      <c r="CI1028">
        <v>3</v>
      </c>
      <c r="CJ1028">
        <v>3</v>
      </c>
      <c r="CK1028">
        <v>3</v>
      </c>
      <c r="CL1028">
        <v>3</v>
      </c>
      <c r="CM1028">
        <v>3</v>
      </c>
      <c r="CN1028">
        <v>3</v>
      </c>
    </row>
    <row r="1029" spans="1:92" ht="15.5">
      <c r="A1029" s="126" t="s">
        <v>301</v>
      </c>
      <c r="B1029" s="132">
        <v>9.5489799666755673</v>
      </c>
      <c r="C1029">
        <v>2</v>
      </c>
      <c r="D1029">
        <v>4</v>
      </c>
      <c r="E1029">
        <v>2</v>
      </c>
      <c r="F1029">
        <v>1</v>
      </c>
      <c r="G1029"/>
      <c r="H1029"/>
      <c r="I1029"/>
      <c r="J1029"/>
      <c r="K1029"/>
      <c r="L1029"/>
      <c r="M1029"/>
      <c r="N1029"/>
      <c r="O1029"/>
      <c r="P1029"/>
      <c r="Q1029" s="126">
        <f t="shared" ref="Q1029:Q1046" si="49">COUNT(F1029:P1029)</f>
        <v>1</v>
      </c>
      <c r="R1029">
        <f t="shared" si="47"/>
        <v>1</v>
      </c>
      <c r="S1029"/>
      <c r="T1029">
        <v>2</v>
      </c>
      <c r="U1029"/>
      <c r="V1029">
        <v>4</v>
      </c>
      <c r="W1029">
        <v>5</v>
      </c>
      <c r="X1029">
        <v>6</v>
      </c>
      <c r="Y1029">
        <v>7</v>
      </c>
      <c r="Z1029">
        <v>8</v>
      </c>
      <c r="AA1029">
        <v>9</v>
      </c>
      <c r="AB1029">
        <v>10</v>
      </c>
      <c r="AC1029">
        <v>11</v>
      </c>
      <c r="AD1029">
        <v>12</v>
      </c>
      <c r="AE1029">
        <v>13</v>
      </c>
      <c r="AF1029"/>
      <c r="AG1029" s="126">
        <f t="shared" si="48"/>
        <v>11</v>
      </c>
      <c r="AH1029"/>
      <c r="AI1029">
        <v>2</v>
      </c>
      <c r="AJ1029"/>
      <c r="AK1029">
        <v>5</v>
      </c>
      <c r="AL1029">
        <v>11</v>
      </c>
      <c r="AM1029">
        <v>3</v>
      </c>
      <c r="AN1029">
        <v>4</v>
      </c>
      <c r="AO1029">
        <v>10</v>
      </c>
      <c r="AP1029">
        <v>1</v>
      </c>
      <c r="AQ1029">
        <v>9</v>
      </c>
      <c r="AR1029">
        <v>6</v>
      </c>
      <c r="AS1029">
        <v>7</v>
      </c>
      <c r="AT1029">
        <v>8</v>
      </c>
      <c r="AU1029"/>
      <c r="AV1029"/>
      <c r="AW1029"/>
      <c r="AX1029"/>
      <c r="AY1029"/>
      <c r="AZ1029">
        <v>3</v>
      </c>
      <c r="BA1029">
        <v>4</v>
      </c>
      <c r="BB1029">
        <v>4</v>
      </c>
      <c r="BC1029">
        <v>4</v>
      </c>
      <c r="BD1029">
        <v>5</v>
      </c>
      <c r="BE1029">
        <v>5</v>
      </c>
      <c r="BF1029">
        <v>3</v>
      </c>
      <c r="BG1029">
        <v>5</v>
      </c>
      <c r="BH1029">
        <v>3</v>
      </c>
      <c r="BI1029">
        <v>5</v>
      </c>
      <c r="BJ1029">
        <v>5</v>
      </c>
      <c r="BK1029">
        <v>5</v>
      </c>
      <c r="BL1029">
        <v>5</v>
      </c>
      <c r="BM1029">
        <v>5</v>
      </c>
      <c r="BN1029">
        <v>5</v>
      </c>
      <c r="BO1029">
        <v>5</v>
      </c>
      <c r="BP1029">
        <v>4</v>
      </c>
      <c r="BQ1029">
        <v>4</v>
      </c>
      <c r="BR1029">
        <v>5</v>
      </c>
      <c r="BS1029">
        <v>3</v>
      </c>
      <c r="BT1029">
        <v>3</v>
      </c>
      <c r="BU1029">
        <v>4</v>
      </c>
      <c r="BV1029">
        <v>5</v>
      </c>
      <c r="BW1029">
        <v>5</v>
      </c>
      <c r="BX1029">
        <v>5</v>
      </c>
      <c r="BY1029">
        <v>5</v>
      </c>
      <c r="BZ1029">
        <v>5</v>
      </c>
      <c r="CA1029">
        <v>5</v>
      </c>
      <c r="CB1029">
        <v>4</v>
      </c>
      <c r="CC1029">
        <v>5</v>
      </c>
      <c r="CD1029">
        <v>5</v>
      </c>
      <c r="CE1029">
        <v>3</v>
      </c>
      <c r="CF1029">
        <v>3</v>
      </c>
      <c r="CG1029">
        <v>5</v>
      </c>
      <c r="CH1029">
        <v>3</v>
      </c>
      <c r="CI1029">
        <v>4</v>
      </c>
      <c r="CJ1029">
        <v>5</v>
      </c>
      <c r="CK1029">
        <v>4</v>
      </c>
      <c r="CL1029">
        <v>4</v>
      </c>
      <c r="CM1029">
        <v>3</v>
      </c>
      <c r="CN1029">
        <v>2</v>
      </c>
    </row>
    <row r="1030" spans="1:92" ht="15.5">
      <c r="A1030" s="126" t="s">
        <v>300</v>
      </c>
      <c r="B1030" s="132">
        <v>10.459518331106011</v>
      </c>
      <c r="C1030">
        <v>1</v>
      </c>
      <c r="D1030">
        <v>3</v>
      </c>
      <c r="E1030">
        <v>9</v>
      </c>
      <c r="F1030">
        <v>1</v>
      </c>
      <c r="G1030"/>
      <c r="H1030"/>
      <c r="I1030"/>
      <c r="J1030"/>
      <c r="K1030"/>
      <c r="L1030"/>
      <c r="M1030"/>
      <c r="N1030"/>
      <c r="O1030"/>
      <c r="P1030"/>
      <c r="Q1030" s="126">
        <f t="shared" si="49"/>
        <v>1</v>
      </c>
      <c r="R1030">
        <f t="shared" ref="R1030:R1046" si="50">IF(Q1030=1,MAX(F1030:O1030),11)</f>
        <v>1</v>
      </c>
      <c r="S1030"/>
      <c r="T1030"/>
      <c r="U1030"/>
      <c r="V1030">
        <v>4</v>
      </c>
      <c r="W1030"/>
      <c r="X1030"/>
      <c r="Y1030"/>
      <c r="Z1030"/>
      <c r="AA1030">
        <v>9</v>
      </c>
      <c r="AB1030"/>
      <c r="AC1030">
        <v>11</v>
      </c>
      <c r="AD1030"/>
      <c r="AE1030"/>
      <c r="AF1030"/>
      <c r="AG1030" s="126">
        <f t="shared" si="48"/>
        <v>3</v>
      </c>
      <c r="AH1030"/>
      <c r="AI1030"/>
      <c r="AJ1030"/>
      <c r="AK1030">
        <v>3</v>
      </c>
      <c r="AL1030"/>
      <c r="AM1030"/>
      <c r="AN1030"/>
      <c r="AO1030"/>
      <c r="AP1030">
        <v>1</v>
      </c>
      <c r="AQ1030"/>
      <c r="AR1030">
        <v>2</v>
      </c>
      <c r="AS1030"/>
      <c r="AT1030"/>
      <c r="AU1030" t="s">
        <v>299</v>
      </c>
      <c r="AV1030"/>
      <c r="AW1030"/>
      <c r="AX1030"/>
      <c r="AY1030"/>
      <c r="AZ1030">
        <v>4</v>
      </c>
      <c r="BA1030">
        <v>4</v>
      </c>
      <c r="BB1030">
        <v>4</v>
      </c>
      <c r="BC1030">
        <v>4</v>
      </c>
      <c r="BD1030">
        <v>4</v>
      </c>
      <c r="BE1030">
        <v>4</v>
      </c>
      <c r="BF1030">
        <v>4</v>
      </c>
      <c r="BG1030">
        <v>4</v>
      </c>
      <c r="BH1030">
        <v>4</v>
      </c>
      <c r="BI1030">
        <v>5</v>
      </c>
      <c r="BJ1030">
        <v>4</v>
      </c>
      <c r="BK1030">
        <v>4</v>
      </c>
      <c r="BL1030">
        <v>5</v>
      </c>
      <c r="BM1030">
        <v>4</v>
      </c>
      <c r="BN1030">
        <v>4</v>
      </c>
      <c r="BO1030">
        <v>5</v>
      </c>
      <c r="BP1030">
        <v>5</v>
      </c>
      <c r="BQ1030">
        <v>4</v>
      </c>
      <c r="BR1030">
        <v>4</v>
      </c>
      <c r="BS1030">
        <v>4</v>
      </c>
      <c r="BT1030">
        <v>5</v>
      </c>
      <c r="BU1030">
        <v>4</v>
      </c>
      <c r="BV1030">
        <v>4</v>
      </c>
      <c r="BW1030">
        <v>5</v>
      </c>
      <c r="BX1030">
        <v>4</v>
      </c>
      <c r="BY1030">
        <v>4</v>
      </c>
      <c r="BZ1030">
        <v>4</v>
      </c>
      <c r="CA1030">
        <v>4</v>
      </c>
      <c r="CB1030">
        <v>4</v>
      </c>
      <c r="CC1030">
        <v>5</v>
      </c>
      <c r="CD1030">
        <v>5</v>
      </c>
      <c r="CE1030">
        <v>4</v>
      </c>
      <c r="CF1030">
        <v>5</v>
      </c>
      <c r="CG1030">
        <v>4</v>
      </c>
      <c r="CH1030">
        <v>4</v>
      </c>
      <c r="CI1030">
        <v>4</v>
      </c>
      <c r="CJ1030">
        <v>4</v>
      </c>
      <c r="CK1030">
        <v>5</v>
      </c>
      <c r="CL1030">
        <v>4</v>
      </c>
      <c r="CM1030">
        <v>5</v>
      </c>
      <c r="CN1030">
        <v>5</v>
      </c>
    </row>
    <row r="1031" spans="1:92" ht="15.5">
      <c r="A1031" s="126" t="s">
        <v>298</v>
      </c>
      <c r="B1031" s="132">
        <v>8.4330512331179808</v>
      </c>
      <c r="C1031">
        <v>2</v>
      </c>
      <c r="D1031">
        <v>3</v>
      </c>
      <c r="E1031">
        <v>2</v>
      </c>
      <c r="F1031">
        <v>1</v>
      </c>
      <c r="G1031"/>
      <c r="H1031"/>
      <c r="I1031"/>
      <c r="J1031"/>
      <c r="K1031"/>
      <c r="L1031"/>
      <c r="M1031"/>
      <c r="N1031"/>
      <c r="O1031"/>
      <c r="P1031"/>
      <c r="Q1031" s="126">
        <f t="shared" si="49"/>
        <v>1</v>
      </c>
      <c r="R1031">
        <f t="shared" si="50"/>
        <v>1</v>
      </c>
      <c r="S1031">
        <v>1</v>
      </c>
      <c r="T1031">
        <v>2</v>
      </c>
      <c r="U1031">
        <v>3</v>
      </c>
      <c r="V1031"/>
      <c r="W1031"/>
      <c r="X1031">
        <v>6</v>
      </c>
      <c r="Y1031"/>
      <c r="Z1031"/>
      <c r="AA1031"/>
      <c r="AB1031">
        <v>10</v>
      </c>
      <c r="AC1031">
        <v>11</v>
      </c>
      <c r="AD1031"/>
      <c r="AE1031"/>
      <c r="AF1031"/>
      <c r="AG1031" s="126">
        <f t="shared" si="48"/>
        <v>6</v>
      </c>
      <c r="AH1031">
        <v>3</v>
      </c>
      <c r="AI1031">
        <v>4</v>
      </c>
      <c r="AJ1031">
        <v>2</v>
      </c>
      <c r="AK1031"/>
      <c r="AL1031"/>
      <c r="AM1031">
        <v>1</v>
      </c>
      <c r="AN1031"/>
      <c r="AO1031"/>
      <c r="AP1031"/>
      <c r="AQ1031">
        <v>5</v>
      </c>
      <c r="AR1031">
        <v>6</v>
      </c>
      <c r="AS1031"/>
      <c r="AT1031"/>
      <c r="AU1031" t="s">
        <v>297</v>
      </c>
      <c r="AV1031"/>
      <c r="AW1031"/>
      <c r="AX1031"/>
      <c r="AY1031"/>
      <c r="AZ1031">
        <v>2</v>
      </c>
      <c r="BA1031">
        <v>4</v>
      </c>
      <c r="BB1031">
        <v>4</v>
      </c>
      <c r="BC1031">
        <v>4</v>
      </c>
      <c r="BD1031">
        <v>4</v>
      </c>
      <c r="BE1031">
        <v>5</v>
      </c>
      <c r="BF1031">
        <v>4</v>
      </c>
      <c r="BG1031">
        <v>4</v>
      </c>
      <c r="BH1031">
        <v>3</v>
      </c>
      <c r="BI1031">
        <v>3</v>
      </c>
      <c r="BJ1031">
        <v>4</v>
      </c>
      <c r="BK1031">
        <v>5</v>
      </c>
      <c r="BL1031">
        <v>5</v>
      </c>
      <c r="BM1031">
        <v>5</v>
      </c>
      <c r="BN1031">
        <v>5</v>
      </c>
      <c r="BO1031">
        <v>5</v>
      </c>
      <c r="BP1031">
        <v>5</v>
      </c>
      <c r="BQ1031">
        <v>5</v>
      </c>
      <c r="BR1031">
        <v>5</v>
      </c>
      <c r="BS1031">
        <v>5</v>
      </c>
      <c r="BT1031">
        <v>4</v>
      </c>
      <c r="BU1031">
        <v>4</v>
      </c>
      <c r="BV1031">
        <v>4</v>
      </c>
      <c r="BW1031">
        <v>5</v>
      </c>
      <c r="BX1031">
        <v>5</v>
      </c>
      <c r="BY1031">
        <v>4</v>
      </c>
      <c r="BZ1031">
        <v>4</v>
      </c>
      <c r="CA1031">
        <v>5</v>
      </c>
      <c r="CB1031">
        <v>5</v>
      </c>
      <c r="CC1031">
        <v>5</v>
      </c>
      <c r="CD1031">
        <v>5</v>
      </c>
      <c r="CE1031">
        <v>3</v>
      </c>
      <c r="CF1031">
        <v>2</v>
      </c>
      <c r="CG1031">
        <v>4</v>
      </c>
      <c r="CH1031">
        <v>4</v>
      </c>
      <c r="CI1031">
        <v>4</v>
      </c>
      <c r="CJ1031">
        <v>4</v>
      </c>
      <c r="CK1031">
        <v>4</v>
      </c>
      <c r="CL1031">
        <v>2</v>
      </c>
      <c r="CM1031">
        <v>2</v>
      </c>
      <c r="CN1031">
        <v>2</v>
      </c>
    </row>
    <row r="1032" spans="1:92" ht="15.5">
      <c r="A1032" s="126" t="s">
        <v>296</v>
      </c>
      <c r="B1032" s="132">
        <v>8.3209820357470718</v>
      </c>
      <c r="C1032">
        <v>2</v>
      </c>
      <c r="D1032">
        <v>3</v>
      </c>
      <c r="E1032">
        <v>12</v>
      </c>
      <c r="F1032">
        <v>1</v>
      </c>
      <c r="G1032"/>
      <c r="H1032"/>
      <c r="I1032"/>
      <c r="J1032"/>
      <c r="K1032"/>
      <c r="L1032"/>
      <c r="M1032"/>
      <c r="N1032"/>
      <c r="O1032"/>
      <c r="P1032"/>
      <c r="Q1032" s="126">
        <f t="shared" si="49"/>
        <v>1</v>
      </c>
      <c r="R1032">
        <f t="shared" si="50"/>
        <v>1</v>
      </c>
      <c r="S1032">
        <v>1</v>
      </c>
      <c r="T1032">
        <v>2</v>
      </c>
      <c r="U1032">
        <v>3</v>
      </c>
      <c r="V1032">
        <v>4</v>
      </c>
      <c r="W1032">
        <v>5</v>
      </c>
      <c r="X1032">
        <v>6</v>
      </c>
      <c r="Y1032">
        <v>7</v>
      </c>
      <c r="Z1032">
        <v>8</v>
      </c>
      <c r="AA1032"/>
      <c r="AB1032"/>
      <c r="AC1032">
        <v>11</v>
      </c>
      <c r="AD1032">
        <v>12</v>
      </c>
      <c r="AE1032"/>
      <c r="AF1032"/>
      <c r="AG1032" s="126">
        <f t="shared" si="48"/>
        <v>10</v>
      </c>
      <c r="AH1032">
        <v>3</v>
      </c>
      <c r="AI1032">
        <v>1</v>
      </c>
      <c r="AJ1032">
        <v>8</v>
      </c>
      <c r="AK1032">
        <v>2</v>
      </c>
      <c r="AL1032">
        <v>7</v>
      </c>
      <c r="AM1032">
        <v>5</v>
      </c>
      <c r="AN1032">
        <v>4</v>
      </c>
      <c r="AO1032">
        <v>6</v>
      </c>
      <c r="AP1032"/>
      <c r="AQ1032"/>
      <c r="AR1032">
        <v>9</v>
      </c>
      <c r="AS1032">
        <v>10</v>
      </c>
      <c r="AT1032"/>
      <c r="AU1032" t="s">
        <v>295</v>
      </c>
      <c r="AV1032"/>
      <c r="AW1032"/>
      <c r="AX1032"/>
      <c r="AY1032"/>
      <c r="AZ1032">
        <v>5</v>
      </c>
      <c r="BA1032">
        <v>5</v>
      </c>
      <c r="BB1032">
        <v>5</v>
      </c>
      <c r="BC1032">
        <v>5</v>
      </c>
      <c r="BD1032">
        <v>3</v>
      </c>
      <c r="BE1032">
        <v>4</v>
      </c>
      <c r="BF1032">
        <v>3</v>
      </c>
      <c r="BG1032">
        <v>4</v>
      </c>
      <c r="BH1032">
        <v>3</v>
      </c>
      <c r="BI1032">
        <v>4</v>
      </c>
      <c r="BJ1032">
        <v>4</v>
      </c>
      <c r="BK1032">
        <v>5</v>
      </c>
      <c r="BL1032">
        <v>5</v>
      </c>
      <c r="BM1032">
        <v>5</v>
      </c>
      <c r="BN1032">
        <v>5</v>
      </c>
      <c r="BO1032">
        <v>5</v>
      </c>
      <c r="BP1032">
        <v>5</v>
      </c>
      <c r="BQ1032">
        <v>3</v>
      </c>
      <c r="BR1032">
        <v>4</v>
      </c>
      <c r="BS1032">
        <v>5</v>
      </c>
      <c r="BT1032">
        <v>5</v>
      </c>
      <c r="BU1032">
        <v>3</v>
      </c>
      <c r="BV1032">
        <v>4</v>
      </c>
      <c r="BW1032">
        <v>5</v>
      </c>
      <c r="BX1032">
        <v>5</v>
      </c>
      <c r="BY1032">
        <v>5</v>
      </c>
      <c r="BZ1032">
        <v>5</v>
      </c>
      <c r="CA1032">
        <v>4</v>
      </c>
      <c r="CB1032">
        <v>4</v>
      </c>
      <c r="CC1032">
        <v>5</v>
      </c>
      <c r="CD1032">
        <v>4</v>
      </c>
      <c r="CE1032">
        <v>5</v>
      </c>
      <c r="CF1032">
        <v>3</v>
      </c>
      <c r="CG1032">
        <v>4</v>
      </c>
      <c r="CH1032">
        <v>4</v>
      </c>
      <c r="CI1032">
        <v>5</v>
      </c>
      <c r="CJ1032">
        <v>4</v>
      </c>
      <c r="CK1032">
        <v>3</v>
      </c>
      <c r="CL1032">
        <v>4</v>
      </c>
      <c r="CM1032">
        <v>4</v>
      </c>
      <c r="CN1032">
        <v>3</v>
      </c>
    </row>
    <row r="1033" spans="1:92" ht="15.5">
      <c r="A1033" s="126" t="s">
        <v>294</v>
      </c>
      <c r="B1033" s="132">
        <v>7.6482736790196002</v>
      </c>
      <c r="C1033">
        <v>1</v>
      </c>
      <c r="D1033">
        <v>3</v>
      </c>
      <c r="E1033">
        <v>2</v>
      </c>
      <c r="F1033"/>
      <c r="G1033"/>
      <c r="H1033"/>
      <c r="I1033"/>
      <c r="J1033"/>
      <c r="K1033"/>
      <c r="L1033"/>
      <c r="M1033"/>
      <c r="N1033">
        <v>9</v>
      </c>
      <c r="O1033"/>
      <c r="P1033" t="s">
        <v>293</v>
      </c>
      <c r="Q1033" s="126">
        <f t="shared" si="49"/>
        <v>1</v>
      </c>
      <c r="R1033">
        <f t="shared" si="50"/>
        <v>9</v>
      </c>
      <c r="S1033">
        <v>1</v>
      </c>
      <c r="T1033"/>
      <c r="U1033">
        <v>3</v>
      </c>
      <c r="V1033"/>
      <c r="W1033">
        <v>5</v>
      </c>
      <c r="X1033"/>
      <c r="Y1033">
        <v>7</v>
      </c>
      <c r="Z1033">
        <v>8</v>
      </c>
      <c r="AA1033"/>
      <c r="AB1033">
        <v>10</v>
      </c>
      <c r="AC1033">
        <v>11</v>
      </c>
      <c r="AD1033">
        <v>12</v>
      </c>
      <c r="AE1033">
        <v>13</v>
      </c>
      <c r="AF1033"/>
      <c r="AG1033" s="126">
        <f t="shared" si="48"/>
        <v>9</v>
      </c>
      <c r="AH1033">
        <v>6</v>
      </c>
      <c r="AI1033"/>
      <c r="AJ1033">
        <v>7</v>
      </c>
      <c r="AK1033"/>
      <c r="AL1033">
        <v>8</v>
      </c>
      <c r="AM1033"/>
      <c r="AN1033">
        <v>9</v>
      </c>
      <c r="AO1033">
        <v>1</v>
      </c>
      <c r="AP1033"/>
      <c r="AQ1033">
        <v>2</v>
      </c>
      <c r="AR1033">
        <v>3</v>
      </c>
      <c r="AS1033">
        <v>5</v>
      </c>
      <c r="AT1033">
        <v>4</v>
      </c>
      <c r="AU1033" t="s">
        <v>292</v>
      </c>
      <c r="AV1033"/>
      <c r="AW1033"/>
      <c r="AX1033"/>
      <c r="AY1033"/>
      <c r="AZ1033">
        <v>4</v>
      </c>
      <c r="BA1033">
        <v>5</v>
      </c>
      <c r="BB1033">
        <v>4</v>
      </c>
      <c r="BC1033">
        <v>4</v>
      </c>
      <c r="BD1033">
        <v>5</v>
      </c>
      <c r="BE1033">
        <v>4</v>
      </c>
      <c r="BF1033">
        <v>5</v>
      </c>
      <c r="BG1033">
        <v>4</v>
      </c>
      <c r="BH1033">
        <v>5</v>
      </c>
      <c r="BI1033">
        <v>5</v>
      </c>
      <c r="BJ1033">
        <v>5</v>
      </c>
      <c r="BK1033">
        <v>4</v>
      </c>
      <c r="BL1033">
        <v>5</v>
      </c>
      <c r="BM1033">
        <v>5</v>
      </c>
      <c r="BN1033">
        <v>5</v>
      </c>
      <c r="BO1033">
        <v>4</v>
      </c>
      <c r="BP1033">
        <v>4</v>
      </c>
      <c r="BQ1033">
        <v>5</v>
      </c>
      <c r="BR1033">
        <v>4</v>
      </c>
      <c r="BS1033">
        <v>5</v>
      </c>
      <c r="BT1033">
        <v>4</v>
      </c>
      <c r="BU1033">
        <v>5</v>
      </c>
      <c r="BV1033">
        <v>5</v>
      </c>
      <c r="BW1033">
        <v>4</v>
      </c>
      <c r="BX1033">
        <v>5</v>
      </c>
      <c r="BY1033">
        <v>5</v>
      </c>
      <c r="BZ1033">
        <v>4</v>
      </c>
      <c r="CA1033">
        <v>5</v>
      </c>
      <c r="CB1033">
        <v>4</v>
      </c>
      <c r="CC1033">
        <v>5</v>
      </c>
      <c r="CD1033">
        <v>5</v>
      </c>
      <c r="CE1033">
        <v>4</v>
      </c>
      <c r="CF1033">
        <v>5</v>
      </c>
      <c r="CG1033">
        <v>5</v>
      </c>
      <c r="CH1033">
        <v>5</v>
      </c>
      <c r="CI1033">
        <v>4</v>
      </c>
      <c r="CJ1033">
        <v>4</v>
      </c>
      <c r="CK1033">
        <v>5</v>
      </c>
      <c r="CL1033">
        <v>4</v>
      </c>
      <c r="CM1033">
        <v>4</v>
      </c>
      <c r="CN1033">
        <v>5</v>
      </c>
    </row>
    <row r="1034" spans="1:92" ht="15.5">
      <c r="A1034" s="126" t="s">
        <v>291</v>
      </c>
      <c r="B1034" s="132">
        <v>10.928525703809576</v>
      </c>
      <c r="C1034">
        <v>2</v>
      </c>
      <c r="D1034">
        <v>3</v>
      </c>
      <c r="E1034">
        <v>12</v>
      </c>
      <c r="F1034">
        <v>1</v>
      </c>
      <c r="G1034"/>
      <c r="H1034"/>
      <c r="I1034"/>
      <c r="J1034"/>
      <c r="K1034"/>
      <c r="L1034"/>
      <c r="M1034"/>
      <c r="N1034"/>
      <c r="O1034"/>
      <c r="P1034"/>
      <c r="Q1034" s="126">
        <f t="shared" si="49"/>
        <v>1</v>
      </c>
      <c r="R1034">
        <f t="shared" si="50"/>
        <v>1</v>
      </c>
      <c r="S1034"/>
      <c r="T1034"/>
      <c r="U1034"/>
      <c r="V1034"/>
      <c r="W1034"/>
      <c r="X1034">
        <v>6</v>
      </c>
      <c r="Y1034"/>
      <c r="Z1034"/>
      <c r="AA1034"/>
      <c r="AB1034"/>
      <c r="AC1034"/>
      <c r="AD1034"/>
      <c r="AE1034"/>
      <c r="AF1034"/>
      <c r="AG1034" s="126">
        <f t="shared" si="48"/>
        <v>1</v>
      </c>
      <c r="AH1034"/>
      <c r="AI1034"/>
      <c r="AJ1034"/>
      <c r="AK1034"/>
      <c r="AL1034"/>
      <c r="AM1034">
        <v>1</v>
      </c>
      <c r="AN1034"/>
      <c r="AO1034"/>
      <c r="AP1034"/>
      <c r="AQ1034"/>
      <c r="AR1034"/>
      <c r="AS1034"/>
      <c r="AT1034"/>
      <c r="AU1034" t="s">
        <v>86</v>
      </c>
      <c r="AV1034"/>
      <c r="AW1034"/>
      <c r="AX1034"/>
      <c r="AY1034"/>
      <c r="AZ1034">
        <v>4</v>
      </c>
      <c r="BA1034">
        <v>4</v>
      </c>
      <c r="BB1034">
        <v>4</v>
      </c>
      <c r="BC1034">
        <v>4</v>
      </c>
      <c r="BD1034">
        <v>5</v>
      </c>
      <c r="BE1034">
        <v>5</v>
      </c>
      <c r="BF1034">
        <v>4</v>
      </c>
      <c r="BG1034">
        <v>3</v>
      </c>
      <c r="BH1034">
        <v>3</v>
      </c>
      <c r="BI1034">
        <v>3</v>
      </c>
      <c r="BJ1034">
        <v>3</v>
      </c>
      <c r="BK1034">
        <v>3</v>
      </c>
      <c r="BL1034">
        <v>3</v>
      </c>
      <c r="BM1034">
        <v>3</v>
      </c>
      <c r="BN1034">
        <v>4</v>
      </c>
      <c r="BO1034">
        <v>3</v>
      </c>
      <c r="BP1034">
        <v>3</v>
      </c>
      <c r="BQ1034">
        <v>4</v>
      </c>
      <c r="BR1034">
        <v>3</v>
      </c>
      <c r="BS1034">
        <v>4</v>
      </c>
      <c r="BT1034">
        <v>3</v>
      </c>
      <c r="BU1034">
        <v>3</v>
      </c>
      <c r="BV1034">
        <v>3</v>
      </c>
      <c r="BW1034">
        <v>3</v>
      </c>
      <c r="BX1034">
        <v>3</v>
      </c>
      <c r="BY1034">
        <v>3</v>
      </c>
      <c r="BZ1034">
        <v>4</v>
      </c>
      <c r="CA1034">
        <v>4</v>
      </c>
      <c r="CB1034">
        <v>3</v>
      </c>
      <c r="CC1034">
        <v>3</v>
      </c>
      <c r="CD1034">
        <v>3</v>
      </c>
      <c r="CE1034">
        <v>7</v>
      </c>
      <c r="CF1034">
        <v>4</v>
      </c>
      <c r="CG1034">
        <v>5</v>
      </c>
      <c r="CH1034">
        <v>5</v>
      </c>
      <c r="CI1034">
        <v>4</v>
      </c>
      <c r="CJ1034">
        <v>5</v>
      </c>
      <c r="CK1034">
        <v>5</v>
      </c>
      <c r="CL1034">
        <v>4</v>
      </c>
      <c r="CM1034">
        <v>4</v>
      </c>
      <c r="CN1034">
        <v>4</v>
      </c>
    </row>
    <row r="1035" spans="1:92" ht="15.5">
      <c r="A1035" s="126" t="s">
        <v>290</v>
      </c>
      <c r="B1035" s="132">
        <v>8.9327326127939237</v>
      </c>
      <c r="C1035">
        <v>2</v>
      </c>
      <c r="D1035">
        <v>5</v>
      </c>
      <c r="E1035">
        <v>12</v>
      </c>
      <c r="F1035">
        <v>1</v>
      </c>
      <c r="G1035"/>
      <c r="H1035"/>
      <c r="I1035"/>
      <c r="J1035"/>
      <c r="K1035"/>
      <c r="L1035"/>
      <c r="M1035"/>
      <c r="N1035"/>
      <c r="O1035"/>
      <c r="P1035"/>
      <c r="Q1035" s="126">
        <f t="shared" si="49"/>
        <v>1</v>
      </c>
      <c r="R1035">
        <f t="shared" si="50"/>
        <v>1</v>
      </c>
      <c r="S1035"/>
      <c r="T1035">
        <v>2</v>
      </c>
      <c r="U1035">
        <v>3</v>
      </c>
      <c r="V1035"/>
      <c r="W1035">
        <v>5</v>
      </c>
      <c r="X1035"/>
      <c r="Y1035"/>
      <c r="Z1035"/>
      <c r="AA1035"/>
      <c r="AB1035"/>
      <c r="AC1035"/>
      <c r="AD1035"/>
      <c r="AE1035"/>
      <c r="AF1035"/>
      <c r="AG1035" s="126">
        <f t="shared" si="48"/>
        <v>3</v>
      </c>
      <c r="AH1035"/>
      <c r="AI1035">
        <v>3</v>
      </c>
      <c r="AJ1035">
        <v>2</v>
      </c>
      <c r="AK1035"/>
      <c r="AL1035">
        <v>1</v>
      </c>
      <c r="AM1035"/>
      <c r="AN1035"/>
      <c r="AO1035"/>
      <c r="AP1035"/>
      <c r="AQ1035"/>
      <c r="AR1035"/>
      <c r="AS1035"/>
      <c r="AT1035"/>
      <c r="AU1035" t="s">
        <v>289</v>
      </c>
      <c r="AV1035"/>
      <c r="AW1035"/>
      <c r="AX1035"/>
      <c r="AY1035"/>
      <c r="AZ1035">
        <v>3</v>
      </c>
      <c r="BA1035">
        <v>4</v>
      </c>
      <c r="BB1035">
        <v>3</v>
      </c>
      <c r="BC1035">
        <v>3</v>
      </c>
      <c r="BD1035">
        <v>5</v>
      </c>
      <c r="BE1035">
        <v>5</v>
      </c>
      <c r="BF1035">
        <v>3</v>
      </c>
      <c r="BG1035">
        <v>3</v>
      </c>
      <c r="BH1035">
        <v>3</v>
      </c>
      <c r="BI1035">
        <v>3</v>
      </c>
      <c r="BJ1035">
        <v>4</v>
      </c>
      <c r="BK1035">
        <v>5</v>
      </c>
      <c r="BL1035">
        <v>5</v>
      </c>
      <c r="BM1035">
        <v>5</v>
      </c>
      <c r="BN1035">
        <v>5</v>
      </c>
      <c r="BO1035">
        <v>4</v>
      </c>
      <c r="BP1035">
        <v>5</v>
      </c>
      <c r="BQ1035">
        <v>5</v>
      </c>
      <c r="BR1035">
        <v>5</v>
      </c>
      <c r="BS1035">
        <v>5</v>
      </c>
      <c r="BT1035">
        <v>5</v>
      </c>
      <c r="BU1035">
        <v>5</v>
      </c>
      <c r="BV1035">
        <v>5</v>
      </c>
      <c r="BW1035">
        <v>5</v>
      </c>
      <c r="BX1035">
        <v>5</v>
      </c>
      <c r="BY1035">
        <v>5</v>
      </c>
      <c r="BZ1035">
        <v>5</v>
      </c>
      <c r="CA1035">
        <v>5</v>
      </c>
      <c r="CB1035">
        <v>5</v>
      </c>
      <c r="CC1035">
        <v>5</v>
      </c>
      <c r="CD1035">
        <v>5</v>
      </c>
      <c r="CE1035">
        <v>3</v>
      </c>
      <c r="CF1035">
        <v>3</v>
      </c>
      <c r="CG1035">
        <v>5</v>
      </c>
      <c r="CH1035">
        <v>3</v>
      </c>
      <c r="CI1035">
        <v>3</v>
      </c>
      <c r="CJ1035">
        <v>4</v>
      </c>
      <c r="CK1035">
        <v>1</v>
      </c>
      <c r="CL1035">
        <v>3</v>
      </c>
      <c r="CM1035">
        <v>2</v>
      </c>
      <c r="CN1035">
        <v>2</v>
      </c>
    </row>
    <row r="1036" spans="1:92" ht="15.5">
      <c r="A1036" s="126" t="s">
        <v>288</v>
      </c>
      <c r="B1036" s="132">
        <v>9.3733719260730748</v>
      </c>
      <c r="C1036">
        <v>1</v>
      </c>
      <c r="D1036">
        <v>3</v>
      </c>
      <c r="E1036">
        <v>12</v>
      </c>
      <c r="F1036">
        <v>1</v>
      </c>
      <c r="G1036"/>
      <c r="H1036"/>
      <c r="I1036"/>
      <c r="J1036"/>
      <c r="K1036"/>
      <c r="L1036"/>
      <c r="M1036"/>
      <c r="N1036"/>
      <c r="O1036"/>
      <c r="P1036"/>
      <c r="Q1036" s="126">
        <f t="shared" si="49"/>
        <v>1</v>
      </c>
      <c r="R1036">
        <f t="shared" si="50"/>
        <v>1</v>
      </c>
      <c r="S1036">
        <v>1</v>
      </c>
      <c r="T1036">
        <v>2</v>
      </c>
      <c r="U1036">
        <v>3</v>
      </c>
      <c r="V1036">
        <v>4</v>
      </c>
      <c r="W1036">
        <v>5</v>
      </c>
      <c r="X1036">
        <v>6</v>
      </c>
      <c r="Y1036">
        <v>7</v>
      </c>
      <c r="Z1036"/>
      <c r="AA1036"/>
      <c r="AB1036"/>
      <c r="AC1036">
        <v>11</v>
      </c>
      <c r="AD1036">
        <v>12</v>
      </c>
      <c r="AE1036">
        <v>13</v>
      </c>
      <c r="AF1036"/>
      <c r="AG1036" s="126">
        <f t="shared" si="48"/>
        <v>10</v>
      </c>
      <c r="AH1036">
        <v>9</v>
      </c>
      <c r="AI1036">
        <v>2</v>
      </c>
      <c r="AJ1036">
        <v>1</v>
      </c>
      <c r="AK1036">
        <v>3</v>
      </c>
      <c r="AL1036">
        <v>10</v>
      </c>
      <c r="AM1036">
        <v>4</v>
      </c>
      <c r="AN1036">
        <v>5</v>
      </c>
      <c r="AO1036"/>
      <c r="AP1036"/>
      <c r="AQ1036"/>
      <c r="AR1036">
        <v>6</v>
      </c>
      <c r="AS1036">
        <v>7</v>
      </c>
      <c r="AT1036">
        <v>8</v>
      </c>
      <c r="AU1036"/>
      <c r="AV1036"/>
      <c r="AW1036"/>
      <c r="AX1036"/>
      <c r="AY1036"/>
      <c r="AZ1036">
        <v>6</v>
      </c>
      <c r="BA1036">
        <v>3</v>
      </c>
      <c r="BB1036">
        <v>2</v>
      </c>
      <c r="BC1036">
        <v>4</v>
      </c>
      <c r="BD1036">
        <v>1</v>
      </c>
      <c r="BE1036">
        <v>4</v>
      </c>
      <c r="BF1036">
        <v>4</v>
      </c>
      <c r="BG1036">
        <v>4</v>
      </c>
      <c r="BH1036">
        <v>4</v>
      </c>
      <c r="BI1036">
        <v>4</v>
      </c>
      <c r="BJ1036">
        <v>5</v>
      </c>
      <c r="BK1036">
        <v>5</v>
      </c>
      <c r="BL1036">
        <v>5</v>
      </c>
      <c r="BM1036">
        <v>5</v>
      </c>
      <c r="BN1036">
        <v>5</v>
      </c>
      <c r="BO1036">
        <v>5</v>
      </c>
      <c r="BP1036">
        <v>4</v>
      </c>
      <c r="BQ1036">
        <v>5</v>
      </c>
      <c r="BR1036">
        <v>4</v>
      </c>
      <c r="BS1036">
        <v>5</v>
      </c>
      <c r="BT1036">
        <v>5</v>
      </c>
      <c r="BU1036">
        <v>4</v>
      </c>
      <c r="BV1036">
        <v>4</v>
      </c>
      <c r="BW1036">
        <v>4</v>
      </c>
      <c r="BX1036">
        <v>5</v>
      </c>
      <c r="BY1036">
        <v>5</v>
      </c>
      <c r="BZ1036">
        <v>5</v>
      </c>
      <c r="CA1036">
        <v>5</v>
      </c>
      <c r="CB1036">
        <v>4</v>
      </c>
      <c r="CC1036">
        <v>4</v>
      </c>
      <c r="CD1036">
        <v>4</v>
      </c>
      <c r="CE1036">
        <v>3</v>
      </c>
      <c r="CF1036">
        <v>3</v>
      </c>
      <c r="CG1036">
        <v>5</v>
      </c>
      <c r="CH1036">
        <v>4</v>
      </c>
      <c r="CI1036">
        <v>5</v>
      </c>
      <c r="CJ1036">
        <v>5</v>
      </c>
      <c r="CK1036">
        <v>5</v>
      </c>
      <c r="CL1036">
        <v>4</v>
      </c>
      <c r="CM1036">
        <v>3</v>
      </c>
      <c r="CN1036">
        <v>3</v>
      </c>
    </row>
    <row r="1037" spans="1:92" ht="15.5">
      <c r="A1037" s="126" t="s">
        <v>287</v>
      </c>
      <c r="B1037" s="132">
        <v>9.1358468268567261</v>
      </c>
      <c r="C1037">
        <v>1</v>
      </c>
      <c r="D1037">
        <v>3</v>
      </c>
      <c r="E1037">
        <v>12</v>
      </c>
      <c r="F1037">
        <v>1</v>
      </c>
      <c r="G1037"/>
      <c r="H1037"/>
      <c r="I1037"/>
      <c r="J1037"/>
      <c r="K1037"/>
      <c r="L1037"/>
      <c r="M1037"/>
      <c r="N1037"/>
      <c r="O1037"/>
      <c r="P1037"/>
      <c r="Q1037" s="126">
        <f t="shared" si="49"/>
        <v>1</v>
      </c>
      <c r="R1037">
        <f t="shared" si="50"/>
        <v>1</v>
      </c>
      <c r="S1037"/>
      <c r="T1037">
        <v>2</v>
      </c>
      <c r="U1037">
        <v>3</v>
      </c>
      <c r="V1037"/>
      <c r="W1037"/>
      <c r="X1037">
        <v>6</v>
      </c>
      <c r="Y1037">
        <v>7</v>
      </c>
      <c r="Z1037"/>
      <c r="AA1037"/>
      <c r="AB1037"/>
      <c r="AC1037"/>
      <c r="AD1037"/>
      <c r="AE1037">
        <v>13</v>
      </c>
      <c r="AF1037"/>
      <c r="AG1037" s="126">
        <f t="shared" si="48"/>
        <v>5</v>
      </c>
      <c r="AH1037"/>
      <c r="AI1037">
        <v>2</v>
      </c>
      <c r="AJ1037">
        <v>4</v>
      </c>
      <c r="AK1037"/>
      <c r="AL1037"/>
      <c r="AM1037">
        <v>3</v>
      </c>
      <c r="AN1037">
        <v>1</v>
      </c>
      <c r="AO1037"/>
      <c r="AP1037"/>
      <c r="AQ1037"/>
      <c r="AR1037"/>
      <c r="AS1037"/>
      <c r="AT1037">
        <v>5</v>
      </c>
      <c r="AU1037"/>
      <c r="AV1037"/>
      <c r="AW1037"/>
      <c r="AX1037"/>
      <c r="AY1037"/>
      <c r="AZ1037">
        <v>4</v>
      </c>
      <c r="BA1037">
        <v>4</v>
      </c>
      <c r="BB1037">
        <v>4</v>
      </c>
      <c r="BC1037">
        <v>2</v>
      </c>
      <c r="BD1037">
        <v>4</v>
      </c>
      <c r="BE1037">
        <v>3</v>
      </c>
      <c r="BF1037">
        <v>3</v>
      </c>
      <c r="BG1037">
        <v>4</v>
      </c>
      <c r="BH1037">
        <v>3</v>
      </c>
      <c r="BI1037">
        <v>4</v>
      </c>
      <c r="BJ1037">
        <v>5</v>
      </c>
      <c r="BK1037">
        <v>5</v>
      </c>
      <c r="BL1037">
        <v>4</v>
      </c>
      <c r="BM1037">
        <v>5</v>
      </c>
      <c r="BN1037">
        <v>4</v>
      </c>
      <c r="BO1037">
        <v>4</v>
      </c>
      <c r="BP1037">
        <v>4</v>
      </c>
      <c r="BQ1037">
        <v>5</v>
      </c>
      <c r="BR1037">
        <v>4</v>
      </c>
      <c r="BS1037">
        <v>5</v>
      </c>
      <c r="BT1037">
        <v>5</v>
      </c>
      <c r="BU1037">
        <v>4</v>
      </c>
      <c r="BV1037">
        <v>5</v>
      </c>
      <c r="BW1037">
        <v>5</v>
      </c>
      <c r="BX1037">
        <v>5</v>
      </c>
      <c r="BY1037">
        <v>4</v>
      </c>
      <c r="BZ1037">
        <v>5</v>
      </c>
      <c r="CA1037">
        <v>4</v>
      </c>
      <c r="CB1037">
        <v>4</v>
      </c>
      <c r="CC1037">
        <v>5</v>
      </c>
      <c r="CD1037">
        <v>5</v>
      </c>
      <c r="CE1037">
        <v>4</v>
      </c>
      <c r="CF1037">
        <v>1</v>
      </c>
      <c r="CG1037">
        <v>4</v>
      </c>
      <c r="CH1037">
        <v>2</v>
      </c>
      <c r="CI1037">
        <v>4</v>
      </c>
      <c r="CJ1037">
        <v>3</v>
      </c>
      <c r="CK1037">
        <v>1</v>
      </c>
      <c r="CL1037">
        <v>2</v>
      </c>
      <c r="CM1037">
        <v>2</v>
      </c>
      <c r="CN1037">
        <v>1</v>
      </c>
    </row>
    <row r="1038" spans="1:92" ht="15.5">
      <c r="A1038" s="126" t="s">
        <v>286</v>
      </c>
      <c r="B1038" s="132">
        <v>9.2357686109307604</v>
      </c>
      <c r="C1038">
        <v>2</v>
      </c>
      <c r="D1038">
        <v>4</v>
      </c>
      <c r="E1038">
        <v>2</v>
      </c>
      <c r="F1038"/>
      <c r="G1038"/>
      <c r="H1038"/>
      <c r="I1038"/>
      <c r="J1038"/>
      <c r="K1038"/>
      <c r="L1038"/>
      <c r="M1038"/>
      <c r="N1038">
        <v>9</v>
      </c>
      <c r="O1038"/>
      <c r="P1038" t="s">
        <v>285</v>
      </c>
      <c r="Q1038" s="126">
        <f t="shared" si="49"/>
        <v>1</v>
      </c>
      <c r="R1038">
        <f t="shared" si="50"/>
        <v>9</v>
      </c>
      <c r="S1038"/>
      <c r="T1038">
        <v>2</v>
      </c>
      <c r="U1038"/>
      <c r="V1038">
        <v>4</v>
      </c>
      <c r="W1038"/>
      <c r="X1038"/>
      <c r="Y1038"/>
      <c r="Z1038"/>
      <c r="AA1038">
        <v>9</v>
      </c>
      <c r="AB1038"/>
      <c r="AC1038">
        <v>11</v>
      </c>
      <c r="AD1038"/>
      <c r="AE1038"/>
      <c r="AF1038"/>
      <c r="AG1038" s="126">
        <f t="shared" si="48"/>
        <v>4</v>
      </c>
      <c r="AH1038"/>
      <c r="AI1038">
        <v>1</v>
      </c>
      <c r="AJ1038"/>
      <c r="AK1038">
        <v>4</v>
      </c>
      <c r="AL1038"/>
      <c r="AM1038"/>
      <c r="AN1038"/>
      <c r="AO1038"/>
      <c r="AP1038">
        <v>3</v>
      </c>
      <c r="AQ1038"/>
      <c r="AR1038">
        <v>2</v>
      </c>
      <c r="AS1038"/>
      <c r="AT1038"/>
      <c r="AU1038" t="s">
        <v>284</v>
      </c>
      <c r="AV1038" t="s">
        <v>283</v>
      </c>
      <c r="AW1038" t="s">
        <v>282</v>
      </c>
      <c r="AX1038"/>
      <c r="AY1038"/>
      <c r="AZ1038">
        <v>4</v>
      </c>
      <c r="BA1038">
        <v>5</v>
      </c>
      <c r="BB1038">
        <v>4</v>
      </c>
      <c r="BC1038">
        <v>4</v>
      </c>
      <c r="BD1038">
        <v>4</v>
      </c>
      <c r="BE1038">
        <v>5</v>
      </c>
      <c r="BF1038">
        <v>4</v>
      </c>
      <c r="BG1038">
        <v>4</v>
      </c>
      <c r="BH1038">
        <v>4</v>
      </c>
      <c r="BI1038">
        <v>4</v>
      </c>
      <c r="BJ1038">
        <v>5</v>
      </c>
      <c r="BK1038">
        <v>5</v>
      </c>
      <c r="BL1038">
        <v>4</v>
      </c>
      <c r="BM1038">
        <v>4</v>
      </c>
      <c r="BN1038">
        <v>4</v>
      </c>
      <c r="BO1038">
        <v>4</v>
      </c>
      <c r="BP1038">
        <v>4</v>
      </c>
      <c r="BQ1038">
        <v>5</v>
      </c>
      <c r="BR1038">
        <v>4</v>
      </c>
      <c r="BS1038">
        <v>4</v>
      </c>
      <c r="BT1038">
        <v>4</v>
      </c>
      <c r="BU1038">
        <v>4</v>
      </c>
      <c r="BV1038">
        <v>4</v>
      </c>
      <c r="BW1038">
        <v>4</v>
      </c>
      <c r="BX1038">
        <v>4</v>
      </c>
      <c r="BY1038">
        <v>5</v>
      </c>
      <c r="BZ1038">
        <v>4</v>
      </c>
      <c r="CA1038">
        <v>5</v>
      </c>
      <c r="CB1038">
        <v>4</v>
      </c>
      <c r="CC1038">
        <v>4</v>
      </c>
      <c r="CD1038">
        <v>5</v>
      </c>
      <c r="CE1038">
        <v>7</v>
      </c>
      <c r="CF1038">
        <v>4</v>
      </c>
      <c r="CG1038">
        <v>4</v>
      </c>
      <c r="CH1038">
        <v>5</v>
      </c>
      <c r="CI1038">
        <v>4</v>
      </c>
      <c r="CJ1038">
        <v>5</v>
      </c>
      <c r="CK1038">
        <v>4</v>
      </c>
      <c r="CL1038">
        <v>4</v>
      </c>
      <c r="CM1038">
        <v>4</v>
      </c>
      <c r="CN1038">
        <v>3</v>
      </c>
    </row>
    <row r="1039" spans="1:92" ht="15.5">
      <c r="A1039" s="126" t="s">
        <v>281</v>
      </c>
      <c r="B1039" s="132">
        <v>9.6160841976250779</v>
      </c>
      <c r="C1039">
        <v>1</v>
      </c>
      <c r="D1039">
        <v>2</v>
      </c>
      <c r="E1039">
        <v>4</v>
      </c>
      <c r="F1039"/>
      <c r="G1039"/>
      <c r="H1039"/>
      <c r="I1039"/>
      <c r="J1039"/>
      <c r="K1039"/>
      <c r="L1039"/>
      <c r="M1039">
        <v>8</v>
      </c>
      <c r="N1039"/>
      <c r="O1039"/>
      <c r="P1039"/>
      <c r="Q1039" s="126">
        <f t="shared" si="49"/>
        <v>1</v>
      </c>
      <c r="R1039">
        <f t="shared" si="50"/>
        <v>8</v>
      </c>
      <c r="S1039"/>
      <c r="T1039"/>
      <c r="U1039">
        <v>3</v>
      </c>
      <c r="V1039">
        <v>4</v>
      </c>
      <c r="W1039"/>
      <c r="X1039"/>
      <c r="Y1039"/>
      <c r="Z1039"/>
      <c r="AA1039">
        <v>9</v>
      </c>
      <c r="AB1039"/>
      <c r="AC1039"/>
      <c r="AD1039"/>
      <c r="AE1039"/>
      <c r="AF1039"/>
      <c r="AG1039" s="126">
        <f t="shared" si="48"/>
        <v>3</v>
      </c>
      <c r="AH1039"/>
      <c r="AI1039"/>
      <c r="AJ1039">
        <v>3</v>
      </c>
      <c r="AK1039">
        <v>2</v>
      </c>
      <c r="AL1039"/>
      <c r="AM1039"/>
      <c r="AN1039"/>
      <c r="AO1039"/>
      <c r="AP1039">
        <v>1</v>
      </c>
      <c r="AQ1039"/>
      <c r="AR1039"/>
      <c r="AS1039"/>
      <c r="AT1039"/>
      <c r="AU1039" t="s">
        <v>280</v>
      </c>
      <c r="AV1039"/>
      <c r="AW1039"/>
      <c r="AX1039"/>
      <c r="AY1039"/>
      <c r="AZ1039">
        <v>4</v>
      </c>
      <c r="BA1039">
        <v>4</v>
      </c>
      <c r="BB1039">
        <v>4</v>
      </c>
      <c r="BC1039">
        <v>4</v>
      </c>
      <c r="BD1039">
        <v>4</v>
      </c>
      <c r="BE1039">
        <v>5</v>
      </c>
      <c r="BF1039">
        <v>4</v>
      </c>
      <c r="BG1039">
        <v>5</v>
      </c>
      <c r="BH1039">
        <v>4</v>
      </c>
      <c r="BI1039">
        <v>4</v>
      </c>
      <c r="BJ1039">
        <v>4</v>
      </c>
      <c r="BK1039">
        <v>5</v>
      </c>
      <c r="BL1039">
        <v>4</v>
      </c>
      <c r="BM1039">
        <v>4</v>
      </c>
      <c r="BN1039">
        <v>4</v>
      </c>
      <c r="BO1039">
        <v>4</v>
      </c>
      <c r="BP1039">
        <v>4</v>
      </c>
      <c r="BQ1039">
        <v>5</v>
      </c>
      <c r="BR1039">
        <v>4</v>
      </c>
      <c r="BS1039">
        <v>4</v>
      </c>
      <c r="BT1039">
        <v>4</v>
      </c>
      <c r="BU1039">
        <v>5</v>
      </c>
      <c r="BV1039">
        <v>4</v>
      </c>
      <c r="BW1039">
        <v>4</v>
      </c>
      <c r="BX1039">
        <v>5</v>
      </c>
      <c r="BY1039">
        <v>4</v>
      </c>
      <c r="BZ1039">
        <v>4</v>
      </c>
      <c r="CA1039">
        <v>4</v>
      </c>
      <c r="CB1039">
        <v>5</v>
      </c>
      <c r="CC1039">
        <v>4</v>
      </c>
      <c r="CD1039">
        <v>5</v>
      </c>
      <c r="CE1039">
        <v>4</v>
      </c>
      <c r="CF1039">
        <v>5</v>
      </c>
      <c r="CG1039">
        <v>4</v>
      </c>
      <c r="CH1039">
        <v>4</v>
      </c>
      <c r="CI1039">
        <v>4</v>
      </c>
      <c r="CJ1039">
        <v>4</v>
      </c>
      <c r="CK1039">
        <v>4</v>
      </c>
      <c r="CL1039">
        <v>4</v>
      </c>
      <c r="CM1039">
        <v>4</v>
      </c>
      <c r="CN1039">
        <v>5</v>
      </c>
    </row>
    <row r="1040" spans="1:92" ht="15.5">
      <c r="A1040" s="126" t="s">
        <v>279</v>
      </c>
      <c r="B1040" s="132">
        <v>9.1653623245952165</v>
      </c>
      <c r="C1040">
        <v>2</v>
      </c>
      <c r="D1040">
        <v>3</v>
      </c>
      <c r="E1040">
        <v>3</v>
      </c>
      <c r="F1040">
        <v>1</v>
      </c>
      <c r="G1040"/>
      <c r="H1040"/>
      <c r="I1040"/>
      <c r="J1040"/>
      <c r="K1040"/>
      <c r="L1040"/>
      <c r="M1040"/>
      <c r="N1040"/>
      <c r="O1040"/>
      <c r="P1040"/>
      <c r="Q1040" s="126">
        <f t="shared" si="49"/>
        <v>1</v>
      </c>
      <c r="R1040">
        <f t="shared" si="50"/>
        <v>1</v>
      </c>
      <c r="S1040"/>
      <c r="T1040">
        <v>2</v>
      </c>
      <c r="U1040"/>
      <c r="V1040"/>
      <c r="W1040"/>
      <c r="X1040">
        <v>6</v>
      </c>
      <c r="Y1040">
        <v>7</v>
      </c>
      <c r="Z1040"/>
      <c r="AA1040"/>
      <c r="AB1040"/>
      <c r="AC1040"/>
      <c r="AD1040">
        <v>12</v>
      </c>
      <c r="AE1040"/>
      <c r="AF1040"/>
      <c r="AG1040" s="126">
        <f t="shared" si="48"/>
        <v>4</v>
      </c>
      <c r="AH1040"/>
      <c r="AI1040">
        <v>1</v>
      </c>
      <c r="AJ1040"/>
      <c r="AK1040"/>
      <c r="AL1040"/>
      <c r="AM1040">
        <v>2</v>
      </c>
      <c r="AN1040">
        <v>4</v>
      </c>
      <c r="AO1040"/>
      <c r="AP1040"/>
      <c r="AQ1040"/>
      <c r="AR1040"/>
      <c r="AS1040">
        <v>3</v>
      </c>
      <c r="AT1040"/>
      <c r="AU1040" t="s">
        <v>278</v>
      </c>
      <c r="AV1040"/>
      <c r="AW1040"/>
      <c r="AX1040"/>
      <c r="AY1040"/>
      <c r="AZ1040">
        <v>6</v>
      </c>
      <c r="BA1040">
        <v>3</v>
      </c>
      <c r="BB1040">
        <v>3</v>
      </c>
      <c r="BC1040">
        <v>4</v>
      </c>
      <c r="BD1040">
        <v>4</v>
      </c>
      <c r="BE1040">
        <v>5</v>
      </c>
      <c r="BF1040">
        <v>4</v>
      </c>
      <c r="BG1040">
        <v>4</v>
      </c>
      <c r="BH1040">
        <v>4</v>
      </c>
      <c r="BI1040">
        <v>4</v>
      </c>
      <c r="BJ1040">
        <v>4</v>
      </c>
      <c r="BK1040">
        <v>5</v>
      </c>
      <c r="BL1040">
        <v>5</v>
      </c>
      <c r="BM1040">
        <v>4</v>
      </c>
      <c r="BN1040">
        <v>5</v>
      </c>
      <c r="BO1040">
        <v>4</v>
      </c>
      <c r="BP1040">
        <v>4</v>
      </c>
      <c r="BQ1040">
        <v>4</v>
      </c>
      <c r="BR1040">
        <v>5</v>
      </c>
      <c r="BS1040">
        <v>5</v>
      </c>
      <c r="BT1040">
        <v>4</v>
      </c>
      <c r="BU1040">
        <v>4</v>
      </c>
      <c r="BV1040">
        <v>5</v>
      </c>
      <c r="BW1040">
        <v>5</v>
      </c>
      <c r="BX1040">
        <v>5</v>
      </c>
      <c r="BY1040">
        <v>5</v>
      </c>
      <c r="BZ1040">
        <v>5</v>
      </c>
      <c r="CA1040">
        <v>5</v>
      </c>
      <c r="CB1040">
        <v>4</v>
      </c>
      <c r="CC1040">
        <v>4</v>
      </c>
      <c r="CD1040">
        <v>5</v>
      </c>
      <c r="CE1040">
        <v>1</v>
      </c>
      <c r="CF1040">
        <v>3</v>
      </c>
      <c r="CG1040">
        <v>4</v>
      </c>
      <c r="CH1040">
        <v>4</v>
      </c>
      <c r="CI1040">
        <v>4</v>
      </c>
      <c r="CJ1040">
        <v>4</v>
      </c>
      <c r="CK1040">
        <v>4</v>
      </c>
      <c r="CL1040">
        <v>2</v>
      </c>
      <c r="CM1040">
        <v>2</v>
      </c>
      <c r="CN1040">
        <v>2</v>
      </c>
    </row>
    <row r="1041" spans="1:93" ht="15.5">
      <c r="A1041" s="126" t="s">
        <v>277</v>
      </c>
      <c r="B1041" s="132">
        <v>9.618885923632325</v>
      </c>
      <c r="C1041">
        <v>2</v>
      </c>
      <c r="D1041">
        <v>3</v>
      </c>
      <c r="E1041">
        <v>14</v>
      </c>
      <c r="F1041">
        <v>1</v>
      </c>
      <c r="G1041"/>
      <c r="H1041"/>
      <c r="I1041"/>
      <c r="J1041"/>
      <c r="K1041"/>
      <c r="L1041"/>
      <c r="M1041"/>
      <c r="N1041"/>
      <c r="O1041"/>
      <c r="P1041"/>
      <c r="Q1041" s="126">
        <f t="shared" si="49"/>
        <v>1</v>
      </c>
      <c r="R1041">
        <f t="shared" si="50"/>
        <v>1</v>
      </c>
      <c r="S1041"/>
      <c r="T1041">
        <v>2</v>
      </c>
      <c r="U1041"/>
      <c r="V1041"/>
      <c r="W1041"/>
      <c r="X1041"/>
      <c r="Y1041"/>
      <c r="Z1041"/>
      <c r="AA1041"/>
      <c r="AB1041"/>
      <c r="AC1041"/>
      <c r="AD1041"/>
      <c r="AE1041"/>
      <c r="AF1041"/>
      <c r="AG1041" s="126">
        <f t="shared" si="48"/>
        <v>1</v>
      </c>
      <c r="AH1041"/>
      <c r="AI1041">
        <v>1</v>
      </c>
      <c r="AJ1041"/>
      <c r="AK1041"/>
      <c r="AL1041"/>
      <c r="AM1041"/>
      <c r="AN1041"/>
      <c r="AO1041"/>
      <c r="AP1041"/>
      <c r="AQ1041"/>
      <c r="AR1041"/>
      <c r="AS1041"/>
      <c r="AT1041"/>
      <c r="AU1041"/>
      <c r="AV1041"/>
      <c r="AW1041"/>
      <c r="AX1041"/>
      <c r="AY1041"/>
      <c r="AZ1041">
        <v>6</v>
      </c>
      <c r="BA1041">
        <v>3</v>
      </c>
      <c r="BB1041">
        <v>2</v>
      </c>
      <c r="BC1041">
        <v>4</v>
      </c>
      <c r="BD1041">
        <v>4</v>
      </c>
      <c r="BE1041">
        <v>5</v>
      </c>
      <c r="BF1041">
        <v>3</v>
      </c>
      <c r="BG1041">
        <v>3</v>
      </c>
      <c r="BH1041">
        <v>3</v>
      </c>
      <c r="BI1041">
        <v>3</v>
      </c>
      <c r="BJ1041">
        <v>3</v>
      </c>
      <c r="BK1041">
        <v>4</v>
      </c>
      <c r="BL1041">
        <v>4</v>
      </c>
      <c r="BM1041">
        <v>4</v>
      </c>
      <c r="BN1041">
        <v>4</v>
      </c>
      <c r="BO1041">
        <v>4</v>
      </c>
      <c r="BP1041">
        <v>3</v>
      </c>
      <c r="BQ1041">
        <v>3</v>
      </c>
      <c r="BR1041">
        <v>4</v>
      </c>
      <c r="BS1041">
        <v>3</v>
      </c>
      <c r="BT1041">
        <v>3</v>
      </c>
      <c r="BU1041">
        <v>4</v>
      </c>
      <c r="BV1041">
        <v>3</v>
      </c>
      <c r="BW1041">
        <v>3</v>
      </c>
      <c r="BX1041">
        <v>4</v>
      </c>
      <c r="BY1041">
        <v>4</v>
      </c>
      <c r="BZ1041">
        <v>5</v>
      </c>
      <c r="CA1041">
        <v>4</v>
      </c>
      <c r="CB1041">
        <v>3</v>
      </c>
      <c r="CC1041">
        <v>3</v>
      </c>
      <c r="CD1041">
        <v>3</v>
      </c>
      <c r="CE1041">
        <v>7</v>
      </c>
      <c r="CF1041">
        <v>3</v>
      </c>
      <c r="CG1041">
        <v>4</v>
      </c>
      <c r="CH1041">
        <v>2</v>
      </c>
      <c r="CI1041">
        <v>4</v>
      </c>
      <c r="CJ1041">
        <v>3</v>
      </c>
      <c r="CK1041">
        <v>3</v>
      </c>
      <c r="CL1041">
        <v>1</v>
      </c>
      <c r="CM1041">
        <v>2</v>
      </c>
      <c r="CN1041">
        <v>1</v>
      </c>
    </row>
    <row r="1042" spans="1:93" ht="15.5">
      <c r="A1042" s="126" t="s">
        <v>276</v>
      </c>
      <c r="B1042" s="132">
        <v>10.263073181447108</v>
      </c>
      <c r="C1042">
        <v>2</v>
      </c>
      <c r="D1042">
        <v>1</v>
      </c>
      <c r="E1042">
        <v>2</v>
      </c>
      <c r="F1042">
        <v>1</v>
      </c>
      <c r="G1042"/>
      <c r="H1042"/>
      <c r="I1042"/>
      <c r="J1042"/>
      <c r="K1042"/>
      <c r="L1042">
        <v>7</v>
      </c>
      <c r="M1042"/>
      <c r="N1042"/>
      <c r="O1042"/>
      <c r="P1042"/>
      <c r="Q1042" s="126">
        <f t="shared" si="49"/>
        <v>2</v>
      </c>
      <c r="R1042">
        <f t="shared" si="50"/>
        <v>11</v>
      </c>
      <c r="S1042"/>
      <c r="T1042">
        <v>2</v>
      </c>
      <c r="U1042"/>
      <c r="V1042"/>
      <c r="W1042">
        <v>5</v>
      </c>
      <c r="X1042"/>
      <c r="Y1042">
        <v>7</v>
      </c>
      <c r="Z1042"/>
      <c r="AA1042"/>
      <c r="AB1042"/>
      <c r="AC1042"/>
      <c r="AD1042">
        <v>12</v>
      </c>
      <c r="AE1042"/>
      <c r="AF1042"/>
      <c r="AG1042" s="126">
        <f t="shared" si="48"/>
        <v>4</v>
      </c>
      <c r="AH1042"/>
      <c r="AI1042">
        <v>1</v>
      </c>
      <c r="AJ1042"/>
      <c r="AK1042"/>
      <c r="AL1042">
        <v>4</v>
      </c>
      <c r="AM1042"/>
      <c r="AN1042">
        <v>2</v>
      </c>
      <c r="AO1042"/>
      <c r="AP1042"/>
      <c r="AQ1042"/>
      <c r="AR1042"/>
      <c r="AS1042">
        <v>3</v>
      </c>
      <c r="AT1042"/>
      <c r="AU1042" t="s">
        <v>275</v>
      </c>
      <c r="AV1042" t="s">
        <v>274</v>
      </c>
      <c r="AW1042" t="s">
        <v>273</v>
      </c>
      <c r="AX1042" t="s">
        <v>272</v>
      </c>
      <c r="AY1042" t="s">
        <v>271</v>
      </c>
      <c r="AZ1042">
        <v>4</v>
      </c>
      <c r="BA1042">
        <v>4</v>
      </c>
      <c r="BB1042">
        <v>4</v>
      </c>
      <c r="BC1042">
        <v>4</v>
      </c>
      <c r="BD1042">
        <v>5</v>
      </c>
      <c r="BE1042">
        <v>5</v>
      </c>
      <c r="BF1042">
        <v>3</v>
      </c>
      <c r="BG1042">
        <v>3</v>
      </c>
      <c r="BH1042">
        <v>3</v>
      </c>
      <c r="BI1042">
        <v>3</v>
      </c>
      <c r="BJ1042">
        <v>3</v>
      </c>
      <c r="BK1042">
        <v>3</v>
      </c>
      <c r="BL1042">
        <v>3</v>
      </c>
      <c r="BM1042">
        <v>3</v>
      </c>
      <c r="BN1042">
        <v>3</v>
      </c>
      <c r="BO1042">
        <v>3</v>
      </c>
      <c r="BP1042">
        <v>3</v>
      </c>
      <c r="BQ1042">
        <v>3</v>
      </c>
      <c r="BR1042">
        <v>3</v>
      </c>
      <c r="BS1042">
        <v>3</v>
      </c>
      <c r="BT1042">
        <v>3</v>
      </c>
      <c r="BU1042">
        <v>3</v>
      </c>
      <c r="BV1042">
        <v>3</v>
      </c>
      <c r="BW1042">
        <v>3</v>
      </c>
      <c r="BX1042">
        <v>3</v>
      </c>
      <c r="BY1042">
        <v>3</v>
      </c>
      <c r="BZ1042">
        <v>3</v>
      </c>
      <c r="CA1042">
        <v>3</v>
      </c>
      <c r="CB1042">
        <v>3</v>
      </c>
      <c r="CC1042">
        <v>3</v>
      </c>
      <c r="CD1042">
        <v>3</v>
      </c>
      <c r="CE1042">
        <v>7</v>
      </c>
      <c r="CF1042">
        <v>4</v>
      </c>
      <c r="CG1042">
        <v>4</v>
      </c>
      <c r="CH1042">
        <v>4</v>
      </c>
      <c r="CI1042">
        <v>4</v>
      </c>
      <c r="CJ1042">
        <v>4</v>
      </c>
      <c r="CK1042">
        <v>4</v>
      </c>
      <c r="CL1042">
        <v>4</v>
      </c>
      <c r="CM1042">
        <v>4</v>
      </c>
      <c r="CN1042">
        <v>4</v>
      </c>
    </row>
    <row r="1043" spans="1:93" ht="15.5">
      <c r="A1043" s="126" t="s">
        <v>270</v>
      </c>
      <c r="B1043" s="132">
        <v>9.4585169509062581</v>
      </c>
      <c r="C1043">
        <v>1</v>
      </c>
      <c r="D1043">
        <v>2</v>
      </c>
      <c r="E1043">
        <v>2</v>
      </c>
      <c r="F1043"/>
      <c r="G1043"/>
      <c r="H1043"/>
      <c r="I1043"/>
      <c r="J1043"/>
      <c r="K1043"/>
      <c r="L1043"/>
      <c r="M1043">
        <v>8</v>
      </c>
      <c r="N1043"/>
      <c r="O1043"/>
      <c r="P1043"/>
      <c r="Q1043" s="126">
        <f t="shared" si="49"/>
        <v>1</v>
      </c>
      <c r="R1043">
        <f t="shared" si="50"/>
        <v>8</v>
      </c>
      <c r="S1043"/>
      <c r="T1043">
        <v>2</v>
      </c>
      <c r="U1043"/>
      <c r="V1043">
        <v>4</v>
      </c>
      <c r="W1043"/>
      <c r="X1043"/>
      <c r="Y1043"/>
      <c r="Z1043"/>
      <c r="AA1043"/>
      <c r="AB1043"/>
      <c r="AC1043"/>
      <c r="AD1043"/>
      <c r="AE1043"/>
      <c r="AF1043"/>
      <c r="AG1043" s="126">
        <f t="shared" si="48"/>
        <v>2</v>
      </c>
      <c r="AH1043"/>
      <c r="AI1043">
        <v>2</v>
      </c>
      <c r="AJ1043"/>
      <c r="AK1043">
        <v>1</v>
      </c>
      <c r="AL1043"/>
      <c r="AM1043"/>
      <c r="AN1043"/>
      <c r="AO1043"/>
      <c r="AP1043"/>
      <c r="AQ1043"/>
      <c r="AR1043"/>
      <c r="AS1043"/>
      <c r="AT1043"/>
      <c r="AU1043" t="s">
        <v>269</v>
      </c>
      <c r="AV1043"/>
      <c r="AW1043"/>
      <c r="AX1043"/>
      <c r="AY1043"/>
      <c r="AZ1043">
        <v>5</v>
      </c>
      <c r="BA1043">
        <v>3</v>
      </c>
      <c r="BB1043">
        <v>4</v>
      </c>
      <c r="BC1043">
        <v>5</v>
      </c>
      <c r="BD1043">
        <v>4</v>
      </c>
      <c r="BE1043">
        <v>4</v>
      </c>
      <c r="BF1043">
        <v>4</v>
      </c>
      <c r="BG1043">
        <v>5</v>
      </c>
      <c r="BH1043">
        <v>3</v>
      </c>
      <c r="BI1043">
        <v>4</v>
      </c>
      <c r="BJ1043">
        <v>5</v>
      </c>
      <c r="BK1043">
        <v>4</v>
      </c>
      <c r="BL1043">
        <v>5</v>
      </c>
      <c r="BM1043">
        <v>4</v>
      </c>
      <c r="BN1043">
        <v>4</v>
      </c>
      <c r="BO1043">
        <v>5</v>
      </c>
      <c r="BP1043">
        <v>4</v>
      </c>
      <c r="BQ1043">
        <v>5</v>
      </c>
      <c r="BR1043">
        <v>5</v>
      </c>
      <c r="BS1043">
        <v>4</v>
      </c>
      <c r="BT1043">
        <v>4</v>
      </c>
      <c r="BU1043">
        <v>4</v>
      </c>
      <c r="BV1043">
        <v>5</v>
      </c>
      <c r="BW1043">
        <v>3</v>
      </c>
      <c r="BX1043">
        <v>5</v>
      </c>
      <c r="BY1043">
        <v>4</v>
      </c>
      <c r="BZ1043">
        <v>5</v>
      </c>
      <c r="CA1043">
        <v>5</v>
      </c>
      <c r="CB1043">
        <v>4</v>
      </c>
      <c r="CC1043">
        <v>4</v>
      </c>
      <c r="CD1043">
        <v>5</v>
      </c>
      <c r="CE1043">
        <v>4</v>
      </c>
      <c r="CF1043">
        <v>5</v>
      </c>
      <c r="CG1043">
        <v>5</v>
      </c>
      <c r="CH1043">
        <v>4</v>
      </c>
      <c r="CI1043">
        <v>4</v>
      </c>
      <c r="CJ1043">
        <v>5</v>
      </c>
      <c r="CK1043">
        <v>4</v>
      </c>
      <c r="CL1043">
        <v>4</v>
      </c>
      <c r="CM1043">
        <v>4</v>
      </c>
      <c r="CN1043">
        <v>5</v>
      </c>
    </row>
    <row r="1044" spans="1:93" ht="15.5">
      <c r="A1044" s="126" t="s">
        <v>268</v>
      </c>
      <c r="B1044" s="132">
        <v>7.8195596185638223</v>
      </c>
      <c r="C1044">
        <v>2</v>
      </c>
      <c r="D1044">
        <v>5</v>
      </c>
      <c r="E1044">
        <v>3</v>
      </c>
      <c r="F1044"/>
      <c r="G1044"/>
      <c r="H1044"/>
      <c r="I1044"/>
      <c r="J1044"/>
      <c r="K1044"/>
      <c r="L1044"/>
      <c r="M1044"/>
      <c r="N1044">
        <v>9</v>
      </c>
      <c r="O1044"/>
      <c r="P1044" t="s">
        <v>267</v>
      </c>
      <c r="Q1044" s="126">
        <f t="shared" si="49"/>
        <v>1</v>
      </c>
      <c r="R1044">
        <f t="shared" si="50"/>
        <v>9</v>
      </c>
      <c r="S1044"/>
      <c r="T1044">
        <v>2</v>
      </c>
      <c r="U1044">
        <v>3</v>
      </c>
      <c r="V1044">
        <v>4</v>
      </c>
      <c r="W1044">
        <v>5</v>
      </c>
      <c r="X1044">
        <v>6</v>
      </c>
      <c r="Y1044">
        <v>7</v>
      </c>
      <c r="Z1044">
        <v>8</v>
      </c>
      <c r="AA1044"/>
      <c r="AB1044"/>
      <c r="AC1044">
        <v>11</v>
      </c>
      <c r="AD1044">
        <v>12</v>
      </c>
      <c r="AE1044"/>
      <c r="AF1044"/>
      <c r="AG1044" s="126">
        <f t="shared" si="48"/>
        <v>9</v>
      </c>
      <c r="AH1044"/>
      <c r="AI1044">
        <v>6</v>
      </c>
      <c r="AJ1044">
        <v>5</v>
      </c>
      <c r="AK1044">
        <v>7</v>
      </c>
      <c r="AL1044">
        <v>2</v>
      </c>
      <c r="AM1044">
        <v>1</v>
      </c>
      <c r="AN1044">
        <v>4</v>
      </c>
      <c r="AO1044">
        <v>3</v>
      </c>
      <c r="AP1044"/>
      <c r="AQ1044"/>
      <c r="AR1044"/>
      <c r="AS1044"/>
      <c r="AT1044"/>
      <c r="AU1044" t="s">
        <v>266</v>
      </c>
      <c r="AV1044" t="s">
        <v>265</v>
      </c>
      <c r="AW1044" t="s">
        <v>264</v>
      </c>
      <c r="AX1044" t="s">
        <v>263</v>
      </c>
      <c r="AY1044" t="s">
        <v>262</v>
      </c>
      <c r="AZ1044">
        <v>6</v>
      </c>
      <c r="BA1044">
        <v>3</v>
      </c>
      <c r="BB1044">
        <v>4</v>
      </c>
      <c r="BC1044">
        <v>3</v>
      </c>
      <c r="BD1044">
        <v>5</v>
      </c>
      <c r="BE1044">
        <v>5</v>
      </c>
      <c r="BF1044">
        <v>5</v>
      </c>
      <c r="BG1044">
        <v>5</v>
      </c>
      <c r="BH1044">
        <v>4</v>
      </c>
      <c r="BI1044">
        <v>5</v>
      </c>
      <c r="BJ1044">
        <v>5</v>
      </c>
      <c r="BK1044">
        <v>5</v>
      </c>
      <c r="BL1044">
        <v>5</v>
      </c>
      <c r="BM1044">
        <v>5</v>
      </c>
      <c r="BN1044">
        <v>5</v>
      </c>
      <c r="BO1044">
        <v>5</v>
      </c>
      <c r="BP1044">
        <v>5</v>
      </c>
      <c r="BQ1044">
        <v>4</v>
      </c>
      <c r="BR1044">
        <v>5</v>
      </c>
      <c r="BS1044">
        <v>5</v>
      </c>
      <c r="BT1044">
        <v>5</v>
      </c>
      <c r="BU1044">
        <v>5</v>
      </c>
      <c r="BV1044">
        <v>5</v>
      </c>
      <c r="BW1044">
        <v>5</v>
      </c>
      <c r="BX1044">
        <v>5</v>
      </c>
      <c r="BY1044">
        <v>5</v>
      </c>
      <c r="BZ1044">
        <v>5</v>
      </c>
      <c r="CA1044">
        <v>5</v>
      </c>
      <c r="CB1044">
        <v>5</v>
      </c>
      <c r="CC1044">
        <v>5</v>
      </c>
      <c r="CD1044">
        <v>5</v>
      </c>
      <c r="CE1044">
        <v>7</v>
      </c>
      <c r="CF1044">
        <v>3</v>
      </c>
      <c r="CG1044">
        <v>4</v>
      </c>
      <c r="CH1044">
        <v>5</v>
      </c>
      <c r="CI1044">
        <v>4</v>
      </c>
      <c r="CJ1044">
        <v>5</v>
      </c>
      <c r="CK1044">
        <v>5</v>
      </c>
      <c r="CL1044">
        <v>2</v>
      </c>
      <c r="CM1044">
        <v>2</v>
      </c>
      <c r="CN1044">
        <v>3</v>
      </c>
    </row>
    <row r="1045" spans="1:93" ht="15.5">
      <c r="A1045" s="126" t="s">
        <v>261</v>
      </c>
      <c r="B1045" s="132">
        <v>7.0378169951321645</v>
      </c>
      <c r="C1045">
        <v>2</v>
      </c>
      <c r="D1045">
        <v>2</v>
      </c>
      <c r="E1045">
        <v>4</v>
      </c>
      <c r="F1045">
        <v>1</v>
      </c>
      <c r="G1045"/>
      <c r="H1045"/>
      <c r="I1045"/>
      <c r="J1045"/>
      <c r="K1045"/>
      <c r="L1045"/>
      <c r="M1045"/>
      <c r="N1045"/>
      <c r="O1045"/>
      <c r="P1045"/>
      <c r="Q1045" s="126">
        <f t="shared" si="49"/>
        <v>1</v>
      </c>
      <c r="R1045">
        <f t="shared" si="50"/>
        <v>1</v>
      </c>
      <c r="S1045"/>
      <c r="T1045">
        <v>2</v>
      </c>
      <c r="U1045">
        <v>3</v>
      </c>
      <c r="V1045">
        <v>4</v>
      </c>
      <c r="W1045"/>
      <c r="X1045">
        <v>6</v>
      </c>
      <c r="Y1045"/>
      <c r="Z1045"/>
      <c r="AA1045"/>
      <c r="AB1045"/>
      <c r="AC1045"/>
      <c r="AD1045"/>
      <c r="AE1045"/>
      <c r="AF1045"/>
      <c r="AG1045" s="126">
        <f t="shared" si="48"/>
        <v>4</v>
      </c>
      <c r="AH1045"/>
      <c r="AI1045">
        <v>2</v>
      </c>
      <c r="AJ1045">
        <v>4</v>
      </c>
      <c r="AK1045">
        <v>3</v>
      </c>
      <c r="AL1045"/>
      <c r="AM1045">
        <v>1</v>
      </c>
      <c r="AN1045"/>
      <c r="AO1045"/>
      <c r="AP1045"/>
      <c r="AQ1045"/>
      <c r="AR1045"/>
      <c r="AS1045"/>
      <c r="AT1045"/>
      <c r="AU1045" t="s">
        <v>260</v>
      </c>
      <c r="AV1045"/>
      <c r="AW1045"/>
      <c r="AX1045" t="s">
        <v>260</v>
      </c>
      <c r="AY1045"/>
      <c r="AZ1045">
        <v>5</v>
      </c>
      <c r="BA1045">
        <v>5</v>
      </c>
      <c r="BB1045">
        <v>5</v>
      </c>
      <c r="BC1045">
        <v>5</v>
      </c>
      <c r="BD1045">
        <v>5</v>
      </c>
      <c r="BE1045">
        <v>5</v>
      </c>
      <c r="BF1045">
        <v>3</v>
      </c>
      <c r="BG1045">
        <v>4</v>
      </c>
      <c r="BH1045">
        <v>3</v>
      </c>
      <c r="BI1045">
        <v>4</v>
      </c>
      <c r="BJ1045">
        <v>4</v>
      </c>
      <c r="BK1045">
        <v>4</v>
      </c>
      <c r="BL1045">
        <v>5</v>
      </c>
      <c r="BM1045">
        <v>5</v>
      </c>
      <c r="BN1045">
        <v>4</v>
      </c>
      <c r="BO1045">
        <v>4</v>
      </c>
      <c r="BP1045">
        <v>5</v>
      </c>
      <c r="BQ1045">
        <v>4</v>
      </c>
      <c r="BR1045">
        <v>4</v>
      </c>
      <c r="BS1045">
        <v>4</v>
      </c>
      <c r="BT1045">
        <v>4</v>
      </c>
      <c r="BU1045">
        <v>4</v>
      </c>
      <c r="BV1045">
        <v>4</v>
      </c>
      <c r="BW1045">
        <v>4</v>
      </c>
      <c r="BX1045">
        <v>5</v>
      </c>
      <c r="BY1045">
        <v>5</v>
      </c>
      <c r="BZ1045">
        <v>5</v>
      </c>
      <c r="CA1045">
        <v>5</v>
      </c>
      <c r="CB1045">
        <v>5</v>
      </c>
      <c r="CC1045">
        <v>4</v>
      </c>
      <c r="CD1045">
        <v>5</v>
      </c>
      <c r="CE1045">
        <v>4</v>
      </c>
      <c r="CF1045">
        <v>4</v>
      </c>
      <c r="CG1045">
        <v>4</v>
      </c>
      <c r="CH1045">
        <v>4</v>
      </c>
      <c r="CI1045">
        <v>5</v>
      </c>
      <c r="CJ1045">
        <v>5</v>
      </c>
      <c r="CK1045">
        <v>5</v>
      </c>
      <c r="CL1045">
        <v>4</v>
      </c>
      <c r="CM1045">
        <v>5</v>
      </c>
      <c r="CN1045">
        <v>4</v>
      </c>
    </row>
    <row r="1046" spans="1:93" ht="15.5">
      <c r="A1046" s="126" t="s">
        <v>259</v>
      </c>
      <c r="B1046" s="132">
        <v>7.5357305815220474</v>
      </c>
      <c r="C1046">
        <v>2</v>
      </c>
      <c r="D1046">
        <v>2</v>
      </c>
      <c r="E1046">
        <v>15</v>
      </c>
      <c r="F1046">
        <v>1</v>
      </c>
      <c r="G1046"/>
      <c r="H1046"/>
      <c r="I1046"/>
      <c r="J1046"/>
      <c r="K1046"/>
      <c r="L1046"/>
      <c r="M1046"/>
      <c r="N1046"/>
      <c r="O1046"/>
      <c r="P1046"/>
      <c r="Q1046" s="126">
        <f t="shared" si="49"/>
        <v>1</v>
      </c>
      <c r="R1046">
        <f t="shared" si="50"/>
        <v>1</v>
      </c>
      <c r="S1046"/>
      <c r="T1046">
        <v>2</v>
      </c>
      <c r="U1046">
        <v>3</v>
      </c>
      <c r="V1046">
        <v>4</v>
      </c>
      <c r="W1046">
        <v>5</v>
      </c>
      <c r="X1046">
        <v>6</v>
      </c>
      <c r="Y1046">
        <v>7</v>
      </c>
      <c r="Z1046">
        <v>8</v>
      </c>
      <c r="AA1046"/>
      <c r="AB1046">
        <v>10</v>
      </c>
      <c r="AC1046">
        <v>11</v>
      </c>
      <c r="AD1046">
        <v>12</v>
      </c>
      <c r="AE1046"/>
      <c r="AF1046"/>
      <c r="AG1046" s="126">
        <f t="shared" si="48"/>
        <v>10</v>
      </c>
      <c r="AH1046"/>
      <c r="AI1046">
        <v>1</v>
      </c>
      <c r="AJ1046">
        <v>7</v>
      </c>
      <c r="AK1046">
        <v>8</v>
      </c>
      <c r="AL1046">
        <v>5</v>
      </c>
      <c r="AM1046">
        <v>4</v>
      </c>
      <c r="AN1046">
        <v>3</v>
      </c>
      <c r="AO1046">
        <v>9</v>
      </c>
      <c r="AP1046"/>
      <c r="AQ1046">
        <v>2</v>
      </c>
      <c r="AR1046">
        <v>10</v>
      </c>
      <c r="AS1046">
        <v>6</v>
      </c>
      <c r="AT1046"/>
      <c r="AU1046" t="s">
        <v>258</v>
      </c>
      <c r="AV1046" t="s">
        <v>257</v>
      </c>
      <c r="AW1046" t="s">
        <v>256</v>
      </c>
      <c r="AX1046"/>
      <c r="AY1046"/>
      <c r="AZ1046">
        <v>6</v>
      </c>
      <c r="BA1046">
        <v>4</v>
      </c>
      <c r="BB1046">
        <v>4</v>
      </c>
      <c r="BC1046">
        <v>4</v>
      </c>
      <c r="BD1046">
        <v>5</v>
      </c>
      <c r="BE1046">
        <v>5</v>
      </c>
      <c r="BF1046">
        <v>4</v>
      </c>
      <c r="BG1046">
        <v>5</v>
      </c>
      <c r="BH1046">
        <v>4</v>
      </c>
      <c r="BI1046">
        <v>5</v>
      </c>
      <c r="BJ1046">
        <v>5</v>
      </c>
      <c r="BK1046">
        <v>5</v>
      </c>
      <c r="BL1046">
        <v>5</v>
      </c>
      <c r="BM1046">
        <v>5</v>
      </c>
      <c r="BN1046">
        <v>4</v>
      </c>
      <c r="BO1046">
        <v>4</v>
      </c>
      <c r="BP1046">
        <v>5</v>
      </c>
      <c r="BQ1046">
        <v>3</v>
      </c>
      <c r="BR1046">
        <v>4</v>
      </c>
      <c r="BS1046">
        <v>4</v>
      </c>
      <c r="BT1046">
        <v>4</v>
      </c>
      <c r="BU1046">
        <v>3</v>
      </c>
      <c r="BV1046">
        <v>4</v>
      </c>
      <c r="BW1046">
        <v>3</v>
      </c>
      <c r="BX1046">
        <v>5</v>
      </c>
      <c r="BY1046">
        <v>5</v>
      </c>
      <c r="BZ1046">
        <v>5</v>
      </c>
      <c r="CA1046">
        <v>4</v>
      </c>
      <c r="CB1046">
        <v>3</v>
      </c>
      <c r="CC1046">
        <v>3</v>
      </c>
      <c r="CD1046">
        <v>5</v>
      </c>
      <c r="CE1046">
        <v>7</v>
      </c>
      <c r="CF1046">
        <v>3</v>
      </c>
      <c r="CG1046">
        <v>4</v>
      </c>
      <c r="CH1046">
        <v>3</v>
      </c>
      <c r="CI1046">
        <v>3</v>
      </c>
      <c r="CJ1046">
        <v>5</v>
      </c>
      <c r="CK1046">
        <v>4</v>
      </c>
      <c r="CL1046">
        <v>2</v>
      </c>
      <c r="CM1046">
        <v>2</v>
      </c>
      <c r="CN1046">
        <v>3</v>
      </c>
    </row>
    <row r="1047" spans="1:93">
      <c r="AY1047" s="131" t="s">
        <v>255</v>
      </c>
    </row>
    <row r="1048" spans="1:93">
      <c r="A1048" s="140" t="s">
        <v>254</v>
      </c>
      <c r="B1048" s="211">
        <f>COUNTIF(C5:C1046,1)</f>
        <v>449</v>
      </c>
      <c r="C1048" s="133"/>
      <c r="D1048" s="134"/>
      <c r="E1048" s="139" t="s">
        <v>253</v>
      </c>
      <c r="F1048" s="133">
        <f>COUNT(F5:F1046)</f>
        <v>735</v>
      </c>
      <c r="G1048" s="133">
        <f t="shared" ref="G1048:O1048" si="51">COUNT(G5:G1046)</f>
        <v>64</v>
      </c>
      <c r="H1048" s="133">
        <f t="shared" si="51"/>
        <v>7</v>
      </c>
      <c r="I1048" s="133">
        <f t="shared" si="51"/>
        <v>5</v>
      </c>
      <c r="J1048" s="133">
        <f t="shared" si="51"/>
        <v>4</v>
      </c>
      <c r="K1048" s="133">
        <f t="shared" si="51"/>
        <v>4</v>
      </c>
      <c r="L1048" s="133">
        <f t="shared" si="51"/>
        <v>47</v>
      </c>
      <c r="M1048" s="133">
        <f t="shared" si="51"/>
        <v>74</v>
      </c>
      <c r="N1048" s="133">
        <f t="shared" si="51"/>
        <v>148</v>
      </c>
      <c r="O1048" s="133">
        <f t="shared" si="51"/>
        <v>17</v>
      </c>
      <c r="P1048" s="134"/>
      <c r="Q1048" s="126">
        <f>COUNT(Q5:Q1046)</f>
        <v>1042</v>
      </c>
      <c r="AY1048" s="131">
        <v>1</v>
      </c>
      <c r="AZ1048" s="126">
        <f t="shared" ref="AZ1048:BE1052" si="52">COUNTIF(AZ$5:AZ$1046,$AY1048)</f>
        <v>33</v>
      </c>
      <c r="BA1048" s="126">
        <f t="shared" si="52"/>
        <v>71</v>
      </c>
      <c r="BB1048" s="126">
        <f t="shared" si="52"/>
        <v>75</v>
      </c>
      <c r="BC1048" s="126">
        <f t="shared" si="52"/>
        <v>61</v>
      </c>
      <c r="BD1048" s="126">
        <f t="shared" si="52"/>
        <v>39</v>
      </c>
      <c r="BE1048" s="126">
        <f t="shared" si="52"/>
        <v>21</v>
      </c>
      <c r="BG1048" s="126">
        <f>AZ1048*AY1048</f>
        <v>33</v>
      </c>
      <c r="CO1048" s="216"/>
    </row>
    <row r="1049" spans="1:93">
      <c r="A1049" s="135" t="s">
        <v>252</v>
      </c>
      <c r="B1049" s="212">
        <f>COUNTIF(C5:C1046,2)</f>
        <v>591</v>
      </c>
      <c r="D1049" s="134"/>
      <c r="E1049" s="138" t="s">
        <v>251</v>
      </c>
      <c r="F1049" s="137">
        <f>COUNTIF(R5:R1046,1)</f>
        <v>676</v>
      </c>
      <c r="G1049" s="137">
        <f>COUNTIF(R5:R1046,2)</f>
        <v>17</v>
      </c>
      <c r="H1049" s="137">
        <f>COUNTIF(R5:R1046,3)</f>
        <v>7</v>
      </c>
      <c r="I1049" s="137">
        <f>COUNTIF(R5:R1046,4)</f>
        <v>3</v>
      </c>
      <c r="J1049" s="137">
        <f>COUNTIF(R5:R1046,5)</f>
        <v>4</v>
      </c>
      <c r="K1049" s="137">
        <f>COUNTIF(R5:R1046,6)</f>
        <v>3</v>
      </c>
      <c r="L1049" s="137">
        <f>COUNTIF(R5:R1046,7)</f>
        <v>45</v>
      </c>
      <c r="M1049" s="137">
        <f>COUNTIF(R5:R1046,8)</f>
        <v>69</v>
      </c>
      <c r="N1049" s="137">
        <f>COUNTIF(R5:R1046,9)</f>
        <v>140</v>
      </c>
      <c r="O1049" s="136">
        <f>COUNTIF(R5:R1046,10)</f>
        <v>17</v>
      </c>
      <c r="AY1049" s="131">
        <v>2</v>
      </c>
      <c r="AZ1049" s="126">
        <f t="shared" si="52"/>
        <v>53</v>
      </c>
      <c r="BA1049" s="126">
        <f t="shared" si="52"/>
        <v>114</v>
      </c>
      <c r="BB1049" s="126">
        <f t="shared" si="52"/>
        <v>124</v>
      </c>
      <c r="BC1049" s="126">
        <f t="shared" si="52"/>
        <v>103</v>
      </c>
      <c r="BD1049" s="126">
        <f t="shared" si="52"/>
        <v>69</v>
      </c>
      <c r="BE1049" s="126">
        <f t="shared" si="52"/>
        <v>28</v>
      </c>
      <c r="BG1049" s="126">
        <f>AZ1049*AY1049</f>
        <v>106</v>
      </c>
      <c r="CO1049" s="216"/>
    </row>
    <row r="1050" spans="1:93">
      <c r="A1050" s="135" t="s">
        <v>250</v>
      </c>
      <c r="B1050" s="212">
        <f>COUNTIF(C5:C1046,3)</f>
        <v>2</v>
      </c>
      <c r="D1050" s="134"/>
      <c r="AY1050" s="131">
        <v>3</v>
      </c>
      <c r="AZ1050" s="126">
        <f t="shared" si="52"/>
        <v>240</v>
      </c>
      <c r="BA1050" s="126">
        <f t="shared" si="52"/>
        <v>381</v>
      </c>
      <c r="BB1050" s="126">
        <f t="shared" si="52"/>
        <v>383</v>
      </c>
      <c r="BC1050" s="126">
        <f t="shared" si="52"/>
        <v>344</v>
      </c>
      <c r="BD1050" s="126">
        <f t="shared" si="52"/>
        <v>256</v>
      </c>
      <c r="BE1050" s="126">
        <f t="shared" si="52"/>
        <v>162</v>
      </c>
      <c r="BG1050" s="126">
        <f>AZ1050*AY1050</f>
        <v>720</v>
      </c>
      <c r="CO1050" s="216"/>
    </row>
    <row r="1051" spans="1:93">
      <c r="A1051" s="133"/>
      <c r="B1051" s="215"/>
      <c r="C1051" s="133"/>
      <c r="F1051" s="132">
        <f t="shared" ref="F1051:O1051" si="53">F1049/$Q1048*100</f>
        <v>64.875239923224569</v>
      </c>
      <c r="G1051" s="132">
        <f t="shared" si="53"/>
        <v>1.6314779270633395</v>
      </c>
      <c r="H1051" s="132">
        <f t="shared" si="53"/>
        <v>0.67178502879078694</v>
      </c>
      <c r="I1051" s="132">
        <f t="shared" si="53"/>
        <v>0.28790786948176583</v>
      </c>
      <c r="J1051" s="132">
        <f t="shared" si="53"/>
        <v>0.38387715930902111</v>
      </c>
      <c r="K1051" s="132">
        <f t="shared" si="53"/>
        <v>0.28790786948176583</v>
      </c>
      <c r="L1051" s="132">
        <f t="shared" si="53"/>
        <v>4.318618042226487</v>
      </c>
      <c r="M1051" s="132">
        <f t="shared" si="53"/>
        <v>6.6218809980806146</v>
      </c>
      <c r="N1051" s="132">
        <f t="shared" si="53"/>
        <v>13.435700575815741</v>
      </c>
      <c r="O1051" s="132">
        <f t="shared" si="53"/>
        <v>1.6314779270633395</v>
      </c>
      <c r="AY1051" s="131">
        <v>4</v>
      </c>
      <c r="AZ1051" s="126">
        <f t="shared" si="52"/>
        <v>261</v>
      </c>
      <c r="BA1051" s="126">
        <f t="shared" si="52"/>
        <v>383</v>
      </c>
      <c r="BB1051" s="126">
        <f t="shared" si="52"/>
        <v>370</v>
      </c>
      <c r="BC1051" s="126">
        <f t="shared" si="52"/>
        <v>420</v>
      </c>
      <c r="BD1051" s="126">
        <f t="shared" si="52"/>
        <v>377</v>
      </c>
      <c r="BE1051" s="126">
        <f t="shared" si="52"/>
        <v>324</v>
      </c>
      <c r="BG1051" s="126">
        <f>AZ1051*AY1051</f>
        <v>1044</v>
      </c>
      <c r="CO1051" s="216"/>
    </row>
    <row r="1052" spans="1:93">
      <c r="A1052" s="216" t="s">
        <v>1171</v>
      </c>
      <c r="B1052" s="132">
        <f>MAX(B5:B1046)</f>
        <v>244.45</v>
      </c>
      <c r="AY1052" s="131">
        <v>5</v>
      </c>
      <c r="AZ1052" s="126">
        <f t="shared" si="52"/>
        <v>154</v>
      </c>
      <c r="BA1052" s="126">
        <f t="shared" si="52"/>
        <v>93</v>
      </c>
      <c r="BB1052" s="126">
        <f t="shared" si="52"/>
        <v>90</v>
      </c>
      <c r="BC1052" s="126">
        <f t="shared" si="52"/>
        <v>114</v>
      </c>
      <c r="BD1052" s="126">
        <f t="shared" si="52"/>
        <v>301</v>
      </c>
      <c r="BE1052" s="126">
        <f t="shared" si="52"/>
        <v>507</v>
      </c>
      <c r="BG1052" s="126">
        <f>AZ1052*AY1052</f>
        <v>770</v>
      </c>
      <c r="CO1052" s="216"/>
    </row>
    <row r="1053" spans="1:93">
      <c r="A1053" s="216" t="s">
        <v>2510</v>
      </c>
      <c r="B1053" s="132">
        <f>MIN(B5:B1046)</f>
        <v>3.95</v>
      </c>
      <c r="AY1053" s="131">
        <v>6</v>
      </c>
      <c r="AZ1053" s="126">
        <f>COUNTIF(AZ$5:AZ$1046,$AY1053)</f>
        <v>301</v>
      </c>
      <c r="BA1053" s="130"/>
      <c r="BB1053" s="130"/>
      <c r="BC1053" s="130"/>
      <c r="BD1053" s="130"/>
      <c r="BE1053" s="130"/>
      <c r="BG1053" s="126">
        <f>SUM(BG1048:BG1052)</f>
        <v>2673</v>
      </c>
      <c r="CO1053" s="216"/>
    </row>
    <row r="1054" spans="1:93" ht="15.5">
      <c r="A1054" s="216" t="s">
        <v>2517</v>
      </c>
      <c r="B1054" s="126">
        <f>COUNTIF(B5:B1046,"&gt;"&amp;50)</f>
        <v>3</v>
      </c>
      <c r="BB1054" s="128" t="s">
        <v>187</v>
      </c>
      <c r="BC1054" s="53" t="s">
        <v>107</v>
      </c>
      <c r="BD1054" s="127">
        <f>COUNT(BD5:BD1046)</f>
        <v>1042</v>
      </c>
      <c r="BE1054" s="127">
        <f>COUNT(BE5:BE1046)</f>
        <v>1042</v>
      </c>
      <c r="BG1054" s="129"/>
      <c r="BH1054" s="129"/>
      <c r="BI1054" s="129"/>
      <c r="BJ1054" s="129"/>
      <c r="BK1054" s="129"/>
      <c r="BL1054" s="129"/>
      <c r="BM1054" s="129"/>
      <c r="BN1054" s="129"/>
      <c r="BO1054" s="129"/>
      <c r="BP1054" s="129"/>
      <c r="BQ1054" s="129"/>
      <c r="BR1054" s="129"/>
      <c r="BS1054" s="129"/>
      <c r="BT1054" s="129"/>
      <c r="BU1054" s="129"/>
      <c r="BV1054" s="129"/>
      <c r="BW1054" s="129"/>
      <c r="BX1054" s="129"/>
      <c r="BY1054" s="129"/>
      <c r="BZ1054" s="129"/>
      <c r="CA1054" s="129"/>
      <c r="CB1054" s="129"/>
      <c r="CC1054" s="129"/>
      <c r="CD1054" s="129"/>
    </row>
    <row r="1055" spans="1:93" ht="15.5">
      <c r="BB1055" s="128" t="s">
        <v>51</v>
      </c>
      <c r="BC1055" s="53" t="s">
        <v>53</v>
      </c>
      <c r="BD1055" s="127">
        <f>AVERAGE(BD5:BD1046)</f>
        <v>3.7984644913627639</v>
      </c>
      <c r="BE1055" s="127">
        <f>AVERAGE(BE5:BE1046)</f>
        <v>4.2168905950095965</v>
      </c>
    </row>
    <row r="1056" spans="1:93" ht="15.5">
      <c r="BB1056" s="128" t="s">
        <v>188</v>
      </c>
      <c r="BC1056" s="53" t="s">
        <v>106</v>
      </c>
      <c r="BD1056" s="127">
        <f>STDEV(BD5:BD1046)</f>
        <v>1.0472403436435402</v>
      </c>
      <c r="BE1056" s="127">
        <f>STDEV(BE5:BE1046)</f>
        <v>0.94059004389284717</v>
      </c>
    </row>
  </sheetData>
  <sortState xmlns:xlrd2="http://schemas.microsoft.com/office/spreadsheetml/2017/richdata2" ref="A5:CN1046">
    <sortCondition ref="B5:B1046"/>
  </sortState>
  <mergeCells count="3">
    <mergeCell ref="C1:E1"/>
    <mergeCell ref="S3:AG3"/>
    <mergeCell ref="AH3:AT3"/>
  </mergeCells>
  <phoneticPr fontId="28" type="noConversion"/>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89A33-3E4B-1342-84C8-2BA1FC718448}">
  <dimension ref="A1:E5170"/>
  <sheetViews>
    <sheetView topLeftCell="A1026" zoomScale="94" workbookViewId="0">
      <selection activeCell="B1730" sqref="B1730"/>
    </sheetView>
  </sheetViews>
  <sheetFormatPr defaultColWidth="11.5" defaultRowHeight="14.5"/>
  <cols>
    <col min="1" max="1" width="31.83203125" style="248" bestFit="1" customWidth="1"/>
    <col min="2" max="5" width="11.5" style="248"/>
    <col min="6" max="6" width="31.83203125" style="247" bestFit="1" customWidth="1"/>
    <col min="7" max="8" width="18.1640625" style="247" bestFit="1" customWidth="1"/>
    <col min="9" max="16384" width="11.5" style="247"/>
  </cols>
  <sheetData>
    <row r="1" spans="1:2">
      <c r="A1" s="252" t="s">
        <v>2549</v>
      </c>
      <c r="B1" s="252" t="s">
        <v>2548</v>
      </c>
    </row>
    <row r="2" spans="1:2" ht="15.5">
      <c r="A2" s="249" t="s">
        <v>630</v>
      </c>
      <c r="B2" s="249" t="s">
        <v>322</v>
      </c>
    </row>
    <row r="3" spans="1:2" ht="15.5">
      <c r="A3" s="249" t="s">
        <v>630</v>
      </c>
      <c r="B3" s="249" t="s">
        <v>1258</v>
      </c>
    </row>
    <row r="4" spans="1:2" ht="15.5">
      <c r="A4" s="249" t="s">
        <v>630</v>
      </c>
      <c r="B4" s="249" t="s">
        <v>1775</v>
      </c>
    </row>
    <row r="5" spans="1:2" ht="15.5">
      <c r="A5" s="249" t="s">
        <v>630</v>
      </c>
      <c r="B5" s="249" t="s">
        <v>562</v>
      </c>
    </row>
    <row r="6" spans="1:2" ht="15.5">
      <c r="A6" s="249" t="s">
        <v>628</v>
      </c>
      <c r="B6" s="249" t="s">
        <v>2061</v>
      </c>
    </row>
    <row r="7" spans="1:2" ht="15.5">
      <c r="A7" s="249" t="s">
        <v>591</v>
      </c>
      <c r="B7" s="249" t="s">
        <v>1925</v>
      </c>
    </row>
    <row r="8" spans="1:2" ht="15.5">
      <c r="A8" s="249" t="s">
        <v>591</v>
      </c>
      <c r="B8" s="249" t="s">
        <v>1648</v>
      </c>
    </row>
    <row r="9" spans="1:2" ht="15.5">
      <c r="A9" s="249" t="s">
        <v>1767</v>
      </c>
      <c r="B9" s="249" t="s">
        <v>630</v>
      </c>
    </row>
    <row r="10" spans="1:2" ht="15.5">
      <c r="A10" s="249" t="s">
        <v>1451</v>
      </c>
      <c r="B10" s="249" t="s">
        <v>630</v>
      </c>
    </row>
    <row r="11" spans="1:2" ht="15.5">
      <c r="A11" s="249" t="s">
        <v>1519</v>
      </c>
      <c r="B11" s="249" t="s">
        <v>630</v>
      </c>
    </row>
    <row r="12" spans="1:2" ht="15.5">
      <c r="A12" s="249" t="s">
        <v>1906</v>
      </c>
      <c r="B12" s="249" t="s">
        <v>630</v>
      </c>
    </row>
    <row r="13" spans="1:2" ht="15.5">
      <c r="A13" s="249" t="s">
        <v>1910</v>
      </c>
      <c r="B13" s="249" t="s">
        <v>628</v>
      </c>
    </row>
    <row r="14" spans="1:2" ht="15.5">
      <c r="A14" s="249" t="s">
        <v>945</v>
      </c>
      <c r="B14" s="249" t="s">
        <v>2145</v>
      </c>
    </row>
    <row r="15" spans="1:2" ht="15.5">
      <c r="A15" s="249" t="s">
        <v>340</v>
      </c>
      <c r="B15" s="249" t="s">
        <v>591</v>
      </c>
    </row>
    <row r="16" spans="1:2" ht="15.5">
      <c r="A16" s="249" t="s">
        <v>904</v>
      </c>
      <c r="B16" s="249" t="s">
        <v>591</v>
      </c>
    </row>
    <row r="17" spans="1:2" ht="15.5">
      <c r="A17" s="249" t="s">
        <v>1940</v>
      </c>
      <c r="B17" s="249" t="s">
        <v>591</v>
      </c>
    </row>
    <row r="18" spans="1:2" ht="15.5">
      <c r="A18" s="249" t="s">
        <v>904</v>
      </c>
      <c r="B18" s="249" t="s">
        <v>591</v>
      </c>
    </row>
    <row r="19" spans="1:2" ht="15.5">
      <c r="A19" s="249" t="s">
        <v>904</v>
      </c>
      <c r="B19" s="249" t="s">
        <v>591</v>
      </c>
    </row>
    <row r="20" spans="1:2" ht="15.5">
      <c r="A20" s="249" t="s">
        <v>966</v>
      </c>
      <c r="B20" s="249" t="s">
        <v>759</v>
      </c>
    </row>
    <row r="21" spans="1:2" ht="15.5">
      <c r="A21" s="249" t="s">
        <v>904</v>
      </c>
      <c r="B21" s="249" t="s">
        <v>1767</v>
      </c>
    </row>
    <row r="22" spans="1:2" ht="15.5">
      <c r="A22" s="249" t="s">
        <v>457</v>
      </c>
      <c r="B22" s="249" t="s">
        <v>1778</v>
      </c>
    </row>
    <row r="23" spans="1:2" ht="15.5">
      <c r="A23" s="249" t="s">
        <v>457</v>
      </c>
      <c r="B23" s="249" t="s">
        <v>2133</v>
      </c>
    </row>
    <row r="24" spans="1:2" ht="15.5">
      <c r="A24" s="249" t="s">
        <v>831</v>
      </c>
      <c r="B24" s="249" t="s">
        <v>1451</v>
      </c>
    </row>
    <row r="25" spans="1:2" ht="15.5">
      <c r="A25" s="249" t="s">
        <v>831</v>
      </c>
      <c r="B25" s="249" t="s">
        <v>1451</v>
      </c>
    </row>
    <row r="26" spans="1:2" ht="15.5">
      <c r="A26" s="249" t="s">
        <v>1436</v>
      </c>
      <c r="B26" s="249" t="s">
        <v>2004</v>
      </c>
    </row>
    <row r="27" spans="1:2" ht="15.5">
      <c r="A27" s="249" t="s">
        <v>1202</v>
      </c>
      <c r="B27" s="249" t="s">
        <v>430</v>
      </c>
    </row>
    <row r="28" spans="1:2" ht="15.5">
      <c r="A28" s="249" t="s">
        <v>1100</v>
      </c>
      <c r="B28" s="249" t="s">
        <v>646</v>
      </c>
    </row>
    <row r="29" spans="1:2" ht="15.5">
      <c r="A29" s="249" t="s">
        <v>1100</v>
      </c>
      <c r="B29" s="249" t="s">
        <v>646</v>
      </c>
    </row>
    <row r="30" spans="1:2" ht="15.5">
      <c r="A30" s="249" t="s">
        <v>1100</v>
      </c>
      <c r="B30" s="249" t="s">
        <v>1526</v>
      </c>
    </row>
    <row r="31" spans="1:2" ht="15.5">
      <c r="A31" s="249" t="s">
        <v>1149</v>
      </c>
      <c r="B31" s="249" t="s">
        <v>1438</v>
      </c>
    </row>
    <row r="32" spans="1:2" ht="15.5">
      <c r="A32" s="249" t="s">
        <v>1431</v>
      </c>
      <c r="B32" s="249" t="s">
        <v>1438</v>
      </c>
    </row>
    <row r="33" spans="1:5" ht="15.5">
      <c r="A33" s="249" t="s">
        <v>1431</v>
      </c>
      <c r="B33" s="249" t="s">
        <v>1416</v>
      </c>
    </row>
    <row r="34" spans="1:5" ht="15.5">
      <c r="A34" s="249" t="s">
        <v>1259</v>
      </c>
      <c r="B34" s="249" t="s">
        <v>1438</v>
      </c>
      <c r="E34" s="247"/>
    </row>
    <row r="35" spans="1:5" ht="15.5">
      <c r="A35" s="249" t="s">
        <v>1665</v>
      </c>
      <c r="B35" s="249" t="s">
        <v>1519</v>
      </c>
      <c r="E35" s="247"/>
    </row>
    <row r="36" spans="1:5" ht="15.5">
      <c r="A36" s="249" t="s">
        <v>2015</v>
      </c>
      <c r="B36" s="249" t="s">
        <v>1906</v>
      </c>
      <c r="E36" s="247"/>
    </row>
    <row r="37" spans="1:5" ht="15.5">
      <c r="A37" s="249" t="s">
        <v>2211</v>
      </c>
      <c r="B37" s="249" t="s">
        <v>340</v>
      </c>
      <c r="E37" s="247"/>
    </row>
    <row r="38" spans="1:5" ht="15.5">
      <c r="A38" s="249" t="s">
        <v>425</v>
      </c>
      <c r="B38" s="249" t="s">
        <v>1910</v>
      </c>
    </row>
    <row r="39" spans="1:5" ht="15.5">
      <c r="A39" s="249" t="s">
        <v>425</v>
      </c>
      <c r="B39" s="249" t="s">
        <v>945</v>
      </c>
    </row>
    <row r="40" spans="1:5" ht="15.5">
      <c r="A40" s="249" t="s">
        <v>996</v>
      </c>
      <c r="B40" s="249" t="s">
        <v>340</v>
      </c>
    </row>
    <row r="41" spans="1:5" ht="15.5">
      <c r="A41" s="249" t="s">
        <v>2225</v>
      </c>
      <c r="B41" s="249" t="s">
        <v>945</v>
      </c>
    </row>
    <row r="42" spans="1:5" ht="15.5">
      <c r="A42" s="249" t="s">
        <v>1002</v>
      </c>
      <c r="B42" s="249" t="s">
        <v>1910</v>
      </c>
    </row>
    <row r="43" spans="1:5" ht="15.5">
      <c r="A43" s="249" t="s">
        <v>1002</v>
      </c>
      <c r="B43" s="249" t="s">
        <v>945</v>
      </c>
    </row>
    <row r="44" spans="1:5" ht="15.5">
      <c r="A44" s="249" t="s">
        <v>1002</v>
      </c>
      <c r="B44" s="249" t="s">
        <v>1910</v>
      </c>
    </row>
    <row r="45" spans="1:5" ht="15.5">
      <c r="A45" s="249" t="s">
        <v>1163</v>
      </c>
      <c r="B45" s="249" t="s">
        <v>1468</v>
      </c>
    </row>
    <row r="46" spans="1:5" ht="15.5">
      <c r="A46" s="249" t="s">
        <v>1115</v>
      </c>
      <c r="B46" s="249" t="s">
        <v>506</v>
      </c>
    </row>
    <row r="47" spans="1:5" ht="15.5">
      <c r="A47" s="249" t="s">
        <v>497</v>
      </c>
      <c r="B47" s="249" t="s">
        <v>506</v>
      </c>
    </row>
    <row r="48" spans="1:5" ht="15.5">
      <c r="A48" s="249" t="s">
        <v>497</v>
      </c>
      <c r="B48" s="249" t="s">
        <v>1463</v>
      </c>
    </row>
    <row r="49" spans="1:2" ht="15.5">
      <c r="A49" s="249" t="s">
        <v>497</v>
      </c>
      <c r="B49" s="249" t="s">
        <v>953</v>
      </c>
    </row>
    <row r="50" spans="1:2" ht="15.5">
      <c r="A50" s="249" t="s">
        <v>511</v>
      </c>
      <c r="B50" s="249" t="s">
        <v>904</v>
      </c>
    </row>
    <row r="51" spans="1:2" ht="15.5">
      <c r="A51" s="249" t="s">
        <v>377</v>
      </c>
      <c r="B51" s="249" t="s">
        <v>1940</v>
      </c>
    </row>
    <row r="52" spans="1:2" ht="15.5">
      <c r="A52" s="249" t="s">
        <v>377</v>
      </c>
      <c r="B52" s="249" t="s">
        <v>904</v>
      </c>
    </row>
    <row r="53" spans="1:2" ht="15.5">
      <c r="A53" s="249" t="s">
        <v>1488</v>
      </c>
      <c r="B53" s="249" t="s">
        <v>904</v>
      </c>
    </row>
    <row r="54" spans="1:2" ht="15.5">
      <c r="A54" s="249" t="s">
        <v>493</v>
      </c>
      <c r="B54" s="249" t="s">
        <v>966</v>
      </c>
    </row>
    <row r="55" spans="1:2" ht="15.5">
      <c r="A55" s="249" t="s">
        <v>1251</v>
      </c>
      <c r="B55" s="249" t="s">
        <v>904</v>
      </c>
    </row>
    <row r="56" spans="1:2" ht="15.5">
      <c r="A56" s="249" t="s">
        <v>859</v>
      </c>
      <c r="B56" s="249" t="s">
        <v>969</v>
      </c>
    </row>
    <row r="57" spans="1:2" ht="15.5">
      <c r="A57" s="249" t="s">
        <v>893</v>
      </c>
      <c r="B57" s="249" t="s">
        <v>1617</v>
      </c>
    </row>
    <row r="58" spans="1:2" ht="15.5">
      <c r="A58" s="249" t="s">
        <v>2119</v>
      </c>
      <c r="B58" s="249" t="s">
        <v>457</v>
      </c>
    </row>
    <row r="59" spans="1:2" ht="15.5">
      <c r="A59" s="249" t="s">
        <v>556</v>
      </c>
      <c r="B59" s="249" t="s">
        <v>457</v>
      </c>
    </row>
    <row r="60" spans="1:2" ht="15.5">
      <c r="A60" s="249" t="s">
        <v>2005</v>
      </c>
      <c r="B60" s="249" t="s">
        <v>457</v>
      </c>
    </row>
    <row r="61" spans="1:2" ht="15.5">
      <c r="A61" s="249" t="s">
        <v>2037</v>
      </c>
      <c r="B61" s="249" t="s">
        <v>457</v>
      </c>
    </row>
    <row r="62" spans="1:2" ht="15.5">
      <c r="A62" s="249" t="s">
        <v>1349</v>
      </c>
      <c r="B62" s="249" t="s">
        <v>1465</v>
      </c>
    </row>
    <row r="63" spans="1:2" ht="15.5">
      <c r="A63" s="249" t="s">
        <v>420</v>
      </c>
      <c r="B63" s="249" t="s">
        <v>831</v>
      </c>
    </row>
    <row r="64" spans="1:2" ht="15.5">
      <c r="A64" s="249" t="s">
        <v>1492</v>
      </c>
      <c r="B64" s="249" t="s">
        <v>831</v>
      </c>
    </row>
    <row r="65" spans="1:2" ht="15.5">
      <c r="A65" s="249" t="s">
        <v>2135</v>
      </c>
      <c r="B65" s="249" t="s">
        <v>831</v>
      </c>
    </row>
    <row r="66" spans="1:2" ht="15.5">
      <c r="A66" s="249" t="s">
        <v>1764</v>
      </c>
      <c r="B66" s="249" t="s">
        <v>1244</v>
      </c>
    </row>
    <row r="67" spans="1:2" ht="15.5">
      <c r="A67" s="249" t="s">
        <v>1107</v>
      </c>
      <c r="B67" s="249" t="s">
        <v>525</v>
      </c>
    </row>
    <row r="68" spans="1:2" ht="15.5">
      <c r="A68" s="249" t="s">
        <v>329</v>
      </c>
      <c r="B68" s="249" t="s">
        <v>257</v>
      </c>
    </row>
    <row r="69" spans="1:2" ht="15.5">
      <c r="A69" s="249" t="s">
        <v>1320</v>
      </c>
      <c r="B69" s="249" t="s">
        <v>1436</v>
      </c>
    </row>
    <row r="70" spans="1:2" ht="15.5">
      <c r="A70" s="249" t="s">
        <v>1733</v>
      </c>
      <c r="B70" s="249" t="s">
        <v>1202</v>
      </c>
    </row>
    <row r="71" spans="1:2" ht="15.5">
      <c r="A71" s="249" t="s">
        <v>1246</v>
      </c>
      <c r="B71" s="249" t="s">
        <v>738</v>
      </c>
    </row>
    <row r="72" spans="1:2" ht="15.5">
      <c r="A72" s="249" t="s">
        <v>982</v>
      </c>
      <c r="B72" s="249" t="s">
        <v>738</v>
      </c>
    </row>
    <row r="73" spans="1:2" ht="15.5">
      <c r="A73" s="249" t="s">
        <v>1094</v>
      </c>
      <c r="B73" s="249" t="s">
        <v>1100</v>
      </c>
    </row>
    <row r="74" spans="1:2" ht="15.5">
      <c r="A74" s="249" t="s">
        <v>607</v>
      </c>
      <c r="B74" s="249" t="s">
        <v>1100</v>
      </c>
    </row>
    <row r="75" spans="1:2" ht="15.5">
      <c r="A75" s="249" t="s">
        <v>1769</v>
      </c>
      <c r="B75" s="249" t="s">
        <v>1100</v>
      </c>
    </row>
    <row r="76" spans="1:2" ht="15.5">
      <c r="A76" s="249" t="s">
        <v>852</v>
      </c>
      <c r="B76" s="249" t="s">
        <v>1100</v>
      </c>
    </row>
    <row r="77" spans="1:2" ht="15.5">
      <c r="A77" s="249" t="s">
        <v>1299</v>
      </c>
      <c r="B77" s="249" t="s">
        <v>1100</v>
      </c>
    </row>
    <row r="78" spans="1:2" ht="15.5">
      <c r="A78" s="249" t="s">
        <v>1937</v>
      </c>
      <c r="B78" s="249" t="s">
        <v>1100</v>
      </c>
    </row>
    <row r="79" spans="1:2" ht="15.5">
      <c r="A79" s="249" t="s">
        <v>798</v>
      </c>
      <c r="B79" s="249" t="s">
        <v>1149</v>
      </c>
    </row>
    <row r="80" spans="1:2" ht="15.5">
      <c r="A80" s="249" t="s">
        <v>798</v>
      </c>
      <c r="B80" s="249" t="s">
        <v>1919</v>
      </c>
    </row>
    <row r="81" spans="1:2" ht="15.5">
      <c r="A81" s="249" t="s">
        <v>449</v>
      </c>
      <c r="B81" s="249" t="s">
        <v>1431</v>
      </c>
    </row>
    <row r="82" spans="1:2" ht="15.5">
      <c r="A82" s="249" t="s">
        <v>798</v>
      </c>
      <c r="B82" s="249" t="s">
        <v>1431</v>
      </c>
    </row>
    <row r="83" spans="1:2" ht="15.5">
      <c r="A83" s="249" t="s">
        <v>798</v>
      </c>
      <c r="B83" s="249" t="s">
        <v>2258</v>
      </c>
    </row>
    <row r="84" spans="1:2" ht="15.5">
      <c r="A84" s="249" t="s">
        <v>449</v>
      </c>
      <c r="B84" s="249" t="s">
        <v>1259</v>
      </c>
    </row>
    <row r="85" spans="1:2" ht="15.5">
      <c r="A85" s="249" t="s">
        <v>449</v>
      </c>
      <c r="B85" s="249" t="s">
        <v>1647</v>
      </c>
    </row>
    <row r="86" spans="1:2" ht="15.5">
      <c r="A86" s="249" t="s">
        <v>449</v>
      </c>
      <c r="B86" s="249" t="s">
        <v>870</v>
      </c>
    </row>
    <row r="87" spans="1:2" ht="15.5">
      <c r="A87" s="249" t="s">
        <v>258</v>
      </c>
      <c r="B87" s="249" t="s">
        <v>2235</v>
      </c>
    </row>
    <row r="88" spans="1:2" ht="15.5">
      <c r="A88" s="249" t="s">
        <v>258</v>
      </c>
      <c r="B88" s="249" t="s">
        <v>740</v>
      </c>
    </row>
    <row r="89" spans="1:2" ht="15.5">
      <c r="A89" s="249" t="s">
        <v>258</v>
      </c>
      <c r="B89" s="249" t="s">
        <v>1989</v>
      </c>
    </row>
    <row r="90" spans="1:2" ht="15.5">
      <c r="A90" s="249" t="s">
        <v>1787</v>
      </c>
      <c r="B90" s="249" t="s">
        <v>1123</v>
      </c>
    </row>
    <row r="91" spans="1:2" ht="15.5">
      <c r="A91" s="249" t="s">
        <v>269</v>
      </c>
      <c r="B91" s="249" t="s">
        <v>1665</v>
      </c>
    </row>
    <row r="92" spans="1:2" ht="15.5">
      <c r="A92" s="249" t="s">
        <v>269</v>
      </c>
      <c r="B92" s="249" t="s">
        <v>514</v>
      </c>
    </row>
    <row r="93" spans="1:2" ht="15.5">
      <c r="A93" s="249" t="s">
        <v>269</v>
      </c>
      <c r="B93" s="249" t="s">
        <v>1310</v>
      </c>
    </row>
    <row r="94" spans="1:2" ht="15.5">
      <c r="A94" s="249" t="s">
        <v>269</v>
      </c>
      <c r="B94" s="249" t="s">
        <v>1215</v>
      </c>
    </row>
    <row r="95" spans="1:2" ht="15.5">
      <c r="A95" s="249" t="s">
        <v>269</v>
      </c>
      <c r="B95" s="249" t="s">
        <v>1627</v>
      </c>
    </row>
    <row r="96" spans="1:2" ht="15.5">
      <c r="A96" s="249" t="s">
        <v>269</v>
      </c>
      <c r="B96" s="249" t="s">
        <v>2015</v>
      </c>
    </row>
    <row r="97" spans="1:2" ht="15.5">
      <c r="A97" s="249" t="s">
        <v>269</v>
      </c>
      <c r="B97" s="249" t="s">
        <v>1900</v>
      </c>
    </row>
    <row r="98" spans="1:2" ht="15.5">
      <c r="A98" s="249" t="s">
        <v>269</v>
      </c>
      <c r="B98" s="249" t="s">
        <v>1387</v>
      </c>
    </row>
    <row r="99" spans="1:2" ht="15.5">
      <c r="A99" s="249" t="s">
        <v>584</v>
      </c>
      <c r="B99" s="249" t="s">
        <v>263</v>
      </c>
    </row>
    <row r="100" spans="1:2" ht="15.5">
      <c r="A100" s="249" t="s">
        <v>269</v>
      </c>
      <c r="B100" s="249" t="s">
        <v>1309</v>
      </c>
    </row>
    <row r="101" spans="1:2" ht="15.5">
      <c r="A101" s="249" t="s">
        <v>269</v>
      </c>
      <c r="B101" s="249" t="s">
        <v>2159</v>
      </c>
    </row>
    <row r="102" spans="1:2" ht="15.5">
      <c r="A102" s="249" t="s">
        <v>269</v>
      </c>
      <c r="B102" s="249" t="s">
        <v>521</v>
      </c>
    </row>
    <row r="103" spans="1:2" ht="15.5">
      <c r="A103" s="249" t="s">
        <v>269</v>
      </c>
      <c r="B103" s="249" t="s">
        <v>1918</v>
      </c>
    </row>
    <row r="104" spans="1:2" ht="15.5">
      <c r="A104" s="249" t="s">
        <v>584</v>
      </c>
      <c r="B104" s="249" t="s">
        <v>1867</v>
      </c>
    </row>
    <row r="105" spans="1:2" ht="15.5">
      <c r="A105" s="249" t="s">
        <v>269</v>
      </c>
      <c r="B105" s="249" t="s">
        <v>2055</v>
      </c>
    </row>
    <row r="106" spans="1:2" ht="15.5">
      <c r="A106" s="249" t="s">
        <v>584</v>
      </c>
      <c r="B106" s="249" t="s">
        <v>2211</v>
      </c>
    </row>
    <row r="107" spans="1:2" ht="15.5">
      <c r="A107" s="249" t="s">
        <v>584</v>
      </c>
      <c r="B107" s="249" t="s">
        <v>913</v>
      </c>
    </row>
    <row r="108" spans="1:2" ht="15.5">
      <c r="A108" s="249" t="s">
        <v>269</v>
      </c>
      <c r="B108" s="249" t="s">
        <v>1140</v>
      </c>
    </row>
    <row r="109" spans="1:2" ht="15.5">
      <c r="A109" s="249" t="s">
        <v>584</v>
      </c>
      <c r="B109" s="249" t="s">
        <v>1952</v>
      </c>
    </row>
    <row r="110" spans="1:2" ht="15.5">
      <c r="A110" s="249" t="s">
        <v>269</v>
      </c>
      <c r="B110" s="249" t="s">
        <v>1345</v>
      </c>
    </row>
    <row r="111" spans="1:2" ht="15.5">
      <c r="A111" s="249" t="s">
        <v>269</v>
      </c>
      <c r="B111" s="249" t="s">
        <v>425</v>
      </c>
    </row>
    <row r="112" spans="1:2" ht="15.5">
      <c r="A112" s="249" t="s">
        <v>584</v>
      </c>
      <c r="B112" s="249" t="s">
        <v>425</v>
      </c>
    </row>
    <row r="113" spans="1:2" ht="15.5">
      <c r="A113" s="249" t="s">
        <v>269</v>
      </c>
      <c r="B113" s="249" t="s">
        <v>691</v>
      </c>
    </row>
    <row r="114" spans="1:2" ht="15.5">
      <c r="A114" s="249" t="s">
        <v>269</v>
      </c>
      <c r="B114" s="249" t="s">
        <v>996</v>
      </c>
    </row>
    <row r="115" spans="1:2" ht="15.5">
      <c r="A115" s="249" t="s">
        <v>269</v>
      </c>
      <c r="B115" s="249" t="s">
        <v>996</v>
      </c>
    </row>
    <row r="116" spans="1:2" ht="15.5">
      <c r="A116" s="249" t="s">
        <v>265</v>
      </c>
      <c r="B116" s="249" t="s">
        <v>2014</v>
      </c>
    </row>
    <row r="117" spans="1:2" ht="15.5">
      <c r="A117" s="249" t="s">
        <v>265</v>
      </c>
      <c r="B117" s="249" t="s">
        <v>792</v>
      </c>
    </row>
    <row r="118" spans="1:2" ht="15.5">
      <c r="A118" s="249" t="s">
        <v>265</v>
      </c>
      <c r="B118" s="249" t="s">
        <v>2225</v>
      </c>
    </row>
    <row r="119" spans="1:2" ht="15.5">
      <c r="A119" s="249" t="s">
        <v>1784</v>
      </c>
      <c r="B119" s="249" t="s">
        <v>2148</v>
      </c>
    </row>
    <row r="120" spans="1:2" ht="15.5">
      <c r="A120" s="249" t="s">
        <v>265</v>
      </c>
      <c r="B120" s="249" t="s">
        <v>1115</v>
      </c>
    </row>
    <row r="121" spans="1:2" ht="15.5">
      <c r="A121" s="249" t="s">
        <v>265</v>
      </c>
      <c r="B121" s="249" t="s">
        <v>1002</v>
      </c>
    </row>
    <row r="122" spans="1:2" ht="15.5">
      <c r="A122" s="249" t="s">
        <v>1784</v>
      </c>
      <c r="B122" s="249" t="s">
        <v>1002</v>
      </c>
    </row>
    <row r="123" spans="1:2" ht="15.5">
      <c r="A123" s="249" t="s">
        <v>265</v>
      </c>
      <c r="B123" s="249" t="s">
        <v>1002</v>
      </c>
    </row>
    <row r="124" spans="1:2" ht="15.5">
      <c r="A124" s="249" t="s">
        <v>265</v>
      </c>
      <c r="B124" s="249" t="s">
        <v>1002</v>
      </c>
    </row>
    <row r="125" spans="1:2" ht="15.5">
      <c r="A125" s="249" t="s">
        <v>265</v>
      </c>
      <c r="B125" s="249" t="s">
        <v>1163</v>
      </c>
    </row>
    <row r="126" spans="1:2" ht="15.5">
      <c r="A126" s="249" t="s">
        <v>265</v>
      </c>
      <c r="B126" s="249" t="s">
        <v>1115</v>
      </c>
    </row>
    <row r="127" spans="1:2" ht="15.5">
      <c r="A127" s="249" t="s">
        <v>265</v>
      </c>
      <c r="B127" s="249" t="s">
        <v>1163</v>
      </c>
    </row>
    <row r="128" spans="1:2" ht="15.5">
      <c r="A128" s="249" t="s">
        <v>265</v>
      </c>
      <c r="B128" s="249" t="s">
        <v>1163</v>
      </c>
    </row>
    <row r="129" spans="1:2" ht="15.5">
      <c r="A129" s="249" t="s">
        <v>265</v>
      </c>
      <c r="B129" s="249" t="s">
        <v>1163</v>
      </c>
    </row>
    <row r="130" spans="1:2" ht="15.5">
      <c r="A130" s="249" t="s">
        <v>1552</v>
      </c>
      <c r="B130" s="249" t="s">
        <v>1163</v>
      </c>
    </row>
    <row r="131" spans="1:2" ht="15.5">
      <c r="A131" s="249" t="s">
        <v>2547</v>
      </c>
      <c r="B131" s="249" t="s">
        <v>497</v>
      </c>
    </row>
    <row r="132" spans="1:2" ht="15.5">
      <c r="A132" s="249" t="s">
        <v>1356</v>
      </c>
      <c r="B132" s="249" t="s">
        <v>497</v>
      </c>
    </row>
    <row r="133" spans="1:2" ht="15.5">
      <c r="A133" s="249" t="s">
        <v>1860</v>
      </c>
      <c r="B133" s="249" t="s">
        <v>497</v>
      </c>
    </row>
    <row r="134" spans="1:2" ht="15.5">
      <c r="A134" s="249" t="s">
        <v>676</v>
      </c>
      <c r="B134" s="249" t="s">
        <v>497</v>
      </c>
    </row>
    <row r="135" spans="1:2" ht="15.5">
      <c r="A135" s="249" t="s">
        <v>2193</v>
      </c>
      <c r="B135" s="249" t="s">
        <v>497</v>
      </c>
    </row>
    <row r="136" spans="1:2" ht="15.5">
      <c r="A136" s="249" t="s">
        <v>1152</v>
      </c>
      <c r="B136" s="249" t="s">
        <v>511</v>
      </c>
    </row>
    <row r="137" spans="1:2" ht="15.5">
      <c r="A137" s="249" t="s">
        <v>714</v>
      </c>
      <c r="B137" s="249" t="s">
        <v>511</v>
      </c>
    </row>
    <row r="138" spans="1:2" ht="15.5">
      <c r="A138" s="249" t="s">
        <v>654</v>
      </c>
      <c r="B138" s="249" t="s">
        <v>2105</v>
      </c>
    </row>
    <row r="139" spans="1:2" ht="15.5">
      <c r="A139" s="249" t="s">
        <v>548</v>
      </c>
      <c r="B139" s="249" t="s">
        <v>377</v>
      </c>
    </row>
    <row r="140" spans="1:2" ht="15.5">
      <c r="A140" s="249" t="s">
        <v>548</v>
      </c>
      <c r="B140" s="249" t="s">
        <v>377</v>
      </c>
    </row>
    <row r="141" spans="1:2" ht="15.5">
      <c r="A141" s="249" t="s">
        <v>548</v>
      </c>
      <c r="B141" s="249" t="s">
        <v>377</v>
      </c>
    </row>
    <row r="142" spans="1:2" ht="15.5">
      <c r="A142" s="249" t="s">
        <v>1232</v>
      </c>
      <c r="B142" s="249" t="s">
        <v>377</v>
      </c>
    </row>
    <row r="143" spans="1:2" ht="15.5">
      <c r="A143" s="249" t="s">
        <v>699</v>
      </c>
      <c r="B143" s="249" t="s">
        <v>377</v>
      </c>
    </row>
    <row r="144" spans="1:2" ht="15.5">
      <c r="A144" s="249" t="s">
        <v>472</v>
      </c>
      <c r="B144" s="249" t="s">
        <v>1488</v>
      </c>
    </row>
    <row r="145" spans="1:2" ht="15.5">
      <c r="A145" s="249" t="s">
        <v>472</v>
      </c>
      <c r="B145" s="249" t="s">
        <v>493</v>
      </c>
    </row>
    <row r="146" spans="1:2" ht="15.5">
      <c r="A146" s="249" t="s">
        <v>472</v>
      </c>
      <c r="B146" s="249" t="s">
        <v>1251</v>
      </c>
    </row>
    <row r="147" spans="1:2" ht="15.5">
      <c r="A147" s="249" t="s">
        <v>472</v>
      </c>
      <c r="B147" s="249" t="s">
        <v>859</v>
      </c>
    </row>
    <row r="148" spans="1:2" ht="15.5">
      <c r="A148" s="249" t="s">
        <v>472</v>
      </c>
      <c r="B148" s="249" t="s">
        <v>271</v>
      </c>
    </row>
    <row r="149" spans="1:2" ht="15.5">
      <c r="A149" s="249" t="s">
        <v>472</v>
      </c>
      <c r="B149" s="249" t="s">
        <v>1594</v>
      </c>
    </row>
    <row r="150" spans="1:2" ht="15.5">
      <c r="A150" s="249" t="s">
        <v>699</v>
      </c>
      <c r="B150" s="249" t="s">
        <v>2047</v>
      </c>
    </row>
    <row r="151" spans="1:2" ht="15.5">
      <c r="A151" s="249" t="s">
        <v>472</v>
      </c>
      <c r="B151" s="249" t="s">
        <v>687</v>
      </c>
    </row>
    <row r="152" spans="1:2" ht="15.5">
      <c r="A152" s="249" t="s">
        <v>472</v>
      </c>
      <c r="B152" s="249" t="s">
        <v>893</v>
      </c>
    </row>
    <row r="153" spans="1:2" ht="15.5">
      <c r="A153" s="249" t="s">
        <v>472</v>
      </c>
      <c r="B153" s="249" t="s">
        <v>893</v>
      </c>
    </row>
    <row r="154" spans="1:2" ht="15.5">
      <c r="A154" s="249" t="s">
        <v>472</v>
      </c>
      <c r="B154" s="249" t="s">
        <v>893</v>
      </c>
    </row>
    <row r="155" spans="1:2" ht="15.5">
      <c r="A155" s="249" t="s">
        <v>699</v>
      </c>
      <c r="B155" s="249" t="s">
        <v>893</v>
      </c>
    </row>
    <row r="156" spans="1:2" ht="15.5">
      <c r="A156" s="249" t="s">
        <v>472</v>
      </c>
      <c r="B156" s="249" t="s">
        <v>893</v>
      </c>
    </row>
    <row r="157" spans="1:2" ht="15.5">
      <c r="A157" s="249" t="s">
        <v>472</v>
      </c>
      <c r="B157" s="249" t="s">
        <v>687</v>
      </c>
    </row>
    <row r="158" spans="1:2" ht="15.5">
      <c r="A158" s="249" t="s">
        <v>1641</v>
      </c>
      <c r="B158" s="249" t="s">
        <v>893</v>
      </c>
    </row>
    <row r="159" spans="1:2" ht="15.5">
      <c r="A159" s="249" t="s">
        <v>295</v>
      </c>
      <c r="B159" s="249" t="s">
        <v>687</v>
      </c>
    </row>
    <row r="160" spans="1:2" ht="15.5">
      <c r="A160" s="249" t="s">
        <v>1653</v>
      </c>
      <c r="B160" s="249" t="s">
        <v>687</v>
      </c>
    </row>
    <row r="161" spans="1:2" ht="15.5">
      <c r="A161" s="249" t="s">
        <v>1136</v>
      </c>
      <c r="B161" s="249" t="s">
        <v>490</v>
      </c>
    </row>
    <row r="162" spans="1:2" ht="15.5">
      <c r="A162" s="249" t="s">
        <v>899</v>
      </c>
      <c r="B162" s="249" t="s">
        <v>1073</v>
      </c>
    </row>
    <row r="163" spans="1:2" ht="15.5">
      <c r="A163" s="249" t="s">
        <v>1794</v>
      </c>
      <c r="B163" s="249" t="s">
        <v>2100</v>
      </c>
    </row>
    <row r="164" spans="1:2" ht="15.5">
      <c r="A164" s="249" t="s">
        <v>406</v>
      </c>
      <c r="B164" s="249" t="s">
        <v>1069</v>
      </c>
    </row>
    <row r="165" spans="1:2" ht="15.5">
      <c r="A165" s="249" t="s">
        <v>406</v>
      </c>
      <c r="B165" s="249" t="s">
        <v>1058</v>
      </c>
    </row>
    <row r="166" spans="1:2" ht="15.5">
      <c r="A166" s="249" t="s">
        <v>406</v>
      </c>
      <c r="B166" s="249" t="s">
        <v>689</v>
      </c>
    </row>
    <row r="167" spans="1:2" ht="15.5">
      <c r="A167" s="249" t="s">
        <v>406</v>
      </c>
      <c r="B167" s="249" t="s">
        <v>2119</v>
      </c>
    </row>
    <row r="168" spans="1:2" ht="15.5">
      <c r="A168" s="249" t="s">
        <v>874</v>
      </c>
      <c r="B168" s="249" t="s">
        <v>556</v>
      </c>
    </row>
    <row r="169" spans="1:2" ht="15.5">
      <c r="A169" s="249" t="s">
        <v>874</v>
      </c>
      <c r="B169" s="249" t="s">
        <v>556</v>
      </c>
    </row>
    <row r="170" spans="1:2" ht="15.5">
      <c r="A170" s="249" t="s">
        <v>1200</v>
      </c>
      <c r="B170" s="249" t="s">
        <v>556</v>
      </c>
    </row>
    <row r="171" spans="1:2" ht="15.5">
      <c r="A171" s="249" t="s">
        <v>406</v>
      </c>
      <c r="B171" s="249" t="s">
        <v>556</v>
      </c>
    </row>
    <row r="172" spans="1:2" ht="15.5">
      <c r="A172" s="249" t="s">
        <v>1200</v>
      </c>
      <c r="B172" s="249" t="s">
        <v>686</v>
      </c>
    </row>
    <row r="173" spans="1:2" ht="15.5">
      <c r="A173" s="249" t="s">
        <v>874</v>
      </c>
      <c r="B173" s="249" t="s">
        <v>803</v>
      </c>
    </row>
    <row r="174" spans="1:2" ht="15.5">
      <c r="A174" s="249" t="s">
        <v>874</v>
      </c>
      <c r="B174" s="249" t="s">
        <v>1241</v>
      </c>
    </row>
    <row r="175" spans="1:2" ht="15.5">
      <c r="A175" s="249" t="s">
        <v>874</v>
      </c>
      <c r="B175" s="249" t="s">
        <v>623</v>
      </c>
    </row>
    <row r="176" spans="1:2" ht="15.5">
      <c r="A176" s="249" t="s">
        <v>406</v>
      </c>
      <c r="B176" s="249" t="s">
        <v>1454</v>
      </c>
    </row>
    <row r="177" spans="1:2" ht="15.5">
      <c r="A177" s="249" t="s">
        <v>406</v>
      </c>
      <c r="B177" s="249" t="s">
        <v>1965</v>
      </c>
    </row>
    <row r="178" spans="1:2" ht="15.5">
      <c r="A178" s="249" t="s">
        <v>406</v>
      </c>
      <c r="B178" s="249" t="s">
        <v>1570</v>
      </c>
    </row>
    <row r="179" spans="1:2" ht="15.5">
      <c r="A179" s="249" t="s">
        <v>406</v>
      </c>
      <c r="B179" s="249" t="s">
        <v>973</v>
      </c>
    </row>
    <row r="180" spans="1:2" ht="15.5">
      <c r="A180" s="249" t="s">
        <v>406</v>
      </c>
      <c r="B180" s="249" t="s">
        <v>597</v>
      </c>
    </row>
    <row r="181" spans="1:2" ht="15.5">
      <c r="A181" s="249" t="s">
        <v>1200</v>
      </c>
      <c r="B181" s="249" t="s">
        <v>470</v>
      </c>
    </row>
    <row r="182" spans="1:2" ht="15.5">
      <c r="A182" s="249" t="s">
        <v>874</v>
      </c>
      <c r="B182" s="249" t="s">
        <v>2005</v>
      </c>
    </row>
    <row r="183" spans="1:2" ht="15.5">
      <c r="A183" s="249" t="s">
        <v>406</v>
      </c>
      <c r="B183" s="249" t="s">
        <v>2005</v>
      </c>
    </row>
    <row r="184" spans="1:2" ht="15.5">
      <c r="A184" s="249" t="s">
        <v>874</v>
      </c>
      <c r="B184" s="249" t="s">
        <v>2037</v>
      </c>
    </row>
    <row r="185" spans="1:2" ht="15.5">
      <c r="A185" s="249" t="s">
        <v>406</v>
      </c>
      <c r="B185" s="249" t="s">
        <v>1349</v>
      </c>
    </row>
    <row r="186" spans="1:2" ht="15.5">
      <c r="A186" s="249" t="s">
        <v>406</v>
      </c>
      <c r="B186" s="249" t="s">
        <v>1349</v>
      </c>
    </row>
    <row r="187" spans="1:2" ht="15.5">
      <c r="A187" s="249" t="s">
        <v>874</v>
      </c>
      <c r="B187" s="249" t="s">
        <v>1756</v>
      </c>
    </row>
    <row r="188" spans="1:2" ht="15.5">
      <c r="A188" s="249" t="s">
        <v>406</v>
      </c>
      <c r="B188" s="249" t="s">
        <v>1281</v>
      </c>
    </row>
    <row r="189" spans="1:2" ht="15.5">
      <c r="A189" s="249" t="s">
        <v>406</v>
      </c>
      <c r="B189" s="249" t="s">
        <v>420</v>
      </c>
    </row>
    <row r="190" spans="1:2" ht="15.5">
      <c r="A190" s="249" t="s">
        <v>406</v>
      </c>
      <c r="B190" s="249" t="s">
        <v>1615</v>
      </c>
    </row>
    <row r="191" spans="1:2" ht="15.5">
      <c r="A191" s="249" t="s">
        <v>406</v>
      </c>
      <c r="B191" s="249" t="s">
        <v>948</v>
      </c>
    </row>
    <row r="192" spans="1:2" ht="15.5">
      <c r="A192" s="249" t="s">
        <v>403</v>
      </c>
      <c r="B192" s="249" t="s">
        <v>1050</v>
      </c>
    </row>
    <row r="193" spans="1:2" ht="15.5">
      <c r="A193" s="249" t="s">
        <v>403</v>
      </c>
      <c r="B193" s="249" t="s">
        <v>1039</v>
      </c>
    </row>
    <row r="194" spans="1:2" ht="15.5">
      <c r="A194" s="249" t="s">
        <v>403</v>
      </c>
      <c r="B194" s="249" t="s">
        <v>602</v>
      </c>
    </row>
    <row r="195" spans="1:2" ht="15.5">
      <c r="A195" s="249" t="s">
        <v>403</v>
      </c>
      <c r="B195" s="249" t="s">
        <v>602</v>
      </c>
    </row>
    <row r="196" spans="1:2" ht="15.5">
      <c r="A196" s="249" t="s">
        <v>403</v>
      </c>
      <c r="B196" s="249" t="s">
        <v>602</v>
      </c>
    </row>
    <row r="197" spans="1:2" ht="15.5">
      <c r="A197" s="249" t="s">
        <v>403</v>
      </c>
      <c r="B197" s="249" t="s">
        <v>602</v>
      </c>
    </row>
    <row r="198" spans="1:2" ht="15.5">
      <c r="A198" s="249" t="s">
        <v>403</v>
      </c>
      <c r="B198" s="249" t="s">
        <v>1389</v>
      </c>
    </row>
    <row r="199" spans="1:2" ht="15.5">
      <c r="A199" s="249" t="s">
        <v>1887</v>
      </c>
      <c r="B199" s="249" t="s">
        <v>1492</v>
      </c>
    </row>
    <row r="200" spans="1:2" ht="15.5">
      <c r="A200" s="249" t="s">
        <v>956</v>
      </c>
      <c r="B200" s="249" t="s">
        <v>2135</v>
      </c>
    </row>
    <row r="201" spans="1:2" ht="15.5">
      <c r="A201" s="249" t="s">
        <v>1346</v>
      </c>
      <c r="B201" s="249" t="s">
        <v>1764</v>
      </c>
    </row>
    <row r="202" spans="1:2" ht="15.5">
      <c r="A202" s="249" t="s">
        <v>825</v>
      </c>
      <c r="B202" s="249" t="s">
        <v>938</v>
      </c>
    </row>
    <row r="203" spans="1:2" ht="15.5">
      <c r="A203" s="249" t="s">
        <v>260</v>
      </c>
      <c r="B203" s="249" t="s">
        <v>1107</v>
      </c>
    </row>
    <row r="204" spans="1:2" ht="15.5">
      <c r="A204" s="249" t="s">
        <v>1397</v>
      </c>
      <c r="B204" s="249" t="s">
        <v>601</v>
      </c>
    </row>
    <row r="205" spans="1:2" ht="15.5">
      <c r="A205" s="249" t="s">
        <v>624</v>
      </c>
      <c r="B205" s="249" t="s">
        <v>601</v>
      </c>
    </row>
    <row r="206" spans="1:2" ht="15.5">
      <c r="A206" s="249" t="s">
        <v>1275</v>
      </c>
      <c r="B206" s="249" t="s">
        <v>2134</v>
      </c>
    </row>
    <row r="207" spans="1:2" ht="15.5">
      <c r="A207" s="249" t="s">
        <v>554</v>
      </c>
      <c r="B207" s="249" t="s">
        <v>669</v>
      </c>
    </row>
    <row r="208" spans="1:2" ht="15.5">
      <c r="A208" s="249" t="s">
        <v>515</v>
      </c>
      <c r="B208" s="249" t="s">
        <v>329</v>
      </c>
    </row>
    <row r="209" spans="1:2" ht="15.5">
      <c r="A209" s="249" t="s">
        <v>1318</v>
      </c>
      <c r="B209" s="249" t="s">
        <v>1567</v>
      </c>
    </row>
    <row r="210" spans="1:2" ht="15.5">
      <c r="A210" s="249" t="s">
        <v>297</v>
      </c>
      <c r="B210" s="249" t="s">
        <v>1320</v>
      </c>
    </row>
    <row r="211" spans="1:2" ht="15.5">
      <c r="A211" s="249" t="s">
        <v>297</v>
      </c>
      <c r="B211" s="249" t="s">
        <v>1733</v>
      </c>
    </row>
    <row r="212" spans="1:2" ht="15.5">
      <c r="A212" s="249" t="s">
        <v>297</v>
      </c>
      <c r="B212" s="249" t="s">
        <v>1602</v>
      </c>
    </row>
    <row r="213" spans="1:2" ht="15.5">
      <c r="A213" s="249" t="s">
        <v>297</v>
      </c>
      <c r="B213" s="249" t="s">
        <v>1246</v>
      </c>
    </row>
    <row r="214" spans="1:2" ht="15.5">
      <c r="A214" s="249" t="s">
        <v>619</v>
      </c>
      <c r="B214" s="249" t="s">
        <v>982</v>
      </c>
    </row>
    <row r="215" spans="1:2" ht="15.5">
      <c r="A215" s="249" t="s">
        <v>297</v>
      </c>
      <c r="B215" s="249" t="s">
        <v>1094</v>
      </c>
    </row>
    <row r="216" spans="1:2" ht="15.5">
      <c r="A216" s="249" t="s">
        <v>297</v>
      </c>
      <c r="B216" s="249" t="s">
        <v>1644</v>
      </c>
    </row>
    <row r="217" spans="1:2" ht="15.5">
      <c r="A217" s="249" t="s">
        <v>297</v>
      </c>
      <c r="B217" s="249" t="s">
        <v>1822</v>
      </c>
    </row>
    <row r="218" spans="1:2" ht="15.5">
      <c r="A218" s="249" t="s">
        <v>297</v>
      </c>
      <c r="B218" s="249" t="s">
        <v>577</v>
      </c>
    </row>
    <row r="219" spans="1:2" ht="15.5">
      <c r="A219" s="249" t="s">
        <v>297</v>
      </c>
      <c r="B219" s="249" t="s">
        <v>577</v>
      </c>
    </row>
    <row r="220" spans="1:2" ht="15.5">
      <c r="A220" s="249" t="s">
        <v>297</v>
      </c>
      <c r="B220" s="249" t="s">
        <v>2129</v>
      </c>
    </row>
    <row r="221" spans="1:2" ht="15.5">
      <c r="A221" s="249" t="s">
        <v>619</v>
      </c>
      <c r="B221" s="249" t="s">
        <v>1461</v>
      </c>
    </row>
    <row r="222" spans="1:2" ht="15.5">
      <c r="A222" s="249" t="s">
        <v>619</v>
      </c>
      <c r="B222" s="249" t="s">
        <v>1662</v>
      </c>
    </row>
    <row r="223" spans="1:2" ht="15.5">
      <c r="A223" s="249" t="s">
        <v>297</v>
      </c>
      <c r="B223" s="249" t="s">
        <v>1811</v>
      </c>
    </row>
    <row r="224" spans="1:2" ht="15.5">
      <c r="A224" s="249" t="s">
        <v>297</v>
      </c>
      <c r="B224" s="249" t="s">
        <v>607</v>
      </c>
    </row>
    <row r="225" spans="1:2" ht="15.5">
      <c r="A225" s="249" t="s">
        <v>619</v>
      </c>
      <c r="B225" s="249" t="s">
        <v>1811</v>
      </c>
    </row>
    <row r="226" spans="1:2" ht="15.5">
      <c r="A226" s="249" t="s">
        <v>619</v>
      </c>
      <c r="B226" s="249" t="s">
        <v>607</v>
      </c>
    </row>
    <row r="227" spans="1:2" ht="15.5">
      <c r="A227" s="249" t="s">
        <v>297</v>
      </c>
      <c r="B227" s="249" t="s">
        <v>852</v>
      </c>
    </row>
    <row r="228" spans="1:2" ht="15.5">
      <c r="A228" s="249" t="s">
        <v>619</v>
      </c>
      <c r="B228" s="249" t="s">
        <v>1769</v>
      </c>
    </row>
    <row r="229" spans="1:2" ht="15.5">
      <c r="A229" s="249" t="s">
        <v>297</v>
      </c>
      <c r="B229" s="249" t="s">
        <v>852</v>
      </c>
    </row>
    <row r="230" spans="1:2" ht="15.5">
      <c r="A230" s="249" t="s">
        <v>297</v>
      </c>
      <c r="B230" s="249" t="s">
        <v>1671</v>
      </c>
    </row>
    <row r="231" spans="1:2" ht="15.5">
      <c r="A231" s="249" t="s">
        <v>297</v>
      </c>
      <c r="B231" s="249" t="s">
        <v>1299</v>
      </c>
    </row>
    <row r="232" spans="1:2" ht="15.5">
      <c r="A232" s="249" t="s">
        <v>619</v>
      </c>
      <c r="B232" s="249" t="s">
        <v>1299</v>
      </c>
    </row>
    <row r="233" spans="1:2" ht="15.5">
      <c r="A233" s="249" t="s">
        <v>297</v>
      </c>
      <c r="B233" s="249" t="s">
        <v>2101</v>
      </c>
    </row>
    <row r="234" spans="1:2" ht="15.5">
      <c r="A234" s="249" t="s">
        <v>297</v>
      </c>
      <c r="B234" s="249" t="s">
        <v>1937</v>
      </c>
    </row>
    <row r="235" spans="1:2" ht="15.5">
      <c r="A235" s="249" t="s">
        <v>297</v>
      </c>
      <c r="B235" s="249" t="s">
        <v>838</v>
      </c>
    </row>
    <row r="236" spans="1:2" ht="15.5">
      <c r="A236" s="249" t="s">
        <v>297</v>
      </c>
      <c r="B236" s="249" t="s">
        <v>798</v>
      </c>
    </row>
    <row r="237" spans="1:2" ht="15.5">
      <c r="A237" s="249" t="s">
        <v>297</v>
      </c>
      <c r="B237" s="249" t="s">
        <v>798</v>
      </c>
    </row>
    <row r="238" spans="1:2" ht="15.5">
      <c r="A238" s="249" t="s">
        <v>297</v>
      </c>
      <c r="B238" s="249" t="s">
        <v>449</v>
      </c>
    </row>
    <row r="239" spans="1:2" ht="15.5">
      <c r="A239" s="249" t="s">
        <v>619</v>
      </c>
      <c r="B239" s="249" t="s">
        <v>798</v>
      </c>
    </row>
    <row r="240" spans="1:2" ht="15.5">
      <c r="A240" s="249" t="s">
        <v>297</v>
      </c>
      <c r="B240" s="249" t="s">
        <v>798</v>
      </c>
    </row>
    <row r="241" spans="1:2" ht="15.5">
      <c r="A241" s="249" t="s">
        <v>297</v>
      </c>
      <c r="B241" s="249" t="s">
        <v>449</v>
      </c>
    </row>
    <row r="242" spans="1:2" ht="15.5">
      <c r="A242" s="249" t="s">
        <v>619</v>
      </c>
      <c r="B242" s="249" t="s">
        <v>449</v>
      </c>
    </row>
    <row r="243" spans="1:2" ht="15.5">
      <c r="A243" s="249" t="s">
        <v>297</v>
      </c>
      <c r="B243" s="249" t="s">
        <v>449</v>
      </c>
    </row>
    <row r="244" spans="1:2" ht="15.5">
      <c r="A244" s="249" t="s">
        <v>297</v>
      </c>
      <c r="B244" s="249" t="s">
        <v>798</v>
      </c>
    </row>
    <row r="245" spans="1:2" ht="15.5">
      <c r="A245" s="249" t="s">
        <v>297</v>
      </c>
      <c r="B245" s="249" t="s">
        <v>798</v>
      </c>
    </row>
    <row r="246" spans="1:2" ht="15.5">
      <c r="A246" s="249" t="s">
        <v>297</v>
      </c>
      <c r="B246" s="249" t="s">
        <v>798</v>
      </c>
    </row>
    <row r="247" spans="1:2" ht="15.5">
      <c r="A247" s="249" t="s">
        <v>297</v>
      </c>
      <c r="B247" s="249" t="s">
        <v>449</v>
      </c>
    </row>
    <row r="248" spans="1:2" ht="15.5">
      <c r="A248" s="249" t="s">
        <v>297</v>
      </c>
      <c r="B248" s="249" t="s">
        <v>258</v>
      </c>
    </row>
    <row r="249" spans="1:2" ht="15.5">
      <c r="A249" s="249" t="s">
        <v>278</v>
      </c>
      <c r="B249" s="249" t="s">
        <v>258</v>
      </c>
    </row>
    <row r="250" spans="1:2" ht="15.5">
      <c r="A250" s="249" t="s">
        <v>278</v>
      </c>
      <c r="B250" s="249" t="s">
        <v>258</v>
      </c>
    </row>
    <row r="251" spans="1:2" ht="15.5">
      <c r="A251" s="249" t="s">
        <v>278</v>
      </c>
      <c r="B251" s="249" t="s">
        <v>258</v>
      </c>
    </row>
    <row r="252" spans="1:2" ht="15.5">
      <c r="A252" s="249" t="s">
        <v>278</v>
      </c>
      <c r="B252" s="249" t="s">
        <v>1420</v>
      </c>
    </row>
    <row r="253" spans="1:2" ht="15.5">
      <c r="A253" s="249" t="s">
        <v>701</v>
      </c>
      <c r="B253" s="249" t="s">
        <v>258</v>
      </c>
    </row>
    <row r="254" spans="1:2" ht="15.5">
      <c r="A254" s="249" t="s">
        <v>1836</v>
      </c>
      <c r="B254" s="249" t="s">
        <v>735</v>
      </c>
    </row>
    <row r="255" spans="1:2" ht="15.5">
      <c r="A255" s="249" t="s">
        <v>1194</v>
      </c>
      <c r="B255" s="249" t="s">
        <v>1787</v>
      </c>
    </row>
    <row r="256" spans="1:2" ht="15.5">
      <c r="A256" s="249" t="s">
        <v>1673</v>
      </c>
      <c r="B256" s="249" t="s">
        <v>1699</v>
      </c>
    </row>
    <row r="257" spans="1:2" ht="15.5">
      <c r="A257" s="249" t="s">
        <v>1380</v>
      </c>
      <c r="B257" s="249" t="s">
        <v>269</v>
      </c>
    </row>
    <row r="258" spans="1:2" ht="15.5">
      <c r="A258" s="249" t="s">
        <v>741</v>
      </c>
      <c r="B258" s="249" t="s">
        <v>269</v>
      </c>
    </row>
    <row r="259" spans="1:2" ht="15.5">
      <c r="A259" s="249" t="s">
        <v>1098</v>
      </c>
      <c r="B259" s="249" t="s">
        <v>584</v>
      </c>
    </row>
    <row r="260" spans="1:2" ht="15.5">
      <c r="A260" s="250" t="s">
        <v>1549</v>
      </c>
      <c r="B260" s="249" t="s">
        <v>584</v>
      </c>
    </row>
    <row r="261" spans="1:2" ht="15.5">
      <c r="A261" s="249" t="s">
        <v>471</v>
      </c>
      <c r="B261" s="249" t="s">
        <v>269</v>
      </c>
    </row>
    <row r="262" spans="1:2" ht="15.5">
      <c r="A262" s="249" t="s">
        <v>576</v>
      </c>
      <c r="B262" s="249" t="s">
        <v>269</v>
      </c>
    </row>
    <row r="263" spans="1:2" ht="15.5">
      <c r="A263" s="249" t="s">
        <v>576</v>
      </c>
      <c r="B263" s="249" t="s">
        <v>269</v>
      </c>
    </row>
    <row r="264" spans="1:2" ht="15.5">
      <c r="A264" s="249" t="s">
        <v>422</v>
      </c>
      <c r="B264" s="249" t="s">
        <v>269</v>
      </c>
    </row>
    <row r="265" spans="1:2" ht="15.5">
      <c r="A265" s="249" t="s">
        <v>422</v>
      </c>
      <c r="B265" s="249" t="s">
        <v>584</v>
      </c>
    </row>
    <row r="266" spans="1:2" ht="15.5">
      <c r="A266" s="249" t="s">
        <v>422</v>
      </c>
      <c r="B266" s="249" t="s">
        <v>269</v>
      </c>
    </row>
    <row r="267" spans="1:2" ht="15.5">
      <c r="A267" s="249" t="s">
        <v>422</v>
      </c>
      <c r="B267" s="249" t="s">
        <v>269</v>
      </c>
    </row>
    <row r="268" spans="1:2" ht="15.5">
      <c r="A268" s="249" t="s">
        <v>2002</v>
      </c>
      <c r="B268" s="249" t="s">
        <v>584</v>
      </c>
    </row>
    <row r="269" spans="1:2" ht="15.5">
      <c r="A269" s="249" t="s">
        <v>1264</v>
      </c>
      <c r="B269" s="249" t="s">
        <v>584</v>
      </c>
    </row>
    <row r="270" spans="1:2" ht="15.5">
      <c r="A270" s="249" t="s">
        <v>1147</v>
      </c>
      <c r="B270" s="249" t="s">
        <v>584</v>
      </c>
    </row>
    <row r="271" spans="1:2" ht="15.5">
      <c r="A271" s="249" t="s">
        <v>539</v>
      </c>
      <c r="B271" s="249" t="s">
        <v>269</v>
      </c>
    </row>
    <row r="272" spans="1:2" ht="15.5">
      <c r="A272" s="249" t="s">
        <v>918</v>
      </c>
      <c r="B272" s="249" t="s">
        <v>269</v>
      </c>
    </row>
    <row r="273" spans="1:2" ht="15.5">
      <c r="A273" s="249" t="s">
        <v>2188</v>
      </c>
      <c r="B273" s="249" t="s">
        <v>269</v>
      </c>
    </row>
    <row r="274" spans="1:2" ht="15.5">
      <c r="A274" s="249" t="s">
        <v>1726</v>
      </c>
      <c r="B274" s="249" t="s">
        <v>771</v>
      </c>
    </row>
    <row r="275" spans="1:2" ht="15.5">
      <c r="A275" s="249" t="s">
        <v>315</v>
      </c>
      <c r="B275" s="249" t="s">
        <v>771</v>
      </c>
    </row>
    <row r="276" spans="1:2" ht="15.5">
      <c r="A276" s="249" t="s">
        <v>1304</v>
      </c>
      <c r="B276" s="249" t="s">
        <v>269</v>
      </c>
    </row>
    <row r="277" spans="1:2" ht="15.5">
      <c r="A277" s="249" t="s">
        <v>315</v>
      </c>
      <c r="B277" s="249" t="s">
        <v>269</v>
      </c>
    </row>
    <row r="278" spans="1:2" ht="15.5">
      <c r="A278" s="249" t="s">
        <v>1304</v>
      </c>
      <c r="B278" s="249" t="s">
        <v>269</v>
      </c>
    </row>
    <row r="279" spans="1:2" ht="15.5">
      <c r="A279" s="249" t="s">
        <v>2049</v>
      </c>
      <c r="B279" s="249" t="s">
        <v>269</v>
      </c>
    </row>
    <row r="280" spans="1:2" ht="15.5">
      <c r="A280" s="249" t="s">
        <v>319</v>
      </c>
      <c r="B280" s="249" t="s">
        <v>269</v>
      </c>
    </row>
    <row r="281" spans="1:2" ht="15.5">
      <c r="A281" s="249" t="s">
        <v>319</v>
      </c>
      <c r="B281" s="249" t="s">
        <v>269</v>
      </c>
    </row>
    <row r="282" spans="1:2" ht="15.5">
      <c r="A282" s="249" t="s">
        <v>319</v>
      </c>
      <c r="B282" s="249" t="s">
        <v>269</v>
      </c>
    </row>
    <row r="283" spans="1:2" ht="15.5">
      <c r="A283" s="249" t="s">
        <v>1338</v>
      </c>
      <c r="B283" s="249" t="s">
        <v>269</v>
      </c>
    </row>
    <row r="284" spans="1:2" ht="15.5">
      <c r="A284" s="249" t="s">
        <v>532</v>
      </c>
      <c r="B284" s="249" t="s">
        <v>269</v>
      </c>
    </row>
    <row r="285" spans="1:2" ht="15.5">
      <c r="A285" s="249" t="s">
        <v>1621</v>
      </c>
      <c r="B285" s="249" t="s">
        <v>269</v>
      </c>
    </row>
    <row r="286" spans="1:2" ht="15.5">
      <c r="A286" s="249" t="s">
        <v>1459</v>
      </c>
      <c r="B286" s="249" t="s">
        <v>584</v>
      </c>
    </row>
    <row r="287" spans="1:2" ht="15.5">
      <c r="A287" s="249" t="s">
        <v>1008</v>
      </c>
      <c r="B287" s="249" t="s">
        <v>269</v>
      </c>
    </row>
    <row r="288" spans="1:2" ht="15.5">
      <c r="A288" s="249" t="s">
        <v>2252</v>
      </c>
      <c r="B288" s="249" t="s">
        <v>269</v>
      </c>
    </row>
    <row r="289" spans="1:2" ht="15.5">
      <c r="A289" s="249" t="s">
        <v>501</v>
      </c>
      <c r="B289" s="249" t="s">
        <v>269</v>
      </c>
    </row>
    <row r="290" spans="1:2" ht="15.5">
      <c r="A290" s="249" t="s">
        <v>501</v>
      </c>
      <c r="B290" s="249" t="s">
        <v>269</v>
      </c>
    </row>
    <row r="291" spans="1:2" ht="15.5">
      <c r="A291" s="249" t="s">
        <v>289</v>
      </c>
      <c r="B291" s="249" t="s">
        <v>584</v>
      </c>
    </row>
    <row r="292" spans="1:2" ht="15.5">
      <c r="A292" s="249" t="s">
        <v>289</v>
      </c>
      <c r="B292" s="249" t="s">
        <v>269</v>
      </c>
    </row>
    <row r="293" spans="1:2" ht="15.5">
      <c r="A293" s="249" t="s">
        <v>289</v>
      </c>
      <c r="B293" s="249" t="s">
        <v>584</v>
      </c>
    </row>
    <row r="294" spans="1:2" ht="15.5">
      <c r="A294" s="249" t="s">
        <v>289</v>
      </c>
      <c r="B294" s="249" t="s">
        <v>584</v>
      </c>
    </row>
    <row r="295" spans="1:2" ht="15.5">
      <c r="A295" s="249" t="s">
        <v>289</v>
      </c>
      <c r="B295" s="249" t="s">
        <v>269</v>
      </c>
    </row>
    <row r="296" spans="1:2" ht="15.5">
      <c r="A296" s="249" t="s">
        <v>289</v>
      </c>
      <c r="B296" s="249" t="s">
        <v>584</v>
      </c>
    </row>
    <row r="297" spans="1:2" ht="15.5">
      <c r="A297" s="249" t="s">
        <v>289</v>
      </c>
      <c r="B297" s="249" t="s">
        <v>269</v>
      </c>
    </row>
    <row r="298" spans="1:2" ht="15.5">
      <c r="A298" s="249" t="s">
        <v>1285</v>
      </c>
      <c r="B298" s="249" t="s">
        <v>269</v>
      </c>
    </row>
    <row r="299" spans="1:2" ht="15.5">
      <c r="A299" s="249" t="s">
        <v>289</v>
      </c>
      <c r="B299" s="249" t="s">
        <v>584</v>
      </c>
    </row>
    <row r="300" spans="1:2" ht="15.5">
      <c r="A300" s="249" t="s">
        <v>808</v>
      </c>
      <c r="B300" s="249" t="s">
        <v>269</v>
      </c>
    </row>
    <row r="301" spans="1:2" ht="15.5">
      <c r="A301" s="249" t="s">
        <v>289</v>
      </c>
      <c r="B301" s="249" t="s">
        <v>269</v>
      </c>
    </row>
    <row r="302" spans="1:2" ht="15.5">
      <c r="A302" s="249" t="s">
        <v>289</v>
      </c>
      <c r="B302" s="249" t="s">
        <v>269</v>
      </c>
    </row>
    <row r="303" spans="1:2" ht="15.5">
      <c r="A303" s="249" t="s">
        <v>544</v>
      </c>
      <c r="B303" s="249" t="s">
        <v>269</v>
      </c>
    </row>
    <row r="304" spans="1:2" ht="15.5">
      <c r="A304" s="249" t="s">
        <v>1086</v>
      </c>
      <c r="B304" s="249" t="s">
        <v>269</v>
      </c>
    </row>
    <row r="305" spans="1:2" ht="15.5">
      <c r="A305" s="249" t="s">
        <v>1592</v>
      </c>
      <c r="B305" s="249" t="s">
        <v>269</v>
      </c>
    </row>
    <row r="306" spans="1:2" ht="15.5">
      <c r="A306" s="249" t="s">
        <v>1266</v>
      </c>
      <c r="B306" s="249" t="s">
        <v>269</v>
      </c>
    </row>
    <row r="307" spans="1:2" ht="15.5">
      <c r="A307" s="249" t="s">
        <v>752</v>
      </c>
      <c r="B307" s="249" t="s">
        <v>269</v>
      </c>
    </row>
    <row r="308" spans="1:2" ht="15.5">
      <c r="A308" s="249" t="s">
        <v>752</v>
      </c>
      <c r="B308" s="249" t="s">
        <v>269</v>
      </c>
    </row>
    <row r="309" spans="1:2" ht="15.5">
      <c r="A309" s="250" t="s">
        <v>752</v>
      </c>
      <c r="B309" s="249" t="s">
        <v>269</v>
      </c>
    </row>
    <row r="310" spans="1:2" ht="15.5">
      <c r="A310" s="249" t="s">
        <v>752</v>
      </c>
      <c r="B310" s="249" t="s">
        <v>269</v>
      </c>
    </row>
    <row r="311" spans="1:2" ht="15.5">
      <c r="A311" s="249" t="s">
        <v>1177</v>
      </c>
      <c r="B311" s="249" t="s">
        <v>584</v>
      </c>
    </row>
    <row r="312" spans="1:2" ht="15.5">
      <c r="A312" s="249" t="s">
        <v>752</v>
      </c>
      <c r="B312" s="249" t="s">
        <v>269</v>
      </c>
    </row>
    <row r="313" spans="1:2" ht="15.5">
      <c r="A313" s="249" t="s">
        <v>752</v>
      </c>
      <c r="B313" s="249" t="s">
        <v>269</v>
      </c>
    </row>
    <row r="314" spans="1:2" ht="15.5">
      <c r="A314" s="250" t="s">
        <v>1177</v>
      </c>
      <c r="B314" s="249" t="s">
        <v>269</v>
      </c>
    </row>
    <row r="315" spans="1:2" ht="15.5">
      <c r="A315" s="249" t="s">
        <v>752</v>
      </c>
      <c r="B315" s="249" t="s">
        <v>269</v>
      </c>
    </row>
    <row r="316" spans="1:2" ht="15.5">
      <c r="A316" s="249" t="s">
        <v>829</v>
      </c>
      <c r="B316" s="249" t="s">
        <v>269</v>
      </c>
    </row>
    <row r="317" spans="1:2" ht="15.5">
      <c r="A317" s="249" t="s">
        <v>769</v>
      </c>
      <c r="B317" s="249" t="s">
        <v>269</v>
      </c>
    </row>
    <row r="318" spans="1:2" ht="15.5">
      <c r="A318" s="249" t="s">
        <v>1780</v>
      </c>
      <c r="B318" s="249" t="s">
        <v>265</v>
      </c>
    </row>
    <row r="319" spans="1:2" ht="15.5">
      <c r="A319" s="249" t="s">
        <v>427</v>
      </c>
      <c r="B319" s="249" t="s">
        <v>265</v>
      </c>
    </row>
    <row r="320" spans="1:2" ht="15.5">
      <c r="A320" s="249" t="s">
        <v>1920</v>
      </c>
      <c r="B320" s="249" t="s">
        <v>265</v>
      </c>
    </row>
    <row r="321" spans="1:2" ht="15.5">
      <c r="A321" s="249" t="s">
        <v>843</v>
      </c>
      <c r="B321" s="249" t="s">
        <v>265</v>
      </c>
    </row>
    <row r="322" spans="1:2" ht="15.5">
      <c r="A322" s="249" t="s">
        <v>1027</v>
      </c>
      <c r="B322" s="249" t="s">
        <v>265</v>
      </c>
    </row>
    <row r="323" spans="1:2" ht="15.5">
      <c r="A323" s="249" t="s">
        <v>696</v>
      </c>
      <c r="B323" s="249" t="s">
        <v>265</v>
      </c>
    </row>
    <row r="324" spans="1:2" ht="15.5">
      <c r="A324" s="249" t="s">
        <v>696</v>
      </c>
      <c r="B324" s="249" t="s">
        <v>265</v>
      </c>
    </row>
    <row r="325" spans="1:2" ht="15.5">
      <c r="A325" s="249" t="s">
        <v>1371</v>
      </c>
      <c r="B325" s="249" t="s">
        <v>265</v>
      </c>
    </row>
    <row r="326" spans="1:2" ht="15.5">
      <c r="A326" s="249" t="s">
        <v>2092</v>
      </c>
      <c r="B326" s="249" t="s">
        <v>265</v>
      </c>
    </row>
    <row r="327" spans="1:2" ht="15.5">
      <c r="A327" s="249" t="s">
        <v>418</v>
      </c>
      <c r="B327" s="249" t="s">
        <v>265</v>
      </c>
    </row>
    <row r="328" spans="1:2" ht="15.5">
      <c r="A328" s="249" t="s">
        <v>418</v>
      </c>
      <c r="B328" s="249" t="s">
        <v>265</v>
      </c>
    </row>
    <row r="329" spans="1:2" ht="15.5">
      <c r="A329" s="249" t="s">
        <v>418</v>
      </c>
      <c r="B329" s="249" t="s">
        <v>265</v>
      </c>
    </row>
    <row r="330" spans="1:2" ht="15.5">
      <c r="A330" s="249" t="s">
        <v>418</v>
      </c>
      <c r="B330" s="249" t="s">
        <v>265</v>
      </c>
    </row>
    <row r="331" spans="1:2" ht="15.5">
      <c r="A331" s="249" t="s">
        <v>839</v>
      </c>
      <c r="B331" s="249" t="s">
        <v>265</v>
      </c>
    </row>
    <row r="332" spans="1:2" ht="15.5">
      <c r="A332" s="249" t="s">
        <v>418</v>
      </c>
      <c r="B332" s="249" t="s">
        <v>265</v>
      </c>
    </row>
    <row r="333" spans="1:2" ht="15.5">
      <c r="A333" s="249" t="s">
        <v>418</v>
      </c>
      <c r="B333" s="249" t="s">
        <v>1784</v>
      </c>
    </row>
    <row r="334" spans="1:2" ht="15.5">
      <c r="A334" s="249" t="s">
        <v>1395</v>
      </c>
      <c r="B334" s="249" t="s">
        <v>265</v>
      </c>
    </row>
    <row r="335" spans="1:2" ht="15.5">
      <c r="A335" s="249" t="s">
        <v>726</v>
      </c>
      <c r="B335" s="249" t="s">
        <v>265</v>
      </c>
    </row>
    <row r="336" spans="1:2" ht="15.5">
      <c r="A336" s="249" t="s">
        <v>1968</v>
      </c>
      <c r="B336" s="249" t="s">
        <v>1784</v>
      </c>
    </row>
    <row r="337" spans="1:2" ht="15.5">
      <c r="A337" s="249" t="s">
        <v>445</v>
      </c>
      <c r="B337" s="249" t="s">
        <v>265</v>
      </c>
    </row>
    <row r="338" spans="1:2" ht="15.5">
      <c r="A338" s="249" t="s">
        <v>445</v>
      </c>
      <c r="B338" s="249" t="s">
        <v>265</v>
      </c>
    </row>
    <row r="339" spans="1:2" ht="15.5">
      <c r="A339" s="249" t="s">
        <v>445</v>
      </c>
      <c r="B339" s="249" t="s">
        <v>265</v>
      </c>
    </row>
    <row r="340" spans="1:2" ht="15.5">
      <c r="A340" s="249" t="s">
        <v>392</v>
      </c>
      <c r="B340" s="249" t="s">
        <v>265</v>
      </c>
    </row>
    <row r="341" spans="1:2" ht="15.5">
      <c r="A341" s="249" t="s">
        <v>307</v>
      </c>
      <c r="B341" s="249" t="s">
        <v>265</v>
      </c>
    </row>
    <row r="342" spans="1:2" ht="15.5">
      <c r="A342" s="249" t="s">
        <v>2122</v>
      </c>
      <c r="B342" s="249" t="s">
        <v>265</v>
      </c>
    </row>
    <row r="343" spans="1:2" ht="15.5">
      <c r="A343" s="249" t="s">
        <v>2155</v>
      </c>
      <c r="B343" s="249" t="s">
        <v>265</v>
      </c>
    </row>
    <row r="344" spans="1:2" ht="15.5">
      <c r="A344" s="249" t="s">
        <v>927</v>
      </c>
      <c r="B344" s="249" t="s">
        <v>265</v>
      </c>
    </row>
    <row r="345" spans="1:2" ht="15.5">
      <c r="A345" s="249" t="s">
        <v>373</v>
      </c>
      <c r="B345" s="249" t="s">
        <v>265</v>
      </c>
    </row>
    <row r="346" spans="1:2" ht="15.5">
      <c r="A346" s="249" t="s">
        <v>1607</v>
      </c>
      <c r="B346" s="249" t="s">
        <v>265</v>
      </c>
    </row>
    <row r="347" spans="1:2" ht="15.5">
      <c r="A347" s="249" t="s">
        <v>717</v>
      </c>
      <c r="B347" s="249" t="s">
        <v>1129</v>
      </c>
    </row>
    <row r="348" spans="1:2" ht="15.5">
      <c r="A348" s="249" t="s">
        <v>1271</v>
      </c>
      <c r="B348" s="249" t="s">
        <v>1552</v>
      </c>
    </row>
    <row r="349" spans="1:2" ht="15.5">
      <c r="A349" s="249" t="s">
        <v>1269</v>
      </c>
      <c r="B349" s="249" t="s">
        <v>1805</v>
      </c>
    </row>
    <row r="350" spans="1:2" ht="15.5">
      <c r="A350" s="249" t="s">
        <v>2041</v>
      </c>
      <c r="B350" s="249" t="s">
        <v>1035</v>
      </c>
    </row>
    <row r="351" spans="1:2" ht="15.5">
      <c r="A351" s="249" t="s">
        <v>1332</v>
      </c>
      <c r="B351" s="249" t="s">
        <v>481</v>
      </c>
    </row>
    <row r="352" spans="1:2" ht="15.5">
      <c r="A352" s="249" t="s">
        <v>2112</v>
      </c>
      <c r="B352" s="249" t="s">
        <v>2547</v>
      </c>
    </row>
    <row r="353" spans="1:2" ht="15.5">
      <c r="A353" s="249" t="s">
        <v>690</v>
      </c>
      <c r="B353" s="249" t="s">
        <v>1356</v>
      </c>
    </row>
    <row r="354" spans="1:2" ht="15.5">
      <c r="A354" s="249" t="s">
        <v>670</v>
      </c>
      <c r="B354" s="249" t="s">
        <v>1085</v>
      </c>
    </row>
    <row r="355" spans="1:2" ht="15.5">
      <c r="A355" s="249" t="s">
        <v>1401</v>
      </c>
      <c r="B355" s="249" t="s">
        <v>1860</v>
      </c>
    </row>
    <row r="356" spans="1:2" ht="15.5">
      <c r="A356" s="249" t="s">
        <v>1990</v>
      </c>
      <c r="B356" s="249" t="s">
        <v>1473</v>
      </c>
    </row>
    <row r="357" spans="1:2" ht="15.5">
      <c r="A357" s="249" t="s">
        <v>2160</v>
      </c>
      <c r="B357" s="249" t="s">
        <v>676</v>
      </c>
    </row>
    <row r="358" spans="1:2" ht="15.5">
      <c r="A358" s="249" t="s">
        <v>1506</v>
      </c>
      <c r="B358" s="249" t="s">
        <v>2193</v>
      </c>
    </row>
    <row r="359" spans="1:2" ht="15.5">
      <c r="A359" s="249" t="s">
        <v>923</v>
      </c>
      <c r="B359" s="249" t="s">
        <v>1152</v>
      </c>
    </row>
    <row r="360" spans="1:2" ht="15.5">
      <c r="A360" s="249" t="s">
        <v>536</v>
      </c>
      <c r="B360" s="249" t="s">
        <v>1146</v>
      </c>
    </row>
    <row r="361" spans="1:2" ht="15.5">
      <c r="A361" s="249" t="s">
        <v>536</v>
      </c>
      <c r="B361" s="249" t="s">
        <v>483</v>
      </c>
    </row>
    <row r="362" spans="1:2" ht="15.5">
      <c r="A362" s="249" t="s">
        <v>333</v>
      </c>
      <c r="B362" s="249" t="s">
        <v>382</v>
      </c>
    </row>
    <row r="363" spans="1:2" ht="15.5">
      <c r="A363" s="249" t="s">
        <v>536</v>
      </c>
      <c r="B363" s="249" t="s">
        <v>2029</v>
      </c>
    </row>
    <row r="364" spans="1:2" ht="15.5">
      <c r="A364" s="249" t="s">
        <v>536</v>
      </c>
      <c r="B364" s="249" t="s">
        <v>363</v>
      </c>
    </row>
    <row r="365" spans="1:2" ht="15.5">
      <c r="A365" s="249" t="s">
        <v>536</v>
      </c>
      <c r="B365" s="249" t="s">
        <v>2200</v>
      </c>
    </row>
    <row r="366" spans="1:2" ht="15.5">
      <c r="A366" s="249" t="s">
        <v>536</v>
      </c>
      <c r="B366" s="249" t="s">
        <v>389</v>
      </c>
    </row>
    <row r="367" spans="1:2" ht="15.5">
      <c r="A367" s="249" t="s">
        <v>333</v>
      </c>
      <c r="B367" s="249" t="s">
        <v>2058</v>
      </c>
    </row>
    <row r="368" spans="1:2" ht="15.5">
      <c r="A368" s="249" t="s">
        <v>536</v>
      </c>
      <c r="B368" s="249" t="s">
        <v>739</v>
      </c>
    </row>
    <row r="369" spans="1:2" ht="15.5">
      <c r="A369" s="249" t="s">
        <v>536</v>
      </c>
      <c r="B369" s="249" t="s">
        <v>714</v>
      </c>
    </row>
    <row r="370" spans="1:2" ht="15.5">
      <c r="A370" s="249" t="s">
        <v>1323</v>
      </c>
      <c r="B370" s="249" t="s">
        <v>714</v>
      </c>
    </row>
    <row r="371" spans="1:2" ht="15.5">
      <c r="A371" s="249" t="s">
        <v>333</v>
      </c>
      <c r="B371" s="249" t="s">
        <v>714</v>
      </c>
    </row>
    <row r="372" spans="1:2" ht="15.5">
      <c r="A372" s="249" t="s">
        <v>536</v>
      </c>
      <c r="B372" s="249" t="s">
        <v>714</v>
      </c>
    </row>
    <row r="373" spans="1:2" ht="15.5">
      <c r="A373" s="249" t="s">
        <v>536</v>
      </c>
      <c r="B373" s="249" t="s">
        <v>654</v>
      </c>
    </row>
    <row r="374" spans="1:2" ht="15.5">
      <c r="A374" s="249" t="s">
        <v>536</v>
      </c>
      <c r="B374" s="249" t="s">
        <v>714</v>
      </c>
    </row>
    <row r="375" spans="1:2" ht="15.5">
      <c r="A375" s="249" t="s">
        <v>536</v>
      </c>
      <c r="B375" s="249" t="s">
        <v>548</v>
      </c>
    </row>
    <row r="376" spans="1:2" ht="15.5">
      <c r="A376" s="249" t="s">
        <v>536</v>
      </c>
      <c r="B376" s="249" t="s">
        <v>548</v>
      </c>
    </row>
    <row r="377" spans="1:2" ht="15.5">
      <c r="A377" s="249" t="s">
        <v>333</v>
      </c>
      <c r="B377" s="249" t="s">
        <v>975</v>
      </c>
    </row>
    <row r="378" spans="1:2" ht="15.5">
      <c r="A378" s="249" t="s">
        <v>333</v>
      </c>
      <c r="B378" s="249" t="s">
        <v>548</v>
      </c>
    </row>
    <row r="379" spans="1:2" ht="15.5">
      <c r="A379" s="249" t="s">
        <v>760</v>
      </c>
      <c r="B379" s="249" t="s">
        <v>548</v>
      </c>
    </row>
    <row r="380" spans="1:2" ht="15.5">
      <c r="A380" s="249" t="s">
        <v>760</v>
      </c>
      <c r="B380" s="249" t="s">
        <v>548</v>
      </c>
    </row>
    <row r="381" spans="1:2" ht="15.5">
      <c r="A381" s="249" t="s">
        <v>760</v>
      </c>
      <c r="B381" s="249" t="s">
        <v>548</v>
      </c>
    </row>
    <row r="382" spans="1:2" ht="15.5">
      <c r="A382" s="249" t="s">
        <v>760</v>
      </c>
      <c r="B382" s="249" t="s">
        <v>548</v>
      </c>
    </row>
    <row r="383" spans="1:2" ht="15.5">
      <c r="A383" s="249" t="s">
        <v>760</v>
      </c>
      <c r="B383" s="249" t="s">
        <v>548</v>
      </c>
    </row>
    <row r="384" spans="1:2" ht="15.5">
      <c r="A384" s="249" t="s">
        <v>760</v>
      </c>
      <c r="B384" s="249" t="s">
        <v>975</v>
      </c>
    </row>
    <row r="385" spans="1:2" ht="15.5">
      <c r="A385" s="249" t="s">
        <v>760</v>
      </c>
      <c r="B385" s="249" t="s">
        <v>2023</v>
      </c>
    </row>
    <row r="386" spans="1:2" ht="15.5">
      <c r="A386" s="249" t="s">
        <v>760</v>
      </c>
      <c r="B386" s="249" t="s">
        <v>1598</v>
      </c>
    </row>
    <row r="387" spans="1:2" ht="15.5">
      <c r="A387" s="249" t="s">
        <v>760</v>
      </c>
      <c r="B387" s="249" t="s">
        <v>1232</v>
      </c>
    </row>
    <row r="388" spans="1:2" ht="15.5">
      <c r="A388" s="249" t="s">
        <v>760</v>
      </c>
      <c r="B388" s="249" t="s">
        <v>1613</v>
      </c>
    </row>
    <row r="389" spans="1:2" ht="15.5">
      <c r="A389" s="249" t="s">
        <v>760</v>
      </c>
      <c r="B389" s="249" t="s">
        <v>1303</v>
      </c>
    </row>
    <row r="390" spans="1:2" ht="15.5">
      <c r="A390" s="249" t="s">
        <v>1645</v>
      </c>
      <c r="B390" s="249" t="s">
        <v>472</v>
      </c>
    </row>
    <row r="391" spans="1:2" ht="15.5">
      <c r="A391" s="249" t="s">
        <v>614</v>
      </c>
      <c r="B391" s="249" t="s">
        <v>472</v>
      </c>
    </row>
    <row r="392" spans="1:2" ht="15.5">
      <c r="A392" s="249" t="s">
        <v>934</v>
      </c>
      <c r="B392" s="249" t="s">
        <v>699</v>
      </c>
    </row>
    <row r="393" spans="1:2" ht="15.5">
      <c r="A393" s="249" t="s">
        <v>934</v>
      </c>
      <c r="B393" s="249" t="s">
        <v>472</v>
      </c>
    </row>
    <row r="394" spans="1:2" ht="15.5">
      <c r="A394" s="249" t="s">
        <v>614</v>
      </c>
      <c r="B394" s="249" t="s">
        <v>472</v>
      </c>
    </row>
    <row r="395" spans="1:2" ht="15.5">
      <c r="A395" s="249" t="s">
        <v>1752</v>
      </c>
      <c r="B395" s="249" t="s">
        <v>472</v>
      </c>
    </row>
    <row r="396" spans="1:2" ht="15.5">
      <c r="A396" s="249" t="s">
        <v>1752</v>
      </c>
      <c r="B396" s="249" t="s">
        <v>472</v>
      </c>
    </row>
    <row r="397" spans="1:2" ht="15.5">
      <c r="A397" s="249" t="s">
        <v>2167</v>
      </c>
      <c r="B397" s="249" t="s">
        <v>472</v>
      </c>
    </row>
    <row r="398" spans="1:2" ht="15.5">
      <c r="A398" s="249" t="s">
        <v>1966</v>
      </c>
      <c r="B398" s="249" t="s">
        <v>472</v>
      </c>
    </row>
    <row r="399" spans="1:2" ht="15.5">
      <c r="A399" s="249" t="s">
        <v>685</v>
      </c>
      <c r="B399" s="249" t="s">
        <v>699</v>
      </c>
    </row>
    <row r="400" spans="1:2" ht="15.5">
      <c r="A400" s="249" t="s">
        <v>685</v>
      </c>
      <c r="B400" s="249" t="s">
        <v>472</v>
      </c>
    </row>
    <row r="401" spans="1:2" ht="15.5">
      <c r="A401" s="249" t="s">
        <v>316</v>
      </c>
      <c r="B401" s="249" t="s">
        <v>472</v>
      </c>
    </row>
    <row r="402" spans="1:2" ht="15.5">
      <c r="A402" s="249" t="s">
        <v>685</v>
      </c>
      <c r="B402" s="249" t="s">
        <v>472</v>
      </c>
    </row>
    <row r="403" spans="1:2" ht="15.5">
      <c r="A403" s="249" t="s">
        <v>685</v>
      </c>
      <c r="B403" s="249" t="s">
        <v>472</v>
      </c>
    </row>
    <row r="404" spans="1:2" ht="15.5">
      <c r="A404" s="249" t="s">
        <v>316</v>
      </c>
      <c r="B404" s="249" t="s">
        <v>699</v>
      </c>
    </row>
    <row r="405" spans="1:2" ht="15.5">
      <c r="A405" s="249" t="s">
        <v>685</v>
      </c>
      <c r="B405" s="249" t="s">
        <v>472</v>
      </c>
    </row>
    <row r="406" spans="1:2" ht="15.5">
      <c r="A406" s="249" t="s">
        <v>1845</v>
      </c>
      <c r="B406" s="249" t="s">
        <v>472</v>
      </c>
    </row>
    <row r="407" spans="1:2" ht="15.5">
      <c r="A407" s="249" t="s">
        <v>616</v>
      </c>
      <c r="B407" s="249" t="s">
        <v>1641</v>
      </c>
    </row>
    <row r="408" spans="1:2" ht="15.5">
      <c r="A408" s="249" t="s">
        <v>508</v>
      </c>
      <c r="B408" s="249" t="s">
        <v>295</v>
      </c>
    </row>
    <row r="409" spans="1:2" ht="15.5">
      <c r="A409" s="249" t="s">
        <v>508</v>
      </c>
      <c r="B409" s="249" t="s">
        <v>1023</v>
      </c>
    </row>
    <row r="410" spans="1:2" ht="15.5">
      <c r="A410" s="249" t="s">
        <v>508</v>
      </c>
      <c r="B410" s="249" t="s">
        <v>1653</v>
      </c>
    </row>
    <row r="411" spans="1:2" ht="15.5">
      <c r="A411" s="249" t="s">
        <v>508</v>
      </c>
      <c r="B411" s="249" t="s">
        <v>1136</v>
      </c>
    </row>
    <row r="412" spans="1:2" ht="15.5">
      <c r="A412" s="249" t="s">
        <v>1825</v>
      </c>
      <c r="B412" s="249" t="s">
        <v>1443</v>
      </c>
    </row>
    <row r="413" spans="1:2" ht="15.5">
      <c r="A413" s="249" t="s">
        <v>1758</v>
      </c>
      <c r="B413" s="249" t="s">
        <v>899</v>
      </c>
    </row>
    <row r="414" spans="1:2" ht="15.5">
      <c r="A414" s="249" t="s">
        <v>1820</v>
      </c>
      <c r="B414" s="249" t="s">
        <v>1794</v>
      </c>
    </row>
    <row r="415" spans="1:2" ht="15.5">
      <c r="A415" s="249" t="s">
        <v>1190</v>
      </c>
      <c r="B415" s="249" t="s">
        <v>2217</v>
      </c>
    </row>
    <row r="416" spans="1:2" ht="15.5">
      <c r="A416" s="249" t="s">
        <v>694</v>
      </c>
      <c r="B416" s="249" t="s">
        <v>1985</v>
      </c>
    </row>
    <row r="417" spans="1:2" ht="15.5">
      <c r="A417" s="249" t="s">
        <v>375</v>
      </c>
      <c r="B417" s="249" t="s">
        <v>273</v>
      </c>
    </row>
    <row r="418" spans="1:2" ht="15.5">
      <c r="A418" s="249" t="s">
        <v>375</v>
      </c>
      <c r="B418" s="249" t="s">
        <v>1494</v>
      </c>
    </row>
    <row r="419" spans="1:2" ht="15.5">
      <c r="A419" s="249" t="s">
        <v>375</v>
      </c>
      <c r="B419" s="249" t="s">
        <v>1750</v>
      </c>
    </row>
    <row r="420" spans="1:2" ht="15.5">
      <c r="A420" s="249" t="s">
        <v>375</v>
      </c>
      <c r="B420" s="249" t="s">
        <v>1200</v>
      </c>
    </row>
    <row r="421" spans="1:2" ht="15.5">
      <c r="A421" s="249" t="s">
        <v>344</v>
      </c>
      <c r="B421" s="249" t="s">
        <v>1200</v>
      </c>
    </row>
    <row r="422" spans="1:2" ht="15.5">
      <c r="A422" s="249" t="s">
        <v>1536</v>
      </c>
      <c r="B422" s="249" t="s">
        <v>874</v>
      </c>
    </row>
    <row r="423" spans="1:2" ht="15.5">
      <c r="A423" s="249" t="s">
        <v>603</v>
      </c>
      <c r="B423" s="249" t="s">
        <v>406</v>
      </c>
    </row>
    <row r="424" spans="1:2" ht="15.5">
      <c r="A424" s="249" t="s">
        <v>603</v>
      </c>
      <c r="B424" s="249" t="s">
        <v>1200</v>
      </c>
    </row>
    <row r="425" spans="1:2" ht="15.5">
      <c r="A425" s="249" t="s">
        <v>603</v>
      </c>
      <c r="B425" s="249" t="s">
        <v>406</v>
      </c>
    </row>
    <row r="426" spans="1:2" ht="15.5">
      <c r="A426" s="249" t="s">
        <v>603</v>
      </c>
      <c r="B426" s="249" t="s">
        <v>406</v>
      </c>
    </row>
    <row r="427" spans="1:2" ht="15.5">
      <c r="A427" s="249" t="s">
        <v>603</v>
      </c>
      <c r="B427" s="249" t="s">
        <v>406</v>
      </c>
    </row>
    <row r="428" spans="1:2" ht="15.5">
      <c r="A428" s="249" t="s">
        <v>531</v>
      </c>
      <c r="B428" s="249" t="s">
        <v>406</v>
      </c>
    </row>
    <row r="429" spans="1:2" ht="15.5">
      <c r="A429" s="249" t="s">
        <v>753</v>
      </c>
      <c r="B429" s="249" t="s">
        <v>874</v>
      </c>
    </row>
    <row r="430" spans="1:2" ht="15.5">
      <c r="A430" s="249" t="s">
        <v>581</v>
      </c>
      <c r="B430" s="249" t="s">
        <v>874</v>
      </c>
    </row>
    <row r="431" spans="1:2" ht="15.5">
      <c r="A431" s="249" t="s">
        <v>1117</v>
      </c>
      <c r="B431" s="249" t="s">
        <v>1200</v>
      </c>
    </row>
    <row r="432" spans="1:2" ht="15.5">
      <c r="A432" s="249" t="s">
        <v>581</v>
      </c>
      <c r="B432" s="249" t="s">
        <v>406</v>
      </c>
    </row>
    <row r="433" spans="1:2" ht="15.5">
      <c r="A433" s="249" t="s">
        <v>581</v>
      </c>
      <c r="B433" s="249" t="s">
        <v>1200</v>
      </c>
    </row>
    <row r="434" spans="1:2" ht="15.5">
      <c r="A434" s="249" t="s">
        <v>1117</v>
      </c>
      <c r="B434" s="249" t="s">
        <v>874</v>
      </c>
    </row>
    <row r="435" spans="1:2" ht="15.5">
      <c r="A435" s="249" t="s">
        <v>581</v>
      </c>
      <c r="B435" s="249" t="s">
        <v>874</v>
      </c>
    </row>
    <row r="436" spans="1:2" ht="15.5">
      <c r="A436" s="250" t="s">
        <v>581</v>
      </c>
      <c r="B436" s="249" t="s">
        <v>874</v>
      </c>
    </row>
    <row r="437" spans="1:2" ht="15.5">
      <c r="A437" s="249" t="s">
        <v>581</v>
      </c>
      <c r="B437" s="249" t="s">
        <v>406</v>
      </c>
    </row>
    <row r="438" spans="1:2" ht="15.5">
      <c r="A438" s="249" t="s">
        <v>581</v>
      </c>
      <c r="B438" s="249" t="s">
        <v>406</v>
      </c>
    </row>
    <row r="439" spans="1:2" ht="15.5">
      <c r="A439" s="249" t="s">
        <v>581</v>
      </c>
      <c r="B439" s="249" t="s">
        <v>406</v>
      </c>
    </row>
    <row r="440" spans="1:2" ht="15.5">
      <c r="A440" s="249" t="s">
        <v>262</v>
      </c>
      <c r="B440" s="249" t="s">
        <v>406</v>
      </c>
    </row>
    <row r="441" spans="1:2" ht="15.5">
      <c r="A441" s="249" t="s">
        <v>1326</v>
      </c>
      <c r="B441" s="249" t="s">
        <v>406</v>
      </c>
    </row>
    <row r="442" spans="1:2" ht="15.5">
      <c r="A442" s="249" t="s">
        <v>365</v>
      </c>
      <c r="B442" s="249" t="s">
        <v>1200</v>
      </c>
    </row>
    <row r="443" spans="1:2" ht="15.5">
      <c r="A443" s="249" t="s">
        <v>365</v>
      </c>
      <c r="B443" s="249" t="s">
        <v>874</v>
      </c>
    </row>
    <row r="444" spans="1:2" ht="15.5">
      <c r="A444" s="249" t="s">
        <v>1013</v>
      </c>
      <c r="B444" s="249" t="s">
        <v>406</v>
      </c>
    </row>
    <row r="445" spans="1:2" ht="15.5">
      <c r="A445" s="249" t="s">
        <v>1013</v>
      </c>
      <c r="B445" s="249" t="s">
        <v>874</v>
      </c>
    </row>
    <row r="446" spans="1:2" ht="15.5">
      <c r="A446" s="249" t="s">
        <v>1235</v>
      </c>
      <c r="B446" s="249" t="s">
        <v>406</v>
      </c>
    </row>
    <row r="447" spans="1:2" ht="15.5">
      <c r="A447" s="249" t="s">
        <v>502</v>
      </c>
      <c r="B447" s="249" t="s">
        <v>406</v>
      </c>
    </row>
    <row r="448" spans="1:2" ht="15.5">
      <c r="A448" s="249" t="s">
        <v>502</v>
      </c>
      <c r="B448" s="249" t="s">
        <v>874</v>
      </c>
    </row>
    <row r="449" spans="1:2" ht="15.5">
      <c r="A449" s="249" t="s">
        <v>1183</v>
      </c>
      <c r="B449" s="249" t="s">
        <v>406</v>
      </c>
    </row>
    <row r="450" spans="1:2" ht="15.5">
      <c r="A450" s="249" t="s">
        <v>1183</v>
      </c>
      <c r="B450" s="249" t="s">
        <v>406</v>
      </c>
    </row>
    <row r="451" spans="1:2" ht="15.5">
      <c r="A451" s="249" t="s">
        <v>1183</v>
      </c>
      <c r="B451" s="249" t="s">
        <v>406</v>
      </c>
    </row>
    <row r="452" spans="1:2" ht="15.5">
      <c r="A452" s="249" t="s">
        <v>502</v>
      </c>
      <c r="B452" s="249" t="s">
        <v>406</v>
      </c>
    </row>
    <row r="453" spans="1:2" ht="15.5">
      <c r="A453" s="249" t="s">
        <v>1183</v>
      </c>
      <c r="B453" s="249" t="s">
        <v>406</v>
      </c>
    </row>
    <row r="454" spans="1:2" ht="15.5">
      <c r="A454" s="249" t="s">
        <v>502</v>
      </c>
      <c r="B454" s="249" t="s">
        <v>1200</v>
      </c>
    </row>
    <row r="455" spans="1:2" ht="15.5">
      <c r="A455" s="249" t="s">
        <v>502</v>
      </c>
      <c r="B455" s="249" t="s">
        <v>1200</v>
      </c>
    </row>
    <row r="456" spans="1:2" ht="15.5">
      <c r="A456" s="249" t="s">
        <v>795</v>
      </c>
      <c r="B456" s="249" t="s">
        <v>874</v>
      </c>
    </row>
    <row r="457" spans="1:2" ht="15.5">
      <c r="A457" s="249" t="s">
        <v>795</v>
      </c>
      <c r="B457" s="249" t="s">
        <v>406</v>
      </c>
    </row>
    <row r="458" spans="1:2" ht="15.5">
      <c r="A458" s="249" t="s">
        <v>795</v>
      </c>
      <c r="B458" s="249" t="s">
        <v>403</v>
      </c>
    </row>
    <row r="459" spans="1:2" ht="15.5">
      <c r="A459" s="249" t="s">
        <v>795</v>
      </c>
      <c r="B459" s="249" t="s">
        <v>403</v>
      </c>
    </row>
    <row r="460" spans="1:2" ht="15.5">
      <c r="A460" s="249" t="s">
        <v>795</v>
      </c>
      <c r="B460" s="249" t="s">
        <v>403</v>
      </c>
    </row>
    <row r="461" spans="1:2" ht="15.5">
      <c r="A461" s="249" t="s">
        <v>795</v>
      </c>
      <c r="B461" s="249" t="s">
        <v>403</v>
      </c>
    </row>
    <row r="462" spans="1:2" ht="15.5">
      <c r="A462" s="249" t="s">
        <v>795</v>
      </c>
      <c r="B462" s="249" t="s">
        <v>403</v>
      </c>
    </row>
    <row r="463" spans="1:2" ht="15.5">
      <c r="A463" s="249" t="s">
        <v>1564</v>
      </c>
      <c r="B463" s="249" t="s">
        <v>403</v>
      </c>
    </row>
    <row r="464" spans="1:2" ht="15.5">
      <c r="A464" s="249" t="s">
        <v>1564</v>
      </c>
      <c r="B464" s="249" t="s">
        <v>403</v>
      </c>
    </row>
    <row r="465" spans="1:2" ht="15.5">
      <c r="A465" s="249" t="s">
        <v>1564</v>
      </c>
      <c r="B465" s="249" t="s">
        <v>403</v>
      </c>
    </row>
    <row r="466" spans="1:2" ht="15.5">
      <c r="A466" s="249" t="s">
        <v>1496</v>
      </c>
      <c r="B466" s="249" t="s">
        <v>403</v>
      </c>
    </row>
    <row r="467" spans="1:2" ht="15.5">
      <c r="A467" s="249" t="s">
        <v>464</v>
      </c>
      <c r="B467" s="249" t="s">
        <v>403</v>
      </c>
    </row>
    <row r="468" spans="1:2" ht="15.5">
      <c r="A468" s="249" t="s">
        <v>1578</v>
      </c>
      <c r="B468" s="249" t="s">
        <v>1887</v>
      </c>
    </row>
    <row r="469" spans="1:2" ht="15.5">
      <c r="A469" s="249" t="s">
        <v>284</v>
      </c>
      <c r="B469" s="249" t="s">
        <v>956</v>
      </c>
    </row>
    <row r="470" spans="1:2" ht="15.5">
      <c r="A470" s="249" t="s">
        <v>299</v>
      </c>
      <c r="B470" s="249" t="s">
        <v>1346</v>
      </c>
    </row>
    <row r="471" spans="1:2" ht="15.5">
      <c r="A471" s="249" t="s">
        <v>2010</v>
      </c>
      <c r="B471" s="249" t="s">
        <v>825</v>
      </c>
    </row>
    <row r="472" spans="1:2" ht="15.5">
      <c r="A472" s="249" t="s">
        <v>280</v>
      </c>
      <c r="B472" s="249" t="s">
        <v>260</v>
      </c>
    </row>
    <row r="473" spans="1:2" ht="15.5">
      <c r="A473" s="249" t="s">
        <v>736</v>
      </c>
      <c r="B473" s="249" t="s">
        <v>260</v>
      </c>
    </row>
    <row r="474" spans="1:2" ht="15.5">
      <c r="A474" s="249" t="s">
        <v>736</v>
      </c>
      <c r="B474" s="249" t="s">
        <v>260</v>
      </c>
    </row>
    <row r="475" spans="1:2" ht="15.5">
      <c r="A475" s="249" t="s">
        <v>736</v>
      </c>
      <c r="B475" s="249" t="s">
        <v>1397</v>
      </c>
    </row>
    <row r="476" spans="1:2" ht="15.5">
      <c r="A476" s="249" t="s">
        <v>557</v>
      </c>
      <c r="B476" s="249" t="s">
        <v>354</v>
      </c>
    </row>
    <row r="477" spans="1:2" ht="15.5">
      <c r="A477" s="249" t="s">
        <v>1719</v>
      </c>
      <c r="B477" s="249" t="s">
        <v>1588</v>
      </c>
    </row>
    <row r="478" spans="1:2" ht="15.5">
      <c r="A478" s="249" t="s">
        <v>2116</v>
      </c>
      <c r="B478" s="249" t="s">
        <v>624</v>
      </c>
    </row>
    <row r="479" spans="1:2" ht="15.5">
      <c r="A479" s="249" t="s">
        <v>1207</v>
      </c>
      <c r="B479" s="249" t="s">
        <v>394</v>
      </c>
    </row>
    <row r="480" spans="1:2" ht="15.5">
      <c r="A480" s="249" t="s">
        <v>1550</v>
      </c>
      <c r="B480" s="249" t="s">
        <v>1275</v>
      </c>
    </row>
    <row r="481" spans="1:2" ht="15.5">
      <c r="A481" s="249" t="s">
        <v>1010</v>
      </c>
      <c r="B481" s="249" t="s">
        <v>554</v>
      </c>
    </row>
    <row r="482" spans="1:2" ht="15.5">
      <c r="A482" s="249" t="s">
        <v>415</v>
      </c>
      <c r="B482" s="249" t="s">
        <v>353</v>
      </c>
    </row>
    <row r="483" spans="1:2" ht="15.5">
      <c r="A483" s="249" t="s">
        <v>854</v>
      </c>
      <c r="B483" s="249" t="s">
        <v>515</v>
      </c>
    </row>
    <row r="484" spans="1:2" ht="15.5">
      <c r="A484" s="249" t="s">
        <v>854</v>
      </c>
      <c r="B484" s="249" t="s">
        <v>1318</v>
      </c>
    </row>
    <row r="485" spans="1:2" ht="15.5">
      <c r="A485" s="249" t="s">
        <v>2218</v>
      </c>
      <c r="B485" s="249" t="s">
        <v>297</v>
      </c>
    </row>
    <row r="486" spans="1:2" ht="15.5">
      <c r="A486" s="249" t="s">
        <v>310</v>
      </c>
      <c r="B486" s="249" t="s">
        <v>297</v>
      </c>
    </row>
    <row r="487" spans="1:2" ht="15.5">
      <c r="A487" s="249" t="s">
        <v>410</v>
      </c>
      <c r="B487" s="249" t="s">
        <v>297</v>
      </c>
    </row>
    <row r="488" spans="1:2" ht="15.5">
      <c r="A488" s="249" t="s">
        <v>310</v>
      </c>
      <c r="B488" s="249" t="s">
        <v>297</v>
      </c>
    </row>
    <row r="489" spans="1:2" ht="15.5">
      <c r="A489" s="249" t="s">
        <v>573</v>
      </c>
      <c r="B489" s="249" t="s">
        <v>1618</v>
      </c>
    </row>
    <row r="490" spans="1:2" ht="15.5">
      <c r="A490" s="249" t="s">
        <v>310</v>
      </c>
      <c r="B490" s="249" t="s">
        <v>297</v>
      </c>
    </row>
    <row r="491" spans="1:2" ht="15.5">
      <c r="A491" s="249" t="s">
        <v>410</v>
      </c>
      <c r="B491" s="249" t="s">
        <v>297</v>
      </c>
    </row>
    <row r="492" spans="1:2" ht="15.5">
      <c r="A492" s="249" t="s">
        <v>310</v>
      </c>
      <c r="B492" s="249" t="s">
        <v>297</v>
      </c>
    </row>
    <row r="493" spans="1:2" ht="15.5">
      <c r="A493" s="249" t="s">
        <v>573</v>
      </c>
      <c r="B493" s="249" t="s">
        <v>297</v>
      </c>
    </row>
    <row r="494" spans="1:2" ht="15.5">
      <c r="A494" s="249" t="s">
        <v>1018</v>
      </c>
      <c r="B494" s="249" t="s">
        <v>297</v>
      </c>
    </row>
    <row r="495" spans="1:2" ht="15.5">
      <c r="A495" s="249" t="s">
        <v>573</v>
      </c>
      <c r="B495" s="249" t="s">
        <v>297</v>
      </c>
    </row>
    <row r="496" spans="1:2" ht="15.5">
      <c r="A496" s="249" t="s">
        <v>910</v>
      </c>
      <c r="B496" s="249" t="s">
        <v>297</v>
      </c>
    </row>
    <row r="497" spans="1:2" ht="15.5">
      <c r="A497" s="249" t="s">
        <v>491</v>
      </c>
      <c r="B497" s="249" t="s">
        <v>619</v>
      </c>
    </row>
    <row r="498" spans="1:2" ht="15.5">
      <c r="A498" s="249" t="s">
        <v>910</v>
      </c>
      <c r="B498" s="249" t="s">
        <v>297</v>
      </c>
    </row>
    <row r="499" spans="1:2" ht="15.5">
      <c r="A499" s="249" t="s">
        <v>491</v>
      </c>
      <c r="B499" s="249" t="s">
        <v>297</v>
      </c>
    </row>
    <row r="500" spans="1:2" ht="15.5">
      <c r="A500" s="249" t="s">
        <v>1683</v>
      </c>
      <c r="B500" s="249" t="s">
        <v>297</v>
      </c>
    </row>
    <row r="501" spans="1:2" ht="15.5">
      <c r="A501" s="249" t="s">
        <v>592</v>
      </c>
      <c r="B501" s="249" t="s">
        <v>297</v>
      </c>
    </row>
    <row r="502" spans="1:2" ht="15.5">
      <c r="A502" s="249" t="s">
        <v>592</v>
      </c>
      <c r="B502" s="249" t="s">
        <v>297</v>
      </c>
    </row>
    <row r="503" spans="1:2" ht="15.5">
      <c r="A503" s="249" t="s">
        <v>592</v>
      </c>
      <c r="B503" s="249" t="s">
        <v>297</v>
      </c>
    </row>
    <row r="504" spans="1:2" ht="15.5">
      <c r="A504" s="249" t="s">
        <v>1104</v>
      </c>
      <c r="B504" s="249" t="s">
        <v>619</v>
      </c>
    </row>
    <row r="505" spans="1:2" ht="15.5">
      <c r="A505" s="249" t="s">
        <v>724</v>
      </c>
      <c r="B505" s="249" t="s">
        <v>619</v>
      </c>
    </row>
    <row r="506" spans="1:2" ht="15.5">
      <c r="A506" s="249" t="s">
        <v>1419</v>
      </c>
      <c r="B506" s="249" t="s">
        <v>297</v>
      </c>
    </row>
    <row r="507" spans="1:2" ht="15.5">
      <c r="A507" s="249" t="s">
        <v>1072</v>
      </c>
      <c r="B507" s="249" t="s">
        <v>297</v>
      </c>
    </row>
    <row r="508" spans="1:2" ht="15.5">
      <c r="A508" s="249" t="s">
        <v>1072</v>
      </c>
      <c r="B508" s="249" t="s">
        <v>619</v>
      </c>
    </row>
    <row r="509" spans="1:2" ht="15.5">
      <c r="A509" s="249" t="s">
        <v>866</v>
      </c>
      <c r="B509" s="249" t="s">
        <v>619</v>
      </c>
    </row>
    <row r="510" spans="1:2" ht="15.5">
      <c r="A510" s="249" t="s">
        <v>1715</v>
      </c>
      <c r="B510" s="249" t="s">
        <v>297</v>
      </c>
    </row>
    <row r="511" spans="1:2" ht="15.5">
      <c r="A511" s="249" t="s">
        <v>743</v>
      </c>
      <c r="B511" s="249" t="s">
        <v>619</v>
      </c>
    </row>
    <row r="512" spans="1:2" ht="15.5">
      <c r="A512" s="249" t="s">
        <v>885</v>
      </c>
      <c r="B512" s="249" t="s">
        <v>297</v>
      </c>
    </row>
    <row r="513" spans="1:2" ht="15.5">
      <c r="A513" s="249" t="s">
        <v>1363</v>
      </c>
      <c r="B513" s="249" t="s">
        <v>297</v>
      </c>
    </row>
    <row r="514" spans="1:2" ht="15.5">
      <c r="A514" s="249" t="s">
        <v>1102</v>
      </c>
      <c r="B514" s="249" t="s">
        <v>297</v>
      </c>
    </row>
    <row r="515" spans="1:2" ht="15.5">
      <c r="A515" s="249" t="s">
        <v>275</v>
      </c>
      <c r="B515" s="249" t="s">
        <v>619</v>
      </c>
    </row>
    <row r="516" spans="1:2" ht="15.5">
      <c r="A516" s="249" t="s">
        <v>1441</v>
      </c>
      <c r="B516" s="249" t="s">
        <v>297</v>
      </c>
    </row>
    <row r="517" spans="1:2" ht="15.5">
      <c r="A517" s="249" t="s">
        <v>1628</v>
      </c>
      <c r="B517" s="249" t="s">
        <v>297</v>
      </c>
    </row>
    <row r="518" spans="1:2" ht="15.5">
      <c r="A518" s="249" t="s">
        <v>1504</v>
      </c>
      <c r="B518" s="249" t="s">
        <v>297</v>
      </c>
    </row>
    <row r="519" spans="1:2" ht="15.5">
      <c r="A519" s="249" t="s">
        <v>634</v>
      </c>
      <c r="B519" s="249" t="s">
        <v>297</v>
      </c>
    </row>
    <row r="520" spans="1:2" ht="15.5">
      <c r="A520" s="249" t="s">
        <v>891</v>
      </c>
      <c r="B520" s="249" t="s">
        <v>297</v>
      </c>
    </row>
    <row r="521" spans="1:2" ht="15.5">
      <c r="A521" s="249" t="s">
        <v>266</v>
      </c>
      <c r="B521" s="249" t="s">
        <v>297</v>
      </c>
    </row>
    <row r="522" spans="1:2" ht="15.5">
      <c r="A522" s="249" t="s">
        <v>266</v>
      </c>
      <c r="B522" s="249" t="s">
        <v>619</v>
      </c>
    </row>
    <row r="523" spans="1:2" ht="15.5">
      <c r="A523" s="249" t="s">
        <v>1823</v>
      </c>
      <c r="B523" s="249" t="s">
        <v>297</v>
      </c>
    </row>
    <row r="524" spans="1:2" ht="15.5">
      <c r="A524" s="249" t="s">
        <v>1823</v>
      </c>
      <c r="B524" s="249" t="s">
        <v>297</v>
      </c>
    </row>
    <row r="525" spans="1:2" ht="15.5">
      <c r="A525" s="249" t="s">
        <v>1032</v>
      </c>
      <c r="B525" s="249" t="s">
        <v>619</v>
      </c>
    </row>
    <row r="526" spans="1:2" ht="15.5">
      <c r="A526" s="249" t="s">
        <v>961</v>
      </c>
      <c r="B526" s="249" t="s">
        <v>297</v>
      </c>
    </row>
    <row r="527" spans="1:2" ht="15.5">
      <c r="A527" s="249" t="s">
        <v>961</v>
      </c>
      <c r="B527" s="249" t="s">
        <v>297</v>
      </c>
    </row>
    <row r="528" spans="1:2" ht="15.5">
      <c r="A528" s="249" t="s">
        <v>527</v>
      </c>
      <c r="B528" s="249" t="s">
        <v>297</v>
      </c>
    </row>
    <row r="529" spans="1:2" ht="15.5">
      <c r="A529" s="249" t="s">
        <v>571</v>
      </c>
      <c r="B529" s="249" t="s">
        <v>297</v>
      </c>
    </row>
    <row r="530" spans="1:2" ht="15.5">
      <c r="A530" s="249" t="s">
        <v>571</v>
      </c>
      <c r="B530" s="249" t="s">
        <v>297</v>
      </c>
    </row>
    <row r="531" spans="1:2" ht="15.5">
      <c r="A531" s="249" t="s">
        <v>527</v>
      </c>
      <c r="B531" s="249" t="s">
        <v>297</v>
      </c>
    </row>
    <row r="532" spans="1:2" ht="15.5">
      <c r="A532" s="249" t="s">
        <v>527</v>
      </c>
      <c r="B532" s="249" t="s">
        <v>619</v>
      </c>
    </row>
    <row r="533" spans="1:2" ht="15.5">
      <c r="A533" s="249" t="s">
        <v>433</v>
      </c>
      <c r="B533" s="249" t="s">
        <v>619</v>
      </c>
    </row>
    <row r="534" spans="1:2" ht="15.5">
      <c r="A534" s="249" t="s">
        <v>1651</v>
      </c>
      <c r="B534" s="249" t="s">
        <v>297</v>
      </c>
    </row>
    <row r="535" spans="1:2" ht="15.5">
      <c r="A535" s="249" t="s">
        <v>2207</v>
      </c>
      <c r="B535" s="249" t="s">
        <v>619</v>
      </c>
    </row>
    <row r="536" spans="1:2" ht="15.5">
      <c r="A536" s="249" t="s">
        <v>909</v>
      </c>
      <c r="B536" s="249" t="s">
        <v>297</v>
      </c>
    </row>
    <row r="537" spans="1:2" ht="15.5">
      <c r="A537" s="249" t="s">
        <v>909</v>
      </c>
      <c r="B537" s="249" t="s">
        <v>297</v>
      </c>
    </row>
    <row r="538" spans="1:2" ht="15.5">
      <c r="A538" s="249" t="s">
        <v>302</v>
      </c>
      <c r="B538" s="249" t="s">
        <v>619</v>
      </c>
    </row>
    <row r="539" spans="1:2" ht="15.5">
      <c r="A539" s="249" t="s">
        <v>909</v>
      </c>
      <c r="B539" s="249" t="s">
        <v>297</v>
      </c>
    </row>
    <row r="540" spans="1:2" ht="15.5">
      <c r="A540" s="249" t="s">
        <v>302</v>
      </c>
      <c r="B540" s="249" t="s">
        <v>297</v>
      </c>
    </row>
    <row r="541" spans="1:2" ht="15.5">
      <c r="A541" s="249" t="s">
        <v>302</v>
      </c>
      <c r="B541" s="249" t="s">
        <v>619</v>
      </c>
    </row>
    <row r="542" spans="1:2" ht="15.5">
      <c r="A542" s="249" t="s">
        <v>1070</v>
      </c>
      <c r="B542" s="249" t="s">
        <v>297</v>
      </c>
    </row>
    <row r="543" spans="1:2" ht="15.5">
      <c r="A543" s="249" t="s">
        <v>672</v>
      </c>
      <c r="B543" s="249" t="s">
        <v>297</v>
      </c>
    </row>
    <row r="544" spans="1:2" ht="15.5">
      <c r="A544" s="249" t="s">
        <v>509</v>
      </c>
      <c r="B544" s="249" t="s">
        <v>278</v>
      </c>
    </row>
    <row r="545" spans="1:2" ht="15.5">
      <c r="A545" s="249" t="s">
        <v>1046</v>
      </c>
      <c r="B545" s="249" t="s">
        <v>278</v>
      </c>
    </row>
    <row r="546" spans="1:2" ht="15.5">
      <c r="A546" s="249" t="s">
        <v>509</v>
      </c>
      <c r="B546" s="249" t="s">
        <v>278</v>
      </c>
    </row>
    <row r="547" spans="1:2" ht="15.5">
      <c r="A547" s="249" t="s">
        <v>2089</v>
      </c>
      <c r="B547" s="249" t="s">
        <v>278</v>
      </c>
    </row>
    <row r="548" spans="1:2" ht="15.5">
      <c r="A548" s="249" t="s">
        <v>357</v>
      </c>
      <c r="B548" s="249" t="s">
        <v>278</v>
      </c>
    </row>
    <row r="549" spans="1:2" ht="15.5">
      <c r="A549" s="249" t="s">
        <v>788</v>
      </c>
      <c r="B549" s="249" t="s">
        <v>701</v>
      </c>
    </row>
    <row r="550" spans="1:2" ht="15.5">
      <c r="A550" s="249" t="s">
        <v>816</v>
      </c>
      <c r="B550" s="249" t="s">
        <v>747</v>
      </c>
    </row>
    <row r="551" spans="1:2" ht="15.5">
      <c r="A551" s="249" t="s">
        <v>519</v>
      </c>
      <c r="B551" s="249" t="s">
        <v>1836</v>
      </c>
    </row>
    <row r="552" spans="1:2" ht="15.5">
      <c r="A552" s="249" t="s">
        <v>1055</v>
      </c>
      <c r="B552" s="249" t="s">
        <v>1836</v>
      </c>
    </row>
    <row r="553" spans="1:2" ht="15.5">
      <c r="A553" s="249" t="s">
        <v>1204</v>
      </c>
      <c r="B553" s="249" t="s">
        <v>747</v>
      </c>
    </row>
    <row r="554" spans="1:2" ht="15.5">
      <c r="A554" s="249" t="s">
        <v>1688</v>
      </c>
      <c r="B554" s="249" t="s">
        <v>747</v>
      </c>
    </row>
    <row r="555" spans="1:2" ht="15.5">
      <c r="A555" s="249" t="s">
        <v>1502</v>
      </c>
      <c r="B555" s="249" t="s">
        <v>2163</v>
      </c>
    </row>
    <row r="556" spans="1:2" ht="15.5">
      <c r="A556" s="249" t="s">
        <v>949</v>
      </c>
      <c r="B556" s="249" t="s">
        <v>1007</v>
      </c>
    </row>
    <row r="557" spans="1:2" ht="15.5">
      <c r="A557" s="249" t="s">
        <v>728</v>
      </c>
      <c r="B557" s="249" t="s">
        <v>2147</v>
      </c>
    </row>
    <row r="558" spans="1:2" ht="15.5">
      <c r="A558" s="249" t="s">
        <v>2245</v>
      </c>
      <c r="B558" s="249" t="s">
        <v>1194</v>
      </c>
    </row>
    <row r="559" spans="1:2" ht="15.5">
      <c r="A559" s="249" t="s">
        <v>1879</v>
      </c>
      <c r="B559" s="249" t="s">
        <v>1673</v>
      </c>
    </row>
    <row r="560" spans="1:2" ht="15.5">
      <c r="A560" s="249" t="s">
        <v>951</v>
      </c>
      <c r="B560" s="249" t="s">
        <v>1380</v>
      </c>
    </row>
    <row r="561" spans="1:2" ht="15.5">
      <c r="A561" s="249" t="s">
        <v>395</v>
      </c>
      <c r="B561" s="249" t="s">
        <v>741</v>
      </c>
    </row>
    <row r="562" spans="1:2" ht="15.5">
      <c r="A562" s="249" t="s">
        <v>2203</v>
      </c>
      <c r="B562" s="249" t="s">
        <v>1098</v>
      </c>
    </row>
    <row r="563" spans="1:2" ht="15.5">
      <c r="A563" s="249" t="s">
        <v>484</v>
      </c>
      <c r="B563" s="249" t="s">
        <v>1555</v>
      </c>
    </row>
    <row r="564" spans="1:2" ht="15.5">
      <c r="A564" s="249" t="s">
        <v>1576</v>
      </c>
      <c r="B564" s="249" t="s">
        <v>1549</v>
      </c>
    </row>
    <row r="565" spans="1:2" ht="15.5">
      <c r="A565" s="249" t="s">
        <v>1342</v>
      </c>
      <c r="B565" s="250" t="s">
        <v>1549</v>
      </c>
    </row>
    <row r="566" spans="1:2" ht="15.5">
      <c r="A566" s="249" t="s">
        <v>1222</v>
      </c>
      <c r="B566" s="249" t="s">
        <v>1172</v>
      </c>
    </row>
    <row r="567" spans="1:2" ht="15.5">
      <c r="A567" s="249" t="s">
        <v>1471</v>
      </c>
      <c r="B567" s="249" t="s">
        <v>857</v>
      </c>
    </row>
    <row r="568" spans="1:2" ht="15.5">
      <c r="A568" s="249" t="s">
        <v>1889</v>
      </c>
      <c r="B568" s="249" t="s">
        <v>2151</v>
      </c>
    </row>
    <row r="569" spans="1:2" ht="15.5">
      <c r="A569" s="249" t="s">
        <v>2126</v>
      </c>
      <c r="B569" s="249" t="s">
        <v>576</v>
      </c>
    </row>
    <row r="570" spans="1:2" ht="15.5">
      <c r="A570" s="250" t="s">
        <v>1128</v>
      </c>
      <c r="B570" s="249" t="s">
        <v>576</v>
      </c>
    </row>
    <row r="571" spans="1:2" ht="15.5">
      <c r="A571" s="249" t="s">
        <v>1128</v>
      </c>
      <c r="B571" s="249" t="s">
        <v>576</v>
      </c>
    </row>
    <row r="572" spans="1:2" ht="15.5">
      <c r="A572" s="249" t="s">
        <v>1516</v>
      </c>
      <c r="B572" s="249" t="s">
        <v>471</v>
      </c>
    </row>
    <row r="573" spans="1:2" ht="15.5">
      <c r="A573" s="249" t="s">
        <v>959</v>
      </c>
      <c r="B573" s="249" t="s">
        <v>471</v>
      </c>
    </row>
    <row r="574" spans="1:2" ht="15.5">
      <c r="A574" s="249" t="s">
        <v>1037</v>
      </c>
      <c r="B574" s="249" t="s">
        <v>576</v>
      </c>
    </row>
    <row r="575" spans="1:2" ht="15.5">
      <c r="A575" s="249" t="s">
        <v>2239</v>
      </c>
      <c r="B575" s="249" t="s">
        <v>576</v>
      </c>
    </row>
    <row r="576" spans="1:2" ht="15.5">
      <c r="A576" s="249" t="s">
        <v>1366</v>
      </c>
      <c r="B576" s="249" t="s">
        <v>576</v>
      </c>
    </row>
    <row r="577" spans="1:2" ht="15.5">
      <c r="A577" s="249" t="s">
        <v>835</v>
      </c>
      <c r="B577" s="249" t="s">
        <v>576</v>
      </c>
    </row>
    <row r="578" spans="1:2" ht="15.5">
      <c r="A578" s="249" t="s">
        <v>1125</v>
      </c>
      <c r="B578" s="249" t="s">
        <v>576</v>
      </c>
    </row>
    <row r="579" spans="1:2" ht="15.5">
      <c r="A579" s="249" t="s">
        <v>884</v>
      </c>
      <c r="B579" s="249" t="s">
        <v>576</v>
      </c>
    </row>
    <row r="580" spans="1:2" ht="15.5">
      <c r="A580" s="249" t="s">
        <v>1288</v>
      </c>
      <c r="B580" s="249" t="s">
        <v>576</v>
      </c>
    </row>
    <row r="581" spans="1:2" ht="15.5">
      <c r="A581" s="249" t="s">
        <v>1174</v>
      </c>
      <c r="B581" s="249" t="s">
        <v>576</v>
      </c>
    </row>
    <row r="582" spans="1:2" ht="15.5">
      <c r="A582" s="249" t="s">
        <v>1408</v>
      </c>
      <c r="B582" s="249" t="s">
        <v>576</v>
      </c>
    </row>
    <row r="583" spans="1:2" ht="15.5">
      <c r="A583" s="249" t="s">
        <v>679</v>
      </c>
      <c r="B583" s="249" t="s">
        <v>576</v>
      </c>
    </row>
    <row r="584" spans="1:2" ht="15.5">
      <c r="A584" s="249" t="s">
        <v>796</v>
      </c>
      <c r="B584" s="249" t="s">
        <v>576</v>
      </c>
    </row>
    <row r="585" spans="1:2" ht="15.5">
      <c r="A585" s="249" t="s">
        <v>385</v>
      </c>
      <c r="B585" s="249" t="s">
        <v>576</v>
      </c>
    </row>
    <row r="586" spans="1:2" ht="15.5">
      <c r="A586" s="249" t="s">
        <v>1656</v>
      </c>
      <c r="B586" s="249" t="s">
        <v>576</v>
      </c>
    </row>
    <row r="587" spans="1:2" ht="15.5">
      <c r="A587" s="249" t="s">
        <v>488</v>
      </c>
      <c r="B587" s="249" t="s">
        <v>422</v>
      </c>
    </row>
    <row r="588" spans="1:2" ht="15.5">
      <c r="A588" s="249" t="s">
        <v>1089</v>
      </c>
      <c r="B588" s="249" t="s">
        <v>422</v>
      </c>
    </row>
    <row r="589" spans="1:2" ht="15.5">
      <c r="A589" s="249" t="s">
        <v>488</v>
      </c>
      <c r="B589" s="249" t="s">
        <v>422</v>
      </c>
    </row>
    <row r="590" spans="1:2" ht="15.5">
      <c r="A590" s="249" t="s">
        <v>1829</v>
      </c>
      <c r="B590" s="249" t="s">
        <v>422</v>
      </c>
    </row>
    <row r="591" spans="1:2" ht="15.5">
      <c r="A591" s="249" t="s">
        <v>657</v>
      </c>
      <c r="B591" s="249" t="s">
        <v>821</v>
      </c>
    </row>
    <row r="592" spans="1:2" ht="15.5">
      <c r="A592" s="249" t="s">
        <v>361</v>
      </c>
      <c r="B592" s="249" t="s">
        <v>1814</v>
      </c>
    </row>
    <row r="593" spans="1:2" ht="15.5">
      <c r="A593" s="249" t="s">
        <v>546</v>
      </c>
      <c r="B593" s="249" t="s">
        <v>2002</v>
      </c>
    </row>
    <row r="594" spans="1:2" ht="15.5">
      <c r="A594" s="249" t="s">
        <v>361</v>
      </c>
      <c r="B594" s="249" t="s">
        <v>1264</v>
      </c>
    </row>
    <row r="595" spans="1:2" ht="15.5">
      <c r="A595" s="249" t="s">
        <v>2069</v>
      </c>
      <c r="B595" s="249" t="s">
        <v>1147</v>
      </c>
    </row>
    <row r="596" spans="1:2" ht="15.5">
      <c r="A596" s="249" t="s">
        <v>1586</v>
      </c>
      <c r="B596" s="249" t="s">
        <v>539</v>
      </c>
    </row>
    <row r="597" spans="1:2" ht="15.5">
      <c r="A597" s="249" t="s">
        <v>2190</v>
      </c>
      <c r="B597" s="249" t="s">
        <v>539</v>
      </c>
    </row>
    <row r="598" spans="1:2" ht="15.5">
      <c r="A598" s="249" t="s">
        <v>534</v>
      </c>
      <c r="B598" s="249" t="s">
        <v>918</v>
      </c>
    </row>
    <row r="599" spans="1:2" ht="15.5">
      <c r="A599" s="249" t="s">
        <v>439</v>
      </c>
      <c r="B599" s="249" t="s">
        <v>2188</v>
      </c>
    </row>
    <row r="600" spans="1:2" ht="15.5">
      <c r="A600" s="249" t="s">
        <v>523</v>
      </c>
      <c r="B600" s="249" t="s">
        <v>1726</v>
      </c>
    </row>
    <row r="601" spans="1:2" ht="15.5">
      <c r="A601" s="249" t="s">
        <v>523</v>
      </c>
      <c r="B601" s="249" t="s">
        <v>437</v>
      </c>
    </row>
    <row r="602" spans="1:2" ht="15.5">
      <c r="A602" s="249" t="s">
        <v>2130</v>
      </c>
      <c r="B602" s="249" t="s">
        <v>1304</v>
      </c>
    </row>
    <row r="603" spans="1:2" ht="15.5">
      <c r="A603" s="249" t="s">
        <v>1986</v>
      </c>
      <c r="B603" s="249" t="s">
        <v>315</v>
      </c>
    </row>
    <row r="604" spans="1:2" ht="15.5">
      <c r="A604" s="249" t="s">
        <v>595</v>
      </c>
      <c r="B604" s="249" t="s">
        <v>315</v>
      </c>
    </row>
    <row r="605" spans="1:2" ht="15.5">
      <c r="A605" s="249" t="s">
        <v>901</v>
      </c>
      <c r="B605" s="249" t="s">
        <v>315</v>
      </c>
    </row>
    <row r="606" spans="1:2" ht="15.5">
      <c r="A606" s="249" t="s">
        <v>1198</v>
      </c>
      <c r="B606" s="249" t="s">
        <v>315</v>
      </c>
    </row>
    <row r="607" spans="1:2" ht="15.5">
      <c r="A607" s="249" t="s">
        <v>636</v>
      </c>
      <c r="B607" s="249" t="s">
        <v>315</v>
      </c>
    </row>
    <row r="608" spans="1:2" ht="15.5">
      <c r="A608" s="249" t="s">
        <v>311</v>
      </c>
      <c r="B608" s="249" t="s">
        <v>315</v>
      </c>
    </row>
    <row r="609" spans="1:2" ht="15.5">
      <c r="A609" s="249" t="s">
        <v>311</v>
      </c>
      <c r="B609" s="249" t="s">
        <v>1304</v>
      </c>
    </row>
    <row r="610" spans="1:2" ht="15.5">
      <c r="A610" s="249" t="s">
        <v>636</v>
      </c>
      <c r="B610" s="249" t="s">
        <v>315</v>
      </c>
    </row>
    <row r="611" spans="1:2" ht="15.5">
      <c r="A611" s="249" t="s">
        <v>350</v>
      </c>
      <c r="B611" s="249" t="s">
        <v>1304</v>
      </c>
    </row>
    <row r="612" spans="1:2" ht="15.5">
      <c r="A612" s="249" t="s">
        <v>350</v>
      </c>
      <c r="B612" s="249" t="s">
        <v>1304</v>
      </c>
    </row>
    <row r="613" spans="1:2" ht="15.5">
      <c r="A613" s="249" t="s">
        <v>350</v>
      </c>
      <c r="B613" s="249" t="s">
        <v>315</v>
      </c>
    </row>
    <row r="614" spans="1:2" ht="15.5">
      <c r="A614" s="249" t="s">
        <v>636</v>
      </c>
      <c r="B614" s="249" t="s">
        <v>1304</v>
      </c>
    </row>
    <row r="615" spans="1:2" ht="15.5">
      <c r="A615" s="249" t="s">
        <v>311</v>
      </c>
      <c r="B615" s="249" t="s">
        <v>315</v>
      </c>
    </row>
    <row r="616" spans="1:2" ht="15.5">
      <c r="A616" s="249" t="s">
        <v>636</v>
      </c>
      <c r="B616" s="249" t="s">
        <v>315</v>
      </c>
    </row>
    <row r="617" spans="1:2" ht="15.5">
      <c r="A617" s="249" t="s">
        <v>636</v>
      </c>
      <c r="B617" s="249" t="s">
        <v>319</v>
      </c>
    </row>
    <row r="618" spans="1:2" ht="15.5">
      <c r="A618" s="249" t="s">
        <v>636</v>
      </c>
      <c r="B618" s="249" t="s">
        <v>319</v>
      </c>
    </row>
    <row r="619" spans="1:2" ht="15.5">
      <c r="A619" s="249" t="s">
        <v>636</v>
      </c>
      <c r="B619" s="249" t="s">
        <v>319</v>
      </c>
    </row>
    <row r="620" spans="1:2" ht="15.5">
      <c r="A620" s="249" t="s">
        <v>636</v>
      </c>
      <c r="B620" s="249" t="s">
        <v>2049</v>
      </c>
    </row>
    <row r="621" spans="1:2" ht="15.5">
      <c r="A621" s="249" t="s">
        <v>311</v>
      </c>
      <c r="B621" s="249" t="s">
        <v>319</v>
      </c>
    </row>
    <row r="622" spans="1:2" ht="15.5">
      <c r="A622" s="249" t="s">
        <v>350</v>
      </c>
      <c r="B622" s="249" t="s">
        <v>319</v>
      </c>
    </row>
    <row r="623" spans="1:2" ht="15.5">
      <c r="A623" s="249" t="s">
        <v>636</v>
      </c>
      <c r="B623" s="249" t="s">
        <v>319</v>
      </c>
    </row>
    <row r="624" spans="1:2" ht="15.5">
      <c r="A624" s="249" t="s">
        <v>350</v>
      </c>
      <c r="B624" s="249" t="s">
        <v>319</v>
      </c>
    </row>
    <row r="625" spans="1:2" ht="15.5">
      <c r="A625" s="249" t="s">
        <v>311</v>
      </c>
      <c r="B625" s="249" t="s">
        <v>319</v>
      </c>
    </row>
    <row r="626" spans="1:2" ht="15.5">
      <c r="A626" s="249" t="s">
        <v>311</v>
      </c>
      <c r="B626" s="249" t="s">
        <v>319</v>
      </c>
    </row>
    <row r="627" spans="1:2" ht="15.5">
      <c r="A627" s="249" t="s">
        <v>447</v>
      </c>
      <c r="B627" s="249" t="s">
        <v>1595</v>
      </c>
    </row>
    <row r="628" spans="1:2" ht="15.5">
      <c r="A628" s="249" t="s">
        <v>447</v>
      </c>
      <c r="B628" s="249" t="s">
        <v>1338</v>
      </c>
    </row>
    <row r="629" spans="1:2" ht="15.5">
      <c r="A629" s="249" t="s">
        <v>447</v>
      </c>
      <c r="B629" s="249" t="s">
        <v>991</v>
      </c>
    </row>
    <row r="630" spans="1:2" ht="15.5">
      <c r="A630" s="249" t="s">
        <v>318</v>
      </c>
      <c r="B630" s="249" t="s">
        <v>991</v>
      </c>
    </row>
    <row r="631" spans="1:2" ht="15.5">
      <c r="A631" s="249" t="s">
        <v>318</v>
      </c>
      <c r="B631" s="249" t="s">
        <v>1435</v>
      </c>
    </row>
    <row r="632" spans="1:2" ht="15.5">
      <c r="A632" s="249" t="s">
        <v>318</v>
      </c>
      <c r="B632" s="249" t="s">
        <v>436</v>
      </c>
    </row>
    <row r="633" spans="1:2" ht="15.5">
      <c r="A633" s="249" t="s">
        <v>447</v>
      </c>
      <c r="B633" s="249" t="s">
        <v>1344</v>
      </c>
    </row>
    <row r="634" spans="1:2" ht="15.5">
      <c r="A634" s="249" t="s">
        <v>318</v>
      </c>
      <c r="B634" s="249" t="s">
        <v>532</v>
      </c>
    </row>
    <row r="635" spans="1:2" ht="15.5">
      <c r="A635" s="249" t="s">
        <v>1410</v>
      </c>
      <c r="B635" s="249" t="s">
        <v>1621</v>
      </c>
    </row>
    <row r="636" spans="1:2" ht="15.5">
      <c r="A636" s="249" t="s">
        <v>564</v>
      </c>
      <c r="B636" s="249" t="s">
        <v>1863</v>
      </c>
    </row>
    <row r="637" spans="1:2" ht="15.5">
      <c r="A637" s="249" t="s">
        <v>479</v>
      </c>
      <c r="B637" s="249" t="s">
        <v>2192</v>
      </c>
    </row>
    <row r="638" spans="1:2" ht="15.5">
      <c r="A638" s="249" t="s">
        <v>454</v>
      </c>
      <c r="B638" s="249" t="s">
        <v>1728</v>
      </c>
    </row>
    <row r="639" spans="1:2" ht="15.5">
      <c r="A639" s="249" t="s">
        <v>833</v>
      </c>
      <c r="B639" s="249" t="s">
        <v>1806</v>
      </c>
    </row>
    <row r="640" spans="1:2" ht="15.5">
      <c r="A640" s="249" t="s">
        <v>2139</v>
      </c>
      <c r="B640" s="249" t="s">
        <v>1459</v>
      </c>
    </row>
    <row r="641" spans="1:2" ht="15.5">
      <c r="A641" s="249" t="s">
        <v>1428</v>
      </c>
      <c r="B641" s="249" t="s">
        <v>1008</v>
      </c>
    </row>
    <row r="642" spans="1:2" ht="15.5">
      <c r="A642" s="249" t="s">
        <v>731</v>
      </c>
      <c r="B642" s="249" t="s">
        <v>721</v>
      </c>
    </row>
    <row r="643" spans="1:2" ht="15.5">
      <c r="A643" s="249" t="s">
        <v>723</v>
      </c>
      <c r="B643" s="249" t="s">
        <v>1991</v>
      </c>
    </row>
    <row r="644" spans="1:2" ht="15.5">
      <c r="A644" s="249" t="s">
        <v>920</v>
      </c>
      <c r="B644" s="249" t="s">
        <v>2046</v>
      </c>
    </row>
    <row r="645" spans="1:2" ht="15.5">
      <c r="A645" s="249" t="s">
        <v>920</v>
      </c>
      <c r="B645" s="249" t="s">
        <v>2252</v>
      </c>
    </row>
    <row r="646" spans="1:2" ht="15.5">
      <c r="A646" s="249" t="s">
        <v>920</v>
      </c>
      <c r="B646" s="249" t="s">
        <v>501</v>
      </c>
    </row>
    <row r="647" spans="1:2" ht="15.5">
      <c r="A647" s="249" t="s">
        <v>920</v>
      </c>
      <c r="B647" s="249" t="s">
        <v>501</v>
      </c>
    </row>
    <row r="648" spans="1:2" ht="15.5">
      <c r="A648" s="249" t="s">
        <v>460</v>
      </c>
      <c r="B648" s="249" t="s">
        <v>501</v>
      </c>
    </row>
    <row r="649" spans="1:2" ht="15.5">
      <c r="A649" s="249" t="s">
        <v>2137</v>
      </c>
      <c r="B649" s="249" t="s">
        <v>501</v>
      </c>
    </row>
    <row r="650" spans="1:2" ht="15.5">
      <c r="A650" s="249" t="s">
        <v>477</v>
      </c>
      <c r="B650" s="249" t="s">
        <v>1337</v>
      </c>
    </row>
    <row r="651" spans="1:2" ht="15.5">
      <c r="A651" s="249" t="s">
        <v>1896</v>
      </c>
      <c r="B651" s="249" t="s">
        <v>1285</v>
      </c>
    </row>
    <row r="652" spans="1:2" ht="15.5">
      <c r="A652" s="249" t="s">
        <v>1896</v>
      </c>
      <c r="B652" s="249" t="s">
        <v>289</v>
      </c>
    </row>
    <row r="653" spans="1:2" ht="15.5">
      <c r="A653" s="249" t="s">
        <v>1168</v>
      </c>
      <c r="B653" s="249" t="s">
        <v>289</v>
      </c>
    </row>
    <row r="654" spans="1:2" ht="15.5">
      <c r="A654" s="249" t="s">
        <v>542</v>
      </c>
      <c r="B654" s="249" t="s">
        <v>289</v>
      </c>
    </row>
    <row r="655" spans="1:2" ht="15.5">
      <c r="A655" s="249" t="s">
        <v>707</v>
      </c>
      <c r="B655" s="249" t="s">
        <v>289</v>
      </c>
    </row>
    <row r="656" spans="1:2" ht="15.5">
      <c r="A656" s="249" t="s">
        <v>896</v>
      </c>
      <c r="B656" s="249" t="s">
        <v>289</v>
      </c>
    </row>
    <row r="657" spans="1:2" ht="15.5">
      <c r="A657" s="249" t="s">
        <v>1296</v>
      </c>
      <c r="B657" s="249" t="s">
        <v>289</v>
      </c>
    </row>
    <row r="658" spans="1:2" ht="15.5">
      <c r="A658" s="249" t="s">
        <v>1590</v>
      </c>
      <c r="B658" s="249" t="s">
        <v>289</v>
      </c>
    </row>
    <row r="659" spans="1:2" ht="15.5">
      <c r="A659" s="249" t="s">
        <v>496</v>
      </c>
      <c r="B659" s="249" t="s">
        <v>1285</v>
      </c>
    </row>
    <row r="660" spans="1:2" ht="15.5">
      <c r="A660" s="249" t="s">
        <v>2152</v>
      </c>
      <c r="B660" s="249" t="s">
        <v>289</v>
      </c>
    </row>
    <row r="661" spans="1:2" ht="15.5">
      <c r="A661" s="249" t="s">
        <v>762</v>
      </c>
      <c r="B661" s="249" t="s">
        <v>808</v>
      </c>
    </row>
    <row r="662" spans="1:2" ht="15.5">
      <c r="A662" s="249" t="s">
        <v>401</v>
      </c>
      <c r="B662" s="249" t="s">
        <v>289</v>
      </c>
    </row>
    <row r="663" spans="1:2" ht="15.5">
      <c r="A663" s="249" t="s">
        <v>1314</v>
      </c>
      <c r="B663" s="249" t="s">
        <v>289</v>
      </c>
    </row>
    <row r="664" spans="1:2" ht="15.5">
      <c r="A664" s="249" t="s">
        <v>640</v>
      </c>
      <c r="B664" s="249" t="s">
        <v>289</v>
      </c>
    </row>
    <row r="665" spans="1:2" ht="15.5">
      <c r="A665" s="249" t="s">
        <v>640</v>
      </c>
      <c r="B665" s="249" t="s">
        <v>289</v>
      </c>
    </row>
    <row r="666" spans="1:2" ht="15.5">
      <c r="A666" s="249" t="s">
        <v>572</v>
      </c>
      <c r="B666" s="249" t="s">
        <v>289</v>
      </c>
    </row>
    <row r="667" spans="1:2" ht="15.5">
      <c r="A667" s="249" t="s">
        <v>640</v>
      </c>
      <c r="B667" s="249" t="s">
        <v>289</v>
      </c>
    </row>
    <row r="668" spans="1:2" ht="15.5">
      <c r="A668" s="249" t="s">
        <v>640</v>
      </c>
      <c r="B668" s="249" t="s">
        <v>2223</v>
      </c>
    </row>
    <row r="669" spans="1:2" ht="15.5">
      <c r="A669" s="249" t="s">
        <v>640</v>
      </c>
      <c r="B669" s="249" t="s">
        <v>544</v>
      </c>
    </row>
    <row r="670" spans="1:2" ht="15.5">
      <c r="A670" s="249" t="s">
        <v>572</v>
      </c>
      <c r="B670" s="249" t="s">
        <v>544</v>
      </c>
    </row>
    <row r="671" spans="1:2" ht="15.5">
      <c r="A671" s="249" t="s">
        <v>572</v>
      </c>
      <c r="B671" s="249" t="s">
        <v>544</v>
      </c>
    </row>
    <row r="672" spans="1:2" ht="15.5">
      <c r="A672" s="249" t="s">
        <v>572</v>
      </c>
      <c r="B672" s="249" t="s">
        <v>544</v>
      </c>
    </row>
    <row r="673" spans="1:2" ht="15.5">
      <c r="A673" s="249" t="s">
        <v>640</v>
      </c>
      <c r="B673" s="249" t="s">
        <v>544</v>
      </c>
    </row>
    <row r="674" spans="1:2" ht="15.5">
      <c r="A674" s="249" t="s">
        <v>640</v>
      </c>
      <c r="B674" s="249" t="s">
        <v>1698</v>
      </c>
    </row>
    <row r="675" spans="1:2" ht="15.5">
      <c r="A675" s="249" t="s">
        <v>640</v>
      </c>
      <c r="B675" s="249" t="s">
        <v>1751</v>
      </c>
    </row>
    <row r="676" spans="1:2" ht="15.5">
      <c r="A676" s="249" t="s">
        <v>640</v>
      </c>
      <c r="B676" s="249" t="s">
        <v>2262</v>
      </c>
    </row>
    <row r="677" spans="1:2" ht="15.5">
      <c r="A677" s="249" t="s">
        <v>772</v>
      </c>
      <c r="B677" s="249" t="s">
        <v>1705</v>
      </c>
    </row>
    <row r="678" spans="1:2" ht="15.5">
      <c r="A678" s="249" t="s">
        <v>640</v>
      </c>
      <c r="B678" s="249" t="s">
        <v>1054</v>
      </c>
    </row>
    <row r="679" spans="1:2" ht="15.5">
      <c r="A679" s="249" t="s">
        <v>518</v>
      </c>
      <c r="B679" s="249" t="s">
        <v>1086</v>
      </c>
    </row>
    <row r="680" spans="1:2" ht="15.5">
      <c r="A680" s="249" t="s">
        <v>518</v>
      </c>
      <c r="B680" s="249" t="s">
        <v>482</v>
      </c>
    </row>
    <row r="681" spans="1:2" ht="15.5">
      <c r="A681" s="249" t="s">
        <v>518</v>
      </c>
      <c r="B681" s="249" t="s">
        <v>1568</v>
      </c>
    </row>
    <row r="682" spans="1:2" ht="15.5">
      <c r="A682" s="249" t="s">
        <v>518</v>
      </c>
      <c r="B682" s="249" t="s">
        <v>478</v>
      </c>
    </row>
    <row r="683" spans="1:2" ht="15.5">
      <c r="A683" s="249" t="s">
        <v>518</v>
      </c>
      <c r="B683" s="249" t="s">
        <v>343</v>
      </c>
    </row>
    <row r="684" spans="1:2" ht="15.5">
      <c r="A684" s="249" t="s">
        <v>518</v>
      </c>
      <c r="B684" s="249" t="s">
        <v>1592</v>
      </c>
    </row>
    <row r="685" spans="1:2" ht="15.5">
      <c r="A685" s="249" t="s">
        <v>518</v>
      </c>
      <c r="B685" s="249" t="s">
        <v>1266</v>
      </c>
    </row>
    <row r="686" spans="1:2" ht="15.5">
      <c r="A686" s="249" t="s">
        <v>518</v>
      </c>
      <c r="B686" s="249" t="s">
        <v>598</v>
      </c>
    </row>
    <row r="687" spans="1:2" ht="15.5">
      <c r="A687" s="249" t="s">
        <v>640</v>
      </c>
      <c r="B687" s="249" t="s">
        <v>2171</v>
      </c>
    </row>
    <row r="688" spans="1:2" ht="15.5">
      <c r="A688" s="249" t="s">
        <v>2059</v>
      </c>
      <c r="B688" s="249" t="s">
        <v>1620</v>
      </c>
    </row>
    <row r="689" spans="1:2" ht="15.5">
      <c r="A689" s="249" t="s">
        <v>272</v>
      </c>
      <c r="B689" s="249" t="s">
        <v>1161</v>
      </c>
    </row>
    <row r="690" spans="1:2" ht="15.5">
      <c r="A690" s="249" t="s">
        <v>1262</v>
      </c>
      <c r="B690" s="249" t="s">
        <v>590</v>
      </c>
    </row>
    <row r="691" spans="1:2" ht="15.5">
      <c r="A691" s="249" t="s">
        <v>1581</v>
      </c>
      <c r="B691" s="249" t="s">
        <v>621</v>
      </c>
    </row>
    <row r="692" spans="1:2" ht="15.5">
      <c r="A692" s="249" t="s">
        <v>1399</v>
      </c>
      <c r="B692" s="249" t="s">
        <v>1231</v>
      </c>
    </row>
    <row r="693" spans="1:2" ht="15.5">
      <c r="A693" s="249" t="s">
        <v>324</v>
      </c>
      <c r="B693" s="249" t="s">
        <v>752</v>
      </c>
    </row>
    <row r="694" spans="1:2" ht="15.5">
      <c r="A694" s="249" t="s">
        <v>324</v>
      </c>
      <c r="B694" s="249" t="s">
        <v>752</v>
      </c>
    </row>
    <row r="695" spans="1:2" ht="15.5">
      <c r="A695" s="249" t="s">
        <v>911</v>
      </c>
      <c r="B695" s="249" t="s">
        <v>752</v>
      </c>
    </row>
    <row r="696" spans="1:2" ht="15.5">
      <c r="A696" s="249" t="s">
        <v>756</v>
      </c>
      <c r="B696" s="249" t="s">
        <v>752</v>
      </c>
    </row>
    <row r="697" spans="1:2" ht="15.5">
      <c r="A697" s="249" t="s">
        <v>1064</v>
      </c>
      <c r="B697" s="249" t="s">
        <v>1177</v>
      </c>
    </row>
    <row r="698" spans="1:2" ht="15.5">
      <c r="A698" s="249" t="s">
        <v>1064</v>
      </c>
      <c r="B698" s="249" t="s">
        <v>752</v>
      </c>
    </row>
    <row r="699" spans="1:2" ht="15.5">
      <c r="A699" s="249" t="s">
        <v>819</v>
      </c>
      <c r="B699" s="249" t="s">
        <v>752</v>
      </c>
    </row>
    <row r="700" spans="1:2" ht="15.5">
      <c r="A700" s="249" t="s">
        <v>1801</v>
      </c>
      <c r="B700" s="249" t="s">
        <v>752</v>
      </c>
    </row>
    <row r="701" spans="1:2" ht="15.5">
      <c r="A701" s="249" t="s">
        <v>2209</v>
      </c>
      <c r="B701" s="250" t="s">
        <v>752</v>
      </c>
    </row>
    <row r="702" spans="1:2" ht="15.5">
      <c r="A702" s="249" t="s">
        <v>1052</v>
      </c>
      <c r="B702" s="249" t="s">
        <v>752</v>
      </c>
    </row>
    <row r="703" spans="1:2" ht="15.5">
      <c r="A703" s="249" t="s">
        <v>292</v>
      </c>
      <c r="B703" s="249" t="s">
        <v>1177</v>
      </c>
    </row>
    <row r="704" spans="1:2" ht="15.5">
      <c r="A704" s="249" t="s">
        <v>2110</v>
      </c>
      <c r="B704" s="249" t="s">
        <v>752</v>
      </c>
    </row>
    <row r="705" spans="1:2" ht="15.5">
      <c r="A705" s="249" t="s">
        <v>844</v>
      </c>
      <c r="B705" s="249" t="s">
        <v>752</v>
      </c>
    </row>
    <row r="706" spans="1:2" ht="15.5">
      <c r="A706" s="249" t="s">
        <v>844</v>
      </c>
      <c r="B706" s="250" t="s">
        <v>1177</v>
      </c>
    </row>
    <row r="707" spans="1:2" ht="15.5">
      <c r="A707" s="249" t="s">
        <v>356</v>
      </c>
      <c r="B707" s="249" t="s">
        <v>752</v>
      </c>
    </row>
    <row r="708" spans="1:2" ht="15.5">
      <c r="A708" s="249" t="s">
        <v>452</v>
      </c>
      <c r="B708" s="249" t="s">
        <v>752</v>
      </c>
    </row>
    <row r="709" spans="1:2" ht="15.5">
      <c r="A709" s="249" t="s">
        <v>1884</v>
      </c>
      <c r="B709" s="249" t="s">
        <v>1177</v>
      </c>
    </row>
    <row r="710" spans="1:2" ht="15.5">
      <c r="A710" s="249"/>
      <c r="B710" s="249" t="s">
        <v>829</v>
      </c>
    </row>
    <row r="711" spans="1:2" ht="15.5">
      <c r="A711" s="249"/>
      <c r="B711" s="249" t="s">
        <v>563</v>
      </c>
    </row>
    <row r="712" spans="1:2" ht="15.5">
      <c r="A712" s="249"/>
      <c r="B712" s="249" t="s">
        <v>794</v>
      </c>
    </row>
    <row r="713" spans="1:2" ht="15.5">
      <c r="A713" s="249"/>
      <c r="B713" s="249" t="s">
        <v>842</v>
      </c>
    </row>
    <row r="714" spans="1:2" ht="15.5">
      <c r="A714" s="249"/>
      <c r="B714" s="249" t="s">
        <v>722</v>
      </c>
    </row>
    <row r="715" spans="1:2" ht="15.5">
      <c r="A715" s="249"/>
      <c r="B715" s="249" t="s">
        <v>1312</v>
      </c>
    </row>
    <row r="716" spans="1:2" ht="15.5">
      <c r="A716" s="249"/>
      <c r="B716" s="249" t="s">
        <v>769</v>
      </c>
    </row>
    <row r="717" spans="1:2" ht="15.5">
      <c r="A717" s="249"/>
      <c r="B717" s="249" t="s">
        <v>264</v>
      </c>
    </row>
    <row r="718" spans="1:2" ht="15.5">
      <c r="A718" s="249"/>
      <c r="B718" s="249" t="s">
        <v>264</v>
      </c>
    </row>
    <row r="719" spans="1:2" ht="15.5">
      <c r="A719" s="249"/>
      <c r="B719" s="249" t="s">
        <v>264</v>
      </c>
    </row>
    <row r="720" spans="1:2" ht="15.5">
      <c r="A720" s="249"/>
      <c r="B720" s="249" t="s">
        <v>1220</v>
      </c>
    </row>
    <row r="721" spans="1:2" ht="15.5">
      <c r="A721" s="249"/>
      <c r="B721" s="249" t="s">
        <v>1780</v>
      </c>
    </row>
    <row r="722" spans="1:2" ht="15.5">
      <c r="A722" s="249"/>
      <c r="B722" s="249" t="s">
        <v>1793</v>
      </c>
    </row>
    <row r="723" spans="1:2" ht="15.5">
      <c r="A723" s="249"/>
      <c r="B723" s="249" t="s">
        <v>1067</v>
      </c>
    </row>
    <row r="724" spans="1:2" ht="15.5">
      <c r="A724" s="249"/>
      <c r="B724" s="249" t="s">
        <v>427</v>
      </c>
    </row>
    <row r="725" spans="1:2" ht="15.5">
      <c r="A725" s="249"/>
      <c r="B725" s="249" t="s">
        <v>1748</v>
      </c>
    </row>
    <row r="726" spans="1:2" ht="15.5">
      <c r="A726" s="249"/>
      <c r="B726" s="249" t="s">
        <v>1748</v>
      </c>
    </row>
    <row r="727" spans="1:2" ht="15.5">
      <c r="A727" s="249"/>
      <c r="B727" s="249" t="s">
        <v>1920</v>
      </c>
    </row>
    <row r="728" spans="1:2" ht="15.5">
      <c r="A728" s="249"/>
      <c r="B728" s="249" t="s">
        <v>843</v>
      </c>
    </row>
    <row r="729" spans="1:2" ht="15.5">
      <c r="A729" s="249"/>
      <c r="B729" s="249" t="s">
        <v>843</v>
      </c>
    </row>
    <row r="730" spans="1:2" ht="15.5">
      <c r="A730" s="249"/>
      <c r="B730" s="249" t="s">
        <v>647</v>
      </c>
    </row>
    <row r="731" spans="1:2" ht="15.5">
      <c r="A731" s="249"/>
      <c r="B731" s="249" t="s">
        <v>715</v>
      </c>
    </row>
    <row r="732" spans="1:2" ht="15.5">
      <c r="A732" s="249"/>
      <c r="B732" s="249" t="s">
        <v>823</v>
      </c>
    </row>
    <row r="733" spans="1:2" ht="15.5">
      <c r="A733" s="249"/>
      <c r="B733" s="249" t="s">
        <v>972</v>
      </c>
    </row>
    <row r="734" spans="1:2" ht="15.5">
      <c r="A734" s="249"/>
      <c r="B734" s="249" t="s">
        <v>1027</v>
      </c>
    </row>
    <row r="735" spans="1:2" ht="15.5">
      <c r="A735" s="249"/>
      <c r="B735" s="249" t="s">
        <v>824</v>
      </c>
    </row>
    <row r="736" spans="1:2" ht="15.5">
      <c r="A736" s="249"/>
      <c r="B736" s="249" t="s">
        <v>696</v>
      </c>
    </row>
    <row r="737" spans="1:2" ht="15.5">
      <c r="A737" s="249"/>
      <c r="B737" s="249" t="s">
        <v>696</v>
      </c>
    </row>
    <row r="738" spans="1:2" ht="15.5">
      <c r="A738" s="249"/>
      <c r="B738" s="249" t="s">
        <v>1545</v>
      </c>
    </row>
    <row r="739" spans="1:2" ht="15.5">
      <c r="A739" s="249"/>
      <c r="B739" s="249" t="s">
        <v>388</v>
      </c>
    </row>
    <row r="740" spans="1:2" ht="15.5">
      <c r="A740" s="249"/>
      <c r="B740" s="249" t="s">
        <v>1060</v>
      </c>
    </row>
    <row r="741" spans="1:2" ht="15.5">
      <c r="A741" s="249"/>
      <c r="B741" s="249" t="s">
        <v>1048</v>
      </c>
    </row>
    <row r="742" spans="1:2" ht="15.5">
      <c r="A742" s="249"/>
      <c r="B742" s="249" t="s">
        <v>1330</v>
      </c>
    </row>
    <row r="743" spans="1:2" ht="15.5">
      <c r="A743" s="249"/>
      <c r="B743" s="249" t="s">
        <v>1371</v>
      </c>
    </row>
    <row r="744" spans="1:2" ht="15.5">
      <c r="A744" s="249"/>
      <c r="B744" s="249" t="s">
        <v>2092</v>
      </c>
    </row>
    <row r="745" spans="1:2" ht="15.5">
      <c r="A745" s="249"/>
      <c r="B745" s="249" t="s">
        <v>418</v>
      </c>
    </row>
    <row r="746" spans="1:2" ht="15.5">
      <c r="A746" s="249"/>
      <c r="B746" s="249" t="s">
        <v>418</v>
      </c>
    </row>
    <row r="747" spans="1:2" ht="15.5">
      <c r="A747" s="249"/>
      <c r="B747" s="249" t="s">
        <v>418</v>
      </c>
    </row>
    <row r="748" spans="1:2" ht="15.5">
      <c r="A748" s="249"/>
      <c r="B748" s="249" t="s">
        <v>418</v>
      </c>
    </row>
    <row r="749" spans="1:2" ht="15.5">
      <c r="A749" s="249"/>
      <c r="B749" s="249" t="s">
        <v>839</v>
      </c>
    </row>
    <row r="750" spans="1:2" ht="15.5">
      <c r="A750" s="249"/>
      <c r="B750" s="249" t="s">
        <v>418</v>
      </c>
    </row>
    <row r="751" spans="1:2" ht="15.5">
      <c r="A751" s="249"/>
      <c r="B751" s="249" t="s">
        <v>418</v>
      </c>
    </row>
    <row r="752" spans="1:2" ht="15.5">
      <c r="A752" s="249"/>
      <c r="B752" s="249" t="s">
        <v>418</v>
      </c>
    </row>
    <row r="753" spans="1:2" ht="15.5">
      <c r="A753" s="249"/>
      <c r="B753" s="249" t="s">
        <v>418</v>
      </c>
    </row>
    <row r="754" spans="1:2" ht="15.5">
      <c r="A754" s="249"/>
      <c r="B754" s="249" t="s">
        <v>418</v>
      </c>
    </row>
    <row r="755" spans="1:2" ht="15.5">
      <c r="A755" s="249"/>
      <c r="B755" s="249" t="s">
        <v>418</v>
      </c>
    </row>
    <row r="756" spans="1:2" ht="15.5">
      <c r="A756" s="249"/>
      <c r="B756" s="249" t="s">
        <v>418</v>
      </c>
    </row>
    <row r="757" spans="1:2" ht="15.5">
      <c r="A757" s="249"/>
      <c r="B757" s="249" t="s">
        <v>1395</v>
      </c>
    </row>
    <row r="758" spans="1:2" ht="15.5">
      <c r="A758" s="249"/>
      <c r="B758" s="249" t="s">
        <v>766</v>
      </c>
    </row>
    <row r="759" spans="1:2" ht="15.5">
      <c r="A759" s="249"/>
      <c r="B759" s="249" t="s">
        <v>908</v>
      </c>
    </row>
    <row r="760" spans="1:2" ht="15.5">
      <c r="A760" s="249"/>
      <c r="B760" s="249" t="s">
        <v>726</v>
      </c>
    </row>
    <row r="761" spans="1:2" ht="15.5">
      <c r="A761" s="249"/>
      <c r="B761" s="249" t="s">
        <v>1300</v>
      </c>
    </row>
    <row r="762" spans="1:2" ht="15.5">
      <c r="A762" s="249"/>
      <c r="B762" s="249" t="s">
        <v>1655</v>
      </c>
    </row>
    <row r="763" spans="1:2" ht="15.5">
      <c r="A763" s="249"/>
      <c r="B763" s="249" t="s">
        <v>990</v>
      </c>
    </row>
    <row r="764" spans="1:2" ht="15.5">
      <c r="A764" s="249"/>
      <c r="B764" s="249" t="s">
        <v>1290</v>
      </c>
    </row>
    <row r="765" spans="1:2" ht="15.5">
      <c r="A765" s="249"/>
      <c r="B765" s="249" t="s">
        <v>985</v>
      </c>
    </row>
    <row r="766" spans="1:2" ht="15.5">
      <c r="A766" s="249"/>
      <c r="B766" s="249" t="s">
        <v>985</v>
      </c>
    </row>
    <row r="767" spans="1:2" ht="15.5">
      <c r="A767" s="249"/>
      <c r="B767" s="249" t="s">
        <v>1421</v>
      </c>
    </row>
    <row r="768" spans="1:2" ht="15.5">
      <c r="A768" s="249"/>
      <c r="B768" s="249" t="s">
        <v>1421</v>
      </c>
    </row>
    <row r="769" spans="1:2" ht="15.5">
      <c r="A769" s="249"/>
      <c r="B769" s="249" t="s">
        <v>1968</v>
      </c>
    </row>
    <row r="770" spans="1:2" ht="15.5">
      <c r="A770" s="249"/>
      <c r="B770" s="249" t="s">
        <v>1079</v>
      </c>
    </row>
    <row r="771" spans="1:2" ht="15.5">
      <c r="A771" s="249"/>
      <c r="B771" s="249" t="s">
        <v>1954</v>
      </c>
    </row>
    <row r="772" spans="1:2" ht="15.5">
      <c r="A772" s="249"/>
      <c r="B772" s="249" t="s">
        <v>1501</v>
      </c>
    </row>
    <row r="773" spans="1:2" ht="15.5">
      <c r="A773" s="249"/>
      <c r="B773" s="249" t="s">
        <v>1886</v>
      </c>
    </row>
    <row r="774" spans="1:2" ht="15.5">
      <c r="A774" s="249"/>
      <c r="B774" s="249" t="s">
        <v>1686</v>
      </c>
    </row>
    <row r="775" spans="1:2" ht="15.5">
      <c r="A775" s="249"/>
      <c r="B775" s="249" t="s">
        <v>445</v>
      </c>
    </row>
    <row r="776" spans="1:2" ht="15.5">
      <c r="A776" s="249"/>
      <c r="B776" s="249" t="s">
        <v>445</v>
      </c>
    </row>
    <row r="777" spans="1:2" ht="15.5">
      <c r="A777" s="249"/>
      <c r="B777" s="249" t="s">
        <v>445</v>
      </c>
    </row>
    <row r="778" spans="1:2" ht="15.5">
      <c r="A778" s="249"/>
      <c r="B778" s="249" t="s">
        <v>445</v>
      </c>
    </row>
    <row r="779" spans="1:2" ht="15.5">
      <c r="A779" s="249"/>
      <c r="B779" s="249" t="s">
        <v>445</v>
      </c>
    </row>
    <row r="780" spans="1:2" ht="15.5">
      <c r="A780" s="249"/>
      <c r="B780" s="249" t="s">
        <v>392</v>
      </c>
    </row>
    <row r="781" spans="1:2" ht="15.5">
      <c r="A781" s="249"/>
      <c r="B781" s="249" t="s">
        <v>307</v>
      </c>
    </row>
    <row r="782" spans="1:2" ht="15.5">
      <c r="A782" s="249"/>
      <c r="B782" s="249" t="s">
        <v>1162</v>
      </c>
    </row>
    <row r="783" spans="1:2" ht="15.5">
      <c r="A783" s="249"/>
      <c r="B783" s="249" t="s">
        <v>2237</v>
      </c>
    </row>
    <row r="784" spans="1:2" ht="15.5">
      <c r="A784" s="249"/>
      <c r="B784" s="249" t="s">
        <v>1034</v>
      </c>
    </row>
    <row r="785" spans="1:2" ht="15.5">
      <c r="A785" s="249"/>
      <c r="B785" s="249" t="s">
        <v>2122</v>
      </c>
    </row>
    <row r="786" spans="1:2" ht="15.5">
      <c r="A786" s="249"/>
      <c r="B786" s="249" t="s">
        <v>777</v>
      </c>
    </row>
    <row r="787" spans="1:2" ht="15.5">
      <c r="A787" s="249"/>
      <c r="B787" s="249" t="s">
        <v>2155</v>
      </c>
    </row>
    <row r="788" spans="1:2" ht="15.5">
      <c r="A788" s="249"/>
      <c r="B788" s="249" t="s">
        <v>927</v>
      </c>
    </row>
    <row r="789" spans="1:2" ht="15.5">
      <c r="A789" s="249"/>
      <c r="B789" s="249" t="s">
        <v>1495</v>
      </c>
    </row>
    <row r="790" spans="1:2" ht="15.5">
      <c r="A790" s="249"/>
      <c r="B790" s="249" t="s">
        <v>373</v>
      </c>
    </row>
    <row r="791" spans="1:2" ht="15.5">
      <c r="A791" s="249"/>
      <c r="B791" s="249" t="s">
        <v>1433</v>
      </c>
    </row>
    <row r="792" spans="1:2" ht="15.5">
      <c r="A792" s="249"/>
      <c r="B792" s="249" t="s">
        <v>384</v>
      </c>
    </row>
    <row r="793" spans="1:2" ht="15.5">
      <c r="A793" s="249"/>
      <c r="B793" s="249" t="s">
        <v>1607</v>
      </c>
    </row>
    <row r="794" spans="1:2" ht="15.5">
      <c r="A794" s="249"/>
      <c r="B794" s="249" t="s">
        <v>717</v>
      </c>
    </row>
    <row r="795" spans="1:2" ht="15.5">
      <c r="A795" s="249"/>
      <c r="B795" s="249" t="s">
        <v>391</v>
      </c>
    </row>
    <row r="796" spans="1:2" ht="15.5">
      <c r="A796" s="249"/>
      <c r="B796" s="249" t="s">
        <v>399</v>
      </c>
    </row>
    <row r="797" spans="1:2" ht="15.5">
      <c r="A797" s="249"/>
      <c r="B797" s="249" t="s">
        <v>1159</v>
      </c>
    </row>
    <row r="798" spans="1:2" ht="15.5">
      <c r="A798" s="249"/>
      <c r="B798" s="249" t="s">
        <v>1271</v>
      </c>
    </row>
    <row r="799" spans="1:2" ht="15.5">
      <c r="A799" s="249"/>
      <c r="B799" s="249" t="s">
        <v>1269</v>
      </c>
    </row>
    <row r="800" spans="1:2" ht="15.5">
      <c r="A800" s="249"/>
      <c r="B800" s="249" t="s">
        <v>1271</v>
      </c>
    </row>
    <row r="801" spans="1:2" ht="15.5">
      <c r="A801" s="249"/>
      <c r="B801" s="249" t="s">
        <v>2041</v>
      </c>
    </row>
    <row r="802" spans="1:2" ht="15.5">
      <c r="A802" s="249"/>
      <c r="B802" s="249" t="s">
        <v>424</v>
      </c>
    </row>
    <row r="803" spans="1:2" ht="15.5">
      <c r="A803" s="249"/>
      <c r="B803" s="249" t="s">
        <v>424</v>
      </c>
    </row>
    <row r="804" spans="1:2" ht="15.5">
      <c r="A804" s="249"/>
      <c r="B804" s="249" t="s">
        <v>424</v>
      </c>
    </row>
    <row r="805" spans="1:2" ht="15.5">
      <c r="A805" s="249"/>
      <c r="B805" s="249" t="s">
        <v>424</v>
      </c>
    </row>
    <row r="806" spans="1:2" ht="15.5">
      <c r="A806" s="249"/>
      <c r="B806" s="249" t="s">
        <v>1394</v>
      </c>
    </row>
    <row r="807" spans="1:2" ht="15.5">
      <c r="A807" s="249"/>
      <c r="B807" s="249" t="s">
        <v>1475</v>
      </c>
    </row>
    <row r="808" spans="1:2" ht="15.5">
      <c r="A808" s="249"/>
      <c r="B808" s="249" t="s">
        <v>1332</v>
      </c>
    </row>
    <row r="809" spans="1:2" ht="15.5">
      <c r="A809" s="249"/>
      <c r="B809" s="249" t="s">
        <v>1427</v>
      </c>
    </row>
    <row r="810" spans="1:2" ht="15.5">
      <c r="A810" s="249"/>
      <c r="B810" s="249" t="s">
        <v>1158</v>
      </c>
    </row>
    <row r="811" spans="1:2" ht="15.5">
      <c r="A811" s="249"/>
      <c r="B811" s="249" t="s">
        <v>1335</v>
      </c>
    </row>
    <row r="812" spans="1:2" ht="15.5">
      <c r="A812" s="249"/>
      <c r="B812" s="249" t="s">
        <v>2112</v>
      </c>
    </row>
    <row r="813" spans="1:2" ht="15.5">
      <c r="A813" s="249"/>
      <c r="B813" s="249" t="s">
        <v>1361</v>
      </c>
    </row>
    <row r="814" spans="1:2" ht="15.5">
      <c r="A814" s="249"/>
      <c r="B814" s="249" t="s">
        <v>612</v>
      </c>
    </row>
    <row r="815" spans="1:2" ht="15.5">
      <c r="A815" s="249"/>
      <c r="B815" s="249" t="s">
        <v>690</v>
      </c>
    </row>
    <row r="816" spans="1:2" ht="15.5">
      <c r="A816" s="249"/>
      <c r="B816" s="249" t="s">
        <v>690</v>
      </c>
    </row>
    <row r="817" spans="1:2" ht="15.5">
      <c r="A817" s="249"/>
      <c r="B817" s="249" t="s">
        <v>690</v>
      </c>
    </row>
    <row r="818" spans="1:2" ht="15.5">
      <c r="A818" s="249"/>
      <c r="B818" s="249" t="s">
        <v>1763</v>
      </c>
    </row>
    <row r="819" spans="1:2" ht="15.5">
      <c r="A819" s="249"/>
      <c r="B819" s="249" t="s">
        <v>690</v>
      </c>
    </row>
    <row r="820" spans="1:2" ht="15.5">
      <c r="A820" s="249"/>
      <c r="B820" s="249" t="s">
        <v>690</v>
      </c>
    </row>
    <row r="821" spans="1:2" ht="15.5">
      <c r="A821" s="249"/>
      <c r="B821" s="249" t="s">
        <v>690</v>
      </c>
    </row>
    <row r="822" spans="1:2" ht="15.5">
      <c r="A822" s="249"/>
      <c r="B822" s="249" t="s">
        <v>690</v>
      </c>
    </row>
    <row r="823" spans="1:2" ht="15.5">
      <c r="A823" s="249"/>
      <c r="B823" s="249" t="s">
        <v>690</v>
      </c>
    </row>
    <row r="824" spans="1:2" ht="15.5">
      <c r="A824" s="249"/>
      <c r="B824" s="249" t="s">
        <v>670</v>
      </c>
    </row>
    <row r="825" spans="1:2" ht="15.5">
      <c r="A825" s="249"/>
      <c r="B825" s="249" t="s">
        <v>670</v>
      </c>
    </row>
    <row r="826" spans="1:2" ht="15.5">
      <c r="A826" s="249"/>
      <c r="B826" s="249" t="s">
        <v>1206</v>
      </c>
    </row>
    <row r="827" spans="1:2" ht="15.5">
      <c r="A827" s="249"/>
      <c r="B827" s="249" t="s">
        <v>1206</v>
      </c>
    </row>
    <row r="828" spans="1:2" ht="15.5">
      <c r="A828" s="249"/>
      <c r="B828" s="249" t="s">
        <v>1206</v>
      </c>
    </row>
    <row r="829" spans="1:2" ht="15.5">
      <c r="A829" s="249"/>
      <c r="B829" s="249" t="s">
        <v>1206</v>
      </c>
    </row>
    <row r="830" spans="1:2" ht="15.5">
      <c r="A830" s="249"/>
      <c r="B830" s="249" t="s">
        <v>1585</v>
      </c>
    </row>
    <row r="831" spans="1:2" ht="15.5">
      <c r="A831" s="249"/>
      <c r="B831" s="249" t="s">
        <v>1538</v>
      </c>
    </row>
    <row r="832" spans="1:2" ht="15.5">
      <c r="A832" s="249"/>
      <c r="B832" s="249" t="s">
        <v>522</v>
      </c>
    </row>
    <row r="833" spans="1:2" ht="15.5">
      <c r="A833" s="249"/>
      <c r="B833" s="249" t="s">
        <v>1401</v>
      </c>
    </row>
    <row r="834" spans="1:2" ht="15.5">
      <c r="A834" s="249"/>
      <c r="B834" s="249" t="s">
        <v>1990</v>
      </c>
    </row>
    <row r="835" spans="1:2" ht="15.5">
      <c r="A835" s="249"/>
      <c r="B835" s="249" t="s">
        <v>1990</v>
      </c>
    </row>
    <row r="836" spans="1:2" ht="15.5">
      <c r="A836" s="249"/>
      <c r="B836" s="249" t="s">
        <v>463</v>
      </c>
    </row>
    <row r="837" spans="1:2" ht="15.5">
      <c r="A837" s="249"/>
      <c r="B837" s="249" t="s">
        <v>2160</v>
      </c>
    </row>
    <row r="838" spans="1:2" ht="15.5">
      <c r="A838" s="249"/>
      <c r="B838" s="249" t="s">
        <v>1506</v>
      </c>
    </row>
    <row r="839" spans="1:2" ht="15.5">
      <c r="A839" s="249"/>
      <c r="B839" s="249" t="s">
        <v>2088</v>
      </c>
    </row>
    <row r="840" spans="1:2" ht="15.5">
      <c r="A840" s="249"/>
      <c r="B840" s="249" t="s">
        <v>1214</v>
      </c>
    </row>
    <row r="841" spans="1:2" ht="15.5">
      <c r="A841" s="249"/>
      <c r="B841" s="249" t="s">
        <v>923</v>
      </c>
    </row>
    <row r="842" spans="1:2" ht="15.5">
      <c r="A842" s="249"/>
      <c r="B842" s="249" t="s">
        <v>804</v>
      </c>
    </row>
    <row r="843" spans="1:2" ht="15.5">
      <c r="A843" s="249"/>
      <c r="B843" s="249" t="s">
        <v>804</v>
      </c>
    </row>
    <row r="844" spans="1:2" ht="15.5">
      <c r="A844" s="249"/>
      <c r="B844" s="249" t="s">
        <v>1902</v>
      </c>
    </row>
    <row r="845" spans="1:2" ht="15.5">
      <c r="A845" s="249"/>
      <c r="B845" s="249" t="s">
        <v>648</v>
      </c>
    </row>
    <row r="846" spans="1:2" ht="15.5">
      <c r="A846" s="249"/>
      <c r="B846" s="249" t="s">
        <v>894</v>
      </c>
    </row>
    <row r="847" spans="1:2" ht="15.5">
      <c r="A847" s="249"/>
      <c r="B847" s="249" t="s">
        <v>661</v>
      </c>
    </row>
    <row r="848" spans="1:2" ht="15.5">
      <c r="A848" s="249"/>
      <c r="B848" s="249" t="s">
        <v>381</v>
      </c>
    </row>
    <row r="849" spans="1:2" ht="15.5">
      <c r="A849" s="249"/>
      <c r="B849" s="249" t="s">
        <v>968</v>
      </c>
    </row>
    <row r="850" spans="1:2" ht="15.5">
      <c r="A850" s="249"/>
      <c r="B850" s="249" t="s">
        <v>536</v>
      </c>
    </row>
    <row r="851" spans="1:2" ht="15.5">
      <c r="A851" s="249"/>
      <c r="B851" s="249" t="s">
        <v>536</v>
      </c>
    </row>
    <row r="852" spans="1:2" ht="15.5">
      <c r="A852" s="249"/>
      <c r="B852" s="249" t="s">
        <v>536</v>
      </c>
    </row>
    <row r="853" spans="1:2" ht="15.5">
      <c r="A853" s="249"/>
      <c r="B853" s="249" t="s">
        <v>536</v>
      </c>
    </row>
    <row r="854" spans="1:2" ht="15.5">
      <c r="A854" s="249"/>
      <c r="B854" s="249" t="s">
        <v>536</v>
      </c>
    </row>
    <row r="855" spans="1:2" ht="15.5">
      <c r="A855" s="249"/>
      <c r="B855" s="249" t="s">
        <v>333</v>
      </c>
    </row>
    <row r="856" spans="1:2" ht="15.5">
      <c r="A856" s="249"/>
      <c r="B856" s="249" t="s">
        <v>536</v>
      </c>
    </row>
    <row r="857" spans="1:2" ht="15.5">
      <c r="A857" s="249"/>
      <c r="B857" s="249" t="s">
        <v>536</v>
      </c>
    </row>
    <row r="858" spans="1:2" ht="15.5">
      <c r="A858" s="249"/>
      <c r="B858" s="249" t="s">
        <v>333</v>
      </c>
    </row>
    <row r="859" spans="1:2" ht="15.5">
      <c r="A859" s="249"/>
      <c r="B859" s="249" t="s">
        <v>536</v>
      </c>
    </row>
    <row r="860" spans="1:2" ht="15.5">
      <c r="A860" s="249"/>
      <c r="B860" s="249" t="s">
        <v>536</v>
      </c>
    </row>
    <row r="861" spans="1:2" ht="15.5">
      <c r="A861" s="249"/>
      <c r="B861" s="249" t="s">
        <v>536</v>
      </c>
    </row>
    <row r="862" spans="1:2" ht="15.5">
      <c r="A862" s="249"/>
      <c r="B862" s="249" t="s">
        <v>536</v>
      </c>
    </row>
    <row r="863" spans="1:2" ht="15.5">
      <c r="A863" s="249"/>
      <c r="B863" s="249" t="s">
        <v>333</v>
      </c>
    </row>
    <row r="864" spans="1:2" ht="15.5">
      <c r="A864" s="249"/>
      <c r="B864" s="249" t="s">
        <v>536</v>
      </c>
    </row>
    <row r="865" spans="1:2" ht="15.5">
      <c r="A865" s="249"/>
      <c r="B865" s="249" t="s">
        <v>536</v>
      </c>
    </row>
    <row r="866" spans="1:2" ht="15.5">
      <c r="A866" s="249"/>
      <c r="B866" s="249" t="s">
        <v>1323</v>
      </c>
    </row>
    <row r="867" spans="1:2" ht="15.5">
      <c r="A867" s="249"/>
      <c r="B867" s="249" t="s">
        <v>333</v>
      </c>
    </row>
    <row r="868" spans="1:2" ht="15.5">
      <c r="A868" s="249"/>
      <c r="B868" s="249" t="s">
        <v>536</v>
      </c>
    </row>
    <row r="869" spans="1:2" ht="15.5">
      <c r="A869" s="249"/>
      <c r="B869" s="249" t="s">
        <v>536</v>
      </c>
    </row>
    <row r="870" spans="1:2" ht="15.5">
      <c r="A870" s="249"/>
      <c r="B870" s="249" t="s">
        <v>536</v>
      </c>
    </row>
    <row r="871" spans="1:2" ht="15.5">
      <c r="A871" s="249"/>
      <c r="B871" s="249" t="s">
        <v>536</v>
      </c>
    </row>
    <row r="872" spans="1:2" ht="15.5">
      <c r="A872" s="249"/>
      <c r="B872" s="249" t="s">
        <v>536</v>
      </c>
    </row>
    <row r="873" spans="1:2" ht="15.5">
      <c r="A873" s="249"/>
      <c r="B873" s="249" t="s">
        <v>333</v>
      </c>
    </row>
    <row r="874" spans="1:2" ht="15.5">
      <c r="A874" s="249"/>
      <c r="B874" s="249" t="s">
        <v>333</v>
      </c>
    </row>
    <row r="875" spans="1:2" ht="15.5">
      <c r="A875" s="249"/>
      <c r="B875" s="249" t="s">
        <v>536</v>
      </c>
    </row>
    <row r="876" spans="1:2" ht="15.5">
      <c r="A876" s="249"/>
      <c r="B876" s="249" t="s">
        <v>333</v>
      </c>
    </row>
    <row r="877" spans="1:2" ht="15.5">
      <c r="A877" s="249"/>
      <c r="B877" s="249" t="s">
        <v>333</v>
      </c>
    </row>
    <row r="878" spans="1:2" ht="15.5">
      <c r="A878" s="249"/>
      <c r="B878" s="249" t="s">
        <v>536</v>
      </c>
    </row>
    <row r="879" spans="1:2" ht="15.5">
      <c r="A879" s="249"/>
      <c r="B879" s="249" t="s">
        <v>760</v>
      </c>
    </row>
    <row r="880" spans="1:2" ht="15.5">
      <c r="A880" s="249"/>
      <c r="B880" s="249" t="s">
        <v>760</v>
      </c>
    </row>
    <row r="881" spans="1:2" ht="15.5">
      <c r="A881" s="249"/>
      <c r="B881" s="249" t="s">
        <v>760</v>
      </c>
    </row>
    <row r="882" spans="1:2" ht="15.5">
      <c r="A882" s="249"/>
      <c r="B882" s="249" t="s">
        <v>760</v>
      </c>
    </row>
    <row r="883" spans="1:2" ht="15.5">
      <c r="A883" s="249"/>
      <c r="B883" s="249" t="s">
        <v>760</v>
      </c>
    </row>
    <row r="884" spans="1:2" ht="15.5">
      <c r="A884" s="249"/>
      <c r="B884" s="249" t="s">
        <v>760</v>
      </c>
    </row>
    <row r="885" spans="1:2" ht="15.5">
      <c r="A885" s="249"/>
      <c r="B885" s="249" t="s">
        <v>760</v>
      </c>
    </row>
    <row r="886" spans="1:2" ht="15.5">
      <c r="A886" s="249"/>
      <c r="B886" s="249" t="s">
        <v>760</v>
      </c>
    </row>
    <row r="887" spans="1:2" ht="15.5">
      <c r="A887" s="249"/>
      <c r="B887" s="249" t="s">
        <v>760</v>
      </c>
    </row>
    <row r="888" spans="1:2" ht="15.5">
      <c r="A888" s="249"/>
      <c r="B888" s="249" t="s">
        <v>760</v>
      </c>
    </row>
    <row r="889" spans="1:2" ht="15.5">
      <c r="A889" s="249"/>
      <c r="B889" s="249" t="s">
        <v>760</v>
      </c>
    </row>
    <row r="890" spans="1:2" ht="15.5">
      <c r="A890" s="249"/>
      <c r="B890" s="249" t="s">
        <v>760</v>
      </c>
    </row>
    <row r="891" spans="1:2" ht="15.5">
      <c r="A891" s="249"/>
      <c r="B891" s="249" t="s">
        <v>760</v>
      </c>
    </row>
    <row r="892" spans="1:2" ht="15.5">
      <c r="A892" s="249"/>
      <c r="B892" s="249" t="s">
        <v>1645</v>
      </c>
    </row>
    <row r="893" spans="1:2" ht="15.5">
      <c r="A893" s="249"/>
      <c r="B893" s="249" t="s">
        <v>934</v>
      </c>
    </row>
    <row r="894" spans="1:2" ht="15.5">
      <c r="A894" s="249"/>
      <c r="B894" s="249" t="s">
        <v>614</v>
      </c>
    </row>
    <row r="895" spans="1:2" ht="15.5">
      <c r="A895" s="249"/>
      <c r="B895" s="249" t="s">
        <v>614</v>
      </c>
    </row>
    <row r="896" spans="1:2" ht="15.5">
      <c r="A896" s="249"/>
      <c r="B896" s="249" t="s">
        <v>934</v>
      </c>
    </row>
    <row r="897" spans="1:2" ht="15.5">
      <c r="A897" s="249"/>
      <c r="B897" s="249" t="s">
        <v>934</v>
      </c>
    </row>
    <row r="898" spans="1:2" ht="15.5">
      <c r="A898" s="249"/>
      <c r="B898" s="249" t="s">
        <v>614</v>
      </c>
    </row>
    <row r="899" spans="1:2" ht="15.5">
      <c r="A899" s="249"/>
      <c r="B899" s="249" t="s">
        <v>614</v>
      </c>
    </row>
    <row r="900" spans="1:2" ht="15.5">
      <c r="A900" s="249"/>
      <c r="B900" s="249" t="s">
        <v>1752</v>
      </c>
    </row>
    <row r="901" spans="1:2" ht="15.5">
      <c r="A901" s="249"/>
      <c r="B901" s="249" t="s">
        <v>1752</v>
      </c>
    </row>
    <row r="902" spans="1:2" ht="15.5">
      <c r="A902" s="249"/>
      <c r="B902" s="249" t="s">
        <v>2167</v>
      </c>
    </row>
    <row r="903" spans="1:2" ht="15.5">
      <c r="A903" s="249"/>
      <c r="B903" s="249" t="s">
        <v>1966</v>
      </c>
    </row>
    <row r="904" spans="1:2" ht="15.5">
      <c r="A904" s="249"/>
      <c r="B904" s="249" t="s">
        <v>2073</v>
      </c>
    </row>
    <row r="905" spans="1:2" ht="15.5">
      <c r="A905" s="249"/>
      <c r="B905" s="249" t="s">
        <v>360</v>
      </c>
    </row>
    <row r="906" spans="1:2" ht="15.5">
      <c r="A906" s="249"/>
      <c r="B906" s="249" t="s">
        <v>642</v>
      </c>
    </row>
    <row r="907" spans="1:2" ht="15.5">
      <c r="A907" s="249"/>
      <c r="B907" s="249" t="s">
        <v>1862</v>
      </c>
    </row>
    <row r="908" spans="1:2" ht="15.5">
      <c r="A908" s="249"/>
      <c r="B908" s="249" t="s">
        <v>316</v>
      </c>
    </row>
    <row r="909" spans="1:2" ht="15.5">
      <c r="A909" s="249"/>
      <c r="B909" s="249" t="s">
        <v>685</v>
      </c>
    </row>
    <row r="910" spans="1:2" ht="15.5">
      <c r="A910" s="249"/>
      <c r="B910" s="249" t="s">
        <v>316</v>
      </c>
    </row>
    <row r="911" spans="1:2" ht="15.5">
      <c r="A911" s="249"/>
      <c r="B911" s="249" t="s">
        <v>316</v>
      </c>
    </row>
    <row r="912" spans="1:2" ht="15.5">
      <c r="A912" s="249"/>
      <c r="B912" s="249" t="s">
        <v>316</v>
      </c>
    </row>
    <row r="913" spans="1:2" ht="15.5">
      <c r="A913" s="249"/>
      <c r="B913" s="249" t="s">
        <v>316</v>
      </c>
    </row>
    <row r="914" spans="1:2" ht="15.5">
      <c r="A914" s="249"/>
      <c r="B914" s="249" t="s">
        <v>448</v>
      </c>
    </row>
    <row r="915" spans="1:2" ht="15.5">
      <c r="A915" s="249"/>
      <c r="B915" s="249" t="s">
        <v>316</v>
      </c>
    </row>
    <row r="916" spans="1:2" ht="15.5">
      <c r="A916" s="249"/>
      <c r="B916" s="249" t="s">
        <v>685</v>
      </c>
    </row>
    <row r="917" spans="1:2" ht="15.5">
      <c r="A917" s="249"/>
      <c r="B917" s="249" t="s">
        <v>685</v>
      </c>
    </row>
    <row r="918" spans="1:2" ht="15.5">
      <c r="A918" s="249"/>
      <c r="B918" s="249" t="s">
        <v>316</v>
      </c>
    </row>
    <row r="919" spans="1:2" ht="15.5">
      <c r="A919" s="249"/>
      <c r="B919" s="249" t="s">
        <v>685</v>
      </c>
    </row>
    <row r="920" spans="1:2" ht="15.5">
      <c r="A920" s="249"/>
      <c r="B920" s="249" t="s">
        <v>685</v>
      </c>
    </row>
    <row r="921" spans="1:2" ht="15.5">
      <c r="A921" s="249"/>
      <c r="B921" s="249" t="s">
        <v>316</v>
      </c>
    </row>
    <row r="922" spans="1:2" ht="15.5">
      <c r="A922" s="249"/>
      <c r="B922" s="249" t="s">
        <v>685</v>
      </c>
    </row>
    <row r="923" spans="1:2" ht="15.5">
      <c r="A923" s="249"/>
      <c r="B923" s="249" t="s">
        <v>685</v>
      </c>
    </row>
    <row r="924" spans="1:2" ht="15.5">
      <c r="A924" s="249"/>
      <c r="B924" s="249" t="s">
        <v>316</v>
      </c>
    </row>
    <row r="925" spans="1:2" ht="15.5">
      <c r="A925" s="249"/>
      <c r="B925" s="249" t="s">
        <v>316</v>
      </c>
    </row>
    <row r="926" spans="1:2" ht="15.5">
      <c r="A926" s="249"/>
      <c r="B926" s="249" t="s">
        <v>316</v>
      </c>
    </row>
    <row r="927" spans="1:2" ht="15.5">
      <c r="A927" s="249"/>
      <c r="B927" s="249" t="s">
        <v>685</v>
      </c>
    </row>
    <row r="928" spans="1:2" ht="15.5">
      <c r="A928" s="249"/>
      <c r="B928" s="249" t="s">
        <v>517</v>
      </c>
    </row>
    <row r="929" spans="1:2" ht="15.5">
      <c r="A929" s="249"/>
      <c r="B929" s="249" t="s">
        <v>1650</v>
      </c>
    </row>
    <row r="930" spans="1:2" ht="15.5">
      <c r="A930" s="249"/>
      <c r="B930" s="249" t="s">
        <v>517</v>
      </c>
    </row>
    <row r="931" spans="1:2" ht="15.5">
      <c r="A931" s="249"/>
      <c r="B931" s="249" t="s">
        <v>517</v>
      </c>
    </row>
    <row r="932" spans="1:2" ht="15.5">
      <c r="A932" s="249"/>
      <c r="B932" s="249" t="s">
        <v>517</v>
      </c>
    </row>
    <row r="933" spans="1:2" ht="15.5">
      <c r="A933" s="249"/>
      <c r="B933" s="249" t="s">
        <v>1845</v>
      </c>
    </row>
    <row r="934" spans="1:2" ht="15.5">
      <c r="A934" s="249"/>
      <c r="B934" s="249" t="s">
        <v>776</v>
      </c>
    </row>
    <row r="935" spans="1:2" ht="15.5">
      <c r="A935" s="249"/>
      <c r="B935" s="249" t="s">
        <v>616</v>
      </c>
    </row>
    <row r="936" spans="1:2" ht="15.5">
      <c r="A936" s="249"/>
      <c r="B936" s="249" t="s">
        <v>508</v>
      </c>
    </row>
    <row r="937" spans="1:2" ht="15.5">
      <c r="A937" s="249"/>
      <c r="B937" s="249" t="s">
        <v>508</v>
      </c>
    </row>
    <row r="938" spans="1:2" ht="15.5">
      <c r="A938" s="249"/>
      <c r="B938" s="249" t="s">
        <v>508</v>
      </c>
    </row>
    <row r="939" spans="1:2" ht="15.5">
      <c r="A939" s="249"/>
      <c r="B939" s="249" t="s">
        <v>508</v>
      </c>
    </row>
    <row r="940" spans="1:2" ht="15.5">
      <c r="A940" s="249"/>
      <c r="B940" s="249" t="s">
        <v>508</v>
      </c>
    </row>
    <row r="941" spans="1:2" ht="15.5">
      <c r="A941" s="249"/>
      <c r="B941" s="249" t="s">
        <v>508</v>
      </c>
    </row>
    <row r="942" spans="1:2" ht="15.5">
      <c r="A942" s="249"/>
      <c r="B942" s="249" t="s">
        <v>508</v>
      </c>
    </row>
    <row r="943" spans="1:2" ht="15.5">
      <c r="A943" s="249"/>
      <c r="B943" s="249" t="s">
        <v>508</v>
      </c>
    </row>
    <row r="944" spans="1:2" ht="15.5">
      <c r="A944" s="249"/>
      <c r="B944" s="249" t="s">
        <v>1469</v>
      </c>
    </row>
    <row r="945" spans="1:2" ht="15.5">
      <c r="A945" s="249"/>
      <c r="B945" s="249" t="s">
        <v>282</v>
      </c>
    </row>
    <row r="946" spans="1:2" ht="15.5">
      <c r="A946" s="249"/>
      <c r="B946" s="249" t="s">
        <v>1141</v>
      </c>
    </row>
    <row r="947" spans="1:2" ht="15.5">
      <c r="A947" s="249"/>
      <c r="B947" s="249" t="s">
        <v>283</v>
      </c>
    </row>
    <row r="948" spans="1:2" ht="15.5">
      <c r="A948" s="249"/>
      <c r="B948" s="249" t="s">
        <v>1825</v>
      </c>
    </row>
    <row r="949" spans="1:2" ht="15.5">
      <c r="A949" s="249"/>
      <c r="B949" s="249" t="s">
        <v>1732</v>
      </c>
    </row>
    <row r="950" spans="1:2" ht="15.5">
      <c r="A950" s="249"/>
      <c r="B950" s="249" t="s">
        <v>730</v>
      </c>
    </row>
    <row r="951" spans="1:2" ht="15.5">
      <c r="A951" s="249"/>
      <c r="B951" s="249" t="s">
        <v>730</v>
      </c>
    </row>
    <row r="952" spans="1:2" ht="15.5">
      <c r="A952" s="249"/>
      <c r="B952" s="249" t="s">
        <v>730</v>
      </c>
    </row>
    <row r="953" spans="1:2" ht="15.5">
      <c r="A953" s="249"/>
      <c r="B953" s="249" t="s">
        <v>1758</v>
      </c>
    </row>
    <row r="954" spans="1:2" ht="15.5">
      <c r="A954" s="249"/>
      <c r="B954" s="249" t="s">
        <v>1758</v>
      </c>
    </row>
    <row r="955" spans="1:2" ht="15.5">
      <c r="A955" s="249"/>
      <c r="B955" s="249" t="s">
        <v>387</v>
      </c>
    </row>
    <row r="956" spans="1:2" ht="15.5">
      <c r="A956" s="249"/>
      <c r="B956" s="249" t="s">
        <v>387</v>
      </c>
    </row>
    <row r="957" spans="1:2" ht="15.5">
      <c r="A957" s="249"/>
      <c r="B957" s="249" t="s">
        <v>1015</v>
      </c>
    </row>
    <row r="958" spans="1:2" ht="15.5">
      <c r="A958" s="249"/>
      <c r="B958" s="249" t="s">
        <v>1820</v>
      </c>
    </row>
    <row r="959" spans="1:2" ht="15.5">
      <c r="A959" s="249"/>
      <c r="B959" s="249" t="s">
        <v>1390</v>
      </c>
    </row>
    <row r="960" spans="1:2" ht="15.5">
      <c r="A960" s="249"/>
      <c r="B960" s="249" t="s">
        <v>1049</v>
      </c>
    </row>
    <row r="961" spans="1:2" ht="15.5">
      <c r="A961" s="249"/>
      <c r="B961" s="249" t="s">
        <v>653</v>
      </c>
    </row>
    <row r="962" spans="1:2" ht="15.5">
      <c r="A962" s="249"/>
      <c r="B962" s="249" t="s">
        <v>745</v>
      </c>
    </row>
    <row r="963" spans="1:2" ht="15.5">
      <c r="A963" s="249"/>
      <c r="B963" s="249" t="s">
        <v>1190</v>
      </c>
    </row>
    <row r="964" spans="1:2" ht="15.5">
      <c r="A964" s="249"/>
      <c r="B964" s="249" t="s">
        <v>694</v>
      </c>
    </row>
    <row r="965" spans="1:2" ht="15.5">
      <c r="A965" s="249"/>
      <c r="B965" s="249" t="s">
        <v>375</v>
      </c>
    </row>
    <row r="966" spans="1:2" ht="15.5">
      <c r="A966" s="249"/>
      <c r="B966" s="249" t="s">
        <v>375</v>
      </c>
    </row>
    <row r="967" spans="1:2" ht="15.5">
      <c r="A967" s="249"/>
      <c r="B967" s="249" t="s">
        <v>375</v>
      </c>
    </row>
    <row r="968" spans="1:2" ht="15.5">
      <c r="A968" s="249"/>
      <c r="B968" s="249" t="s">
        <v>375</v>
      </c>
    </row>
    <row r="969" spans="1:2" ht="15.5">
      <c r="A969" s="249"/>
      <c r="B969" s="249" t="s">
        <v>375</v>
      </c>
    </row>
    <row r="970" spans="1:2" ht="15.5">
      <c r="A970" s="249"/>
      <c r="B970" s="249" t="s">
        <v>375</v>
      </c>
    </row>
    <row r="971" spans="1:2" ht="15.5">
      <c r="A971" s="249"/>
      <c r="B971" s="249" t="s">
        <v>375</v>
      </c>
    </row>
    <row r="972" spans="1:2" ht="15.5">
      <c r="A972" s="249"/>
      <c r="B972" s="249" t="s">
        <v>375</v>
      </c>
    </row>
    <row r="973" spans="1:2" ht="15.5">
      <c r="A973" s="249"/>
      <c r="B973" s="249" t="s">
        <v>344</v>
      </c>
    </row>
    <row r="974" spans="1:2" ht="15.5">
      <c r="A974" s="249"/>
      <c r="B974" s="249" t="s">
        <v>375</v>
      </c>
    </row>
    <row r="975" spans="1:2" ht="15.5">
      <c r="A975" s="249"/>
      <c r="B975" s="249" t="s">
        <v>375</v>
      </c>
    </row>
    <row r="976" spans="1:2" ht="15.5">
      <c r="A976" s="249"/>
      <c r="B976" s="249" t="s">
        <v>1779</v>
      </c>
    </row>
    <row r="977" spans="1:2" ht="15.5">
      <c r="A977" s="249"/>
      <c r="B977" s="249" t="s">
        <v>1257</v>
      </c>
    </row>
    <row r="978" spans="1:2" ht="15.5">
      <c r="A978" s="249"/>
      <c r="B978" s="249" t="s">
        <v>1170</v>
      </c>
    </row>
    <row r="979" spans="1:2" ht="15.5">
      <c r="A979" s="249"/>
      <c r="B979" s="249" t="s">
        <v>1536</v>
      </c>
    </row>
    <row r="980" spans="1:2" ht="15.5">
      <c r="A980" s="249"/>
      <c r="B980" s="249" t="s">
        <v>1643</v>
      </c>
    </row>
    <row r="981" spans="1:2" ht="15.5">
      <c r="A981" s="249"/>
      <c r="B981" s="249" t="s">
        <v>1110</v>
      </c>
    </row>
    <row r="982" spans="1:2" ht="15.5">
      <c r="A982" s="249"/>
      <c r="B982" s="249" t="s">
        <v>603</v>
      </c>
    </row>
    <row r="983" spans="1:2" ht="15.5">
      <c r="A983" s="249"/>
      <c r="B983" s="249" t="s">
        <v>603</v>
      </c>
    </row>
    <row r="984" spans="1:2" ht="15.5">
      <c r="A984" s="249"/>
      <c r="B984" s="249" t="s">
        <v>603</v>
      </c>
    </row>
    <row r="985" spans="1:2" ht="15.5">
      <c r="A985" s="249"/>
      <c r="B985" s="249" t="s">
        <v>603</v>
      </c>
    </row>
    <row r="986" spans="1:2" ht="15.5">
      <c r="A986" s="249"/>
      <c r="B986" s="249" t="s">
        <v>603</v>
      </c>
    </row>
    <row r="987" spans="1:2" ht="15.5">
      <c r="A987" s="249"/>
      <c r="B987" s="249" t="s">
        <v>1643</v>
      </c>
    </row>
    <row r="988" spans="1:2" ht="15.5">
      <c r="A988" s="249"/>
      <c r="B988" s="249" t="s">
        <v>603</v>
      </c>
    </row>
    <row r="989" spans="1:2" ht="15.5">
      <c r="A989" s="249"/>
      <c r="B989" s="249" t="s">
        <v>603</v>
      </c>
    </row>
    <row r="990" spans="1:2" ht="15.5">
      <c r="A990" s="249"/>
      <c r="B990" s="249" t="s">
        <v>603</v>
      </c>
    </row>
    <row r="991" spans="1:2" ht="15.5">
      <c r="A991" s="249"/>
      <c r="B991" s="249" t="s">
        <v>531</v>
      </c>
    </row>
    <row r="992" spans="1:2" ht="15.5">
      <c r="A992" s="249"/>
      <c r="B992" s="249" t="s">
        <v>531</v>
      </c>
    </row>
    <row r="993" spans="1:2" ht="15.5">
      <c r="A993" s="249"/>
      <c r="B993" s="249" t="s">
        <v>753</v>
      </c>
    </row>
    <row r="994" spans="1:2" ht="15.5">
      <c r="A994" s="249"/>
      <c r="B994" s="249" t="s">
        <v>1369</v>
      </c>
    </row>
    <row r="995" spans="1:2" ht="15.5">
      <c r="A995" s="249"/>
      <c r="B995" s="249" t="s">
        <v>1798</v>
      </c>
    </row>
    <row r="996" spans="1:2" ht="15.5">
      <c r="A996" s="249"/>
      <c r="B996" s="249" t="s">
        <v>1731</v>
      </c>
    </row>
    <row r="997" spans="1:2" ht="15.5">
      <c r="A997" s="249"/>
      <c r="B997" s="249" t="s">
        <v>1171</v>
      </c>
    </row>
    <row r="998" spans="1:2" ht="15.5">
      <c r="A998" s="249"/>
      <c r="B998" s="249" t="s">
        <v>1171</v>
      </c>
    </row>
    <row r="999" spans="1:2" ht="15.5">
      <c r="A999" s="249"/>
      <c r="B999" s="249" t="s">
        <v>451</v>
      </c>
    </row>
    <row r="1000" spans="1:2" ht="15.5">
      <c r="A1000" s="249"/>
      <c r="B1000" s="249" t="s">
        <v>1189</v>
      </c>
    </row>
    <row r="1001" spans="1:2" ht="15.5">
      <c r="A1001" s="249"/>
      <c r="B1001" s="249" t="s">
        <v>981</v>
      </c>
    </row>
    <row r="1002" spans="1:2" ht="15.5">
      <c r="A1002" s="249"/>
      <c r="B1002" s="249" t="s">
        <v>2099</v>
      </c>
    </row>
    <row r="1003" spans="1:2" ht="15.5">
      <c r="A1003" s="250"/>
      <c r="B1003" s="249" t="s">
        <v>2166</v>
      </c>
    </row>
    <row r="1004" spans="1:2" ht="15.5">
      <c r="A1004" s="249"/>
      <c r="B1004" s="249" t="s">
        <v>706</v>
      </c>
    </row>
    <row r="1005" spans="1:2" ht="15.5">
      <c r="A1005" s="249"/>
      <c r="B1005" s="249" t="s">
        <v>1117</v>
      </c>
    </row>
    <row r="1006" spans="1:2" ht="15.5">
      <c r="A1006" s="249"/>
      <c r="B1006" s="249" t="s">
        <v>581</v>
      </c>
    </row>
    <row r="1007" spans="1:2" ht="15.5">
      <c r="A1007" s="249"/>
      <c r="B1007" s="249" t="s">
        <v>581</v>
      </c>
    </row>
    <row r="1008" spans="1:2" ht="15.5">
      <c r="A1008" s="249"/>
      <c r="B1008" s="249" t="s">
        <v>1117</v>
      </c>
    </row>
    <row r="1009" spans="1:2" ht="15.5">
      <c r="A1009" s="249"/>
      <c r="B1009" s="249" t="s">
        <v>581</v>
      </c>
    </row>
    <row r="1010" spans="1:2" ht="15.5">
      <c r="B1010" s="249" t="s">
        <v>581</v>
      </c>
    </row>
    <row r="1011" spans="1:2" ht="15.5">
      <c r="B1011" s="249" t="s">
        <v>1117</v>
      </c>
    </row>
    <row r="1012" spans="1:2" ht="15.5">
      <c r="B1012" s="249" t="s">
        <v>581</v>
      </c>
    </row>
    <row r="1013" spans="1:2">
      <c r="B1013" s="250" t="s">
        <v>581</v>
      </c>
    </row>
    <row r="1014" spans="1:2" ht="15.5">
      <c r="B1014" s="249" t="s">
        <v>581</v>
      </c>
    </row>
    <row r="1015" spans="1:2" ht="15.5">
      <c r="B1015" s="249" t="s">
        <v>581</v>
      </c>
    </row>
    <row r="1016" spans="1:2" ht="15.5">
      <c r="B1016" s="249" t="s">
        <v>581</v>
      </c>
    </row>
    <row r="1017" spans="1:2" ht="15.5">
      <c r="B1017" s="249" t="s">
        <v>1117</v>
      </c>
    </row>
    <row r="1018" spans="1:2" ht="15.5">
      <c r="B1018" s="249" t="s">
        <v>262</v>
      </c>
    </row>
    <row r="1019" spans="1:2" ht="15.5">
      <c r="B1019" s="249" t="s">
        <v>262</v>
      </c>
    </row>
    <row r="1020" spans="1:2" ht="15.5">
      <c r="B1020" s="249" t="s">
        <v>262</v>
      </c>
    </row>
    <row r="1021" spans="1:2" ht="15.5">
      <c r="B1021" s="249" t="s">
        <v>262</v>
      </c>
    </row>
    <row r="1022" spans="1:2" ht="15.5">
      <c r="B1022" s="249" t="s">
        <v>1450</v>
      </c>
    </row>
    <row r="1023" spans="1:2" ht="15.5">
      <c r="B1023" s="249" t="s">
        <v>1326</v>
      </c>
    </row>
    <row r="1024" spans="1:2" ht="15.5">
      <c r="B1024" s="249" t="s">
        <v>365</v>
      </c>
    </row>
    <row r="1025" spans="2:2" ht="15.5">
      <c r="B1025" s="249" t="s">
        <v>365</v>
      </c>
    </row>
    <row r="1026" spans="2:2" ht="15.5">
      <c r="B1026" s="249" t="s">
        <v>580</v>
      </c>
    </row>
    <row r="1027" spans="2:2" ht="15.5">
      <c r="B1027" s="249" t="s">
        <v>1013</v>
      </c>
    </row>
    <row r="1028" spans="2:2" ht="15.5">
      <c r="B1028" s="249" t="s">
        <v>1013</v>
      </c>
    </row>
    <row r="1029" spans="2:2" ht="15.5">
      <c r="B1029" s="249" t="s">
        <v>1013</v>
      </c>
    </row>
    <row r="1030" spans="2:2" ht="15.5">
      <c r="B1030" s="249" t="s">
        <v>1235</v>
      </c>
    </row>
    <row r="1031" spans="2:2" ht="15.5">
      <c r="B1031" s="249" t="s">
        <v>502</v>
      </c>
    </row>
    <row r="1032" spans="2:2" ht="15.5">
      <c r="B1032" s="249" t="s">
        <v>502</v>
      </c>
    </row>
    <row r="1033" spans="2:2" ht="15.5">
      <c r="B1033" s="249" t="s">
        <v>502</v>
      </c>
    </row>
    <row r="1034" spans="2:2" ht="15.5">
      <c r="B1034" s="249" t="s">
        <v>502</v>
      </c>
    </row>
    <row r="1035" spans="2:2" ht="15.5">
      <c r="B1035" s="249" t="s">
        <v>1183</v>
      </c>
    </row>
    <row r="1036" spans="2:2" ht="15.5">
      <c r="B1036" s="249" t="s">
        <v>502</v>
      </c>
    </row>
    <row r="1037" spans="2:2" ht="15.5">
      <c r="B1037" s="249" t="s">
        <v>502</v>
      </c>
    </row>
    <row r="1038" spans="2:2" ht="15.5">
      <c r="B1038" s="249" t="s">
        <v>502</v>
      </c>
    </row>
    <row r="1039" spans="2:2" ht="15.5">
      <c r="B1039" s="249" t="s">
        <v>502</v>
      </c>
    </row>
    <row r="1040" spans="2:2" ht="15.5">
      <c r="B1040" s="249" t="s">
        <v>1183</v>
      </c>
    </row>
    <row r="1041" spans="2:5" ht="15.5">
      <c r="B1041" s="249" t="s">
        <v>1183</v>
      </c>
    </row>
    <row r="1042" spans="2:5" ht="15.5">
      <c r="B1042" s="249" t="s">
        <v>1183</v>
      </c>
      <c r="E1042" s="249"/>
    </row>
    <row r="1043" spans="2:5" ht="15.5">
      <c r="B1043" s="249" t="s">
        <v>502</v>
      </c>
      <c r="D1043" s="249"/>
      <c r="E1043" s="249"/>
    </row>
    <row r="1044" spans="2:5" ht="15.5">
      <c r="B1044" s="249" t="s">
        <v>1183</v>
      </c>
    </row>
    <row r="1045" spans="2:5" ht="15.5">
      <c r="B1045" s="249" t="s">
        <v>502</v>
      </c>
    </row>
    <row r="1046" spans="2:5" ht="15.5">
      <c r="B1046" s="249" t="s">
        <v>502</v>
      </c>
    </row>
    <row r="1047" spans="2:5" ht="15.5">
      <c r="B1047" s="249" t="s">
        <v>502</v>
      </c>
    </row>
    <row r="1048" spans="2:5" ht="15.5">
      <c r="B1048" s="249" t="s">
        <v>502</v>
      </c>
    </row>
    <row r="1049" spans="2:5" ht="15.5">
      <c r="B1049" s="249" t="s">
        <v>502</v>
      </c>
    </row>
    <row r="1050" spans="2:5" ht="15.5">
      <c r="B1050" s="249" t="s">
        <v>502</v>
      </c>
    </row>
    <row r="1051" spans="2:5" ht="15.5">
      <c r="B1051" s="249" t="s">
        <v>502</v>
      </c>
    </row>
    <row r="1052" spans="2:5" ht="15.5">
      <c r="B1052" s="249" t="s">
        <v>502</v>
      </c>
    </row>
    <row r="1053" spans="2:5" ht="15.5">
      <c r="B1053" s="249" t="s">
        <v>795</v>
      </c>
    </row>
    <row r="1054" spans="2:5" ht="15.5">
      <c r="B1054" s="249" t="s">
        <v>795</v>
      </c>
    </row>
    <row r="1055" spans="2:5" ht="15.5">
      <c r="B1055" s="249" t="s">
        <v>795</v>
      </c>
    </row>
    <row r="1056" spans="2:5" ht="15.5">
      <c r="B1056" s="249" t="s">
        <v>795</v>
      </c>
    </row>
    <row r="1057" spans="2:2" ht="15.5">
      <c r="B1057" s="249" t="s">
        <v>795</v>
      </c>
    </row>
    <row r="1058" spans="2:2" ht="15.5">
      <c r="B1058" s="249" t="s">
        <v>795</v>
      </c>
    </row>
    <row r="1059" spans="2:2" ht="15.5">
      <c r="B1059" s="249" t="s">
        <v>795</v>
      </c>
    </row>
    <row r="1060" spans="2:2" ht="15.5">
      <c r="B1060" s="249" t="s">
        <v>795</v>
      </c>
    </row>
    <row r="1061" spans="2:2" ht="15.5">
      <c r="B1061" s="249" t="s">
        <v>795</v>
      </c>
    </row>
    <row r="1062" spans="2:2" ht="15.5">
      <c r="B1062" s="249" t="s">
        <v>795</v>
      </c>
    </row>
    <row r="1063" spans="2:2" ht="15.5">
      <c r="B1063" s="249" t="s">
        <v>1564</v>
      </c>
    </row>
    <row r="1064" spans="2:2" ht="15.5">
      <c r="B1064" s="249" t="s">
        <v>1564</v>
      </c>
    </row>
    <row r="1065" spans="2:2" ht="15.5">
      <c r="B1065" s="249" t="s">
        <v>1564</v>
      </c>
    </row>
    <row r="1066" spans="2:2" ht="15.5">
      <c r="B1066" s="249" t="s">
        <v>1496</v>
      </c>
    </row>
    <row r="1067" spans="2:2" ht="15.5">
      <c r="B1067" s="249" t="s">
        <v>464</v>
      </c>
    </row>
    <row r="1068" spans="2:2" ht="15.5">
      <c r="B1068" s="249" t="s">
        <v>561</v>
      </c>
    </row>
    <row r="1069" spans="2:2" ht="15.5">
      <c r="B1069" s="249" t="s">
        <v>1229</v>
      </c>
    </row>
    <row r="1070" spans="2:2" ht="15.5">
      <c r="B1070" s="249" t="s">
        <v>1578</v>
      </c>
    </row>
    <row r="1071" spans="2:2" ht="15.5">
      <c r="B1071" s="249" t="s">
        <v>1578</v>
      </c>
    </row>
    <row r="1072" spans="2:2" ht="15.5">
      <c r="B1072" s="249" t="s">
        <v>815</v>
      </c>
    </row>
    <row r="1073" spans="2:2" ht="15.5">
      <c r="B1073" s="249" t="s">
        <v>284</v>
      </c>
    </row>
    <row r="1074" spans="2:2" ht="15.5">
      <c r="B1074" s="249" t="s">
        <v>284</v>
      </c>
    </row>
    <row r="1075" spans="2:2" ht="15.5">
      <c r="B1075" s="249" t="s">
        <v>284</v>
      </c>
    </row>
    <row r="1076" spans="2:2" ht="15.5">
      <c r="B1076" s="249" t="s">
        <v>987</v>
      </c>
    </row>
    <row r="1077" spans="2:2" ht="15.5">
      <c r="B1077" s="249" t="s">
        <v>987</v>
      </c>
    </row>
    <row r="1078" spans="2:2" ht="15.5">
      <c r="B1078" s="249" t="s">
        <v>299</v>
      </c>
    </row>
    <row r="1079" spans="2:2" ht="15.5">
      <c r="B1079" s="249" t="s">
        <v>987</v>
      </c>
    </row>
    <row r="1080" spans="2:2" ht="15.5">
      <c r="B1080" s="249" t="s">
        <v>2244</v>
      </c>
    </row>
    <row r="1081" spans="2:2" ht="15.5">
      <c r="B1081" s="249" t="s">
        <v>2164</v>
      </c>
    </row>
    <row r="1082" spans="2:2" ht="15.5">
      <c r="B1082" s="249" t="s">
        <v>2010</v>
      </c>
    </row>
    <row r="1083" spans="2:2" ht="15.5">
      <c r="B1083" s="249" t="s">
        <v>400</v>
      </c>
    </row>
    <row r="1084" spans="2:2" ht="15.5">
      <c r="B1084" s="249" t="s">
        <v>280</v>
      </c>
    </row>
    <row r="1085" spans="2:2" ht="15.5">
      <c r="B1085" s="249" t="s">
        <v>736</v>
      </c>
    </row>
    <row r="1086" spans="2:2" ht="15.5">
      <c r="B1086" s="249" t="s">
        <v>736</v>
      </c>
    </row>
    <row r="1087" spans="2:2" ht="15.5">
      <c r="B1087" s="249" t="s">
        <v>736</v>
      </c>
    </row>
    <row r="1088" spans="2:2" ht="15.5">
      <c r="B1088" s="249" t="s">
        <v>557</v>
      </c>
    </row>
    <row r="1089" spans="2:2" ht="15.5">
      <c r="B1089" s="249" t="s">
        <v>1783</v>
      </c>
    </row>
    <row r="1090" spans="2:2" ht="15.5">
      <c r="B1090" s="249" t="s">
        <v>1783</v>
      </c>
    </row>
    <row r="1091" spans="2:2" ht="15.5">
      <c r="B1091" s="249" t="s">
        <v>2172</v>
      </c>
    </row>
    <row r="1092" spans="2:2" ht="15.5">
      <c r="B1092" s="249" t="s">
        <v>1719</v>
      </c>
    </row>
    <row r="1093" spans="2:2" ht="15.5">
      <c r="B1093" s="249" t="s">
        <v>2116</v>
      </c>
    </row>
    <row r="1094" spans="2:2" ht="15.5">
      <c r="B1094" s="249" t="s">
        <v>1626</v>
      </c>
    </row>
    <row r="1095" spans="2:2" ht="15.5">
      <c r="B1095" s="249" t="s">
        <v>1036</v>
      </c>
    </row>
    <row r="1096" spans="2:2" ht="15.5">
      <c r="B1096" s="249" t="s">
        <v>671</v>
      </c>
    </row>
    <row r="1097" spans="2:2" ht="15.5">
      <c r="B1097" s="249" t="s">
        <v>1041</v>
      </c>
    </row>
    <row r="1098" spans="2:2" ht="15.5">
      <c r="B1098" s="249" t="s">
        <v>1434</v>
      </c>
    </row>
    <row r="1099" spans="2:2" ht="15.5">
      <c r="B1099" s="249" t="s">
        <v>1207</v>
      </c>
    </row>
    <row r="1100" spans="2:2" ht="15.5">
      <c r="B1100" s="249" t="s">
        <v>1550</v>
      </c>
    </row>
    <row r="1101" spans="2:2" ht="15.5">
      <c r="B1101" s="249" t="s">
        <v>1010</v>
      </c>
    </row>
    <row r="1102" spans="2:2" ht="15.5">
      <c r="B1102" s="249" t="s">
        <v>1534</v>
      </c>
    </row>
    <row r="1103" spans="2:2" ht="15.5">
      <c r="B1103" s="249" t="s">
        <v>2546</v>
      </c>
    </row>
    <row r="1104" spans="2:2" ht="15.5">
      <c r="B1104" s="249" t="s">
        <v>355</v>
      </c>
    </row>
    <row r="1105" spans="2:2" ht="15.5">
      <c r="B1105" s="249" t="s">
        <v>1440</v>
      </c>
    </row>
    <row r="1106" spans="2:2" ht="15.5">
      <c r="B1106" s="249" t="s">
        <v>1106</v>
      </c>
    </row>
    <row r="1107" spans="2:2" ht="15.5">
      <c r="B1107" s="249" t="s">
        <v>1268</v>
      </c>
    </row>
    <row r="1108" spans="2:2" ht="15.5">
      <c r="B1108" s="249" t="s">
        <v>2236</v>
      </c>
    </row>
    <row r="1109" spans="2:2" ht="15.5">
      <c r="B1109" s="249" t="s">
        <v>1351</v>
      </c>
    </row>
    <row r="1110" spans="2:2" ht="15.5">
      <c r="B1110" s="249" t="s">
        <v>746</v>
      </c>
    </row>
    <row r="1111" spans="2:2" ht="15.5">
      <c r="B1111" s="249" t="s">
        <v>415</v>
      </c>
    </row>
    <row r="1112" spans="2:2" ht="15.5">
      <c r="B1112" s="249" t="s">
        <v>415</v>
      </c>
    </row>
    <row r="1113" spans="2:2" ht="15.5">
      <c r="B1113" s="249" t="s">
        <v>415</v>
      </c>
    </row>
    <row r="1114" spans="2:2" ht="15.5">
      <c r="B1114" s="249" t="s">
        <v>854</v>
      </c>
    </row>
    <row r="1115" spans="2:2" ht="15.5">
      <c r="B1115" s="249" t="s">
        <v>854</v>
      </c>
    </row>
    <row r="1116" spans="2:2" ht="15.5">
      <c r="B1116" s="249" t="s">
        <v>2019</v>
      </c>
    </row>
    <row r="1117" spans="2:2" ht="15.5">
      <c r="B1117" s="249" t="s">
        <v>713</v>
      </c>
    </row>
    <row r="1118" spans="2:2" ht="15.5">
      <c r="B1118" s="249" t="s">
        <v>1134</v>
      </c>
    </row>
    <row r="1119" spans="2:2" ht="15.5">
      <c r="B1119" s="249" t="s">
        <v>1273</v>
      </c>
    </row>
    <row r="1120" spans="2:2" ht="15.5">
      <c r="B1120" s="249" t="s">
        <v>1947</v>
      </c>
    </row>
    <row r="1121" spans="2:2" ht="15.5">
      <c r="B1121" s="249" t="s">
        <v>2218</v>
      </c>
    </row>
    <row r="1122" spans="2:2" ht="15.5">
      <c r="B1122" s="249" t="s">
        <v>1400</v>
      </c>
    </row>
    <row r="1123" spans="2:2" ht="15.5">
      <c r="B1123" s="249" t="s">
        <v>1400</v>
      </c>
    </row>
    <row r="1124" spans="2:2" ht="15.5">
      <c r="B1124" s="249" t="s">
        <v>2187</v>
      </c>
    </row>
    <row r="1125" spans="2:2" ht="15.5">
      <c r="B1125" s="249" t="s">
        <v>749</v>
      </c>
    </row>
    <row r="1126" spans="2:2" ht="15.5">
      <c r="B1126" s="249" t="s">
        <v>1740</v>
      </c>
    </row>
    <row r="1127" spans="2:2" ht="15.5">
      <c r="B1127" s="249" t="s">
        <v>310</v>
      </c>
    </row>
    <row r="1128" spans="2:2">
      <c r="B1128" s="250" t="s">
        <v>310</v>
      </c>
    </row>
    <row r="1129" spans="2:2" ht="15.5">
      <c r="B1129" s="249" t="s">
        <v>310</v>
      </c>
    </row>
    <row r="1130" spans="2:2" ht="15.5">
      <c r="B1130" s="249" t="s">
        <v>410</v>
      </c>
    </row>
    <row r="1131" spans="2:2" ht="15.5">
      <c r="B1131" s="249" t="s">
        <v>573</v>
      </c>
    </row>
    <row r="1132" spans="2:2" ht="15.5">
      <c r="B1132" s="249" t="s">
        <v>573</v>
      </c>
    </row>
    <row r="1133" spans="2:2" ht="15.5">
      <c r="B1133" s="249" t="s">
        <v>573</v>
      </c>
    </row>
    <row r="1134" spans="2:2" ht="15.5">
      <c r="B1134" s="249" t="s">
        <v>573</v>
      </c>
    </row>
    <row r="1135" spans="2:2" ht="15.5">
      <c r="B1135" s="249" t="s">
        <v>310</v>
      </c>
    </row>
    <row r="1136" spans="2:2" ht="15.5">
      <c r="B1136" s="249" t="s">
        <v>310</v>
      </c>
    </row>
    <row r="1137" spans="2:2" ht="15.5">
      <c r="B1137" s="249" t="s">
        <v>410</v>
      </c>
    </row>
    <row r="1138" spans="2:2" ht="15.5">
      <c r="B1138" s="249" t="s">
        <v>410</v>
      </c>
    </row>
    <row r="1139" spans="2:2" ht="15.5">
      <c r="B1139" s="249" t="s">
        <v>310</v>
      </c>
    </row>
    <row r="1140" spans="2:2" ht="15.5">
      <c r="B1140" s="249" t="s">
        <v>310</v>
      </c>
    </row>
    <row r="1141" spans="2:2" ht="15.5">
      <c r="B1141" s="249" t="s">
        <v>410</v>
      </c>
    </row>
    <row r="1142" spans="2:2" ht="15.5">
      <c r="B1142" s="249" t="s">
        <v>310</v>
      </c>
    </row>
    <row r="1143" spans="2:2" ht="15.5">
      <c r="B1143" s="249" t="s">
        <v>573</v>
      </c>
    </row>
    <row r="1144" spans="2:2" ht="15.5">
      <c r="B1144" s="249" t="s">
        <v>310</v>
      </c>
    </row>
    <row r="1145" spans="2:2" ht="15.5">
      <c r="B1145" s="249" t="s">
        <v>410</v>
      </c>
    </row>
    <row r="1146" spans="2:2" ht="15.5">
      <c r="B1146" s="249" t="s">
        <v>310</v>
      </c>
    </row>
    <row r="1147" spans="2:2" ht="15.5">
      <c r="B1147" s="249" t="s">
        <v>573</v>
      </c>
    </row>
    <row r="1148" spans="2:2" ht="15.5">
      <c r="B1148" s="249" t="s">
        <v>1018</v>
      </c>
    </row>
    <row r="1149" spans="2:2" ht="15.5">
      <c r="B1149" s="249" t="s">
        <v>573</v>
      </c>
    </row>
    <row r="1150" spans="2:2" ht="15.5">
      <c r="B1150" s="249" t="s">
        <v>310</v>
      </c>
    </row>
    <row r="1151" spans="2:2" ht="15.5">
      <c r="B1151" s="249" t="s">
        <v>410</v>
      </c>
    </row>
    <row r="1152" spans="2:2" ht="15.5">
      <c r="B1152" s="249" t="s">
        <v>410</v>
      </c>
    </row>
    <row r="1153" spans="2:2" ht="15.5">
      <c r="B1153" s="249" t="s">
        <v>310</v>
      </c>
    </row>
    <row r="1154" spans="2:2" ht="15.5">
      <c r="B1154" s="249" t="s">
        <v>310</v>
      </c>
    </row>
    <row r="1155" spans="2:2" ht="15.5">
      <c r="B1155" s="249" t="s">
        <v>807</v>
      </c>
    </row>
    <row r="1156" spans="2:2" ht="15.5">
      <c r="B1156" s="249" t="s">
        <v>310</v>
      </c>
    </row>
    <row r="1157" spans="2:2" ht="15.5">
      <c r="B1157" s="249" t="s">
        <v>410</v>
      </c>
    </row>
    <row r="1158" spans="2:2" ht="15.5">
      <c r="B1158" s="249" t="s">
        <v>410</v>
      </c>
    </row>
    <row r="1159" spans="2:2" ht="15.5">
      <c r="B1159" s="249" t="s">
        <v>310</v>
      </c>
    </row>
    <row r="1160" spans="2:2" ht="15.5">
      <c r="B1160" s="249" t="s">
        <v>310</v>
      </c>
    </row>
    <row r="1161" spans="2:2" ht="15.5">
      <c r="B1161" s="249" t="s">
        <v>410</v>
      </c>
    </row>
    <row r="1162" spans="2:2" ht="15.5">
      <c r="B1162" s="249" t="s">
        <v>310</v>
      </c>
    </row>
    <row r="1163" spans="2:2" ht="15.5">
      <c r="B1163" s="249" t="s">
        <v>910</v>
      </c>
    </row>
    <row r="1164" spans="2:2" ht="15.5">
      <c r="B1164" s="249" t="s">
        <v>910</v>
      </c>
    </row>
    <row r="1165" spans="2:2" ht="15.5">
      <c r="B1165" s="249" t="s">
        <v>910</v>
      </c>
    </row>
    <row r="1166" spans="2:2" ht="15.5">
      <c r="B1166" s="249" t="s">
        <v>491</v>
      </c>
    </row>
    <row r="1167" spans="2:2" ht="15.5">
      <c r="B1167" s="249" t="s">
        <v>910</v>
      </c>
    </row>
    <row r="1168" spans="2:2" ht="15.5">
      <c r="B1168" s="249" t="s">
        <v>491</v>
      </c>
    </row>
    <row r="1169" spans="2:2" ht="15.5">
      <c r="B1169" s="249" t="s">
        <v>910</v>
      </c>
    </row>
    <row r="1170" spans="2:2" ht="15.5">
      <c r="B1170" s="249" t="s">
        <v>491</v>
      </c>
    </row>
    <row r="1171" spans="2:2" ht="15.5">
      <c r="B1171" s="249" t="s">
        <v>910</v>
      </c>
    </row>
    <row r="1172" spans="2:2" ht="15.5">
      <c r="B1172" s="249" t="s">
        <v>491</v>
      </c>
    </row>
    <row r="1173" spans="2:2" ht="15.5">
      <c r="B1173" s="249" t="s">
        <v>910</v>
      </c>
    </row>
    <row r="1174" spans="2:2" ht="15.5">
      <c r="B1174" s="249" t="s">
        <v>500</v>
      </c>
    </row>
    <row r="1175" spans="2:2" ht="15.5">
      <c r="B1175" s="249" t="s">
        <v>1683</v>
      </c>
    </row>
    <row r="1176" spans="2:2" ht="15.5">
      <c r="B1176" s="249" t="s">
        <v>1924</v>
      </c>
    </row>
    <row r="1177" spans="2:2" ht="15.5">
      <c r="B1177" s="249" t="s">
        <v>658</v>
      </c>
    </row>
    <row r="1178" spans="2:2" ht="15.5">
      <c r="B1178" s="249" t="s">
        <v>592</v>
      </c>
    </row>
    <row r="1179" spans="2:2" ht="15.5">
      <c r="B1179" s="249" t="s">
        <v>592</v>
      </c>
    </row>
    <row r="1180" spans="2:2" ht="15.5">
      <c r="B1180" s="249" t="s">
        <v>592</v>
      </c>
    </row>
    <row r="1181" spans="2:2" ht="15.5">
      <c r="B1181" s="249" t="s">
        <v>592</v>
      </c>
    </row>
    <row r="1182" spans="2:2" ht="15.5">
      <c r="B1182" s="249" t="s">
        <v>592</v>
      </c>
    </row>
    <row r="1183" spans="2:2" ht="15.5">
      <c r="B1183" s="249" t="s">
        <v>592</v>
      </c>
    </row>
    <row r="1184" spans="2:2" ht="15.5">
      <c r="B1184" s="249" t="s">
        <v>592</v>
      </c>
    </row>
    <row r="1185" spans="2:2" ht="15.5">
      <c r="B1185" s="249" t="s">
        <v>1104</v>
      </c>
    </row>
    <row r="1186" spans="2:2" ht="15.5">
      <c r="B1186" s="249" t="s">
        <v>476</v>
      </c>
    </row>
    <row r="1187" spans="2:2" ht="15.5">
      <c r="B1187" s="249" t="s">
        <v>724</v>
      </c>
    </row>
    <row r="1188" spans="2:2" ht="15.5">
      <c r="B1188" s="249" t="s">
        <v>724</v>
      </c>
    </row>
    <row r="1189" spans="2:2" ht="15.5">
      <c r="B1189" s="249" t="s">
        <v>1610</v>
      </c>
    </row>
    <row r="1190" spans="2:2" ht="15.5">
      <c r="B1190" s="249" t="s">
        <v>1609</v>
      </c>
    </row>
    <row r="1191" spans="2:2" ht="15.5">
      <c r="B1191" s="249" t="s">
        <v>986</v>
      </c>
    </row>
    <row r="1192" spans="2:2" ht="15.5">
      <c r="B1192" s="249" t="s">
        <v>1419</v>
      </c>
    </row>
    <row r="1193" spans="2:2" ht="15.5">
      <c r="B1193" s="249" t="s">
        <v>986</v>
      </c>
    </row>
    <row r="1194" spans="2:2" ht="15.5">
      <c r="B1194" s="249" t="s">
        <v>986</v>
      </c>
    </row>
    <row r="1195" spans="2:2" ht="15.5">
      <c r="B1195" s="249" t="s">
        <v>526</v>
      </c>
    </row>
    <row r="1196" spans="2:2" ht="15.5">
      <c r="B1196" s="249" t="s">
        <v>526</v>
      </c>
    </row>
    <row r="1197" spans="2:2" ht="15.5">
      <c r="B1197" s="249" t="s">
        <v>1419</v>
      </c>
    </row>
    <row r="1198" spans="2:2" ht="15.5">
      <c r="B1198" s="249" t="s">
        <v>1072</v>
      </c>
    </row>
    <row r="1199" spans="2:2" ht="15.5">
      <c r="B1199" s="249" t="s">
        <v>1072</v>
      </c>
    </row>
    <row r="1200" spans="2:2" ht="15.5">
      <c r="B1200" s="249" t="s">
        <v>866</v>
      </c>
    </row>
    <row r="1201" spans="2:5" ht="15.5">
      <c r="B1201" s="249" t="s">
        <v>1072</v>
      </c>
    </row>
    <row r="1202" spans="2:5" ht="15.5">
      <c r="B1202" s="249" t="s">
        <v>866</v>
      </c>
    </row>
    <row r="1203" spans="2:5" ht="15.5">
      <c r="B1203" s="249" t="s">
        <v>1715</v>
      </c>
    </row>
    <row r="1204" spans="2:5" ht="15.5">
      <c r="B1204" s="249" t="s">
        <v>1292</v>
      </c>
    </row>
    <row r="1205" spans="2:5" ht="15.5">
      <c r="B1205" s="249" t="s">
        <v>1709</v>
      </c>
    </row>
    <row r="1206" spans="2:5" ht="15.5">
      <c r="B1206" s="249" t="s">
        <v>1709</v>
      </c>
    </row>
    <row r="1207" spans="2:5" ht="15.5">
      <c r="B1207" s="249" t="s">
        <v>1063</v>
      </c>
    </row>
    <row r="1208" spans="2:5" ht="15.5">
      <c r="B1208" s="249" t="s">
        <v>1709</v>
      </c>
    </row>
    <row r="1209" spans="2:5" ht="15.5">
      <c r="B1209" s="249" t="s">
        <v>1709</v>
      </c>
    </row>
    <row r="1210" spans="2:5" ht="15.5">
      <c r="B1210" s="249" t="s">
        <v>1709</v>
      </c>
    </row>
    <row r="1211" spans="2:5" ht="15.5">
      <c r="B1211" s="249" t="s">
        <v>1709</v>
      </c>
    </row>
    <row r="1212" spans="2:5" ht="15.5">
      <c r="B1212" s="249" t="s">
        <v>1709</v>
      </c>
      <c r="E1212" s="251"/>
    </row>
    <row r="1213" spans="2:5" ht="15.5">
      <c r="B1213" s="249" t="s">
        <v>1709</v>
      </c>
    </row>
    <row r="1214" spans="2:5" ht="15.5">
      <c r="B1214" s="249" t="s">
        <v>566</v>
      </c>
    </row>
    <row r="1215" spans="2:5" ht="15.5">
      <c r="B1215" s="249" t="s">
        <v>1242</v>
      </c>
    </row>
    <row r="1216" spans="2:5" ht="15.5">
      <c r="B1216" s="249" t="s">
        <v>1243</v>
      </c>
    </row>
    <row r="1217" spans="2:2" ht="15.5">
      <c r="B1217" s="249" t="s">
        <v>743</v>
      </c>
    </row>
    <row r="1218" spans="2:2" ht="15.5">
      <c r="B1218" s="249" t="s">
        <v>1217</v>
      </c>
    </row>
    <row r="1219" spans="2:2" ht="15.5">
      <c r="B1219" s="249" t="s">
        <v>643</v>
      </c>
    </row>
    <row r="1220" spans="2:2" ht="15.5">
      <c r="B1220" s="249" t="s">
        <v>1486</v>
      </c>
    </row>
    <row r="1221" spans="2:2" ht="15.5">
      <c r="B1221" s="249" t="s">
        <v>1331</v>
      </c>
    </row>
    <row r="1222" spans="2:2" ht="15.5">
      <c r="B1222" s="249" t="s">
        <v>885</v>
      </c>
    </row>
    <row r="1223" spans="2:2" ht="15.5">
      <c r="B1223" s="249" t="s">
        <v>1124</v>
      </c>
    </row>
    <row r="1224" spans="2:2" ht="15.5">
      <c r="B1224" s="249" t="s">
        <v>1080</v>
      </c>
    </row>
    <row r="1225" spans="2:2" ht="15.5">
      <c r="B1225" s="249" t="s">
        <v>499</v>
      </c>
    </row>
    <row r="1226" spans="2:2" ht="15.5">
      <c r="B1226" s="249" t="s">
        <v>1363</v>
      </c>
    </row>
    <row r="1227" spans="2:2" ht="15.5">
      <c r="B1227" s="249" t="s">
        <v>889</v>
      </c>
    </row>
    <row r="1228" spans="2:2" ht="15.5">
      <c r="B1228" s="249" t="s">
        <v>1102</v>
      </c>
    </row>
    <row r="1229" spans="2:2" ht="15.5">
      <c r="B1229" s="249" t="s">
        <v>1102</v>
      </c>
    </row>
    <row r="1230" spans="2:2" ht="15.5">
      <c r="B1230" s="249" t="s">
        <v>889</v>
      </c>
    </row>
    <row r="1231" spans="2:2" ht="15.5">
      <c r="B1231" s="249" t="s">
        <v>487</v>
      </c>
    </row>
    <row r="1232" spans="2:2" ht="15.5">
      <c r="B1232" s="249" t="s">
        <v>793</v>
      </c>
    </row>
    <row r="1233" spans="2:2" ht="15.5">
      <c r="B1233" s="249" t="s">
        <v>1151</v>
      </c>
    </row>
    <row r="1234" spans="2:2" ht="15.5">
      <c r="B1234" s="249" t="s">
        <v>275</v>
      </c>
    </row>
    <row r="1235" spans="2:2" ht="15.5">
      <c r="B1235" s="249" t="s">
        <v>275</v>
      </c>
    </row>
    <row r="1236" spans="2:2" ht="15.5">
      <c r="B1236" s="249" t="s">
        <v>1441</v>
      </c>
    </row>
    <row r="1237" spans="2:2" ht="15.5">
      <c r="B1237" s="249" t="s">
        <v>720</v>
      </c>
    </row>
    <row r="1238" spans="2:2" ht="15.5">
      <c r="B1238" s="249" t="s">
        <v>1930</v>
      </c>
    </row>
    <row r="1239" spans="2:2" ht="15.5">
      <c r="B1239" s="249" t="s">
        <v>1930</v>
      </c>
    </row>
    <row r="1240" spans="2:2" ht="15.5">
      <c r="B1240" s="249" t="s">
        <v>1628</v>
      </c>
    </row>
    <row r="1241" spans="2:2" ht="15.5">
      <c r="B1241" s="249" t="s">
        <v>1504</v>
      </c>
    </row>
    <row r="1242" spans="2:2" ht="15.5">
      <c r="B1242" s="249" t="s">
        <v>1628</v>
      </c>
    </row>
    <row r="1243" spans="2:2" ht="15.5">
      <c r="B1243" s="249" t="s">
        <v>1930</v>
      </c>
    </row>
    <row r="1244" spans="2:2" ht="15.5">
      <c r="B1244" s="249" t="s">
        <v>634</v>
      </c>
    </row>
    <row r="1245" spans="2:2" ht="15.5">
      <c r="B1245" s="249" t="s">
        <v>1026</v>
      </c>
    </row>
    <row r="1246" spans="2:2" ht="15.5">
      <c r="B1246" s="249" t="s">
        <v>1139</v>
      </c>
    </row>
    <row r="1247" spans="2:2" ht="15.5">
      <c r="B1247" s="249" t="s">
        <v>1216</v>
      </c>
    </row>
    <row r="1248" spans="2:2" ht="15.5">
      <c r="B1248" s="249" t="s">
        <v>1216</v>
      </c>
    </row>
    <row r="1249" spans="2:2" ht="15.5">
      <c r="B1249" s="249" t="s">
        <v>1042</v>
      </c>
    </row>
    <row r="1250" spans="2:2" ht="15.5">
      <c r="B1250" s="249" t="s">
        <v>698</v>
      </c>
    </row>
    <row r="1251" spans="2:2" ht="15.5">
      <c r="B1251" s="249" t="s">
        <v>1143</v>
      </c>
    </row>
    <row r="1252" spans="2:2" ht="15.5">
      <c r="B1252" s="249" t="s">
        <v>1797</v>
      </c>
    </row>
    <row r="1253" spans="2:2" ht="15.5">
      <c r="B1253" s="249" t="s">
        <v>444</v>
      </c>
    </row>
    <row r="1254" spans="2:2" ht="15.5">
      <c r="B1254" s="249" t="s">
        <v>891</v>
      </c>
    </row>
    <row r="1255" spans="2:2" ht="15.5">
      <c r="B1255" s="249" t="s">
        <v>1875</v>
      </c>
    </row>
    <row r="1256" spans="2:2" ht="15.5">
      <c r="B1256" s="249" t="s">
        <v>2102</v>
      </c>
    </row>
    <row r="1257" spans="2:2" ht="15.5">
      <c r="B1257" s="249" t="s">
        <v>266</v>
      </c>
    </row>
    <row r="1258" spans="2:2" ht="15.5">
      <c r="B1258" s="249" t="s">
        <v>266</v>
      </c>
    </row>
    <row r="1259" spans="2:2" ht="15.5">
      <c r="B1259" s="249" t="s">
        <v>266</v>
      </c>
    </row>
    <row r="1260" spans="2:2" ht="15.5">
      <c r="B1260" s="249" t="s">
        <v>266</v>
      </c>
    </row>
    <row r="1261" spans="2:2" ht="15.5">
      <c r="B1261" s="249" t="s">
        <v>1927</v>
      </c>
    </row>
    <row r="1262" spans="2:2" ht="15.5">
      <c r="B1262" s="249" t="s">
        <v>409</v>
      </c>
    </row>
    <row r="1263" spans="2:2" ht="15.5">
      <c r="B1263" s="249" t="s">
        <v>1823</v>
      </c>
    </row>
    <row r="1264" spans="2:2" ht="15.5">
      <c r="B1264" s="249" t="s">
        <v>1823</v>
      </c>
    </row>
    <row r="1265" spans="2:2" ht="15.5">
      <c r="B1265" s="249" t="s">
        <v>1823</v>
      </c>
    </row>
    <row r="1266" spans="2:2" ht="15.5">
      <c r="B1266" s="249" t="s">
        <v>256</v>
      </c>
    </row>
    <row r="1267" spans="2:2" ht="15.5">
      <c r="B1267" s="249" t="s">
        <v>1032</v>
      </c>
    </row>
    <row r="1268" spans="2:2" ht="15.5">
      <c r="B1268" s="249" t="s">
        <v>961</v>
      </c>
    </row>
    <row r="1269" spans="2:2" ht="15.5">
      <c r="B1269" s="249" t="s">
        <v>961</v>
      </c>
    </row>
    <row r="1270" spans="2:2" ht="15.5">
      <c r="B1270" s="249" t="s">
        <v>1741</v>
      </c>
    </row>
    <row r="1271" spans="2:2" ht="15.5">
      <c r="B1271" s="249" t="s">
        <v>527</v>
      </c>
    </row>
    <row r="1272" spans="2:2" ht="15.5">
      <c r="B1272" s="249" t="s">
        <v>734</v>
      </c>
    </row>
    <row r="1273" spans="2:2" ht="15.5">
      <c r="B1273" s="249" t="s">
        <v>527</v>
      </c>
    </row>
    <row r="1274" spans="2:2" ht="15.5">
      <c r="B1274" s="249" t="s">
        <v>1680</v>
      </c>
    </row>
    <row r="1275" spans="2:2" ht="15.5">
      <c r="B1275" s="249" t="s">
        <v>527</v>
      </c>
    </row>
    <row r="1276" spans="2:2" ht="15.5">
      <c r="B1276" s="249" t="s">
        <v>734</v>
      </c>
    </row>
    <row r="1277" spans="2:2" ht="15.5">
      <c r="B1277" s="249" t="s">
        <v>527</v>
      </c>
    </row>
    <row r="1278" spans="2:2" ht="15.5">
      <c r="B1278" s="249" t="s">
        <v>527</v>
      </c>
    </row>
    <row r="1279" spans="2:2" ht="15.5">
      <c r="B1279" s="249" t="s">
        <v>571</v>
      </c>
    </row>
    <row r="1280" spans="2:2" ht="15.5">
      <c r="B1280" s="249" t="s">
        <v>527</v>
      </c>
    </row>
    <row r="1281" spans="2:2" ht="15.5">
      <c r="B1281" s="249" t="s">
        <v>571</v>
      </c>
    </row>
    <row r="1282" spans="2:2" ht="15.5">
      <c r="B1282" s="249" t="s">
        <v>571</v>
      </c>
    </row>
    <row r="1283" spans="2:2" ht="15.5">
      <c r="B1283" s="249" t="s">
        <v>527</v>
      </c>
    </row>
    <row r="1284" spans="2:2" ht="15.5">
      <c r="B1284" s="249" t="s">
        <v>527</v>
      </c>
    </row>
    <row r="1285" spans="2:2" ht="15.5">
      <c r="B1285" s="249" t="s">
        <v>433</v>
      </c>
    </row>
    <row r="1286" spans="2:2" ht="15.5">
      <c r="B1286" s="249" t="s">
        <v>571</v>
      </c>
    </row>
    <row r="1287" spans="2:2" ht="15.5">
      <c r="B1287" s="249" t="s">
        <v>527</v>
      </c>
    </row>
    <row r="1288" spans="2:2" ht="15.5">
      <c r="B1288" s="249" t="s">
        <v>1680</v>
      </c>
    </row>
    <row r="1289" spans="2:2" ht="15.5">
      <c r="B1289" s="249" t="s">
        <v>734</v>
      </c>
    </row>
    <row r="1290" spans="2:2" ht="15.5">
      <c r="B1290" s="249" t="s">
        <v>571</v>
      </c>
    </row>
    <row r="1291" spans="2:2" ht="15.5">
      <c r="B1291" s="249" t="s">
        <v>571</v>
      </c>
    </row>
    <row r="1292" spans="2:2" ht="15.5">
      <c r="B1292" s="249" t="s">
        <v>734</v>
      </c>
    </row>
    <row r="1293" spans="2:2" ht="15.5">
      <c r="B1293" s="249" t="s">
        <v>433</v>
      </c>
    </row>
    <row r="1294" spans="2:2" ht="15.5">
      <c r="B1294" s="249" t="s">
        <v>527</v>
      </c>
    </row>
    <row r="1295" spans="2:2" ht="15.5">
      <c r="B1295" s="249" t="s">
        <v>527</v>
      </c>
    </row>
    <row r="1296" spans="2:2" ht="15.5">
      <c r="B1296" s="249" t="s">
        <v>1651</v>
      </c>
    </row>
    <row r="1297" spans="2:2" ht="15.5">
      <c r="B1297" s="249" t="s">
        <v>1651</v>
      </c>
    </row>
    <row r="1298" spans="2:2" ht="15.5">
      <c r="B1298" s="249" t="s">
        <v>599</v>
      </c>
    </row>
    <row r="1299" spans="2:2" ht="15.5">
      <c r="B1299" s="249" t="s">
        <v>599</v>
      </c>
    </row>
    <row r="1300" spans="2:2" ht="15.5">
      <c r="B1300" s="249" t="s">
        <v>309</v>
      </c>
    </row>
    <row r="1301" spans="2:2" ht="15.5">
      <c r="B1301" s="249" t="s">
        <v>1623</v>
      </c>
    </row>
    <row r="1302" spans="2:2" ht="15.5">
      <c r="B1302" s="249" t="s">
        <v>942</v>
      </c>
    </row>
    <row r="1303" spans="2:2" ht="15.5">
      <c r="B1303" s="249" t="s">
        <v>942</v>
      </c>
    </row>
    <row r="1304" spans="2:2" ht="15.5">
      <c r="B1304" s="249" t="s">
        <v>1702</v>
      </c>
    </row>
    <row r="1305" spans="2:2" ht="15.5">
      <c r="B1305" s="249" t="s">
        <v>909</v>
      </c>
    </row>
    <row r="1306" spans="2:2" ht="15.5">
      <c r="B1306" s="249" t="s">
        <v>909</v>
      </c>
    </row>
    <row r="1307" spans="2:2" ht="15.5">
      <c r="B1307" s="249" t="s">
        <v>909</v>
      </c>
    </row>
    <row r="1308" spans="2:2" ht="15.5">
      <c r="B1308" s="249" t="s">
        <v>909</v>
      </c>
    </row>
    <row r="1309" spans="2:2" ht="15.5">
      <c r="B1309" s="249" t="s">
        <v>302</v>
      </c>
    </row>
    <row r="1310" spans="2:2" ht="15.5">
      <c r="B1310" s="249" t="s">
        <v>909</v>
      </c>
    </row>
    <row r="1311" spans="2:2" ht="15.5">
      <c r="B1311" s="249" t="s">
        <v>302</v>
      </c>
    </row>
    <row r="1312" spans="2:2" ht="15.5">
      <c r="B1312" s="249" t="s">
        <v>302</v>
      </c>
    </row>
    <row r="1313" spans="2:2" ht="15.5">
      <c r="B1313" s="249" t="s">
        <v>909</v>
      </c>
    </row>
    <row r="1314" spans="2:2" ht="15.5">
      <c r="B1314" s="249" t="s">
        <v>909</v>
      </c>
    </row>
    <row r="1315" spans="2:2" ht="15.5">
      <c r="B1315" s="249" t="s">
        <v>909</v>
      </c>
    </row>
    <row r="1316" spans="2:2" ht="15.5">
      <c r="B1316" s="249" t="s">
        <v>909</v>
      </c>
    </row>
    <row r="1317" spans="2:2" ht="15.5">
      <c r="B1317" s="249" t="s">
        <v>909</v>
      </c>
    </row>
    <row r="1318" spans="2:2" ht="15.5">
      <c r="B1318" s="249" t="s">
        <v>1070</v>
      </c>
    </row>
    <row r="1319" spans="2:2" ht="15.5">
      <c r="B1319" s="249" t="s">
        <v>755</v>
      </c>
    </row>
    <row r="1320" spans="2:2" ht="15.5">
      <c r="B1320" s="249" t="s">
        <v>1631</v>
      </c>
    </row>
    <row r="1321" spans="2:2" ht="15.5">
      <c r="B1321" s="249" t="s">
        <v>1313</v>
      </c>
    </row>
    <row r="1322" spans="2:2" ht="15.5">
      <c r="B1322" s="249" t="s">
        <v>672</v>
      </c>
    </row>
    <row r="1323" spans="2:2" ht="15.5">
      <c r="B1323" s="249" t="s">
        <v>1843</v>
      </c>
    </row>
    <row r="1324" spans="2:2" ht="15.5">
      <c r="B1324" s="249" t="s">
        <v>1663</v>
      </c>
    </row>
    <row r="1325" spans="2:2" ht="15.5">
      <c r="B1325" s="249" t="s">
        <v>509</v>
      </c>
    </row>
    <row r="1326" spans="2:2" ht="15.5">
      <c r="B1326" s="249" t="s">
        <v>509</v>
      </c>
    </row>
    <row r="1327" spans="2:2" ht="15.5">
      <c r="B1327" s="249" t="s">
        <v>509</v>
      </c>
    </row>
    <row r="1328" spans="2:2" ht="15.5">
      <c r="B1328" s="249" t="s">
        <v>1046</v>
      </c>
    </row>
    <row r="1329" spans="2:2" ht="15.5">
      <c r="B1329" s="249" t="s">
        <v>509</v>
      </c>
    </row>
    <row r="1330" spans="2:2" ht="15.5">
      <c r="B1330" s="249" t="s">
        <v>509</v>
      </c>
    </row>
    <row r="1331" spans="2:2" ht="15.5">
      <c r="B1331" s="249" t="s">
        <v>2065</v>
      </c>
    </row>
    <row r="1332" spans="2:2" ht="15.5">
      <c r="B1332" s="249" t="s">
        <v>2089</v>
      </c>
    </row>
    <row r="1333" spans="2:2" ht="15.5">
      <c r="B1333" s="249" t="s">
        <v>2257</v>
      </c>
    </row>
    <row r="1334" spans="2:2" ht="15.5">
      <c r="B1334" s="249" t="s">
        <v>1467</v>
      </c>
    </row>
    <row r="1335" spans="2:2" ht="15.5">
      <c r="B1335" s="249" t="s">
        <v>357</v>
      </c>
    </row>
    <row r="1336" spans="2:2" ht="15.5">
      <c r="B1336" s="249" t="s">
        <v>1729</v>
      </c>
    </row>
    <row r="1337" spans="2:2" ht="15.5">
      <c r="B1337" s="249" t="s">
        <v>788</v>
      </c>
    </row>
    <row r="1338" spans="2:2" ht="15.5">
      <c r="B1338" s="249" t="s">
        <v>816</v>
      </c>
    </row>
    <row r="1339" spans="2:2" ht="15.5">
      <c r="B1339" s="249" t="s">
        <v>1539</v>
      </c>
    </row>
    <row r="1340" spans="2:2" ht="15.5">
      <c r="B1340" s="249" t="s">
        <v>2124</v>
      </c>
    </row>
    <row r="1341" spans="2:2" ht="15.5">
      <c r="B1341" s="249" t="s">
        <v>733</v>
      </c>
    </row>
    <row r="1342" spans="2:2" ht="15.5">
      <c r="B1342" s="249" t="s">
        <v>519</v>
      </c>
    </row>
    <row r="1343" spans="2:2" ht="15.5">
      <c r="B1343" s="249" t="s">
        <v>1687</v>
      </c>
    </row>
    <row r="1344" spans="2:2" ht="15.5">
      <c r="B1344" s="249" t="s">
        <v>569</v>
      </c>
    </row>
    <row r="1345" spans="2:2" ht="15.5">
      <c r="B1345" s="249" t="s">
        <v>1055</v>
      </c>
    </row>
    <row r="1346" spans="2:2" ht="15.5">
      <c r="B1346" s="249" t="s">
        <v>438</v>
      </c>
    </row>
    <row r="1347" spans="2:2" ht="15.5">
      <c r="B1347" s="249" t="s">
        <v>1204</v>
      </c>
    </row>
    <row r="1348" spans="2:2" ht="15.5">
      <c r="B1348" s="249" t="s">
        <v>1688</v>
      </c>
    </row>
    <row r="1349" spans="2:2" ht="15.5">
      <c r="B1349" s="249" t="s">
        <v>2165</v>
      </c>
    </row>
    <row r="1350" spans="2:2" ht="15.5">
      <c r="B1350" s="249" t="s">
        <v>1066</v>
      </c>
    </row>
    <row r="1351" spans="2:2" ht="15.5">
      <c r="B1351" s="249" t="s">
        <v>758</v>
      </c>
    </row>
    <row r="1352" spans="2:2" ht="15.5">
      <c r="B1352" s="249" t="s">
        <v>758</v>
      </c>
    </row>
    <row r="1353" spans="2:2" ht="15.5">
      <c r="B1353" s="249" t="s">
        <v>980</v>
      </c>
    </row>
    <row r="1354" spans="2:2" ht="15.5">
      <c r="B1354" s="249" t="s">
        <v>1502</v>
      </c>
    </row>
    <row r="1355" spans="2:2" ht="15.5">
      <c r="B1355" s="249" t="s">
        <v>1514</v>
      </c>
    </row>
    <row r="1356" spans="2:2" ht="15.5">
      <c r="B1356" s="249" t="s">
        <v>1514</v>
      </c>
    </row>
    <row r="1357" spans="2:2" ht="15.5">
      <c r="B1357" s="249" t="s">
        <v>1722</v>
      </c>
    </row>
    <row r="1358" spans="2:2" ht="15.5">
      <c r="B1358" s="249" t="s">
        <v>949</v>
      </c>
    </row>
    <row r="1359" spans="2:2" ht="15.5">
      <c r="B1359" s="249" t="s">
        <v>1025</v>
      </c>
    </row>
    <row r="1360" spans="2:2" ht="15.5">
      <c r="B1360" s="249" t="s">
        <v>1051</v>
      </c>
    </row>
    <row r="1361" spans="2:2" ht="15.5">
      <c r="B1361" s="249" t="s">
        <v>1766</v>
      </c>
    </row>
    <row r="1362" spans="2:2" ht="15.5">
      <c r="B1362" s="249" t="s">
        <v>1386</v>
      </c>
    </row>
    <row r="1363" spans="2:2" ht="15.5">
      <c r="B1363" s="249" t="s">
        <v>712</v>
      </c>
    </row>
    <row r="1364" spans="2:2" ht="15.5">
      <c r="B1364" s="249" t="s">
        <v>2062</v>
      </c>
    </row>
    <row r="1365" spans="2:2" ht="15.5">
      <c r="B1365" s="249" t="s">
        <v>728</v>
      </c>
    </row>
    <row r="1366" spans="2:2" ht="15.5">
      <c r="B1366" s="249" t="s">
        <v>849</v>
      </c>
    </row>
    <row r="1367" spans="2:2" ht="15.5">
      <c r="B1367" s="249" t="s">
        <v>553</v>
      </c>
    </row>
    <row r="1368" spans="2:2" ht="15.5">
      <c r="B1368" s="249" t="s">
        <v>2179</v>
      </c>
    </row>
    <row r="1369" spans="2:2" ht="15.5">
      <c r="B1369" s="249" t="s">
        <v>674</v>
      </c>
    </row>
    <row r="1370" spans="2:2" ht="15.5">
      <c r="B1370" s="249" t="s">
        <v>660</v>
      </c>
    </row>
    <row r="1371" spans="2:2" ht="15.5">
      <c r="B1371" s="249" t="s">
        <v>2245</v>
      </c>
    </row>
    <row r="1372" spans="2:2" ht="15.5">
      <c r="B1372" s="249" t="s">
        <v>435</v>
      </c>
    </row>
    <row r="1373" spans="2:2" ht="15.5">
      <c r="B1373" s="249" t="s">
        <v>955</v>
      </c>
    </row>
    <row r="1374" spans="2:2" ht="15.5">
      <c r="B1374" s="249" t="s">
        <v>1879</v>
      </c>
    </row>
    <row r="1375" spans="2:2" ht="15.5">
      <c r="B1375" s="249" t="s">
        <v>1182</v>
      </c>
    </row>
    <row r="1376" spans="2:2" ht="15.5">
      <c r="B1376" s="249" t="s">
        <v>951</v>
      </c>
    </row>
    <row r="1377" spans="2:2" ht="15.5">
      <c r="B1377" s="249" t="s">
        <v>395</v>
      </c>
    </row>
    <row r="1378" spans="2:2" ht="15.5">
      <c r="B1378" s="249" t="s">
        <v>2203</v>
      </c>
    </row>
    <row r="1379" spans="2:2" ht="15.5">
      <c r="B1379" s="249" t="s">
        <v>484</v>
      </c>
    </row>
    <row r="1380" spans="2:2" ht="15.5">
      <c r="B1380" s="249" t="s">
        <v>1576</v>
      </c>
    </row>
    <row r="1381" spans="2:2" ht="15.5">
      <c r="B1381" s="249" t="s">
        <v>1576</v>
      </c>
    </row>
    <row r="1382" spans="2:2" ht="15.5">
      <c r="B1382" s="249" t="s">
        <v>1342</v>
      </c>
    </row>
    <row r="1383" spans="2:2" ht="15.5">
      <c r="B1383" s="249" t="s">
        <v>1342</v>
      </c>
    </row>
    <row r="1384" spans="2:2" ht="15.5">
      <c r="B1384" s="249" t="s">
        <v>1222</v>
      </c>
    </row>
    <row r="1385" spans="2:2" ht="15.5">
      <c r="B1385" s="249" t="s">
        <v>1471</v>
      </c>
    </row>
    <row r="1386" spans="2:2" ht="15.5">
      <c r="B1386" s="249" t="s">
        <v>818</v>
      </c>
    </row>
    <row r="1387" spans="2:2" ht="15.5">
      <c r="B1387" s="249" t="s">
        <v>692</v>
      </c>
    </row>
    <row r="1388" spans="2:2" ht="15.5">
      <c r="B1388" s="249" t="s">
        <v>1718</v>
      </c>
    </row>
    <row r="1389" spans="2:2" ht="15.5">
      <c r="B1389" s="249" t="s">
        <v>1540</v>
      </c>
    </row>
    <row r="1390" spans="2:2" ht="15.5">
      <c r="B1390" s="249" t="s">
        <v>1889</v>
      </c>
    </row>
    <row r="1391" spans="2:2" ht="15.5">
      <c r="B1391" s="249" t="s">
        <v>1926</v>
      </c>
    </row>
    <row r="1392" spans="2:2" ht="15.5">
      <c r="B1392" s="249" t="s">
        <v>1370</v>
      </c>
    </row>
    <row r="1393" spans="2:2" ht="15.5">
      <c r="B1393" s="249" t="s">
        <v>2126</v>
      </c>
    </row>
    <row r="1394" spans="2:2">
      <c r="B1394" s="250" t="s">
        <v>1128</v>
      </c>
    </row>
    <row r="1395" spans="2:2" ht="15.5">
      <c r="B1395" s="249" t="s">
        <v>1128</v>
      </c>
    </row>
    <row r="1396" spans="2:2" ht="15.5">
      <c r="B1396" s="249" t="s">
        <v>1128</v>
      </c>
    </row>
    <row r="1397" spans="2:2" ht="15.5">
      <c r="B1397" s="249" t="s">
        <v>1128</v>
      </c>
    </row>
    <row r="1398" spans="2:2" ht="15.5">
      <c r="B1398" s="249" t="s">
        <v>1516</v>
      </c>
    </row>
    <row r="1399" spans="2:2" ht="15.5">
      <c r="B1399" s="249" t="s">
        <v>959</v>
      </c>
    </row>
    <row r="1400" spans="2:2" ht="15.5">
      <c r="B1400" s="249" t="s">
        <v>1636</v>
      </c>
    </row>
    <row r="1401" spans="2:2" ht="15.5">
      <c r="B1401" s="249" t="s">
        <v>1272</v>
      </c>
    </row>
    <row r="1402" spans="2:2" ht="15.5">
      <c r="B1402" s="249" t="s">
        <v>1272</v>
      </c>
    </row>
    <row r="1403" spans="2:2" ht="15.5">
      <c r="B1403" s="249" t="s">
        <v>1272</v>
      </c>
    </row>
    <row r="1404" spans="2:2" ht="15.5">
      <c r="B1404" s="249" t="s">
        <v>1037</v>
      </c>
    </row>
    <row r="1405" spans="2:2" ht="15.5">
      <c r="B1405" s="249" t="s">
        <v>2239</v>
      </c>
    </row>
    <row r="1406" spans="2:2" ht="15.5">
      <c r="B1406" s="249" t="s">
        <v>1366</v>
      </c>
    </row>
    <row r="1407" spans="2:2" ht="15.5">
      <c r="B1407" s="249" t="s">
        <v>1664</v>
      </c>
    </row>
    <row r="1408" spans="2:2" ht="15.5">
      <c r="B1408" s="249" t="s">
        <v>835</v>
      </c>
    </row>
    <row r="1409" spans="2:2" ht="15.5">
      <c r="B1409" s="249" t="s">
        <v>2238</v>
      </c>
    </row>
    <row r="1410" spans="2:2" ht="15.5">
      <c r="B1410" s="249" t="s">
        <v>1125</v>
      </c>
    </row>
    <row r="1411" spans="2:2" ht="15.5">
      <c r="B1411" s="249" t="s">
        <v>1804</v>
      </c>
    </row>
    <row r="1412" spans="2:2" ht="15.5">
      <c r="B1412" s="249" t="s">
        <v>884</v>
      </c>
    </row>
    <row r="1413" spans="2:2" ht="15.5">
      <c r="B1413" s="249" t="s">
        <v>884</v>
      </c>
    </row>
    <row r="1414" spans="2:2" ht="15.5">
      <c r="B1414" s="249" t="s">
        <v>1288</v>
      </c>
    </row>
    <row r="1415" spans="2:2" ht="15.5">
      <c r="B1415" s="249" t="s">
        <v>1174</v>
      </c>
    </row>
    <row r="1416" spans="2:2" ht="15.5">
      <c r="B1416" s="249" t="s">
        <v>367</v>
      </c>
    </row>
    <row r="1417" spans="2:2" ht="15.5">
      <c r="B1417" s="249" t="s">
        <v>2008</v>
      </c>
    </row>
    <row r="1418" spans="2:2" ht="15.5">
      <c r="B1418" s="249" t="s">
        <v>2146</v>
      </c>
    </row>
    <row r="1419" spans="2:2" ht="15.5">
      <c r="B1419" s="249" t="s">
        <v>1462</v>
      </c>
    </row>
    <row r="1420" spans="2:2" ht="15.5">
      <c r="B1420" s="249" t="s">
        <v>1408</v>
      </c>
    </row>
    <row r="1421" spans="2:2" ht="15.5">
      <c r="B1421" s="249" t="s">
        <v>679</v>
      </c>
    </row>
    <row r="1422" spans="2:2" ht="15.5">
      <c r="B1422" s="249" t="s">
        <v>1119</v>
      </c>
    </row>
    <row r="1423" spans="2:2" ht="15.5">
      <c r="B1423" s="249" t="s">
        <v>622</v>
      </c>
    </row>
    <row r="1424" spans="2:2" ht="15.5">
      <c r="B1424" s="249" t="s">
        <v>466</v>
      </c>
    </row>
    <row r="1425" spans="2:2" ht="15.5">
      <c r="B1425" s="249" t="s">
        <v>1790</v>
      </c>
    </row>
    <row r="1426" spans="2:2" ht="15.5">
      <c r="B1426" s="249" t="s">
        <v>796</v>
      </c>
    </row>
    <row r="1427" spans="2:2" ht="15.5">
      <c r="B1427" s="249" t="s">
        <v>314</v>
      </c>
    </row>
    <row r="1428" spans="2:2" ht="15.5">
      <c r="B1428" s="249" t="s">
        <v>385</v>
      </c>
    </row>
    <row r="1429" spans="2:2" ht="15.5">
      <c r="B1429" s="249" t="s">
        <v>1661</v>
      </c>
    </row>
    <row r="1430" spans="2:2" ht="15.5">
      <c r="B1430" s="249" t="s">
        <v>1391</v>
      </c>
    </row>
    <row r="1431" spans="2:2" ht="15.5">
      <c r="B1431" s="249" t="s">
        <v>1656</v>
      </c>
    </row>
    <row r="1432" spans="2:2" ht="15.5">
      <c r="B1432" s="249" t="s">
        <v>488</v>
      </c>
    </row>
    <row r="1433" spans="2:2" ht="15.5">
      <c r="B1433" s="249" t="s">
        <v>1089</v>
      </c>
    </row>
    <row r="1434" spans="2:2" ht="15.5">
      <c r="B1434" s="249" t="s">
        <v>488</v>
      </c>
    </row>
    <row r="1435" spans="2:2" ht="15.5">
      <c r="B1435" s="249" t="s">
        <v>705</v>
      </c>
    </row>
    <row r="1436" spans="2:2" ht="15.5">
      <c r="B1436" s="249" t="s">
        <v>1157</v>
      </c>
    </row>
    <row r="1437" spans="2:2" ht="15.5">
      <c r="B1437" s="249" t="s">
        <v>1157</v>
      </c>
    </row>
    <row r="1438" spans="2:2" ht="15.5">
      <c r="B1438" s="249" t="s">
        <v>1829</v>
      </c>
    </row>
    <row r="1439" spans="2:2" ht="15.5">
      <c r="B1439" s="249" t="s">
        <v>778</v>
      </c>
    </row>
    <row r="1440" spans="2:2" ht="15.5">
      <c r="B1440" s="249" t="s">
        <v>657</v>
      </c>
    </row>
    <row r="1441" spans="2:2" ht="15.5">
      <c r="B1441" s="249" t="s">
        <v>657</v>
      </c>
    </row>
    <row r="1442" spans="2:2" ht="15.5">
      <c r="B1442" s="249" t="s">
        <v>361</v>
      </c>
    </row>
    <row r="1443" spans="2:2" ht="15.5">
      <c r="B1443" s="249" t="s">
        <v>361</v>
      </c>
    </row>
    <row r="1444" spans="2:2" ht="15.5">
      <c r="B1444" s="249" t="s">
        <v>361</v>
      </c>
    </row>
    <row r="1445" spans="2:2" ht="15.5">
      <c r="B1445" s="249" t="s">
        <v>546</v>
      </c>
    </row>
    <row r="1446" spans="2:2" ht="15.5">
      <c r="B1446" s="249" t="s">
        <v>361</v>
      </c>
    </row>
    <row r="1447" spans="2:2" ht="15.5">
      <c r="B1447" s="249" t="s">
        <v>361</v>
      </c>
    </row>
    <row r="1448" spans="2:2" ht="15.5">
      <c r="B1448" s="249" t="s">
        <v>546</v>
      </c>
    </row>
    <row r="1449" spans="2:2" ht="15.5">
      <c r="B1449" s="249" t="s">
        <v>1749</v>
      </c>
    </row>
    <row r="1450" spans="2:2" ht="15.5">
      <c r="B1450" s="249" t="s">
        <v>313</v>
      </c>
    </row>
    <row r="1451" spans="2:2" ht="15.5">
      <c r="B1451" s="249" t="s">
        <v>1637</v>
      </c>
    </row>
    <row r="1452" spans="2:2" ht="15.5">
      <c r="B1452" s="249" t="s">
        <v>1068</v>
      </c>
    </row>
    <row r="1453" spans="2:2" ht="15.5">
      <c r="B1453" s="249" t="s">
        <v>2069</v>
      </c>
    </row>
    <row r="1454" spans="2:2" ht="15.5">
      <c r="B1454" s="249" t="s">
        <v>1586</v>
      </c>
    </row>
    <row r="1455" spans="2:2" ht="15.5">
      <c r="B1455" s="249" t="s">
        <v>2190</v>
      </c>
    </row>
    <row r="1456" spans="2:2" ht="15.5">
      <c r="B1456" s="249" t="s">
        <v>534</v>
      </c>
    </row>
    <row r="1457" spans="2:2" ht="15.5">
      <c r="B1457" s="249" t="s">
        <v>1737</v>
      </c>
    </row>
    <row r="1458" spans="2:2" ht="15.5">
      <c r="B1458" s="249" t="s">
        <v>1024</v>
      </c>
    </row>
    <row r="1459" spans="2:2" ht="15.5">
      <c r="B1459" s="249" t="s">
        <v>439</v>
      </c>
    </row>
    <row r="1460" spans="2:2" ht="15.5">
      <c r="B1460" s="249" t="s">
        <v>523</v>
      </c>
    </row>
    <row r="1461" spans="2:2" ht="15.5">
      <c r="B1461" s="249" t="s">
        <v>523</v>
      </c>
    </row>
    <row r="1462" spans="2:2" ht="15.5">
      <c r="B1462" s="249" t="s">
        <v>2115</v>
      </c>
    </row>
    <row r="1463" spans="2:2" ht="15.5">
      <c r="B1463" s="249" t="s">
        <v>372</v>
      </c>
    </row>
    <row r="1464" spans="2:2" ht="15.5">
      <c r="B1464" s="249" t="s">
        <v>2130</v>
      </c>
    </row>
    <row r="1465" spans="2:2" ht="15.5">
      <c r="B1465" s="249" t="s">
        <v>1135</v>
      </c>
    </row>
    <row r="1466" spans="2:2" ht="15.5">
      <c r="B1466" s="249" t="s">
        <v>2025</v>
      </c>
    </row>
    <row r="1467" spans="2:2" ht="15.5">
      <c r="B1467" s="249" t="s">
        <v>2108</v>
      </c>
    </row>
    <row r="1468" spans="2:2" ht="15.5">
      <c r="B1468" s="249" t="s">
        <v>1986</v>
      </c>
    </row>
    <row r="1469" spans="2:2" ht="15.5">
      <c r="B1469" s="249" t="s">
        <v>1953</v>
      </c>
    </row>
    <row r="1470" spans="2:2" ht="15.5">
      <c r="B1470" s="249" t="s">
        <v>958</v>
      </c>
    </row>
    <row r="1471" spans="2:2" ht="15.5">
      <c r="B1471" s="249" t="s">
        <v>1864</v>
      </c>
    </row>
    <row r="1472" spans="2:2" ht="15.5">
      <c r="B1472" s="249" t="s">
        <v>587</v>
      </c>
    </row>
    <row r="1473" spans="2:2" ht="15.5">
      <c r="B1473" s="249" t="s">
        <v>587</v>
      </c>
    </row>
    <row r="1474" spans="2:2" ht="15.5">
      <c r="B1474" s="249" t="s">
        <v>2143</v>
      </c>
    </row>
    <row r="1475" spans="2:2" ht="15.5">
      <c r="B1475" s="249" t="s">
        <v>1859</v>
      </c>
    </row>
    <row r="1476" spans="2:2" ht="15.5">
      <c r="B1476" s="249" t="s">
        <v>1717</v>
      </c>
    </row>
    <row r="1477" spans="2:2" ht="15.5">
      <c r="B1477" s="249" t="s">
        <v>2195</v>
      </c>
    </row>
    <row r="1478" spans="2:2" ht="15.5">
      <c r="B1478" s="249" t="s">
        <v>595</v>
      </c>
    </row>
    <row r="1479" spans="2:2" ht="15.5">
      <c r="B1479" s="249" t="s">
        <v>595</v>
      </c>
    </row>
    <row r="1480" spans="2:2" ht="15.5">
      <c r="B1480" s="249" t="s">
        <v>595</v>
      </c>
    </row>
    <row r="1481" spans="2:2" ht="15.5">
      <c r="B1481" s="249" t="s">
        <v>595</v>
      </c>
    </row>
    <row r="1482" spans="2:2" ht="15.5">
      <c r="B1482" s="249" t="s">
        <v>595</v>
      </c>
    </row>
    <row r="1483" spans="2:2" ht="15.5">
      <c r="B1483" s="249" t="s">
        <v>595</v>
      </c>
    </row>
    <row r="1484" spans="2:2" ht="15.5">
      <c r="B1484" s="249" t="s">
        <v>901</v>
      </c>
    </row>
    <row r="1485" spans="2:2" ht="15.5">
      <c r="B1485" s="249" t="s">
        <v>1097</v>
      </c>
    </row>
    <row r="1486" spans="2:2" ht="15.5">
      <c r="B1486" s="249" t="s">
        <v>901</v>
      </c>
    </row>
    <row r="1487" spans="2:2" ht="15.5">
      <c r="B1487" s="249" t="s">
        <v>376</v>
      </c>
    </row>
    <row r="1488" spans="2:2" ht="15.5">
      <c r="B1488" s="249" t="s">
        <v>568</v>
      </c>
    </row>
    <row r="1489" spans="2:2" ht="15.5">
      <c r="B1489" s="249" t="s">
        <v>822</v>
      </c>
    </row>
    <row r="1490" spans="2:2" ht="15.5">
      <c r="B1490" s="249" t="s">
        <v>783</v>
      </c>
    </row>
    <row r="1491" spans="2:2" ht="15.5">
      <c r="B1491" s="249" t="s">
        <v>567</v>
      </c>
    </row>
    <row r="1492" spans="2:2" ht="15.5">
      <c r="B1492" s="249" t="s">
        <v>364</v>
      </c>
    </row>
    <row r="1493" spans="2:2" ht="15.5">
      <c r="B1493" s="249" t="s">
        <v>1198</v>
      </c>
    </row>
    <row r="1494" spans="2:2" ht="15.5">
      <c r="B1494" s="249" t="s">
        <v>1640</v>
      </c>
    </row>
    <row r="1495" spans="2:2" ht="15.5">
      <c r="B1495" s="249" t="s">
        <v>311</v>
      </c>
    </row>
    <row r="1496" spans="2:2" ht="15.5">
      <c r="B1496" s="249" t="s">
        <v>350</v>
      </c>
    </row>
    <row r="1497" spans="2:2" ht="15.5">
      <c r="B1497" s="249" t="s">
        <v>350</v>
      </c>
    </row>
    <row r="1498" spans="2:2" ht="15.5">
      <c r="B1498" s="249" t="s">
        <v>636</v>
      </c>
    </row>
    <row r="1499" spans="2:2" ht="15.5">
      <c r="B1499" s="249" t="s">
        <v>350</v>
      </c>
    </row>
    <row r="1500" spans="2:2" ht="15.5">
      <c r="B1500" s="249" t="s">
        <v>636</v>
      </c>
    </row>
    <row r="1501" spans="2:2" ht="15.5">
      <c r="B1501" s="249" t="s">
        <v>311</v>
      </c>
    </row>
    <row r="1502" spans="2:2" ht="15.5">
      <c r="B1502" s="249" t="s">
        <v>311</v>
      </c>
    </row>
    <row r="1503" spans="2:2" ht="15.5">
      <c r="B1503" s="249" t="s">
        <v>636</v>
      </c>
    </row>
    <row r="1504" spans="2:2" ht="15.5">
      <c r="B1504" s="249" t="s">
        <v>350</v>
      </c>
    </row>
    <row r="1505" spans="2:2" ht="15.5">
      <c r="B1505" s="249" t="s">
        <v>350</v>
      </c>
    </row>
    <row r="1506" spans="2:2" ht="15.5">
      <c r="B1506" s="249" t="s">
        <v>350</v>
      </c>
    </row>
    <row r="1507" spans="2:2" ht="15.5">
      <c r="B1507" s="249" t="s">
        <v>636</v>
      </c>
    </row>
    <row r="1508" spans="2:2" ht="15.5">
      <c r="B1508" s="249" t="s">
        <v>311</v>
      </c>
    </row>
    <row r="1509" spans="2:2" ht="15.5">
      <c r="B1509" s="249" t="s">
        <v>636</v>
      </c>
    </row>
    <row r="1510" spans="2:2" ht="15.5">
      <c r="B1510" s="249" t="s">
        <v>636</v>
      </c>
    </row>
    <row r="1511" spans="2:2" ht="15.5">
      <c r="B1511" s="249" t="s">
        <v>636</v>
      </c>
    </row>
    <row r="1512" spans="2:2" ht="15.5">
      <c r="B1512" s="249" t="s">
        <v>636</v>
      </c>
    </row>
    <row r="1513" spans="2:2" ht="15.5">
      <c r="B1513" s="249" t="s">
        <v>636</v>
      </c>
    </row>
    <row r="1514" spans="2:2" ht="15.5">
      <c r="B1514" s="249" t="s">
        <v>311</v>
      </c>
    </row>
    <row r="1515" spans="2:2" ht="15.5">
      <c r="B1515" s="249" t="s">
        <v>350</v>
      </c>
    </row>
    <row r="1516" spans="2:2" ht="15.5">
      <c r="B1516" s="249" t="s">
        <v>636</v>
      </c>
    </row>
    <row r="1517" spans="2:2" ht="15.5">
      <c r="B1517" s="249" t="s">
        <v>350</v>
      </c>
    </row>
    <row r="1518" spans="2:2" ht="15.5">
      <c r="B1518" s="249" t="s">
        <v>311</v>
      </c>
    </row>
    <row r="1519" spans="2:2" ht="15.5">
      <c r="B1519" s="249" t="s">
        <v>311</v>
      </c>
    </row>
    <row r="1520" spans="2:2" ht="15.5">
      <c r="B1520" s="249" t="s">
        <v>311</v>
      </c>
    </row>
    <row r="1521" spans="2:2" ht="15.5">
      <c r="B1521" s="249" t="s">
        <v>311</v>
      </c>
    </row>
    <row r="1522" spans="2:2" ht="15.5">
      <c r="B1522" s="249" t="s">
        <v>311</v>
      </c>
    </row>
    <row r="1523" spans="2:2" ht="15.5">
      <c r="B1523" s="249" t="s">
        <v>350</v>
      </c>
    </row>
    <row r="1524" spans="2:2" ht="15.5">
      <c r="B1524" s="249" t="s">
        <v>1999</v>
      </c>
    </row>
    <row r="1525" spans="2:2" ht="15.5">
      <c r="B1525" s="249" t="s">
        <v>447</v>
      </c>
    </row>
    <row r="1526" spans="2:2" ht="15.5">
      <c r="B1526" s="249" t="s">
        <v>318</v>
      </c>
    </row>
    <row r="1527" spans="2:2" ht="15.5">
      <c r="B1527" s="249" t="s">
        <v>318</v>
      </c>
    </row>
    <row r="1528" spans="2:2" ht="15.5">
      <c r="B1528" s="249" t="s">
        <v>318</v>
      </c>
    </row>
    <row r="1529" spans="2:2" ht="15.5">
      <c r="B1529" s="249" t="s">
        <v>447</v>
      </c>
    </row>
    <row r="1530" spans="2:2" ht="15.5">
      <c r="B1530" s="249" t="s">
        <v>447</v>
      </c>
    </row>
    <row r="1531" spans="2:2" ht="15.5">
      <c r="B1531" s="249" t="s">
        <v>447</v>
      </c>
    </row>
    <row r="1532" spans="2:2" ht="15.5">
      <c r="B1532" s="249" t="s">
        <v>318</v>
      </c>
    </row>
    <row r="1533" spans="2:2" ht="15.5">
      <c r="B1533" s="249" t="s">
        <v>318</v>
      </c>
    </row>
    <row r="1534" spans="2:2" ht="15.5">
      <c r="B1534" s="249" t="s">
        <v>318</v>
      </c>
    </row>
    <row r="1535" spans="2:2" ht="15.5">
      <c r="B1535" s="249" t="s">
        <v>447</v>
      </c>
    </row>
    <row r="1536" spans="2:2" ht="15.5">
      <c r="B1536" s="249" t="s">
        <v>318</v>
      </c>
    </row>
    <row r="1537" spans="2:2" ht="15.5">
      <c r="B1537" s="249" t="s">
        <v>447</v>
      </c>
    </row>
    <row r="1538" spans="2:2" ht="15.5">
      <c r="B1538" s="249" t="s">
        <v>447</v>
      </c>
    </row>
    <row r="1539" spans="2:2" ht="15.5">
      <c r="B1539" s="249" t="s">
        <v>447</v>
      </c>
    </row>
    <row r="1540" spans="2:2" ht="15.5">
      <c r="B1540" s="249" t="s">
        <v>1410</v>
      </c>
    </row>
    <row r="1541" spans="2:2" ht="15.5">
      <c r="B1541" s="249" t="s">
        <v>564</v>
      </c>
    </row>
    <row r="1542" spans="2:2" ht="15.5">
      <c r="B1542" s="249" t="s">
        <v>2048</v>
      </c>
    </row>
    <row r="1543" spans="2:2" ht="15.5">
      <c r="B1543" s="249" t="s">
        <v>1487</v>
      </c>
    </row>
    <row r="1544" spans="2:2" ht="15.5">
      <c r="B1544" s="249" t="s">
        <v>1883</v>
      </c>
    </row>
    <row r="1545" spans="2:2" ht="15.5">
      <c r="B1545" s="249" t="s">
        <v>479</v>
      </c>
    </row>
    <row r="1546" spans="2:2" ht="15.5">
      <c r="B1546" s="249" t="s">
        <v>1818</v>
      </c>
    </row>
    <row r="1547" spans="2:2" ht="15.5">
      <c r="B1547" s="249" t="s">
        <v>454</v>
      </c>
    </row>
    <row r="1548" spans="2:2" ht="15.5">
      <c r="B1548" s="249" t="s">
        <v>833</v>
      </c>
    </row>
    <row r="1549" spans="2:2" ht="15.5">
      <c r="B1549" s="249" t="s">
        <v>2139</v>
      </c>
    </row>
    <row r="1550" spans="2:2" ht="15.5">
      <c r="B1550" s="249" t="s">
        <v>1528</v>
      </c>
    </row>
    <row r="1551" spans="2:2" ht="15.5">
      <c r="B1551" s="249" t="s">
        <v>1428</v>
      </c>
    </row>
    <row r="1552" spans="2:2" ht="15.5">
      <c r="B1552" s="249" t="s">
        <v>1831</v>
      </c>
    </row>
    <row r="1553" spans="2:2" ht="15.5">
      <c r="B1553" s="249" t="s">
        <v>1757</v>
      </c>
    </row>
    <row r="1554" spans="2:2" ht="15.5">
      <c r="B1554" s="249" t="s">
        <v>371</v>
      </c>
    </row>
    <row r="1555" spans="2:2" ht="15.5">
      <c r="B1555" s="249" t="s">
        <v>369</v>
      </c>
    </row>
    <row r="1556" spans="2:2" ht="15.5">
      <c r="B1556" s="249" t="s">
        <v>370</v>
      </c>
    </row>
    <row r="1557" spans="2:2" ht="15.5">
      <c r="B1557" s="249" t="s">
        <v>731</v>
      </c>
    </row>
    <row r="1558" spans="2:2" ht="15.5">
      <c r="B1558" s="249" t="s">
        <v>1983</v>
      </c>
    </row>
    <row r="1559" spans="2:2" ht="15.5">
      <c r="B1559" s="249" t="s">
        <v>881</v>
      </c>
    </row>
    <row r="1560" spans="2:2" ht="15.5">
      <c r="B1560" s="249" t="s">
        <v>723</v>
      </c>
    </row>
    <row r="1561" spans="2:2" ht="15.5">
      <c r="B1561" s="249" t="s">
        <v>1611</v>
      </c>
    </row>
    <row r="1562" spans="2:2" ht="15.5">
      <c r="B1562" s="249" t="s">
        <v>723</v>
      </c>
    </row>
    <row r="1563" spans="2:2" ht="15.5">
      <c r="B1563" s="249" t="s">
        <v>723</v>
      </c>
    </row>
    <row r="1564" spans="2:2" ht="15.5">
      <c r="B1564" s="249" t="s">
        <v>1611</v>
      </c>
    </row>
    <row r="1565" spans="2:2" ht="15.5">
      <c r="B1565" s="249" t="s">
        <v>460</v>
      </c>
    </row>
    <row r="1566" spans="2:2" ht="15.5">
      <c r="B1566" s="249" t="s">
        <v>920</v>
      </c>
    </row>
    <row r="1567" spans="2:2" ht="15.5">
      <c r="B1567" s="249" t="s">
        <v>460</v>
      </c>
    </row>
    <row r="1568" spans="2:2" ht="15.5">
      <c r="B1568" s="249" t="s">
        <v>1114</v>
      </c>
    </row>
    <row r="1569" spans="2:2" ht="15.5">
      <c r="B1569" s="249" t="s">
        <v>920</v>
      </c>
    </row>
    <row r="1570" spans="2:2" ht="15.5">
      <c r="B1570" s="249" t="s">
        <v>920</v>
      </c>
    </row>
    <row r="1571" spans="2:2" ht="15.5">
      <c r="B1571" s="249" t="s">
        <v>920</v>
      </c>
    </row>
    <row r="1572" spans="2:2" ht="15.5">
      <c r="B1572" s="249" t="s">
        <v>920</v>
      </c>
    </row>
    <row r="1573" spans="2:2" ht="15.5">
      <c r="B1573" s="249" t="s">
        <v>460</v>
      </c>
    </row>
    <row r="1574" spans="2:2" ht="15.5">
      <c r="B1574" s="249" t="s">
        <v>920</v>
      </c>
    </row>
    <row r="1575" spans="2:2" ht="15.5">
      <c r="B1575" s="249" t="s">
        <v>920</v>
      </c>
    </row>
    <row r="1576" spans="2:2" ht="15.5">
      <c r="B1576" s="249" t="s">
        <v>2137</v>
      </c>
    </row>
    <row r="1577" spans="2:2" ht="15.5">
      <c r="B1577" s="249" t="s">
        <v>507</v>
      </c>
    </row>
    <row r="1578" spans="2:2" ht="15.5">
      <c r="B1578" s="249" t="s">
        <v>1109</v>
      </c>
    </row>
    <row r="1579" spans="2:2" ht="15.5">
      <c r="B1579" s="249" t="s">
        <v>1786</v>
      </c>
    </row>
    <row r="1580" spans="2:2" ht="15.5">
      <c r="B1580" s="249" t="s">
        <v>477</v>
      </c>
    </row>
    <row r="1581" spans="2:2" ht="15.5">
      <c r="B1581" s="249" t="s">
        <v>1786</v>
      </c>
    </row>
    <row r="1582" spans="2:2" ht="15.5">
      <c r="B1582" s="249" t="s">
        <v>477</v>
      </c>
    </row>
    <row r="1583" spans="2:2" ht="15.5">
      <c r="B1583" s="249" t="s">
        <v>477</v>
      </c>
    </row>
    <row r="1584" spans="2:2" ht="15.5">
      <c r="B1584" s="249" t="s">
        <v>1896</v>
      </c>
    </row>
    <row r="1585" spans="2:2" ht="15.5">
      <c r="B1585" s="249" t="s">
        <v>1896</v>
      </c>
    </row>
    <row r="1586" spans="2:2" ht="15.5">
      <c r="B1586" s="249" t="s">
        <v>1168</v>
      </c>
    </row>
    <row r="1587" spans="2:2" ht="15.5">
      <c r="B1587" s="249" t="s">
        <v>618</v>
      </c>
    </row>
    <row r="1588" spans="2:2" ht="15.5">
      <c r="B1588" s="249" t="s">
        <v>542</v>
      </c>
    </row>
    <row r="1589" spans="2:2" ht="15.5">
      <c r="B1589" s="249" t="s">
        <v>589</v>
      </c>
    </row>
    <row r="1590" spans="2:2" ht="15.5">
      <c r="B1590" s="249" t="s">
        <v>1791</v>
      </c>
    </row>
    <row r="1591" spans="2:2" ht="15.5">
      <c r="B1591" s="249" t="s">
        <v>2230</v>
      </c>
    </row>
    <row r="1592" spans="2:2" ht="15.5">
      <c r="B1592" s="249" t="s">
        <v>1352</v>
      </c>
    </row>
    <row r="1593" spans="2:2" ht="15.5">
      <c r="B1593" s="249" t="s">
        <v>1088</v>
      </c>
    </row>
    <row r="1594" spans="2:2" ht="15.5">
      <c r="B1594" s="249" t="s">
        <v>1672</v>
      </c>
    </row>
    <row r="1595" spans="2:2" ht="15.5">
      <c r="B1595" s="249" t="s">
        <v>707</v>
      </c>
    </row>
    <row r="1596" spans="2:2" ht="15.5">
      <c r="B1596" s="249" t="s">
        <v>707</v>
      </c>
    </row>
    <row r="1597" spans="2:2" ht="15.5">
      <c r="B1597" s="249" t="s">
        <v>1298</v>
      </c>
    </row>
    <row r="1598" spans="2:2" ht="15.5">
      <c r="B1598" s="249" t="s">
        <v>914</v>
      </c>
    </row>
    <row r="1599" spans="2:2" ht="15.5">
      <c r="B1599" s="249" t="s">
        <v>1535</v>
      </c>
    </row>
    <row r="1600" spans="2:2" ht="15.5">
      <c r="B1600" s="249" t="s">
        <v>896</v>
      </c>
    </row>
    <row r="1601" spans="2:2" ht="15.5">
      <c r="B1601" s="249" t="s">
        <v>1596</v>
      </c>
    </row>
    <row r="1602" spans="2:2" ht="15.5">
      <c r="B1602" s="249" t="s">
        <v>1296</v>
      </c>
    </row>
    <row r="1603" spans="2:2" ht="15.5">
      <c r="B1603" s="249" t="s">
        <v>545</v>
      </c>
    </row>
    <row r="1604" spans="2:2" ht="15.5">
      <c r="B1604" s="249" t="s">
        <v>750</v>
      </c>
    </row>
    <row r="1605" spans="2:2" ht="15.5">
      <c r="B1605" s="249" t="s">
        <v>1738</v>
      </c>
    </row>
    <row r="1606" spans="2:2" ht="15.5">
      <c r="B1606" s="249" t="s">
        <v>1970</v>
      </c>
    </row>
    <row r="1607" spans="2:2" ht="15.5">
      <c r="B1607" s="249" t="s">
        <v>1580</v>
      </c>
    </row>
    <row r="1608" spans="2:2" ht="15.5">
      <c r="B1608" s="249" t="s">
        <v>496</v>
      </c>
    </row>
    <row r="1609" spans="2:2" ht="15.5">
      <c r="B1609" s="249" t="s">
        <v>1590</v>
      </c>
    </row>
    <row r="1610" spans="2:2" ht="15.5">
      <c r="B1610" s="249" t="s">
        <v>496</v>
      </c>
    </row>
    <row r="1611" spans="2:2" ht="15.5">
      <c r="B1611" s="249" t="s">
        <v>2095</v>
      </c>
    </row>
    <row r="1612" spans="2:2" ht="15.5">
      <c r="B1612" s="249" t="s">
        <v>2152</v>
      </c>
    </row>
    <row r="1613" spans="2:2" ht="15.5">
      <c r="B1613" s="249" t="s">
        <v>762</v>
      </c>
    </row>
    <row r="1614" spans="2:2" ht="15.5">
      <c r="B1614" s="249" t="s">
        <v>1824</v>
      </c>
    </row>
    <row r="1615" spans="2:2" ht="15.5">
      <c r="B1615" s="249" t="s">
        <v>401</v>
      </c>
    </row>
    <row r="1616" spans="2:2" ht="15.5">
      <c r="B1616" s="249" t="s">
        <v>401</v>
      </c>
    </row>
    <row r="1617" spans="2:2" ht="15.5">
      <c r="B1617" s="249" t="s">
        <v>401</v>
      </c>
    </row>
    <row r="1618" spans="2:2" ht="15.5">
      <c r="B1618" s="249" t="s">
        <v>401</v>
      </c>
    </row>
    <row r="1619" spans="2:2" ht="15.5">
      <c r="B1619" s="249" t="s">
        <v>401</v>
      </c>
    </row>
    <row r="1620" spans="2:2" ht="15.5">
      <c r="B1620" s="249" t="s">
        <v>1544</v>
      </c>
    </row>
    <row r="1621" spans="2:2" ht="15.5">
      <c r="B1621" s="249" t="s">
        <v>1959</v>
      </c>
    </row>
    <row r="1622" spans="2:2" ht="15.5">
      <c r="B1622" s="249" t="s">
        <v>383</v>
      </c>
    </row>
    <row r="1623" spans="2:2" ht="15.5">
      <c r="B1623" s="249" t="s">
        <v>1314</v>
      </c>
    </row>
    <row r="1624" spans="2:2" ht="15.5">
      <c r="B1624" s="249" t="s">
        <v>1122</v>
      </c>
    </row>
    <row r="1625" spans="2:2" ht="15.5">
      <c r="B1625" s="249" t="s">
        <v>530</v>
      </c>
    </row>
    <row r="1626" spans="2:2" ht="15.5">
      <c r="B1626" s="249" t="s">
        <v>1355</v>
      </c>
    </row>
    <row r="1627" spans="2:2" ht="15.5">
      <c r="B1627" s="249" t="s">
        <v>1221</v>
      </c>
    </row>
    <row r="1628" spans="2:2" ht="15.5">
      <c r="B1628" s="249" t="s">
        <v>925</v>
      </c>
    </row>
    <row r="1629" spans="2:2" ht="15.5">
      <c r="B1629" s="249" t="s">
        <v>640</v>
      </c>
    </row>
    <row r="1630" spans="2:2" ht="15.5">
      <c r="B1630" s="249" t="s">
        <v>640</v>
      </c>
    </row>
    <row r="1631" spans="2:2" ht="15.5">
      <c r="B1631" s="249" t="s">
        <v>572</v>
      </c>
    </row>
    <row r="1632" spans="2:2" ht="15.5">
      <c r="B1632" s="249" t="s">
        <v>572</v>
      </c>
    </row>
    <row r="1633" spans="2:2" ht="15.5">
      <c r="B1633" s="249" t="s">
        <v>572</v>
      </c>
    </row>
    <row r="1634" spans="2:2" ht="15.5">
      <c r="B1634" s="249" t="s">
        <v>640</v>
      </c>
    </row>
    <row r="1635" spans="2:2" ht="15.5">
      <c r="B1635" s="249" t="s">
        <v>640</v>
      </c>
    </row>
    <row r="1636" spans="2:2" ht="15.5">
      <c r="B1636" s="249" t="s">
        <v>572</v>
      </c>
    </row>
    <row r="1637" spans="2:2" ht="15.5">
      <c r="B1637" s="249" t="s">
        <v>640</v>
      </c>
    </row>
    <row r="1638" spans="2:2" ht="15.5">
      <c r="B1638" s="249" t="s">
        <v>640</v>
      </c>
    </row>
    <row r="1639" spans="2:2" ht="15.5">
      <c r="B1639" s="249" t="s">
        <v>640</v>
      </c>
    </row>
    <row r="1640" spans="2:2" ht="15.5">
      <c r="B1640" s="249" t="s">
        <v>572</v>
      </c>
    </row>
    <row r="1641" spans="2:2" ht="15.5">
      <c r="B1641" s="249" t="s">
        <v>572</v>
      </c>
    </row>
    <row r="1642" spans="2:2" ht="15.5">
      <c r="B1642" s="249" t="s">
        <v>572</v>
      </c>
    </row>
    <row r="1643" spans="2:2" ht="15.5">
      <c r="B1643" s="249" t="s">
        <v>640</v>
      </c>
    </row>
    <row r="1644" spans="2:2" ht="15.5">
      <c r="B1644" s="249" t="s">
        <v>640</v>
      </c>
    </row>
    <row r="1645" spans="2:2" ht="15.5">
      <c r="B1645" s="249" t="s">
        <v>640</v>
      </c>
    </row>
    <row r="1646" spans="2:2" ht="15.5">
      <c r="B1646" s="249" t="s">
        <v>640</v>
      </c>
    </row>
    <row r="1647" spans="2:2" ht="15.5">
      <c r="B1647" s="249" t="s">
        <v>772</v>
      </c>
    </row>
    <row r="1648" spans="2:2" ht="15.5">
      <c r="B1648" s="249" t="s">
        <v>640</v>
      </c>
    </row>
    <row r="1649" spans="2:2" ht="15.5">
      <c r="B1649" s="249" t="s">
        <v>640</v>
      </c>
    </row>
    <row r="1650" spans="2:2" ht="15.5">
      <c r="B1650" s="249" t="s">
        <v>640</v>
      </c>
    </row>
    <row r="1651" spans="2:2" ht="15.5">
      <c r="B1651" s="249" t="s">
        <v>640</v>
      </c>
    </row>
    <row r="1652" spans="2:2" ht="15.5">
      <c r="B1652" s="249" t="s">
        <v>572</v>
      </c>
    </row>
    <row r="1653" spans="2:2" ht="15.5">
      <c r="B1653" s="249" t="s">
        <v>640</v>
      </c>
    </row>
    <row r="1654" spans="2:2" ht="15.5">
      <c r="B1654" s="249" t="s">
        <v>640</v>
      </c>
    </row>
    <row r="1655" spans="2:2" ht="15.5">
      <c r="B1655" s="249" t="s">
        <v>518</v>
      </c>
    </row>
    <row r="1656" spans="2:2" ht="15.5">
      <c r="B1656" s="249" t="s">
        <v>518</v>
      </c>
    </row>
    <row r="1657" spans="2:2" ht="15.5">
      <c r="B1657" s="249" t="s">
        <v>1305</v>
      </c>
    </row>
    <row r="1658" spans="2:2" ht="15.5">
      <c r="B1658" s="249" t="s">
        <v>518</v>
      </c>
    </row>
    <row r="1659" spans="2:2" ht="15.5">
      <c r="B1659" s="249" t="s">
        <v>518</v>
      </c>
    </row>
    <row r="1660" spans="2:2" ht="15.5">
      <c r="B1660" s="249" t="s">
        <v>518</v>
      </c>
    </row>
    <row r="1661" spans="2:2" ht="15.5">
      <c r="B1661" s="249" t="s">
        <v>518</v>
      </c>
    </row>
    <row r="1662" spans="2:2" ht="15.5">
      <c r="B1662" s="249" t="s">
        <v>518</v>
      </c>
    </row>
    <row r="1663" spans="2:2" ht="15.5">
      <c r="B1663" s="249" t="s">
        <v>518</v>
      </c>
    </row>
    <row r="1664" spans="2:2" ht="15.5">
      <c r="B1664" s="249" t="s">
        <v>518</v>
      </c>
    </row>
    <row r="1665" spans="2:2" ht="15.5">
      <c r="B1665" s="249" t="s">
        <v>518</v>
      </c>
    </row>
    <row r="1666" spans="2:2" ht="15.5">
      <c r="B1666" s="249" t="s">
        <v>518</v>
      </c>
    </row>
    <row r="1667" spans="2:2" ht="15.5">
      <c r="B1667" s="249" t="s">
        <v>518</v>
      </c>
    </row>
    <row r="1668" spans="2:2" ht="15.5">
      <c r="B1668" s="249" t="s">
        <v>518</v>
      </c>
    </row>
    <row r="1669" spans="2:2" ht="15.5">
      <c r="B1669" s="249" t="s">
        <v>518</v>
      </c>
    </row>
    <row r="1670" spans="2:2" ht="15.5">
      <c r="B1670" s="249" t="s">
        <v>518</v>
      </c>
    </row>
    <row r="1671" spans="2:2" ht="15.5">
      <c r="B1671" s="249" t="s">
        <v>518</v>
      </c>
    </row>
    <row r="1672" spans="2:2" ht="15.5">
      <c r="B1672" s="249" t="s">
        <v>862</v>
      </c>
    </row>
    <row r="1673" spans="2:2" ht="15.5">
      <c r="B1673" s="249" t="s">
        <v>1982</v>
      </c>
    </row>
    <row r="1674" spans="2:2" ht="15.5">
      <c r="B1674" s="249" t="s">
        <v>1074</v>
      </c>
    </row>
    <row r="1675" spans="2:2" ht="15.5">
      <c r="B1675" s="249" t="s">
        <v>2059</v>
      </c>
    </row>
    <row r="1676" spans="2:2" ht="15.5">
      <c r="B1676" s="249" t="s">
        <v>1878</v>
      </c>
    </row>
    <row r="1677" spans="2:2" ht="15.5">
      <c r="B1677" s="249" t="s">
        <v>272</v>
      </c>
    </row>
    <row r="1678" spans="2:2" ht="15.5">
      <c r="B1678" s="249" t="s">
        <v>272</v>
      </c>
    </row>
    <row r="1679" spans="2:2" ht="15.5">
      <c r="B1679" s="249" t="s">
        <v>272</v>
      </c>
    </row>
    <row r="1680" spans="2:2" ht="15.5">
      <c r="B1680" s="249" t="s">
        <v>1262</v>
      </c>
    </row>
    <row r="1681" spans="2:5" ht="15.5">
      <c r="B1681" s="249" t="s">
        <v>1581</v>
      </c>
    </row>
    <row r="1682" spans="2:5" ht="15.5">
      <c r="B1682" s="249" t="s">
        <v>1399</v>
      </c>
    </row>
    <row r="1683" spans="2:5" ht="15.5">
      <c r="B1683" s="249" t="s">
        <v>1399</v>
      </c>
    </row>
    <row r="1684" spans="2:5" ht="15.5">
      <c r="B1684" s="249" t="s">
        <v>324</v>
      </c>
      <c r="E1684" s="252"/>
    </row>
    <row r="1685" spans="2:5" ht="15.5">
      <c r="B1685" s="249" t="s">
        <v>324</v>
      </c>
    </row>
    <row r="1686" spans="2:5" ht="15.5">
      <c r="B1686" s="249" t="s">
        <v>1399</v>
      </c>
    </row>
    <row r="1687" spans="2:5" ht="15.5">
      <c r="B1687" s="249" t="s">
        <v>1399</v>
      </c>
    </row>
    <row r="1688" spans="2:5" ht="15.5">
      <c r="B1688" s="249" t="s">
        <v>1399</v>
      </c>
    </row>
    <row r="1689" spans="2:5" ht="15.5">
      <c r="B1689" s="249" t="s">
        <v>911</v>
      </c>
    </row>
    <row r="1690" spans="2:5" ht="15.5">
      <c r="B1690" s="249" t="s">
        <v>2224</v>
      </c>
    </row>
    <row r="1691" spans="2:5" ht="15.5">
      <c r="B1691" s="249" t="s">
        <v>1546</v>
      </c>
    </row>
    <row r="1692" spans="2:5" ht="15.5">
      <c r="B1692" s="249" t="s">
        <v>2009</v>
      </c>
    </row>
    <row r="1693" spans="2:5" ht="15.5">
      <c r="B1693" s="249" t="s">
        <v>2202</v>
      </c>
    </row>
    <row r="1694" spans="2:5" ht="15.5">
      <c r="B1694" s="249" t="s">
        <v>756</v>
      </c>
    </row>
    <row r="1695" spans="2:5" ht="15.5">
      <c r="B1695" s="249" t="s">
        <v>819</v>
      </c>
    </row>
    <row r="1696" spans="2:5" ht="15.5">
      <c r="B1696" s="249" t="s">
        <v>819</v>
      </c>
    </row>
    <row r="1697" spans="2:2" ht="15.5">
      <c r="B1697" s="249" t="s">
        <v>1064</v>
      </c>
    </row>
    <row r="1698" spans="2:2" ht="15.5">
      <c r="B1698" s="249" t="s">
        <v>1064</v>
      </c>
    </row>
    <row r="1699" spans="2:2" ht="15.5">
      <c r="B1699" s="249" t="s">
        <v>819</v>
      </c>
    </row>
    <row r="1700" spans="2:2" ht="15.5">
      <c r="B1700" s="249" t="s">
        <v>1064</v>
      </c>
    </row>
    <row r="1701" spans="2:2" ht="15.5">
      <c r="B1701" s="249" t="s">
        <v>1801</v>
      </c>
    </row>
    <row r="1702" spans="2:2" ht="15.5">
      <c r="B1702" s="249" t="s">
        <v>2209</v>
      </c>
    </row>
    <row r="1703" spans="2:2" ht="15.5">
      <c r="B1703" s="249" t="s">
        <v>613</v>
      </c>
    </row>
    <row r="1704" spans="2:2" ht="15.5">
      <c r="B1704" s="249" t="s">
        <v>1193</v>
      </c>
    </row>
    <row r="1705" spans="2:2" ht="15.5">
      <c r="B1705" s="249" t="s">
        <v>1052</v>
      </c>
    </row>
    <row r="1706" spans="2:2" ht="15.5">
      <c r="B1706" s="249" t="s">
        <v>1188</v>
      </c>
    </row>
    <row r="1707" spans="2:2" ht="15.5">
      <c r="B1707" s="249" t="s">
        <v>1188</v>
      </c>
    </row>
    <row r="1708" spans="2:2" ht="15.5">
      <c r="B1708" s="249" t="s">
        <v>1173</v>
      </c>
    </row>
    <row r="1709" spans="2:2" ht="15.5">
      <c r="B1709" s="249" t="s">
        <v>2022</v>
      </c>
    </row>
    <row r="1710" spans="2:2" ht="15.5">
      <c r="B1710" s="249" t="s">
        <v>292</v>
      </c>
    </row>
    <row r="1711" spans="2:2" ht="15.5">
      <c r="B1711" s="249" t="s">
        <v>1509</v>
      </c>
    </row>
    <row r="1712" spans="2:2" ht="15.5">
      <c r="B1712" s="249" t="s">
        <v>2110</v>
      </c>
    </row>
    <row r="1713" spans="2:2" ht="15.5">
      <c r="B1713" s="249" t="s">
        <v>2259</v>
      </c>
    </row>
    <row r="1714" spans="2:2" ht="15.5">
      <c r="B1714" s="249" t="s">
        <v>1362</v>
      </c>
    </row>
    <row r="1715" spans="2:2" ht="15.5">
      <c r="B1715" s="249" t="s">
        <v>1112</v>
      </c>
    </row>
    <row r="1716" spans="2:2" ht="15.5">
      <c r="B1716" s="249" t="s">
        <v>1112</v>
      </c>
    </row>
    <row r="1717" spans="2:2" ht="15.5">
      <c r="B1717" s="249" t="s">
        <v>844</v>
      </c>
    </row>
    <row r="1718" spans="2:2" ht="15.5">
      <c r="B1718" s="249" t="s">
        <v>844</v>
      </c>
    </row>
    <row r="1719" spans="2:2" ht="15.5">
      <c r="B1719" s="249" t="s">
        <v>1533</v>
      </c>
    </row>
    <row r="1720" spans="2:2" ht="15.5">
      <c r="B1720" s="249" t="s">
        <v>844</v>
      </c>
    </row>
    <row r="1721" spans="2:2" ht="15.5">
      <c r="B1721" s="249" t="s">
        <v>274</v>
      </c>
    </row>
    <row r="1722" spans="2:2" ht="15.5">
      <c r="B1722" s="249" t="s">
        <v>356</v>
      </c>
    </row>
    <row r="1723" spans="2:2" ht="15.5">
      <c r="B1723" s="249" t="s">
        <v>356</v>
      </c>
    </row>
    <row r="1724" spans="2:2" ht="15.5">
      <c r="B1724" s="249" t="s">
        <v>356</v>
      </c>
    </row>
    <row r="1725" spans="2:2" ht="15.5">
      <c r="B1725" s="249" t="s">
        <v>452</v>
      </c>
    </row>
    <row r="1726" spans="2:2" ht="15.5">
      <c r="B1726" s="249" t="s">
        <v>452</v>
      </c>
    </row>
    <row r="1727" spans="2:2" ht="15.5">
      <c r="B1727" s="249" t="s">
        <v>356</v>
      </c>
    </row>
    <row r="1728" spans="2:2" ht="15.5">
      <c r="B1728" s="249" t="s">
        <v>1614</v>
      </c>
    </row>
    <row r="1729" spans="2:2" ht="15.5">
      <c r="B1729" s="249" t="s">
        <v>1884</v>
      </c>
    </row>
    <row r="1730" spans="2:2" ht="15.5">
      <c r="B1730" s="249" t="s">
        <v>895</v>
      </c>
    </row>
    <row r="1731" spans="2:2" ht="15.5">
      <c r="B1731" s="249"/>
    </row>
    <row r="1732" spans="2:2" ht="15.5">
      <c r="B1732" s="249"/>
    </row>
    <row r="1733" spans="2:2" ht="15.5">
      <c r="B1733" s="249"/>
    </row>
    <row r="1734" spans="2:2" ht="15.5">
      <c r="B1734" s="249"/>
    </row>
    <row r="1735" spans="2:2" ht="15.5">
      <c r="B1735" s="249"/>
    </row>
    <row r="1736" spans="2:2" ht="15.5">
      <c r="B1736" s="249"/>
    </row>
    <row r="1737" spans="2:2" ht="15.5">
      <c r="B1737" s="249"/>
    </row>
    <row r="1738" spans="2:2" ht="15.5">
      <c r="B1738" s="249"/>
    </row>
    <row r="1739" spans="2:2" ht="15.5">
      <c r="B1739" s="249"/>
    </row>
    <row r="1740" spans="2:2" ht="15.5">
      <c r="B1740" s="249"/>
    </row>
    <row r="1741" spans="2:2" ht="15.5">
      <c r="B1741" s="249"/>
    </row>
    <row r="1742" spans="2:2" ht="15.5">
      <c r="B1742" s="249"/>
    </row>
    <row r="1743" spans="2:2" ht="15.5">
      <c r="B1743" s="249"/>
    </row>
    <row r="1744" spans="2:2" ht="15.5">
      <c r="B1744" s="249"/>
    </row>
    <row r="1745" spans="2:2" ht="15.5">
      <c r="B1745" s="249"/>
    </row>
    <row r="1746" spans="2:2" ht="15.5">
      <c r="B1746" s="249"/>
    </row>
    <row r="1747" spans="2:2" ht="15.5">
      <c r="B1747" s="249"/>
    </row>
    <row r="1748" spans="2:2" ht="15.5">
      <c r="B1748" s="249"/>
    </row>
    <row r="1749" spans="2:2" ht="15.5">
      <c r="B1749" s="249"/>
    </row>
    <row r="1750" spans="2:2" ht="15.5">
      <c r="B1750" s="249"/>
    </row>
    <row r="1751" spans="2:2" ht="15.5">
      <c r="B1751" s="249"/>
    </row>
    <row r="1756" spans="2:2" ht="15.5">
      <c r="B1756" s="249"/>
    </row>
    <row r="1757" spans="2:2" ht="15.5">
      <c r="B1757" s="249"/>
    </row>
    <row r="1758" spans="2:2" ht="15.5">
      <c r="B1758" s="249"/>
    </row>
    <row r="1759" spans="2:2" ht="15.5">
      <c r="B1759" s="249"/>
    </row>
    <row r="1760" spans="2:2" ht="15.5">
      <c r="B1760" s="249"/>
    </row>
    <row r="1761" spans="2:2" ht="15.5">
      <c r="B1761" s="249"/>
    </row>
    <row r="1762" spans="2:2" ht="15.5">
      <c r="B1762" s="249"/>
    </row>
    <row r="1763" spans="2:2" ht="15.5">
      <c r="B1763" s="249"/>
    </row>
    <row r="1764" spans="2:2" ht="15.5">
      <c r="B1764" s="249"/>
    </row>
    <row r="1765" spans="2:2" ht="15.5">
      <c r="B1765" s="249"/>
    </row>
    <row r="1766" spans="2:2" ht="15.5">
      <c r="B1766" s="249"/>
    </row>
    <row r="1767" spans="2:2" ht="15.5">
      <c r="B1767" s="249"/>
    </row>
    <row r="1768" spans="2:2" ht="15.5">
      <c r="B1768" s="249"/>
    </row>
    <row r="1769" spans="2:2" ht="15.5">
      <c r="B1769" s="249"/>
    </row>
    <row r="1770" spans="2:2" ht="15.5">
      <c r="B1770" s="249"/>
    </row>
    <row r="1771" spans="2:2" ht="15.5">
      <c r="B1771" s="249"/>
    </row>
    <row r="1772" spans="2:2" ht="15.5">
      <c r="B1772" s="249"/>
    </row>
    <row r="1773" spans="2:2" ht="15.5">
      <c r="B1773" s="249"/>
    </row>
    <row r="1774" spans="2:2" ht="15.5">
      <c r="B1774" s="249"/>
    </row>
    <row r="1775" spans="2:2" ht="15.5">
      <c r="B1775" s="249"/>
    </row>
    <row r="1776" spans="2:2" ht="15.5">
      <c r="B1776" s="249"/>
    </row>
    <row r="1777" spans="2:2" ht="15.5">
      <c r="B1777" s="249"/>
    </row>
    <row r="1778" spans="2:2" ht="15.5">
      <c r="B1778" s="249"/>
    </row>
    <row r="1779" spans="2:2" ht="15.5">
      <c r="B1779" s="249"/>
    </row>
    <row r="1780" spans="2:2" ht="15.5">
      <c r="B1780" s="249"/>
    </row>
    <row r="1781" spans="2:2" ht="15.5">
      <c r="B1781" s="249"/>
    </row>
    <row r="1782" spans="2:2" ht="15.5">
      <c r="B1782" s="249"/>
    </row>
    <row r="1783" spans="2:2" ht="15.5">
      <c r="B1783" s="249"/>
    </row>
    <row r="1784" spans="2:2" ht="15.5">
      <c r="B1784" s="249"/>
    </row>
    <row r="1785" spans="2:2" ht="15.5">
      <c r="B1785" s="249"/>
    </row>
    <row r="1786" spans="2:2" ht="15.5">
      <c r="B1786" s="249"/>
    </row>
    <row r="1787" spans="2:2" ht="15.5">
      <c r="B1787" s="249"/>
    </row>
    <row r="1788" spans="2:2" ht="15.5">
      <c r="B1788" s="249"/>
    </row>
    <row r="1789" spans="2:2" ht="15.5">
      <c r="B1789" s="249"/>
    </row>
    <row r="1790" spans="2:2" ht="15.5">
      <c r="B1790" s="249"/>
    </row>
    <row r="1791" spans="2:2" ht="15.5">
      <c r="B1791" s="249"/>
    </row>
    <row r="1792" spans="2:2" ht="15.5">
      <c r="B1792" s="249"/>
    </row>
    <row r="1793" spans="2:2" ht="15.5">
      <c r="B1793" s="249"/>
    </row>
    <row r="1794" spans="2:2" ht="15.5">
      <c r="B1794" s="249"/>
    </row>
    <row r="1795" spans="2:2" ht="15.5">
      <c r="B1795" s="249"/>
    </row>
    <row r="1796" spans="2:2" ht="15.5">
      <c r="B1796" s="249"/>
    </row>
    <row r="1797" spans="2:2" ht="15.5">
      <c r="B1797" s="249"/>
    </row>
    <row r="1798" spans="2:2" ht="15.5">
      <c r="B1798" s="249"/>
    </row>
    <row r="1799" spans="2:2" ht="15.5">
      <c r="B1799" s="249"/>
    </row>
    <row r="1800" spans="2:2" ht="15.5">
      <c r="B1800" s="249"/>
    </row>
    <row r="1801" spans="2:2" ht="15.5">
      <c r="B1801" s="249"/>
    </row>
    <row r="1802" spans="2:2" ht="15.5">
      <c r="B1802" s="249"/>
    </row>
    <row r="1803" spans="2:2" ht="15.5">
      <c r="B1803" s="249"/>
    </row>
    <row r="1804" spans="2:2" ht="15.5">
      <c r="B1804" s="249"/>
    </row>
    <row r="1805" spans="2:2" ht="15.5">
      <c r="B1805" s="249"/>
    </row>
    <row r="1806" spans="2:2" ht="15.5">
      <c r="B1806" s="249"/>
    </row>
    <row r="1807" spans="2:2" ht="15.5">
      <c r="B1807" s="249"/>
    </row>
    <row r="1808" spans="2:2" ht="15.5">
      <c r="B1808" s="249"/>
    </row>
    <row r="1809" spans="2:2" ht="15.5">
      <c r="B1809" s="249"/>
    </row>
    <row r="1810" spans="2:2" ht="15.5">
      <c r="B1810" s="249"/>
    </row>
    <row r="1811" spans="2:2" ht="15.5">
      <c r="B1811" s="249"/>
    </row>
    <row r="1812" spans="2:2" ht="15.5">
      <c r="B1812" s="249"/>
    </row>
    <row r="1813" spans="2:2" ht="15.5">
      <c r="B1813" s="249"/>
    </row>
    <row r="1814" spans="2:2" ht="15.5">
      <c r="B1814" s="249"/>
    </row>
    <row r="1815" spans="2:2" ht="15.5">
      <c r="B1815" s="249"/>
    </row>
    <row r="1816" spans="2:2" ht="15.5">
      <c r="B1816" s="249"/>
    </row>
    <row r="1817" spans="2:2" ht="15.5">
      <c r="B1817" s="249"/>
    </row>
    <row r="1818" spans="2:2" ht="15.5">
      <c r="B1818" s="249"/>
    </row>
    <row r="1819" spans="2:2" ht="15.5">
      <c r="B1819" s="249"/>
    </row>
    <row r="1820" spans="2:2" ht="15.5">
      <c r="B1820" s="249"/>
    </row>
    <row r="1821" spans="2:2" ht="15.5">
      <c r="B1821" s="249"/>
    </row>
    <row r="1822" spans="2:2" ht="15.5">
      <c r="B1822" s="249"/>
    </row>
    <row r="1823" spans="2:2" ht="15.5">
      <c r="B1823" s="249"/>
    </row>
    <row r="1824" spans="2:2" ht="15.5">
      <c r="B1824" s="249"/>
    </row>
    <row r="1825" spans="2:2" ht="15.5">
      <c r="B1825" s="249"/>
    </row>
    <row r="1826" spans="2:2" ht="15.5">
      <c r="B1826" s="249"/>
    </row>
    <row r="1827" spans="2:2" ht="15.5">
      <c r="B1827" s="249"/>
    </row>
    <row r="1828" spans="2:2" ht="15.5">
      <c r="B1828" s="249"/>
    </row>
    <row r="1829" spans="2:2" ht="15.5">
      <c r="B1829" s="249"/>
    </row>
    <row r="1830" spans="2:2" ht="15.5">
      <c r="B1830" s="249"/>
    </row>
    <row r="1831" spans="2:2" ht="15.5">
      <c r="B1831" s="249"/>
    </row>
    <row r="1832" spans="2:2" ht="15.5">
      <c r="B1832" s="249"/>
    </row>
    <row r="1833" spans="2:2" ht="15.5">
      <c r="B1833" s="249"/>
    </row>
    <row r="1834" spans="2:2" ht="15.5">
      <c r="B1834" s="249"/>
    </row>
    <row r="1835" spans="2:2" ht="15.5">
      <c r="B1835" s="249"/>
    </row>
    <row r="1836" spans="2:2" ht="15.5">
      <c r="B1836" s="249"/>
    </row>
    <row r="1837" spans="2:2" ht="15.5">
      <c r="B1837" s="249"/>
    </row>
    <row r="1838" spans="2:2" ht="15.5">
      <c r="B1838" s="249"/>
    </row>
    <row r="1839" spans="2:2" ht="15.5">
      <c r="B1839" s="249"/>
    </row>
    <row r="1840" spans="2:2" ht="15.5">
      <c r="B1840" s="249"/>
    </row>
    <row r="1841" spans="2:2" ht="15.5">
      <c r="B1841" s="249"/>
    </row>
    <row r="1842" spans="2:2" ht="15.5">
      <c r="B1842" s="249"/>
    </row>
    <row r="1843" spans="2:2" ht="15.5">
      <c r="B1843" s="249"/>
    </row>
    <row r="1844" spans="2:2" ht="15.5">
      <c r="B1844" s="249"/>
    </row>
    <row r="1845" spans="2:2" ht="15.5">
      <c r="B1845" s="249"/>
    </row>
    <row r="1846" spans="2:2" ht="15.5">
      <c r="B1846" s="249"/>
    </row>
    <row r="1847" spans="2:2" ht="15.5">
      <c r="B1847" s="249"/>
    </row>
    <row r="1848" spans="2:2" ht="15.5">
      <c r="B1848" s="249"/>
    </row>
    <row r="1849" spans="2:2" ht="15.5">
      <c r="B1849" s="249"/>
    </row>
    <row r="1850" spans="2:2" ht="15.5">
      <c r="B1850" s="249"/>
    </row>
    <row r="1851" spans="2:2" ht="15.5">
      <c r="B1851" s="249"/>
    </row>
    <row r="1852" spans="2:2" ht="15.5">
      <c r="B1852" s="249"/>
    </row>
    <row r="1853" spans="2:2" ht="15.5">
      <c r="B1853" s="249"/>
    </row>
    <row r="1854" spans="2:2" ht="15.5">
      <c r="B1854" s="249"/>
    </row>
    <row r="1855" spans="2:2" ht="15.5">
      <c r="B1855" s="249"/>
    </row>
    <row r="1856" spans="2:2" ht="15.5">
      <c r="B1856" s="249"/>
    </row>
    <row r="1857" spans="2:2" ht="15.5">
      <c r="B1857" s="249"/>
    </row>
    <row r="1858" spans="2:2" ht="15.5">
      <c r="B1858" s="249"/>
    </row>
    <row r="1859" spans="2:2" ht="15.5">
      <c r="B1859" s="249"/>
    </row>
    <row r="1860" spans="2:2" ht="15.5">
      <c r="B1860" s="249"/>
    </row>
    <row r="1861" spans="2:2" ht="15.5">
      <c r="B1861" s="249"/>
    </row>
    <row r="1862" spans="2:2" ht="15.5">
      <c r="B1862" s="249"/>
    </row>
    <row r="1863" spans="2:2" ht="15.5">
      <c r="B1863" s="249"/>
    </row>
    <row r="1864" spans="2:2" ht="15.5">
      <c r="B1864" s="249"/>
    </row>
    <row r="1865" spans="2:2" ht="15.5">
      <c r="B1865" s="249"/>
    </row>
    <row r="1866" spans="2:2" ht="15.5">
      <c r="B1866" s="249"/>
    </row>
    <row r="1867" spans="2:2" ht="15.5">
      <c r="B1867" s="249"/>
    </row>
    <row r="1868" spans="2:2" ht="15.5">
      <c r="B1868" s="249"/>
    </row>
    <row r="1869" spans="2:2" ht="15.5">
      <c r="B1869" s="249"/>
    </row>
    <row r="1870" spans="2:2" ht="15.5">
      <c r="B1870" s="249"/>
    </row>
    <row r="1871" spans="2:2" ht="15.5">
      <c r="B1871" s="249"/>
    </row>
    <row r="1872" spans="2:2" ht="15.5">
      <c r="B1872" s="249"/>
    </row>
    <row r="1873" spans="2:2" ht="15.5">
      <c r="B1873" s="249"/>
    </row>
    <row r="1874" spans="2:2" ht="15.5">
      <c r="B1874" s="249"/>
    </row>
    <row r="1875" spans="2:2" ht="15.5">
      <c r="B1875" s="249"/>
    </row>
    <row r="1876" spans="2:2" ht="15.5">
      <c r="B1876" s="249"/>
    </row>
    <row r="1877" spans="2:2" ht="15.5">
      <c r="B1877" s="249"/>
    </row>
    <row r="1878" spans="2:2" ht="15.5">
      <c r="B1878" s="249"/>
    </row>
    <row r="1879" spans="2:2" ht="15.5">
      <c r="B1879" s="249"/>
    </row>
    <row r="1880" spans="2:2" ht="15.5">
      <c r="B1880" s="249"/>
    </row>
    <row r="1881" spans="2:2" ht="15.5">
      <c r="B1881" s="249"/>
    </row>
    <row r="1882" spans="2:2" ht="15.5">
      <c r="B1882" s="249"/>
    </row>
    <row r="1883" spans="2:2" ht="15.5">
      <c r="B1883" s="249"/>
    </row>
    <row r="1884" spans="2:2" ht="15.5">
      <c r="B1884" s="249"/>
    </row>
    <row r="1885" spans="2:2" ht="15.5">
      <c r="B1885" s="249"/>
    </row>
    <row r="1886" spans="2:2" ht="15.5">
      <c r="B1886" s="249"/>
    </row>
    <row r="1887" spans="2:2" ht="15.5">
      <c r="B1887" s="249"/>
    </row>
    <row r="1888" spans="2:2" ht="15.5">
      <c r="B1888" s="249"/>
    </row>
    <row r="1889" spans="2:2" ht="15.5">
      <c r="B1889" s="249"/>
    </row>
    <row r="1890" spans="2:2" ht="15.5">
      <c r="B1890" s="249"/>
    </row>
    <row r="1891" spans="2:2" ht="15.5">
      <c r="B1891" s="249"/>
    </row>
    <row r="1892" spans="2:2" ht="15.5">
      <c r="B1892" s="249"/>
    </row>
    <row r="1893" spans="2:2" ht="15.5">
      <c r="B1893" s="249"/>
    </row>
    <row r="1894" spans="2:2" ht="15.5">
      <c r="B1894" s="249"/>
    </row>
    <row r="1895" spans="2:2" ht="15.5">
      <c r="B1895" s="249"/>
    </row>
    <row r="1896" spans="2:2" ht="15.5">
      <c r="B1896" s="249"/>
    </row>
    <row r="1897" spans="2:2" ht="15.5">
      <c r="B1897" s="249"/>
    </row>
    <row r="1898" spans="2:2" ht="15.5">
      <c r="B1898" s="249"/>
    </row>
    <row r="1899" spans="2:2" ht="15.5">
      <c r="B1899" s="249"/>
    </row>
    <row r="1900" spans="2:2" ht="15.5">
      <c r="B1900" s="249"/>
    </row>
    <row r="1901" spans="2:2" ht="15.5">
      <c r="B1901" s="249"/>
    </row>
    <row r="1902" spans="2:2" ht="15.5">
      <c r="B1902" s="249"/>
    </row>
    <row r="1903" spans="2:2" ht="15.5">
      <c r="B1903" s="249"/>
    </row>
    <row r="1904" spans="2:2" ht="15.5">
      <c r="B1904" s="249"/>
    </row>
    <row r="1905" spans="2:2" ht="15.5">
      <c r="B1905" s="249"/>
    </row>
    <row r="1906" spans="2:2" ht="15.5">
      <c r="B1906" s="249"/>
    </row>
    <row r="1907" spans="2:2" ht="15.5">
      <c r="B1907" s="249"/>
    </row>
    <row r="1908" spans="2:2" ht="15.5">
      <c r="B1908" s="249"/>
    </row>
    <row r="1909" spans="2:2" ht="15.5">
      <c r="B1909" s="249"/>
    </row>
    <row r="1910" spans="2:2" ht="15.5">
      <c r="B1910" s="249"/>
    </row>
    <row r="1911" spans="2:2" ht="15.5">
      <c r="B1911" s="249"/>
    </row>
    <row r="1912" spans="2:2" ht="15.5">
      <c r="B1912" s="249"/>
    </row>
    <row r="1913" spans="2:2" ht="15.5">
      <c r="B1913" s="249"/>
    </row>
    <row r="1914" spans="2:2" ht="15.5">
      <c r="B1914" s="249"/>
    </row>
    <row r="1915" spans="2:2" ht="15.5">
      <c r="B1915" s="249"/>
    </row>
    <row r="1916" spans="2:2" ht="15.5">
      <c r="B1916" s="249"/>
    </row>
    <row r="1917" spans="2:2" ht="15.5">
      <c r="B1917" s="249"/>
    </row>
    <row r="1918" spans="2:2" ht="15.5">
      <c r="B1918" s="249"/>
    </row>
    <row r="1919" spans="2:2" ht="15.5">
      <c r="B1919" s="249"/>
    </row>
    <row r="1920" spans="2:2" ht="15.5">
      <c r="B1920" s="249"/>
    </row>
    <row r="1921" spans="2:2" ht="15.5">
      <c r="B1921" s="249"/>
    </row>
    <row r="1922" spans="2:2" ht="15.5">
      <c r="B1922" s="249"/>
    </row>
    <row r="1923" spans="2:2" ht="15.5">
      <c r="B1923" s="249"/>
    </row>
    <row r="1924" spans="2:2" ht="15.5">
      <c r="B1924" s="249"/>
    </row>
    <row r="1925" spans="2:2" ht="15.5">
      <c r="B1925" s="249"/>
    </row>
    <row r="1926" spans="2:2" ht="15.5">
      <c r="B1926" s="249"/>
    </row>
    <row r="1927" spans="2:2" ht="15.5">
      <c r="B1927" s="249"/>
    </row>
    <row r="1928" spans="2:2" ht="15.5">
      <c r="B1928" s="249"/>
    </row>
    <row r="1929" spans="2:2" ht="15.5">
      <c r="B1929" s="249"/>
    </row>
    <row r="1930" spans="2:2" ht="15.5">
      <c r="B1930" s="249"/>
    </row>
    <row r="1931" spans="2:2" ht="15.5">
      <c r="B1931" s="249"/>
    </row>
    <row r="1932" spans="2:2" ht="15.5">
      <c r="B1932" s="249"/>
    </row>
    <row r="1933" spans="2:2" ht="15.5">
      <c r="B1933" s="249"/>
    </row>
    <row r="1934" spans="2:2" ht="15.5">
      <c r="B1934" s="249"/>
    </row>
    <row r="1935" spans="2:2" ht="15.5">
      <c r="B1935" s="249"/>
    </row>
    <row r="1936" spans="2:2" ht="15.5">
      <c r="B1936" s="249"/>
    </row>
    <row r="1937" spans="2:2" ht="15.5">
      <c r="B1937" s="249"/>
    </row>
    <row r="1938" spans="2:2" ht="15.5">
      <c r="B1938" s="249"/>
    </row>
    <row r="1939" spans="2:2" ht="15.5">
      <c r="B1939" s="249"/>
    </row>
    <row r="1940" spans="2:2" ht="15.5">
      <c r="B1940" s="249"/>
    </row>
    <row r="1941" spans="2:2" ht="15.5">
      <c r="B1941" s="249"/>
    </row>
    <row r="1942" spans="2:2" ht="15.5">
      <c r="B1942" s="249"/>
    </row>
    <row r="1943" spans="2:2" ht="15.5">
      <c r="B1943" s="249"/>
    </row>
    <row r="1944" spans="2:2" ht="15.5">
      <c r="B1944" s="249"/>
    </row>
    <row r="1945" spans="2:2" ht="15.5">
      <c r="B1945" s="249"/>
    </row>
    <row r="1946" spans="2:2" ht="15.5">
      <c r="B1946" s="249"/>
    </row>
    <row r="1947" spans="2:2" ht="15.5">
      <c r="B1947" s="249"/>
    </row>
    <row r="1948" spans="2:2" ht="15.5">
      <c r="B1948" s="249"/>
    </row>
    <row r="1949" spans="2:2" ht="15.5">
      <c r="B1949" s="249"/>
    </row>
    <row r="1950" spans="2:2" ht="15.5">
      <c r="B1950" s="249"/>
    </row>
    <row r="1951" spans="2:2" ht="15.5">
      <c r="B1951" s="249"/>
    </row>
    <row r="1952" spans="2:2" ht="15.5">
      <c r="B1952" s="249"/>
    </row>
    <row r="1953" spans="2:2" ht="15.5">
      <c r="B1953" s="249"/>
    </row>
    <row r="1954" spans="2:2" ht="15.5">
      <c r="B1954" s="249"/>
    </row>
    <row r="1955" spans="2:2" ht="15.5">
      <c r="B1955" s="249"/>
    </row>
    <row r="1956" spans="2:2" ht="15.5">
      <c r="B1956" s="249"/>
    </row>
    <row r="1957" spans="2:2" ht="15.5">
      <c r="B1957" s="249"/>
    </row>
    <row r="1958" spans="2:2" ht="15.5">
      <c r="B1958" s="249"/>
    </row>
    <row r="1959" spans="2:2" ht="15.5">
      <c r="B1959" s="249"/>
    </row>
    <row r="1960" spans="2:2" ht="15.5">
      <c r="B1960" s="249"/>
    </row>
    <row r="1961" spans="2:2" ht="15.5">
      <c r="B1961" s="249"/>
    </row>
    <row r="1962" spans="2:2" ht="15.5">
      <c r="B1962" s="249"/>
    </row>
    <row r="1963" spans="2:2" ht="15.5">
      <c r="B1963" s="249"/>
    </row>
    <row r="1964" spans="2:2" ht="15.5">
      <c r="B1964" s="249"/>
    </row>
    <row r="1965" spans="2:2" ht="15.5">
      <c r="B1965" s="249"/>
    </row>
    <row r="1966" spans="2:2" ht="15.5">
      <c r="B1966" s="249"/>
    </row>
    <row r="1967" spans="2:2" ht="15.5">
      <c r="B1967" s="249"/>
    </row>
    <row r="1968" spans="2:2" ht="15.5">
      <c r="B1968" s="249"/>
    </row>
    <row r="1969" spans="2:2" ht="15.5">
      <c r="B1969" s="249"/>
    </row>
    <row r="1970" spans="2:2" ht="15.5">
      <c r="B1970" s="249"/>
    </row>
    <row r="1971" spans="2:2" ht="15.5">
      <c r="B1971" s="249"/>
    </row>
    <row r="1972" spans="2:2" ht="15.5">
      <c r="B1972" s="249"/>
    </row>
    <row r="1973" spans="2:2" ht="15.5">
      <c r="B1973" s="249"/>
    </row>
    <row r="1974" spans="2:2" ht="15.5">
      <c r="B1974" s="249"/>
    </row>
    <row r="1975" spans="2:2" ht="15.5">
      <c r="B1975" s="249"/>
    </row>
    <row r="1976" spans="2:2" ht="15.5">
      <c r="B1976" s="249"/>
    </row>
    <row r="1977" spans="2:2" ht="15.5">
      <c r="B1977" s="249"/>
    </row>
    <row r="1978" spans="2:2" ht="15.5">
      <c r="B1978" s="249"/>
    </row>
    <row r="1979" spans="2:2" ht="15.5">
      <c r="B1979" s="249"/>
    </row>
    <row r="1980" spans="2:2" ht="15.5">
      <c r="B1980" s="249"/>
    </row>
    <row r="1981" spans="2:2" ht="15.5">
      <c r="B1981" s="249"/>
    </row>
    <row r="1982" spans="2:2" ht="15.5">
      <c r="B1982" s="249"/>
    </row>
    <row r="1983" spans="2:2" ht="15.5">
      <c r="B1983" s="249"/>
    </row>
    <row r="1984" spans="2:2" ht="15.5">
      <c r="B1984" s="249"/>
    </row>
    <row r="1985" spans="2:2" ht="15.5">
      <c r="B1985" s="249"/>
    </row>
    <row r="1986" spans="2:2" ht="15.5">
      <c r="B1986" s="249"/>
    </row>
    <row r="1987" spans="2:2" ht="15.5">
      <c r="B1987" s="249"/>
    </row>
    <row r="1988" spans="2:2" ht="15.5">
      <c r="B1988" s="249"/>
    </row>
    <row r="1989" spans="2:2" ht="15.5">
      <c r="B1989" s="249"/>
    </row>
    <row r="1990" spans="2:2" ht="15.5">
      <c r="B1990" s="249"/>
    </row>
    <row r="1991" spans="2:2" ht="15.5">
      <c r="B1991" s="249"/>
    </row>
    <row r="1992" spans="2:2" ht="15.5">
      <c r="B1992" s="249"/>
    </row>
    <row r="1993" spans="2:2" ht="15.5">
      <c r="B1993" s="249"/>
    </row>
    <row r="1994" spans="2:2" ht="15.5">
      <c r="B1994" s="249"/>
    </row>
    <row r="1995" spans="2:2" ht="15.5">
      <c r="B1995" s="249"/>
    </row>
    <row r="1996" spans="2:2" ht="15.5">
      <c r="B1996" s="249"/>
    </row>
    <row r="1997" spans="2:2" ht="15.5">
      <c r="B1997" s="249"/>
    </row>
    <row r="1998" spans="2:2" ht="15.5">
      <c r="B1998" s="249"/>
    </row>
    <row r="1999" spans="2:2" ht="15.5">
      <c r="B1999" s="249"/>
    </row>
    <row r="2000" spans="2:2" ht="15.5">
      <c r="B2000" s="249"/>
    </row>
    <row r="2001" spans="2:2" ht="15.5">
      <c r="B2001" s="249"/>
    </row>
    <row r="2002" spans="2:2" ht="15.5">
      <c r="B2002" s="249"/>
    </row>
    <row r="2003" spans="2:2" ht="15.5">
      <c r="B2003" s="249"/>
    </row>
    <row r="2004" spans="2:2" ht="15.5">
      <c r="B2004" s="249"/>
    </row>
    <row r="2005" spans="2:2" ht="15.5">
      <c r="B2005" s="249"/>
    </row>
    <row r="2006" spans="2:2" ht="15.5">
      <c r="B2006" s="249"/>
    </row>
    <row r="2007" spans="2:2" ht="15.5">
      <c r="B2007" s="249"/>
    </row>
    <row r="2008" spans="2:2" ht="15.5">
      <c r="B2008" s="249"/>
    </row>
    <row r="2009" spans="2:2" ht="15.5">
      <c r="B2009" s="249"/>
    </row>
    <row r="2010" spans="2:2" ht="15.5">
      <c r="B2010" s="249"/>
    </row>
    <row r="2011" spans="2:2" ht="15.5">
      <c r="B2011" s="249"/>
    </row>
    <row r="2012" spans="2:2" ht="15.5">
      <c r="B2012" s="249"/>
    </row>
    <row r="2013" spans="2:2" ht="15.5">
      <c r="B2013" s="249"/>
    </row>
    <row r="2014" spans="2:2" ht="15.5">
      <c r="B2014" s="249"/>
    </row>
    <row r="2015" spans="2:2" ht="15.5">
      <c r="B2015" s="249"/>
    </row>
    <row r="2016" spans="2:2" ht="15.5">
      <c r="B2016" s="249"/>
    </row>
    <row r="2017" spans="2:2" ht="15.5">
      <c r="B2017" s="249"/>
    </row>
    <row r="2018" spans="2:2" ht="15.5">
      <c r="B2018" s="249"/>
    </row>
    <row r="2019" spans="2:2" ht="15.5">
      <c r="B2019" s="249"/>
    </row>
    <row r="2020" spans="2:2" ht="15.5">
      <c r="B2020" s="249"/>
    </row>
    <row r="2021" spans="2:2" ht="15.5">
      <c r="B2021" s="249"/>
    </row>
    <row r="2022" spans="2:2" ht="15.5">
      <c r="B2022" s="249"/>
    </row>
    <row r="2023" spans="2:2" ht="15.5">
      <c r="B2023" s="249"/>
    </row>
    <row r="2024" spans="2:2" ht="15.5">
      <c r="B2024" s="249"/>
    </row>
    <row r="2025" spans="2:2" ht="15.5">
      <c r="B2025" s="249"/>
    </row>
    <row r="2026" spans="2:2" ht="15.5">
      <c r="B2026" s="249"/>
    </row>
    <row r="2027" spans="2:2" ht="15.5">
      <c r="B2027" s="249"/>
    </row>
    <row r="2028" spans="2:2" ht="15.5">
      <c r="B2028" s="249"/>
    </row>
    <row r="2029" spans="2:2" ht="15.5">
      <c r="B2029" s="249"/>
    </row>
    <row r="2030" spans="2:2" ht="15.5">
      <c r="B2030" s="249"/>
    </row>
    <row r="2031" spans="2:2" ht="15.5">
      <c r="B2031" s="249"/>
    </row>
    <row r="2032" spans="2:2" ht="15.5">
      <c r="B2032" s="249"/>
    </row>
    <row r="2033" spans="2:2" ht="15.5">
      <c r="B2033" s="249"/>
    </row>
    <row r="2034" spans="2:2" ht="15.5">
      <c r="B2034" s="249"/>
    </row>
    <row r="2035" spans="2:2" ht="15.5">
      <c r="B2035" s="249"/>
    </row>
    <row r="2036" spans="2:2" ht="15.5">
      <c r="B2036" s="249"/>
    </row>
    <row r="2037" spans="2:2" ht="15.5">
      <c r="B2037" s="249"/>
    </row>
    <row r="2038" spans="2:2" ht="15.5">
      <c r="B2038" s="249"/>
    </row>
    <row r="2039" spans="2:2" ht="15.5">
      <c r="B2039" s="249"/>
    </row>
    <row r="2040" spans="2:2" ht="15.5">
      <c r="B2040" s="249"/>
    </row>
    <row r="2041" spans="2:2" ht="15.5">
      <c r="B2041" s="249"/>
    </row>
    <row r="2042" spans="2:2" ht="15.5">
      <c r="B2042" s="249"/>
    </row>
    <row r="2043" spans="2:2" ht="15.5">
      <c r="B2043" s="249"/>
    </row>
    <row r="2044" spans="2:2" ht="15.5">
      <c r="B2044" s="249"/>
    </row>
    <row r="2045" spans="2:2" ht="15.5">
      <c r="B2045" s="249"/>
    </row>
    <row r="2046" spans="2:2" ht="15.5">
      <c r="B2046" s="249"/>
    </row>
    <row r="2047" spans="2:2" ht="15.5">
      <c r="B2047" s="249"/>
    </row>
    <row r="2048" spans="2:2" ht="15.5">
      <c r="B2048" s="249"/>
    </row>
    <row r="2049" spans="2:2" ht="15.5">
      <c r="B2049" s="249"/>
    </row>
    <row r="2050" spans="2:2" ht="15.5">
      <c r="B2050" s="249"/>
    </row>
    <row r="2051" spans="2:2" ht="15.5">
      <c r="B2051" s="249"/>
    </row>
    <row r="2052" spans="2:2" ht="15.5">
      <c r="B2052" s="249"/>
    </row>
    <row r="2053" spans="2:2" ht="15.5">
      <c r="B2053" s="249"/>
    </row>
    <row r="2054" spans="2:2" ht="15.5">
      <c r="B2054" s="249"/>
    </row>
    <row r="2055" spans="2:2" ht="15.5">
      <c r="B2055" s="249"/>
    </row>
    <row r="2056" spans="2:2" ht="15.5">
      <c r="B2056" s="249"/>
    </row>
    <row r="2057" spans="2:2" ht="15.5">
      <c r="B2057" s="249"/>
    </row>
    <row r="2058" spans="2:2" ht="15.5">
      <c r="B2058" s="249"/>
    </row>
    <row r="2059" spans="2:2" ht="15.5">
      <c r="B2059" s="249"/>
    </row>
    <row r="2060" spans="2:2" ht="15.5">
      <c r="B2060" s="249"/>
    </row>
    <row r="2061" spans="2:2" ht="15.5">
      <c r="B2061" s="249"/>
    </row>
    <row r="2062" spans="2:2" ht="15.5">
      <c r="B2062" s="249"/>
    </row>
    <row r="2063" spans="2:2" ht="15.5">
      <c r="B2063" s="249"/>
    </row>
    <row r="2064" spans="2:2" ht="15.5">
      <c r="B2064" s="249"/>
    </row>
    <row r="2065" spans="2:2" ht="15.5">
      <c r="B2065" s="249"/>
    </row>
    <row r="2066" spans="2:2" ht="15.5">
      <c r="B2066" s="249"/>
    </row>
    <row r="2067" spans="2:2" ht="15.5">
      <c r="B2067" s="249"/>
    </row>
    <row r="2068" spans="2:2" ht="15.5">
      <c r="B2068" s="249"/>
    </row>
    <row r="2069" spans="2:2" ht="15.5">
      <c r="B2069" s="249"/>
    </row>
    <row r="2070" spans="2:2" ht="15.5">
      <c r="B2070" s="249"/>
    </row>
    <row r="2071" spans="2:2" ht="15.5">
      <c r="B2071" s="249"/>
    </row>
    <row r="2072" spans="2:2" ht="15.5">
      <c r="B2072" s="249"/>
    </row>
    <row r="2073" spans="2:2" ht="15.5">
      <c r="B2073" s="249"/>
    </row>
    <row r="2074" spans="2:2" ht="15.5">
      <c r="B2074" s="249"/>
    </row>
    <row r="2075" spans="2:2" ht="15.5">
      <c r="B2075" s="249"/>
    </row>
    <row r="2076" spans="2:2" ht="15.5">
      <c r="B2076" s="249"/>
    </row>
    <row r="2077" spans="2:2" ht="15.5">
      <c r="B2077" s="249"/>
    </row>
    <row r="2078" spans="2:2" ht="15.5">
      <c r="B2078" s="249"/>
    </row>
    <row r="2079" spans="2:2" ht="15.5">
      <c r="B2079" s="249"/>
    </row>
    <row r="2080" spans="2:2" ht="15.5">
      <c r="B2080" s="249"/>
    </row>
    <row r="2081" spans="2:2" ht="15.5">
      <c r="B2081" s="249"/>
    </row>
    <row r="2082" spans="2:2" ht="15.5">
      <c r="B2082" s="249"/>
    </row>
    <row r="2083" spans="2:2" ht="15.5">
      <c r="B2083" s="249"/>
    </row>
    <row r="2084" spans="2:2" ht="15.5">
      <c r="B2084" s="249"/>
    </row>
    <row r="2085" spans="2:2" ht="15.5">
      <c r="B2085" s="249"/>
    </row>
    <row r="2086" spans="2:2" ht="15.5">
      <c r="B2086" s="249"/>
    </row>
    <row r="2087" spans="2:2" ht="15.5">
      <c r="B2087" s="249"/>
    </row>
    <row r="2088" spans="2:2" ht="15.5">
      <c r="B2088" s="249"/>
    </row>
    <row r="2089" spans="2:2" ht="15.5">
      <c r="B2089" s="249"/>
    </row>
    <row r="2090" spans="2:2" ht="15.5">
      <c r="B2090" s="249"/>
    </row>
    <row r="2091" spans="2:2" ht="15.5">
      <c r="B2091" s="249"/>
    </row>
    <row r="2092" spans="2:2" ht="15.5">
      <c r="B2092" s="249"/>
    </row>
    <row r="2093" spans="2:2" ht="15.5">
      <c r="B2093" s="249"/>
    </row>
    <row r="2094" spans="2:2" ht="15.5">
      <c r="B2094" s="249"/>
    </row>
    <row r="2095" spans="2:2" ht="15.5">
      <c r="B2095" s="249"/>
    </row>
    <row r="2096" spans="2:2" ht="15.5">
      <c r="B2096" s="249"/>
    </row>
    <row r="2097" spans="2:5" ht="15.5">
      <c r="B2097" s="249"/>
    </row>
    <row r="2098" spans="2:5" ht="15.5">
      <c r="B2098" s="249"/>
    </row>
    <row r="2099" spans="2:5" ht="15.5">
      <c r="B2099" s="249"/>
    </row>
    <row r="2100" spans="2:5" ht="15.5">
      <c r="B2100" s="249"/>
    </row>
    <row r="2101" spans="2:5" ht="15.5">
      <c r="B2101" s="249"/>
    </row>
    <row r="2102" spans="2:5" ht="15.5">
      <c r="B2102" s="249"/>
      <c r="E2102" s="252"/>
    </row>
    <row r="2103" spans="2:5" ht="15.5">
      <c r="B2103" s="249"/>
      <c r="E2103" s="251"/>
    </row>
    <row r="2104" spans="2:5" ht="15.5">
      <c r="B2104" s="249"/>
      <c r="E2104" s="251"/>
    </row>
    <row r="2105" spans="2:5" ht="15.5">
      <c r="B2105" s="249"/>
    </row>
    <row r="2106" spans="2:5" ht="15.5">
      <c r="B2106" s="249"/>
    </row>
    <row r="2107" spans="2:5" ht="15.5">
      <c r="B2107" s="249"/>
    </row>
    <row r="2108" spans="2:5" ht="15.5">
      <c r="B2108" s="249"/>
    </row>
    <row r="2109" spans="2:5" ht="15.5">
      <c r="B2109" s="249"/>
    </row>
    <row r="2110" spans="2:5" ht="15.5">
      <c r="B2110" s="249"/>
    </row>
    <row r="2111" spans="2:5" ht="15.5">
      <c r="B2111" s="249"/>
    </row>
    <row r="2112" spans="2:5" ht="15.5">
      <c r="B2112" s="249"/>
    </row>
    <row r="2113" spans="2:2" ht="15.5">
      <c r="B2113" s="249"/>
    </row>
    <row r="2114" spans="2:2" ht="15.5">
      <c r="B2114" s="249"/>
    </row>
    <row r="2115" spans="2:2" ht="15.5">
      <c r="B2115" s="249"/>
    </row>
    <row r="2116" spans="2:2" ht="15.5">
      <c r="B2116" s="249"/>
    </row>
    <row r="2117" spans="2:2" ht="15.5">
      <c r="B2117" s="249"/>
    </row>
    <row r="2118" spans="2:2" ht="15.5">
      <c r="B2118" s="249"/>
    </row>
    <row r="2119" spans="2:2" ht="15.5">
      <c r="B2119" s="249"/>
    </row>
    <row r="2120" spans="2:2" ht="15.5">
      <c r="B2120" s="249"/>
    </row>
    <row r="2121" spans="2:2" ht="15.5">
      <c r="B2121" s="249"/>
    </row>
    <row r="2122" spans="2:2" ht="15.5">
      <c r="B2122" s="249"/>
    </row>
    <row r="2123" spans="2:2" ht="15.5">
      <c r="B2123" s="249"/>
    </row>
    <row r="2124" spans="2:2" ht="15.5">
      <c r="B2124" s="249"/>
    </row>
    <row r="2125" spans="2:2" ht="15.5">
      <c r="B2125" s="249"/>
    </row>
    <row r="2126" spans="2:2" ht="15.5">
      <c r="B2126" s="249"/>
    </row>
    <row r="2127" spans="2:2" ht="15.5">
      <c r="B2127" s="249"/>
    </row>
    <row r="2128" spans="2:2" ht="15.5">
      <c r="B2128" s="249"/>
    </row>
    <row r="2129" spans="2:2" ht="15.5">
      <c r="B2129" s="249"/>
    </row>
    <row r="2130" spans="2:2" ht="15.5">
      <c r="B2130" s="249"/>
    </row>
    <row r="2131" spans="2:2" ht="15.5">
      <c r="B2131" s="249"/>
    </row>
    <row r="2132" spans="2:2" ht="15.5">
      <c r="B2132" s="249"/>
    </row>
    <row r="2133" spans="2:2" ht="15.5">
      <c r="B2133" s="249"/>
    </row>
    <row r="2134" spans="2:2" ht="15.5">
      <c r="B2134" s="249"/>
    </row>
    <row r="2135" spans="2:2" ht="15.5">
      <c r="B2135" s="249"/>
    </row>
    <row r="2136" spans="2:2" ht="15.5">
      <c r="B2136" s="249"/>
    </row>
    <row r="2137" spans="2:2" ht="15.5">
      <c r="B2137" s="249"/>
    </row>
    <row r="2138" spans="2:2" ht="15.5">
      <c r="B2138" s="249"/>
    </row>
    <row r="2139" spans="2:2" ht="15.5">
      <c r="B2139" s="249"/>
    </row>
    <row r="2140" spans="2:2" ht="15.5">
      <c r="B2140" s="249"/>
    </row>
    <row r="2141" spans="2:2" ht="15.5">
      <c r="B2141" s="249"/>
    </row>
    <row r="2142" spans="2:2" ht="15.5">
      <c r="B2142" s="249"/>
    </row>
    <row r="2143" spans="2:2" ht="15.5">
      <c r="B2143" s="249"/>
    </row>
    <row r="2144" spans="2:2" ht="15.5">
      <c r="B2144" s="249"/>
    </row>
    <row r="2145" spans="2:2" ht="15.5">
      <c r="B2145" s="249"/>
    </row>
    <row r="2146" spans="2:2" ht="15.5">
      <c r="B2146" s="249"/>
    </row>
    <row r="2147" spans="2:2" ht="15.5">
      <c r="B2147" s="249"/>
    </row>
    <row r="2148" spans="2:2" ht="15.5">
      <c r="B2148" s="249"/>
    </row>
    <row r="2149" spans="2:2" ht="15.5">
      <c r="B2149" s="249"/>
    </row>
    <row r="2150" spans="2:2" ht="15.5">
      <c r="B2150" s="249"/>
    </row>
    <row r="2151" spans="2:2" ht="15.5">
      <c r="B2151" s="249"/>
    </row>
    <row r="2152" spans="2:2" ht="15.5">
      <c r="B2152" s="249"/>
    </row>
    <row r="2153" spans="2:2" ht="15.5">
      <c r="B2153" s="249"/>
    </row>
    <row r="2154" spans="2:2" ht="15.5">
      <c r="B2154" s="249"/>
    </row>
    <row r="2155" spans="2:2" ht="15.5">
      <c r="B2155" s="249"/>
    </row>
    <row r="2156" spans="2:2" ht="15.5">
      <c r="B2156" s="249"/>
    </row>
    <row r="2157" spans="2:2" ht="15.5">
      <c r="B2157" s="249"/>
    </row>
    <row r="2158" spans="2:2" ht="15.5">
      <c r="B2158" s="249"/>
    </row>
    <row r="2159" spans="2:2" ht="15.5">
      <c r="B2159" s="249"/>
    </row>
    <row r="2160" spans="2:2" ht="15.5">
      <c r="B2160" s="249"/>
    </row>
    <row r="2161" spans="2:2" ht="15.5">
      <c r="B2161" s="249"/>
    </row>
    <row r="2162" spans="2:2" ht="15.5">
      <c r="B2162" s="249"/>
    </row>
    <row r="2163" spans="2:2" ht="15.5">
      <c r="B2163" s="249"/>
    </row>
    <row r="2164" spans="2:2" ht="15.5">
      <c r="B2164" s="249"/>
    </row>
    <row r="2165" spans="2:2" ht="15.5">
      <c r="B2165" s="249"/>
    </row>
    <row r="2166" spans="2:2" ht="15.5">
      <c r="B2166" s="249"/>
    </row>
    <row r="2167" spans="2:2" ht="15.5">
      <c r="B2167" s="249"/>
    </row>
    <row r="2168" spans="2:2" ht="15.5">
      <c r="B2168" s="249"/>
    </row>
    <row r="2169" spans="2:2" ht="15.5">
      <c r="B2169" s="249"/>
    </row>
    <row r="2170" spans="2:2" ht="15.5">
      <c r="B2170" s="249"/>
    </row>
    <row r="2171" spans="2:2" ht="15.5">
      <c r="B2171" s="249"/>
    </row>
    <row r="2172" spans="2:2" ht="15.5">
      <c r="B2172" s="249"/>
    </row>
    <row r="2173" spans="2:2" ht="15.5">
      <c r="B2173" s="249"/>
    </row>
    <row r="2174" spans="2:2" ht="15.5">
      <c r="B2174" s="249"/>
    </row>
    <row r="2175" spans="2:2" ht="15.5">
      <c r="B2175" s="249"/>
    </row>
    <row r="2176" spans="2:2" ht="15.5">
      <c r="B2176" s="249"/>
    </row>
    <row r="2177" spans="2:2" ht="15.5">
      <c r="B2177" s="249"/>
    </row>
    <row r="2178" spans="2:2" ht="15.5">
      <c r="B2178" s="249"/>
    </row>
    <row r="2179" spans="2:2" ht="15.5">
      <c r="B2179" s="249"/>
    </row>
    <row r="2180" spans="2:2" ht="15.5">
      <c r="B2180" s="249"/>
    </row>
    <row r="2181" spans="2:2" ht="15.5">
      <c r="B2181" s="249"/>
    </row>
    <row r="2182" spans="2:2" ht="15.5">
      <c r="B2182" s="249"/>
    </row>
    <row r="2183" spans="2:2" ht="15.5">
      <c r="B2183" s="249"/>
    </row>
    <row r="2184" spans="2:2" ht="15.5">
      <c r="B2184" s="249"/>
    </row>
    <row r="2185" spans="2:2" ht="15.5">
      <c r="B2185" s="249"/>
    </row>
    <row r="2186" spans="2:2" ht="15.5">
      <c r="B2186" s="249"/>
    </row>
    <row r="2187" spans="2:2" ht="15.5">
      <c r="B2187" s="249"/>
    </row>
    <row r="2188" spans="2:2" ht="15.5">
      <c r="B2188" s="249"/>
    </row>
    <row r="2189" spans="2:2" ht="15.5">
      <c r="B2189" s="249"/>
    </row>
    <row r="2190" spans="2:2" ht="15.5">
      <c r="B2190" s="249"/>
    </row>
    <row r="2191" spans="2:2" ht="15.5">
      <c r="B2191" s="249"/>
    </row>
    <row r="2192" spans="2:2" ht="15.5">
      <c r="B2192" s="249"/>
    </row>
    <row r="2193" spans="2:2" ht="15.5">
      <c r="B2193" s="249"/>
    </row>
    <row r="2194" spans="2:2" ht="15.5">
      <c r="B2194" s="249"/>
    </row>
    <row r="2195" spans="2:2" ht="15.5">
      <c r="B2195" s="249"/>
    </row>
    <row r="2196" spans="2:2" ht="15.5">
      <c r="B2196" s="249"/>
    </row>
    <row r="2197" spans="2:2" ht="15.5">
      <c r="B2197" s="249"/>
    </row>
    <row r="2198" spans="2:2" ht="15.5">
      <c r="B2198" s="249"/>
    </row>
    <row r="2199" spans="2:2" ht="15.5">
      <c r="B2199" s="249"/>
    </row>
    <row r="2200" spans="2:2" ht="15.5">
      <c r="B2200" s="249"/>
    </row>
    <row r="2201" spans="2:2" ht="15.5">
      <c r="B2201" s="249"/>
    </row>
    <row r="2202" spans="2:2" ht="15.5">
      <c r="B2202" s="249"/>
    </row>
    <row r="2203" spans="2:2" ht="15.5">
      <c r="B2203" s="249"/>
    </row>
    <row r="2204" spans="2:2" ht="15.5">
      <c r="B2204" s="249"/>
    </row>
    <row r="2205" spans="2:2" ht="15.5">
      <c r="B2205" s="249"/>
    </row>
    <row r="2206" spans="2:2" ht="15.5">
      <c r="B2206" s="249"/>
    </row>
    <row r="2207" spans="2:2" ht="15.5">
      <c r="B2207" s="249"/>
    </row>
    <row r="2208" spans="2:2" ht="15.5">
      <c r="B2208" s="249"/>
    </row>
    <row r="2209" spans="2:2" ht="15.5">
      <c r="B2209" s="249"/>
    </row>
    <row r="2210" spans="2:2" ht="15.5">
      <c r="B2210" s="249"/>
    </row>
    <row r="2211" spans="2:2" ht="15.5">
      <c r="B2211" s="249"/>
    </row>
    <row r="2212" spans="2:2" ht="15.5">
      <c r="B2212" s="249"/>
    </row>
    <row r="2213" spans="2:2" ht="15.5">
      <c r="B2213" s="249"/>
    </row>
    <row r="2214" spans="2:2" ht="15.5">
      <c r="B2214" s="249"/>
    </row>
    <row r="2215" spans="2:2" ht="15.5">
      <c r="B2215" s="249"/>
    </row>
    <row r="2216" spans="2:2" ht="15.5">
      <c r="B2216" s="249"/>
    </row>
    <row r="2217" spans="2:2" ht="15.5">
      <c r="B2217" s="249"/>
    </row>
    <row r="2218" spans="2:2" ht="15.5">
      <c r="B2218" s="249"/>
    </row>
    <row r="2219" spans="2:2" ht="15.5">
      <c r="B2219" s="249"/>
    </row>
    <row r="2220" spans="2:2" ht="15.5">
      <c r="B2220" s="249"/>
    </row>
    <row r="2221" spans="2:2" ht="15.5">
      <c r="B2221" s="249"/>
    </row>
    <row r="2222" spans="2:2" ht="15.5">
      <c r="B2222" s="249"/>
    </row>
    <row r="2223" spans="2:2" ht="15.5">
      <c r="B2223" s="249"/>
    </row>
    <row r="2224" spans="2:2" ht="15.5">
      <c r="B2224" s="249"/>
    </row>
    <row r="2225" spans="2:2" ht="15.5">
      <c r="B2225" s="249"/>
    </row>
    <row r="2226" spans="2:2" ht="15.5">
      <c r="B2226" s="249"/>
    </row>
    <row r="2227" spans="2:2" ht="15.5">
      <c r="B2227" s="249"/>
    </row>
    <row r="2228" spans="2:2" ht="15.5">
      <c r="B2228" s="249"/>
    </row>
    <row r="2229" spans="2:2" ht="15.5">
      <c r="B2229" s="249"/>
    </row>
    <row r="2230" spans="2:2" ht="15.5">
      <c r="B2230" s="249"/>
    </row>
    <row r="2231" spans="2:2" ht="15.5">
      <c r="B2231" s="249"/>
    </row>
    <row r="2232" spans="2:2" ht="15.5">
      <c r="B2232" s="249"/>
    </row>
    <row r="2233" spans="2:2" ht="15.5">
      <c r="B2233" s="249"/>
    </row>
    <row r="2234" spans="2:2" ht="15.5">
      <c r="B2234" s="249"/>
    </row>
    <row r="2235" spans="2:2" ht="15.5">
      <c r="B2235" s="249"/>
    </row>
    <row r="2236" spans="2:2" ht="15.5">
      <c r="B2236" s="249"/>
    </row>
    <row r="2237" spans="2:2" ht="15.5">
      <c r="B2237" s="249"/>
    </row>
    <row r="2238" spans="2:2" ht="15.5">
      <c r="B2238" s="249"/>
    </row>
    <row r="2239" spans="2:2" ht="15.5">
      <c r="B2239" s="249"/>
    </row>
    <row r="2240" spans="2:2" ht="15.5">
      <c r="B2240" s="249"/>
    </row>
    <row r="2241" spans="2:2" ht="15.5">
      <c r="B2241" s="249"/>
    </row>
    <row r="2242" spans="2:2" ht="15.5">
      <c r="B2242" s="249"/>
    </row>
    <row r="2243" spans="2:2" ht="15.5">
      <c r="B2243" s="249"/>
    </row>
    <row r="2244" spans="2:2" ht="15.5">
      <c r="B2244" s="249"/>
    </row>
    <row r="2245" spans="2:2" ht="15.5">
      <c r="B2245" s="249"/>
    </row>
    <row r="2246" spans="2:2" ht="15.5">
      <c r="B2246" s="249"/>
    </row>
    <row r="2247" spans="2:2" ht="15.5">
      <c r="B2247" s="249"/>
    </row>
    <row r="2248" spans="2:2" ht="15.5">
      <c r="B2248" s="249"/>
    </row>
    <row r="2249" spans="2:2" ht="15.5">
      <c r="B2249" s="249"/>
    </row>
    <row r="2250" spans="2:2" ht="15.5">
      <c r="B2250" s="249"/>
    </row>
    <row r="2251" spans="2:2" ht="15.5">
      <c r="B2251" s="249"/>
    </row>
    <row r="2252" spans="2:2" ht="15.5">
      <c r="B2252" s="249"/>
    </row>
    <row r="2253" spans="2:2" ht="15.5">
      <c r="B2253" s="249"/>
    </row>
    <row r="2254" spans="2:2" ht="15.5">
      <c r="B2254" s="249"/>
    </row>
    <row r="2255" spans="2:2" ht="15.5">
      <c r="B2255" s="249"/>
    </row>
    <row r="2256" spans="2:2" ht="15.5">
      <c r="B2256" s="249"/>
    </row>
    <row r="2257" spans="2:2" ht="15.5">
      <c r="B2257" s="249"/>
    </row>
    <row r="2258" spans="2:2" ht="15.5">
      <c r="B2258" s="249"/>
    </row>
    <row r="2259" spans="2:2" ht="15.5">
      <c r="B2259" s="249"/>
    </row>
    <row r="2260" spans="2:2" ht="15.5">
      <c r="B2260" s="249"/>
    </row>
    <row r="2261" spans="2:2" ht="15.5">
      <c r="B2261" s="249"/>
    </row>
    <row r="2262" spans="2:2" ht="15.5">
      <c r="B2262" s="249"/>
    </row>
    <row r="2263" spans="2:2" ht="15.5">
      <c r="B2263" s="249"/>
    </row>
    <row r="2264" spans="2:2" ht="15.5">
      <c r="B2264" s="249"/>
    </row>
    <row r="2265" spans="2:2" ht="15.5">
      <c r="B2265" s="249"/>
    </row>
    <row r="2266" spans="2:2" ht="15.5">
      <c r="B2266" s="249"/>
    </row>
    <row r="2267" spans="2:2" ht="15.5">
      <c r="B2267" s="249"/>
    </row>
    <row r="2268" spans="2:2" ht="15.5">
      <c r="B2268" s="249"/>
    </row>
    <row r="2269" spans="2:2" ht="15.5">
      <c r="B2269" s="249"/>
    </row>
    <row r="2270" spans="2:2" ht="15.5">
      <c r="B2270" s="249"/>
    </row>
    <row r="2271" spans="2:2" ht="15.5">
      <c r="B2271" s="249"/>
    </row>
    <row r="2272" spans="2:2" ht="15.5">
      <c r="B2272" s="249"/>
    </row>
    <row r="2273" spans="2:2" ht="15.5">
      <c r="B2273" s="249"/>
    </row>
    <row r="2274" spans="2:2" ht="15.5">
      <c r="B2274" s="249"/>
    </row>
    <row r="2275" spans="2:2" ht="15.5">
      <c r="B2275" s="249"/>
    </row>
    <row r="2276" spans="2:2" ht="15.5">
      <c r="B2276" s="249"/>
    </row>
    <row r="2277" spans="2:2" ht="15.5">
      <c r="B2277" s="249"/>
    </row>
    <row r="2278" spans="2:2" ht="15.5">
      <c r="B2278" s="249"/>
    </row>
    <row r="2279" spans="2:2" ht="15.5">
      <c r="B2279" s="249"/>
    </row>
    <row r="2280" spans="2:2" ht="15.5">
      <c r="B2280" s="249"/>
    </row>
    <row r="2281" spans="2:2" ht="15.5">
      <c r="B2281" s="249"/>
    </row>
    <row r="2282" spans="2:2" ht="15.5">
      <c r="B2282" s="249"/>
    </row>
    <row r="2283" spans="2:2" ht="15.5">
      <c r="B2283" s="249"/>
    </row>
    <row r="2284" spans="2:2" ht="15.5">
      <c r="B2284" s="249"/>
    </row>
    <row r="2285" spans="2:2" ht="15.5">
      <c r="B2285" s="249"/>
    </row>
    <row r="2286" spans="2:2" ht="15.5">
      <c r="B2286" s="249"/>
    </row>
    <row r="2287" spans="2:2" ht="15.5">
      <c r="B2287" s="249"/>
    </row>
    <row r="2288" spans="2:2" ht="15.5">
      <c r="B2288" s="249"/>
    </row>
    <row r="2289" spans="2:2" ht="15.5">
      <c r="B2289" s="249"/>
    </row>
    <row r="2290" spans="2:2" ht="15.5">
      <c r="B2290" s="249"/>
    </row>
    <row r="2291" spans="2:2" ht="15.5">
      <c r="B2291" s="249"/>
    </row>
    <row r="2292" spans="2:2" ht="15.5">
      <c r="B2292" s="249"/>
    </row>
    <row r="2293" spans="2:2" ht="15.5">
      <c r="B2293" s="249"/>
    </row>
    <row r="2294" spans="2:2" ht="15.5">
      <c r="B2294" s="249"/>
    </row>
    <row r="2295" spans="2:2" ht="15.5">
      <c r="B2295" s="249"/>
    </row>
    <row r="2296" spans="2:2" ht="15.5">
      <c r="B2296" s="249"/>
    </row>
    <row r="2297" spans="2:2" ht="15.5">
      <c r="B2297" s="249"/>
    </row>
    <row r="2298" spans="2:2" ht="15.5">
      <c r="B2298" s="249"/>
    </row>
    <row r="2299" spans="2:2" ht="15.5">
      <c r="B2299" s="249"/>
    </row>
    <row r="2300" spans="2:2" ht="15.5">
      <c r="B2300" s="249"/>
    </row>
    <row r="2301" spans="2:2" ht="15.5">
      <c r="B2301" s="249"/>
    </row>
    <row r="2302" spans="2:2" ht="15.5">
      <c r="B2302" s="249"/>
    </row>
    <row r="2303" spans="2:2" ht="15.5">
      <c r="B2303" s="249"/>
    </row>
    <row r="2304" spans="2:2" ht="15.5">
      <c r="B2304" s="249"/>
    </row>
    <row r="2305" spans="2:2" ht="15.5">
      <c r="B2305" s="249"/>
    </row>
    <row r="2306" spans="2:2" ht="15.5">
      <c r="B2306" s="249"/>
    </row>
    <row r="2307" spans="2:2" ht="15.5">
      <c r="B2307" s="249"/>
    </row>
    <row r="2308" spans="2:2" ht="15.5">
      <c r="B2308" s="249"/>
    </row>
    <row r="2309" spans="2:2" ht="15.5">
      <c r="B2309" s="249"/>
    </row>
    <row r="2310" spans="2:2" ht="15.5">
      <c r="B2310" s="249"/>
    </row>
    <row r="2311" spans="2:2" ht="15.5">
      <c r="B2311" s="249"/>
    </row>
    <row r="2312" spans="2:2" ht="15.5">
      <c r="B2312" s="249"/>
    </row>
    <row r="2313" spans="2:2" ht="15.5">
      <c r="B2313" s="249"/>
    </row>
    <row r="2314" spans="2:2" ht="15.5">
      <c r="B2314" s="249"/>
    </row>
    <row r="2315" spans="2:2" ht="15.5">
      <c r="B2315" s="249"/>
    </row>
    <row r="2316" spans="2:2" ht="15.5">
      <c r="B2316" s="249"/>
    </row>
    <row r="2317" spans="2:2" ht="15.5">
      <c r="B2317" s="249"/>
    </row>
    <row r="2318" spans="2:2" ht="15.5">
      <c r="B2318" s="249"/>
    </row>
    <row r="2319" spans="2:2" ht="15.5">
      <c r="B2319" s="249"/>
    </row>
    <row r="2320" spans="2:2" ht="15.5">
      <c r="B2320" s="249"/>
    </row>
    <row r="2321" spans="2:2" ht="15.5">
      <c r="B2321" s="249"/>
    </row>
    <row r="2322" spans="2:2" ht="15.5">
      <c r="B2322" s="249"/>
    </row>
    <row r="2323" spans="2:2" ht="15.5">
      <c r="B2323" s="249"/>
    </row>
    <row r="2324" spans="2:2" ht="15.5">
      <c r="B2324" s="249"/>
    </row>
    <row r="2325" spans="2:2" ht="15.5">
      <c r="B2325" s="249"/>
    </row>
    <row r="2326" spans="2:2" ht="15.5">
      <c r="B2326" s="249"/>
    </row>
    <row r="2327" spans="2:2" ht="15.5">
      <c r="B2327" s="249"/>
    </row>
    <row r="2328" spans="2:2" ht="15.5">
      <c r="B2328" s="249"/>
    </row>
    <row r="2329" spans="2:2" ht="15.5">
      <c r="B2329" s="249"/>
    </row>
    <row r="2330" spans="2:2" ht="15.5">
      <c r="B2330" s="249"/>
    </row>
    <row r="2331" spans="2:2" ht="15.5">
      <c r="B2331" s="249"/>
    </row>
    <row r="2332" spans="2:2" ht="15.5">
      <c r="B2332" s="249"/>
    </row>
    <row r="2333" spans="2:2" ht="15.5">
      <c r="B2333" s="249"/>
    </row>
    <row r="2334" spans="2:2" ht="15.5">
      <c r="B2334" s="249"/>
    </row>
    <row r="2335" spans="2:2" ht="15.5">
      <c r="B2335" s="249"/>
    </row>
    <row r="2336" spans="2:2" ht="15.5">
      <c r="B2336" s="249"/>
    </row>
    <row r="2337" spans="2:2" ht="15.5">
      <c r="B2337" s="249"/>
    </row>
    <row r="2338" spans="2:2" ht="15.5">
      <c r="B2338" s="249"/>
    </row>
    <row r="2339" spans="2:2" ht="15.5">
      <c r="B2339" s="249"/>
    </row>
    <row r="2340" spans="2:2" ht="15.5">
      <c r="B2340" s="249"/>
    </row>
    <row r="2341" spans="2:2" ht="15.5">
      <c r="B2341" s="249"/>
    </row>
    <row r="2342" spans="2:2" ht="15.5">
      <c r="B2342" s="249"/>
    </row>
    <row r="2343" spans="2:2" ht="15.5">
      <c r="B2343" s="249"/>
    </row>
    <row r="2344" spans="2:2" ht="15.5">
      <c r="B2344" s="249"/>
    </row>
    <row r="2345" spans="2:2" ht="15.5">
      <c r="B2345" s="249"/>
    </row>
    <row r="2346" spans="2:2" ht="15.5">
      <c r="B2346" s="249"/>
    </row>
    <row r="2347" spans="2:2" ht="15.5">
      <c r="B2347" s="249"/>
    </row>
    <row r="2348" spans="2:2" ht="15.5">
      <c r="B2348" s="249"/>
    </row>
    <row r="2349" spans="2:2" ht="15.5">
      <c r="B2349" s="249"/>
    </row>
    <row r="2350" spans="2:2" ht="15.5">
      <c r="B2350" s="249"/>
    </row>
    <row r="2351" spans="2:2" ht="15.5">
      <c r="B2351" s="249"/>
    </row>
    <row r="2352" spans="2:2" ht="15.5">
      <c r="B2352" s="249"/>
    </row>
    <row r="2353" spans="2:2" ht="15.5">
      <c r="B2353" s="249"/>
    </row>
    <row r="2354" spans="2:2" ht="15.5">
      <c r="B2354" s="249"/>
    </row>
    <row r="2355" spans="2:2" ht="15.5">
      <c r="B2355" s="249"/>
    </row>
    <row r="2356" spans="2:2" ht="15.5">
      <c r="B2356" s="249"/>
    </row>
    <row r="2357" spans="2:2" ht="15.5">
      <c r="B2357" s="249"/>
    </row>
    <row r="2358" spans="2:2" ht="15.5">
      <c r="B2358" s="249"/>
    </row>
    <row r="2359" spans="2:2" ht="15.5">
      <c r="B2359" s="249"/>
    </row>
    <row r="2360" spans="2:2" ht="15.5">
      <c r="B2360" s="249"/>
    </row>
    <row r="2361" spans="2:2" ht="15.5">
      <c r="B2361" s="249"/>
    </row>
    <row r="2362" spans="2:2" ht="15.5">
      <c r="B2362" s="249"/>
    </row>
    <row r="2363" spans="2:2" ht="15.5">
      <c r="B2363" s="249"/>
    </row>
    <row r="2364" spans="2:2" ht="15.5">
      <c r="B2364" s="249"/>
    </row>
    <row r="2365" spans="2:2" ht="15.5">
      <c r="B2365" s="249"/>
    </row>
    <row r="2366" spans="2:2" ht="15.5">
      <c r="B2366" s="249"/>
    </row>
    <row r="2367" spans="2:2" ht="15.5">
      <c r="B2367" s="249"/>
    </row>
    <row r="2368" spans="2:2" ht="15.5">
      <c r="B2368" s="249"/>
    </row>
    <row r="2369" spans="2:2" ht="15.5">
      <c r="B2369" s="249"/>
    </row>
    <row r="2370" spans="2:2" ht="15.5">
      <c r="B2370" s="249"/>
    </row>
    <row r="2371" spans="2:2" ht="15.5">
      <c r="B2371" s="249"/>
    </row>
    <row r="2372" spans="2:2" ht="15.5">
      <c r="B2372" s="249"/>
    </row>
    <row r="2373" spans="2:2" ht="15.5">
      <c r="B2373" s="249"/>
    </row>
    <row r="2374" spans="2:2" ht="15.5">
      <c r="B2374" s="249"/>
    </row>
    <row r="2375" spans="2:2" ht="15.5">
      <c r="B2375" s="249"/>
    </row>
    <row r="2376" spans="2:2" ht="15.5">
      <c r="B2376" s="249"/>
    </row>
    <row r="2377" spans="2:2" ht="15.5">
      <c r="B2377" s="249"/>
    </row>
    <row r="2378" spans="2:2" ht="15.5">
      <c r="B2378" s="249"/>
    </row>
    <row r="2379" spans="2:2" ht="15.5">
      <c r="B2379" s="249"/>
    </row>
    <row r="2380" spans="2:2" ht="15.5">
      <c r="B2380" s="249"/>
    </row>
    <row r="2381" spans="2:2" ht="15.5">
      <c r="B2381" s="249"/>
    </row>
    <row r="2382" spans="2:2" ht="15.5">
      <c r="B2382" s="249"/>
    </row>
    <row r="2383" spans="2:2" ht="15.5">
      <c r="B2383" s="249"/>
    </row>
    <row r="2384" spans="2:2" ht="15.5">
      <c r="B2384" s="249"/>
    </row>
    <row r="2385" spans="2:2" ht="15.5">
      <c r="B2385" s="249"/>
    </row>
    <row r="2386" spans="2:2" ht="15.5">
      <c r="B2386" s="249"/>
    </row>
    <row r="2387" spans="2:2" ht="15.5">
      <c r="B2387" s="249"/>
    </row>
    <row r="2388" spans="2:2" ht="15.5">
      <c r="B2388" s="249"/>
    </row>
    <row r="2389" spans="2:2" ht="15.5">
      <c r="B2389" s="249"/>
    </row>
    <row r="2390" spans="2:2" ht="15.5">
      <c r="B2390" s="249"/>
    </row>
    <row r="2391" spans="2:2" ht="15.5">
      <c r="B2391" s="249"/>
    </row>
    <row r="2392" spans="2:2" ht="15.5">
      <c r="B2392" s="249"/>
    </row>
    <row r="2393" spans="2:2" ht="15.5">
      <c r="B2393" s="249"/>
    </row>
    <row r="2394" spans="2:2" ht="15.5">
      <c r="B2394" s="249"/>
    </row>
    <row r="2395" spans="2:2" ht="15.5">
      <c r="B2395" s="249"/>
    </row>
    <row r="2396" spans="2:2" ht="15.5">
      <c r="B2396" s="249"/>
    </row>
    <row r="2397" spans="2:2" ht="15.5">
      <c r="B2397" s="249"/>
    </row>
    <row r="2398" spans="2:2" ht="15.5">
      <c r="B2398" s="249"/>
    </row>
    <row r="2399" spans="2:2" ht="15.5">
      <c r="B2399" s="249"/>
    </row>
    <row r="2400" spans="2:2" ht="15.5">
      <c r="B2400" s="249"/>
    </row>
    <row r="2401" spans="2:2" ht="15.5">
      <c r="B2401" s="249"/>
    </row>
    <row r="2402" spans="2:2" ht="15.5">
      <c r="B2402" s="249"/>
    </row>
    <row r="2403" spans="2:2" ht="15.5">
      <c r="B2403" s="249"/>
    </row>
    <row r="2404" spans="2:2" ht="15.5">
      <c r="B2404" s="249"/>
    </row>
    <row r="2405" spans="2:2" ht="15.5">
      <c r="B2405" s="249"/>
    </row>
    <row r="2406" spans="2:2" ht="15.5">
      <c r="B2406" s="249"/>
    </row>
    <row r="2407" spans="2:2" ht="15.5">
      <c r="B2407" s="249"/>
    </row>
    <row r="2408" spans="2:2" ht="15.5">
      <c r="B2408" s="249"/>
    </row>
    <row r="2409" spans="2:2" ht="15.5">
      <c r="B2409" s="249"/>
    </row>
    <row r="2410" spans="2:2" ht="15.5">
      <c r="B2410" s="249"/>
    </row>
    <row r="2411" spans="2:2" ht="15.5">
      <c r="B2411" s="249"/>
    </row>
    <row r="2412" spans="2:2" ht="15.5">
      <c r="B2412" s="249"/>
    </row>
    <row r="2413" spans="2:2" ht="15.5">
      <c r="B2413" s="249"/>
    </row>
    <row r="2414" spans="2:2" ht="15.5">
      <c r="B2414" s="249"/>
    </row>
    <row r="2415" spans="2:2" ht="15.5">
      <c r="B2415" s="249"/>
    </row>
    <row r="2416" spans="2:2" ht="15.5">
      <c r="B2416" s="249"/>
    </row>
    <row r="2417" spans="2:2" ht="15.5">
      <c r="B2417" s="249"/>
    </row>
    <row r="2418" spans="2:2" ht="15.5">
      <c r="B2418" s="249"/>
    </row>
    <row r="2419" spans="2:2" ht="15.5">
      <c r="B2419" s="249"/>
    </row>
    <row r="2420" spans="2:2" ht="15.5">
      <c r="B2420" s="249"/>
    </row>
    <row r="2421" spans="2:2" ht="15.5">
      <c r="B2421" s="249"/>
    </row>
    <row r="2422" spans="2:2" ht="15.5">
      <c r="B2422" s="249"/>
    </row>
    <row r="2423" spans="2:2" ht="15.5">
      <c r="B2423" s="249"/>
    </row>
    <row r="2424" spans="2:2" ht="15.5">
      <c r="B2424" s="249"/>
    </row>
    <row r="2425" spans="2:2" ht="15.5">
      <c r="B2425" s="249"/>
    </row>
    <row r="2426" spans="2:2" ht="15.5">
      <c r="B2426" s="249"/>
    </row>
    <row r="2427" spans="2:2" ht="15.5">
      <c r="B2427" s="249"/>
    </row>
    <row r="2428" spans="2:2" ht="15.5">
      <c r="B2428" s="249"/>
    </row>
    <row r="2429" spans="2:2" ht="15.5">
      <c r="B2429" s="249"/>
    </row>
    <row r="2430" spans="2:2" ht="15.5">
      <c r="B2430" s="249"/>
    </row>
    <row r="2431" spans="2:2" ht="15.5">
      <c r="B2431" s="249"/>
    </row>
    <row r="2432" spans="2:2" ht="15.5">
      <c r="B2432" s="249"/>
    </row>
    <row r="2433" spans="2:2" ht="15.5">
      <c r="B2433" s="249"/>
    </row>
    <row r="2434" spans="2:2" ht="15.5">
      <c r="B2434" s="249"/>
    </row>
    <row r="2435" spans="2:2" ht="15.5">
      <c r="B2435" s="249"/>
    </row>
    <row r="2436" spans="2:2" ht="15.5">
      <c r="B2436" s="249"/>
    </row>
    <row r="2437" spans="2:2" ht="15.5">
      <c r="B2437" s="249"/>
    </row>
    <row r="2438" spans="2:2" ht="15.5">
      <c r="B2438" s="249"/>
    </row>
    <row r="2439" spans="2:2" ht="15.5">
      <c r="B2439" s="249"/>
    </row>
    <row r="2440" spans="2:2" ht="15.5">
      <c r="B2440" s="249"/>
    </row>
    <row r="2441" spans="2:2" ht="15.5">
      <c r="B2441" s="249"/>
    </row>
    <row r="2442" spans="2:2" ht="15.5">
      <c r="B2442" s="249"/>
    </row>
    <row r="2443" spans="2:2" ht="15.5">
      <c r="B2443" s="249"/>
    </row>
    <row r="2444" spans="2:2" ht="15.5">
      <c r="B2444" s="249"/>
    </row>
    <row r="2445" spans="2:2" ht="15.5">
      <c r="B2445" s="249"/>
    </row>
    <row r="2446" spans="2:2" ht="15.5">
      <c r="B2446" s="249"/>
    </row>
    <row r="2447" spans="2:2" ht="15.5">
      <c r="B2447" s="249"/>
    </row>
    <row r="2448" spans="2:2" ht="15.5">
      <c r="B2448" s="249"/>
    </row>
    <row r="2449" spans="2:2" ht="15.5">
      <c r="B2449" s="249"/>
    </row>
    <row r="2450" spans="2:2" ht="15.5">
      <c r="B2450" s="249"/>
    </row>
    <row r="2451" spans="2:2" ht="15.5">
      <c r="B2451" s="249"/>
    </row>
    <row r="2452" spans="2:2" ht="15.5">
      <c r="B2452" s="249"/>
    </row>
    <row r="2453" spans="2:2" ht="15.5">
      <c r="B2453" s="249"/>
    </row>
    <row r="2454" spans="2:2" ht="15.5">
      <c r="B2454" s="249"/>
    </row>
    <row r="2455" spans="2:2" ht="15.5">
      <c r="B2455" s="249"/>
    </row>
    <row r="2456" spans="2:2" ht="15.5">
      <c r="B2456" s="249"/>
    </row>
    <row r="2457" spans="2:2" ht="15.5">
      <c r="B2457" s="249"/>
    </row>
    <row r="2458" spans="2:2" ht="15.5">
      <c r="B2458" s="249"/>
    </row>
    <row r="2459" spans="2:2" ht="15.5">
      <c r="B2459" s="249"/>
    </row>
    <row r="2460" spans="2:2" ht="15.5">
      <c r="B2460" s="249"/>
    </row>
    <row r="2461" spans="2:2" ht="15.5">
      <c r="B2461" s="249"/>
    </row>
    <row r="2462" spans="2:2" ht="15.5">
      <c r="B2462" s="249"/>
    </row>
    <row r="2463" spans="2:2" ht="15.5">
      <c r="B2463" s="249"/>
    </row>
    <row r="2464" spans="2:2" ht="15.5">
      <c r="B2464" s="249"/>
    </row>
    <row r="2465" spans="2:2" ht="15.5">
      <c r="B2465" s="249"/>
    </row>
    <row r="2466" spans="2:2" ht="15.5">
      <c r="B2466" s="249"/>
    </row>
    <row r="2467" spans="2:2" ht="15.5">
      <c r="B2467" s="249"/>
    </row>
    <row r="2468" spans="2:2" ht="15.5">
      <c r="B2468" s="249"/>
    </row>
    <row r="2469" spans="2:2" ht="15.5">
      <c r="B2469" s="249"/>
    </row>
    <row r="2470" spans="2:2" ht="15.5">
      <c r="B2470" s="249"/>
    </row>
    <row r="2471" spans="2:2" ht="15.5">
      <c r="B2471" s="249"/>
    </row>
    <row r="2472" spans="2:2" ht="15.5">
      <c r="B2472" s="249"/>
    </row>
    <row r="2473" spans="2:2" ht="15.5">
      <c r="B2473" s="249"/>
    </row>
    <row r="2474" spans="2:2" ht="15.5">
      <c r="B2474" s="249"/>
    </row>
    <row r="2475" spans="2:2" ht="15.5">
      <c r="B2475" s="249"/>
    </row>
    <row r="2476" spans="2:2" ht="15.5">
      <c r="B2476" s="249"/>
    </row>
    <row r="2477" spans="2:2" ht="15.5">
      <c r="B2477" s="249"/>
    </row>
    <row r="2478" spans="2:2" ht="15.5">
      <c r="B2478" s="249"/>
    </row>
    <row r="2479" spans="2:2" ht="15.5">
      <c r="B2479" s="249"/>
    </row>
    <row r="2480" spans="2:2" ht="15.5">
      <c r="B2480" s="249"/>
    </row>
    <row r="2481" spans="2:2" ht="15.5">
      <c r="B2481" s="249"/>
    </row>
    <row r="2482" spans="2:2" ht="15.5">
      <c r="B2482" s="249"/>
    </row>
    <row r="2483" spans="2:2" ht="15.5">
      <c r="B2483" s="249"/>
    </row>
    <row r="2484" spans="2:2" ht="15.5">
      <c r="B2484" s="249"/>
    </row>
    <row r="2485" spans="2:2" ht="15.5">
      <c r="B2485" s="249"/>
    </row>
    <row r="2486" spans="2:2" ht="15.5">
      <c r="B2486" s="249"/>
    </row>
    <row r="2487" spans="2:2" ht="15.5">
      <c r="B2487" s="249"/>
    </row>
    <row r="2488" spans="2:2" ht="15.5">
      <c r="B2488" s="249"/>
    </row>
    <row r="2489" spans="2:2" ht="15.5">
      <c r="B2489" s="249"/>
    </row>
    <row r="2490" spans="2:2" ht="15.5">
      <c r="B2490" s="249"/>
    </row>
    <row r="2491" spans="2:2" ht="15.5">
      <c r="B2491" s="249"/>
    </row>
    <row r="2492" spans="2:2" ht="15.5">
      <c r="B2492" s="249"/>
    </row>
    <row r="2493" spans="2:2" ht="15.5">
      <c r="B2493" s="249"/>
    </row>
    <row r="2494" spans="2:2" ht="15.5">
      <c r="B2494" s="249"/>
    </row>
    <row r="2495" spans="2:2" ht="15.5">
      <c r="B2495" s="249"/>
    </row>
    <row r="2496" spans="2:2" ht="15.5">
      <c r="B2496" s="249"/>
    </row>
    <row r="2497" spans="2:2" ht="15.5">
      <c r="B2497" s="249"/>
    </row>
    <row r="2498" spans="2:2" ht="15.5">
      <c r="B2498" s="249"/>
    </row>
    <row r="2499" spans="2:2" ht="15.5">
      <c r="B2499" s="249"/>
    </row>
    <row r="2500" spans="2:2" ht="15.5">
      <c r="B2500" s="249"/>
    </row>
    <row r="2501" spans="2:2" ht="15.5">
      <c r="B2501" s="249"/>
    </row>
    <row r="2502" spans="2:2" ht="15.5">
      <c r="B2502" s="249"/>
    </row>
    <row r="2503" spans="2:2" ht="15.5">
      <c r="B2503" s="249"/>
    </row>
    <row r="2504" spans="2:2" ht="15.5">
      <c r="B2504" s="249"/>
    </row>
    <row r="2505" spans="2:2" ht="15.5">
      <c r="B2505" s="249"/>
    </row>
    <row r="2506" spans="2:2" ht="15.5">
      <c r="B2506" s="249"/>
    </row>
    <row r="2507" spans="2:2" ht="15.5">
      <c r="B2507" s="249"/>
    </row>
    <row r="2508" spans="2:2" ht="15.5">
      <c r="B2508" s="249"/>
    </row>
    <row r="2509" spans="2:2" ht="15.5">
      <c r="B2509" s="249"/>
    </row>
    <row r="2510" spans="2:2" ht="15.5">
      <c r="B2510" s="249"/>
    </row>
    <row r="2511" spans="2:2" ht="15.5">
      <c r="B2511" s="249"/>
    </row>
    <row r="2512" spans="2:2" ht="15.5">
      <c r="B2512" s="249"/>
    </row>
    <row r="2513" spans="2:2" ht="15.5">
      <c r="B2513" s="249"/>
    </row>
    <row r="2514" spans="2:2" ht="15.5">
      <c r="B2514" s="249"/>
    </row>
    <row r="2515" spans="2:2" ht="15.5">
      <c r="B2515" s="249"/>
    </row>
    <row r="2516" spans="2:2" ht="15.5">
      <c r="B2516" s="249"/>
    </row>
    <row r="2517" spans="2:2" ht="15.5">
      <c r="B2517" s="249"/>
    </row>
    <row r="2518" spans="2:2" ht="15.5">
      <c r="B2518" s="249"/>
    </row>
    <row r="2519" spans="2:2" ht="15.5">
      <c r="B2519" s="249"/>
    </row>
    <row r="2520" spans="2:2" ht="15.5">
      <c r="B2520" s="249"/>
    </row>
    <row r="2521" spans="2:2" ht="15.5">
      <c r="B2521" s="249"/>
    </row>
    <row r="2522" spans="2:2" ht="15.5">
      <c r="B2522" s="249"/>
    </row>
    <row r="2523" spans="2:2" ht="15.5">
      <c r="B2523" s="249"/>
    </row>
    <row r="2524" spans="2:2" ht="15.5">
      <c r="B2524" s="249"/>
    </row>
    <row r="2525" spans="2:2" ht="15.5">
      <c r="B2525" s="249"/>
    </row>
    <row r="2526" spans="2:2" ht="15.5">
      <c r="B2526" s="249"/>
    </row>
    <row r="2527" spans="2:2" ht="15.5">
      <c r="B2527" s="249"/>
    </row>
    <row r="2528" spans="2:2" ht="15.5">
      <c r="B2528" s="249"/>
    </row>
    <row r="2529" spans="2:2" ht="15.5">
      <c r="B2529" s="249"/>
    </row>
    <row r="2530" spans="2:2" ht="15.5">
      <c r="B2530" s="249"/>
    </row>
    <row r="2531" spans="2:2" ht="15.5">
      <c r="B2531" s="249"/>
    </row>
    <row r="2532" spans="2:2" ht="15.5">
      <c r="B2532" s="249"/>
    </row>
    <row r="2533" spans="2:2" ht="15.5">
      <c r="B2533" s="249"/>
    </row>
    <row r="2534" spans="2:2" ht="15.5">
      <c r="B2534" s="249"/>
    </row>
    <row r="2535" spans="2:2" ht="15.5">
      <c r="B2535" s="249"/>
    </row>
    <row r="2536" spans="2:2" ht="15.5">
      <c r="B2536" s="249"/>
    </row>
    <row r="2537" spans="2:2" ht="15.5">
      <c r="B2537" s="249"/>
    </row>
    <row r="2538" spans="2:2" ht="15.5">
      <c r="B2538" s="249"/>
    </row>
    <row r="2539" spans="2:2" ht="15.5">
      <c r="B2539" s="249"/>
    </row>
    <row r="2540" spans="2:2" ht="15.5">
      <c r="B2540" s="249"/>
    </row>
    <row r="2541" spans="2:2" ht="15.5">
      <c r="B2541" s="249"/>
    </row>
    <row r="2542" spans="2:2" ht="15.5">
      <c r="B2542" s="249"/>
    </row>
    <row r="2543" spans="2:2" ht="15.5">
      <c r="B2543" s="249"/>
    </row>
    <row r="2544" spans="2:2" ht="15.5">
      <c r="B2544" s="249"/>
    </row>
    <row r="2545" spans="2:2" ht="15.5">
      <c r="B2545" s="249"/>
    </row>
    <row r="2546" spans="2:2" ht="15.5">
      <c r="B2546" s="249"/>
    </row>
    <row r="2547" spans="2:2" ht="15.5">
      <c r="B2547" s="249"/>
    </row>
    <row r="2548" spans="2:2" ht="15.5">
      <c r="B2548" s="249"/>
    </row>
    <row r="2549" spans="2:2" ht="15.5">
      <c r="B2549" s="249"/>
    </row>
    <row r="2550" spans="2:2" ht="15.5">
      <c r="B2550" s="249"/>
    </row>
    <row r="2551" spans="2:2" ht="15.5">
      <c r="B2551" s="249"/>
    </row>
    <row r="2552" spans="2:2" ht="15.5">
      <c r="B2552" s="249"/>
    </row>
    <row r="2553" spans="2:2" ht="15.5">
      <c r="B2553" s="249"/>
    </row>
    <row r="2554" spans="2:2" ht="15.5">
      <c r="B2554" s="249"/>
    </row>
    <row r="2555" spans="2:2" ht="15.5">
      <c r="B2555" s="249"/>
    </row>
    <row r="2556" spans="2:2" ht="15.5">
      <c r="B2556" s="249"/>
    </row>
    <row r="2557" spans="2:2" ht="15.5">
      <c r="B2557" s="249"/>
    </row>
    <row r="2558" spans="2:2" ht="15.5">
      <c r="B2558" s="249"/>
    </row>
    <row r="2559" spans="2:2" ht="15.5">
      <c r="B2559" s="249"/>
    </row>
    <row r="2560" spans="2:2" ht="15.5">
      <c r="B2560" s="249"/>
    </row>
    <row r="2561" spans="2:2" ht="15.5">
      <c r="B2561" s="249"/>
    </row>
    <row r="2562" spans="2:2" ht="15.5">
      <c r="B2562" s="249"/>
    </row>
    <row r="2563" spans="2:2" ht="15.5">
      <c r="B2563" s="249"/>
    </row>
    <row r="2564" spans="2:2" ht="15.5">
      <c r="B2564" s="249"/>
    </row>
    <row r="2565" spans="2:2" ht="15.5">
      <c r="B2565" s="249"/>
    </row>
    <row r="2566" spans="2:2" ht="15.5">
      <c r="B2566" s="249"/>
    </row>
    <row r="2567" spans="2:2" ht="15.5">
      <c r="B2567" s="249"/>
    </row>
    <row r="2568" spans="2:2" ht="15.5">
      <c r="B2568" s="249"/>
    </row>
    <row r="2569" spans="2:2" ht="15.5">
      <c r="B2569" s="249"/>
    </row>
    <row r="2570" spans="2:2" ht="15.5">
      <c r="B2570" s="249"/>
    </row>
    <row r="2571" spans="2:2" ht="15.5">
      <c r="B2571" s="249"/>
    </row>
    <row r="2572" spans="2:2" ht="15.5">
      <c r="B2572" s="249"/>
    </row>
    <row r="2573" spans="2:2" ht="15.5">
      <c r="B2573" s="249"/>
    </row>
    <row r="2574" spans="2:2" ht="15.5">
      <c r="B2574" s="249"/>
    </row>
    <row r="2575" spans="2:2" ht="15.5">
      <c r="B2575" s="249"/>
    </row>
    <row r="2576" spans="2:2" ht="15.5">
      <c r="B2576" s="249"/>
    </row>
    <row r="2577" spans="2:2" ht="15.5">
      <c r="B2577" s="249"/>
    </row>
    <row r="2578" spans="2:2" ht="15.5">
      <c r="B2578" s="249"/>
    </row>
    <row r="2579" spans="2:2" ht="15.5">
      <c r="B2579" s="249"/>
    </row>
    <row r="2580" spans="2:2" ht="15.5">
      <c r="B2580" s="249"/>
    </row>
    <row r="2581" spans="2:2" ht="15.5">
      <c r="B2581" s="249"/>
    </row>
    <row r="2582" spans="2:2" ht="15.5">
      <c r="B2582" s="249"/>
    </row>
    <row r="2583" spans="2:2" ht="15.5">
      <c r="B2583" s="249"/>
    </row>
    <row r="2584" spans="2:2" ht="15.5">
      <c r="B2584" s="249"/>
    </row>
    <row r="2585" spans="2:2" ht="15.5">
      <c r="B2585" s="249"/>
    </row>
    <row r="2586" spans="2:2" ht="15.5">
      <c r="B2586" s="249"/>
    </row>
    <row r="2587" spans="2:2" ht="15.5">
      <c r="B2587" s="249"/>
    </row>
    <row r="2588" spans="2:2" ht="15.5">
      <c r="B2588" s="249"/>
    </row>
    <row r="2589" spans="2:2" ht="15.5">
      <c r="B2589" s="249"/>
    </row>
    <row r="2590" spans="2:2" ht="15.5">
      <c r="B2590" s="249"/>
    </row>
    <row r="2591" spans="2:2" ht="15.5">
      <c r="B2591" s="249"/>
    </row>
    <row r="2592" spans="2:2" ht="15.5">
      <c r="B2592" s="249"/>
    </row>
    <row r="2593" spans="2:2" ht="15.5">
      <c r="B2593" s="249"/>
    </row>
    <row r="2594" spans="2:2" ht="15.5">
      <c r="B2594" s="249"/>
    </row>
    <row r="2595" spans="2:2" ht="15.5">
      <c r="B2595" s="249"/>
    </row>
    <row r="2596" spans="2:2" ht="15.5">
      <c r="B2596" s="249"/>
    </row>
    <row r="2597" spans="2:2" ht="15.5">
      <c r="B2597" s="249"/>
    </row>
    <row r="2598" spans="2:2" ht="15.5">
      <c r="B2598" s="249"/>
    </row>
    <row r="2599" spans="2:2" ht="15.5">
      <c r="B2599" s="249"/>
    </row>
    <row r="2600" spans="2:2" ht="15.5">
      <c r="B2600" s="249"/>
    </row>
    <row r="2601" spans="2:2" ht="15.5">
      <c r="B2601" s="249"/>
    </row>
    <row r="2602" spans="2:2" ht="15.5">
      <c r="B2602" s="249"/>
    </row>
    <row r="2603" spans="2:2" ht="15.5">
      <c r="B2603" s="249"/>
    </row>
    <row r="2604" spans="2:2" ht="15.5">
      <c r="B2604" s="249"/>
    </row>
    <row r="2605" spans="2:2" ht="15.5">
      <c r="B2605" s="249"/>
    </row>
    <row r="2606" spans="2:2" ht="15.5">
      <c r="B2606" s="249"/>
    </row>
    <row r="2607" spans="2:2" ht="15.5">
      <c r="B2607" s="249"/>
    </row>
    <row r="2608" spans="2:2" ht="15.5">
      <c r="B2608" s="249"/>
    </row>
    <row r="2609" spans="2:2" ht="15.5">
      <c r="B2609" s="249"/>
    </row>
    <row r="2610" spans="2:2" ht="15.5">
      <c r="B2610" s="249"/>
    </row>
    <row r="2611" spans="2:2">
      <c r="B2611" s="250"/>
    </row>
    <row r="2612" spans="2:2" ht="15.5">
      <c r="B2612" s="249"/>
    </row>
    <row r="2613" spans="2:2" ht="15.5">
      <c r="B2613" s="249"/>
    </row>
    <row r="2614" spans="2:2" ht="15.5">
      <c r="B2614" s="249"/>
    </row>
    <row r="2615" spans="2:2" ht="15.5">
      <c r="B2615" s="249"/>
    </row>
    <row r="2616" spans="2:2" ht="15.5">
      <c r="B2616" s="249"/>
    </row>
    <row r="2617" spans="2:2" ht="15.5">
      <c r="B2617" s="249"/>
    </row>
    <row r="2618" spans="2:2" ht="15.5">
      <c r="B2618" s="249"/>
    </row>
    <row r="2619" spans="2:2" ht="15.5">
      <c r="B2619" s="249"/>
    </row>
    <row r="2620" spans="2:2" ht="15.5">
      <c r="B2620" s="249"/>
    </row>
    <row r="2621" spans="2:2" ht="15.5">
      <c r="B2621" s="249"/>
    </row>
    <row r="2622" spans="2:2" ht="15.5">
      <c r="B2622" s="249"/>
    </row>
    <row r="2623" spans="2:2" ht="15.5">
      <c r="B2623" s="249"/>
    </row>
    <row r="2624" spans="2:2" ht="15.5">
      <c r="B2624" s="249"/>
    </row>
    <row r="2625" spans="2:2" ht="15.5">
      <c r="B2625" s="249"/>
    </row>
    <row r="2626" spans="2:2" ht="15.5">
      <c r="B2626" s="249"/>
    </row>
    <row r="2627" spans="2:2" ht="15.5">
      <c r="B2627" s="249"/>
    </row>
    <row r="2628" spans="2:2" ht="15.5">
      <c r="B2628" s="249"/>
    </row>
    <row r="2629" spans="2:2" ht="15.5">
      <c r="B2629" s="249"/>
    </row>
    <row r="2630" spans="2:2" ht="15.5">
      <c r="B2630" s="249"/>
    </row>
    <row r="2631" spans="2:2" ht="15.5">
      <c r="B2631" s="249"/>
    </row>
    <row r="2632" spans="2:2" ht="15.5">
      <c r="B2632" s="249"/>
    </row>
    <row r="2633" spans="2:2" ht="15.5">
      <c r="B2633" s="249"/>
    </row>
    <row r="2634" spans="2:2" ht="15.5">
      <c r="B2634" s="249"/>
    </row>
    <row r="2635" spans="2:2" ht="15.5">
      <c r="B2635" s="249"/>
    </row>
    <row r="2636" spans="2:2" ht="15.5">
      <c r="B2636" s="249"/>
    </row>
    <row r="2637" spans="2:2" ht="15.5">
      <c r="B2637" s="249"/>
    </row>
    <row r="2638" spans="2:2" ht="15.5">
      <c r="B2638" s="249"/>
    </row>
    <row r="2639" spans="2:2" ht="15.5">
      <c r="B2639" s="249"/>
    </row>
    <row r="2640" spans="2:2" ht="15.5">
      <c r="B2640" s="249"/>
    </row>
    <row r="2641" spans="2:2" ht="15.5">
      <c r="B2641" s="249"/>
    </row>
    <row r="2642" spans="2:2" ht="15.5">
      <c r="B2642" s="249"/>
    </row>
    <row r="2643" spans="2:2" ht="15.5">
      <c r="B2643" s="249"/>
    </row>
    <row r="2644" spans="2:2" ht="15.5">
      <c r="B2644" s="249"/>
    </row>
    <row r="2645" spans="2:2" ht="15.5">
      <c r="B2645" s="249"/>
    </row>
    <row r="2646" spans="2:2" ht="15.5">
      <c r="B2646" s="249"/>
    </row>
    <row r="2647" spans="2:2" ht="15.5">
      <c r="B2647" s="249"/>
    </row>
    <row r="2648" spans="2:2" ht="15.5">
      <c r="B2648" s="249"/>
    </row>
    <row r="2649" spans="2:2" ht="15.5">
      <c r="B2649" s="249"/>
    </row>
    <row r="2650" spans="2:2" ht="15.5">
      <c r="B2650" s="249"/>
    </row>
    <row r="2651" spans="2:2" ht="15.5">
      <c r="B2651" s="249"/>
    </row>
    <row r="2652" spans="2:2" ht="15.5">
      <c r="B2652" s="249"/>
    </row>
    <row r="2653" spans="2:2" ht="15.5">
      <c r="B2653" s="249"/>
    </row>
    <row r="2654" spans="2:2" ht="15.5">
      <c r="B2654" s="249"/>
    </row>
    <row r="2655" spans="2:2" ht="15.5">
      <c r="B2655" s="249"/>
    </row>
    <row r="2656" spans="2:2" ht="15.5">
      <c r="B2656" s="249"/>
    </row>
    <row r="2657" spans="2:2" ht="15.5">
      <c r="B2657" s="249"/>
    </row>
    <row r="2658" spans="2:2" ht="15.5">
      <c r="B2658" s="249"/>
    </row>
    <row r="2659" spans="2:2" ht="15.5">
      <c r="B2659" s="249"/>
    </row>
    <row r="2660" spans="2:2" ht="15.5">
      <c r="B2660" s="249"/>
    </row>
    <row r="2661" spans="2:2" ht="15.5">
      <c r="B2661" s="249"/>
    </row>
    <row r="2662" spans="2:2" ht="15.5">
      <c r="B2662" s="249"/>
    </row>
    <row r="2663" spans="2:2" ht="15.5">
      <c r="B2663" s="249"/>
    </row>
    <row r="2664" spans="2:2" ht="15.5">
      <c r="B2664" s="249"/>
    </row>
    <row r="2665" spans="2:2" ht="15.5">
      <c r="B2665" s="249"/>
    </row>
    <row r="2666" spans="2:2" ht="15.5">
      <c r="B2666" s="249"/>
    </row>
    <row r="2667" spans="2:2" ht="15.5">
      <c r="B2667" s="249"/>
    </row>
    <row r="2668" spans="2:2" ht="15.5">
      <c r="B2668" s="249"/>
    </row>
    <row r="2669" spans="2:2" ht="15.5">
      <c r="B2669" s="249"/>
    </row>
    <row r="2670" spans="2:2" ht="15.5">
      <c r="B2670" s="249"/>
    </row>
    <row r="2671" spans="2:2" ht="15.5">
      <c r="B2671" s="249"/>
    </row>
    <row r="2672" spans="2:2" ht="15.5">
      <c r="B2672" s="249"/>
    </row>
    <row r="2673" spans="2:2" ht="15.5">
      <c r="B2673" s="249"/>
    </row>
    <row r="2674" spans="2:2" ht="15.5">
      <c r="B2674" s="249"/>
    </row>
    <row r="2675" spans="2:2" ht="15.5">
      <c r="B2675" s="249"/>
    </row>
    <row r="2676" spans="2:2" ht="15.5">
      <c r="B2676" s="249"/>
    </row>
    <row r="2677" spans="2:2" ht="15.5">
      <c r="B2677" s="249"/>
    </row>
    <row r="2678" spans="2:2" ht="15.5">
      <c r="B2678" s="249"/>
    </row>
    <row r="2679" spans="2:2" ht="15.5">
      <c r="B2679" s="249"/>
    </row>
    <row r="2680" spans="2:2" ht="15.5">
      <c r="B2680" s="249"/>
    </row>
    <row r="2681" spans="2:2" ht="15.5">
      <c r="B2681" s="249"/>
    </row>
    <row r="2682" spans="2:2" ht="15.5">
      <c r="B2682" s="249"/>
    </row>
    <row r="2683" spans="2:2" ht="15.5">
      <c r="B2683" s="249"/>
    </row>
    <row r="2684" spans="2:2" ht="15.5">
      <c r="B2684" s="249"/>
    </row>
    <row r="2685" spans="2:2" ht="15.5">
      <c r="B2685" s="249"/>
    </row>
    <row r="2686" spans="2:2" ht="15.5">
      <c r="B2686" s="249"/>
    </row>
    <row r="2687" spans="2:2" ht="15.5">
      <c r="B2687" s="249"/>
    </row>
    <row r="2688" spans="2:2" ht="15.5">
      <c r="B2688" s="249"/>
    </row>
    <row r="2689" spans="2:2" ht="15.5">
      <c r="B2689" s="249"/>
    </row>
    <row r="2690" spans="2:2" ht="15.5">
      <c r="B2690" s="249"/>
    </row>
    <row r="2691" spans="2:2" ht="15.5">
      <c r="B2691" s="249"/>
    </row>
    <row r="2692" spans="2:2" ht="15.5">
      <c r="B2692" s="249"/>
    </row>
    <row r="2693" spans="2:2" ht="15.5">
      <c r="B2693" s="249"/>
    </row>
    <row r="2694" spans="2:2" ht="15.5">
      <c r="B2694" s="249"/>
    </row>
    <row r="2695" spans="2:2" ht="15.5">
      <c r="B2695" s="249"/>
    </row>
    <row r="2696" spans="2:2" ht="15.5">
      <c r="B2696" s="249"/>
    </row>
    <row r="2697" spans="2:2" ht="15.5">
      <c r="B2697" s="249"/>
    </row>
    <row r="2698" spans="2:2" ht="15.5">
      <c r="B2698" s="249"/>
    </row>
    <row r="2699" spans="2:2" ht="15.5">
      <c r="B2699" s="249"/>
    </row>
    <row r="2700" spans="2:2" ht="15.5">
      <c r="B2700" s="249"/>
    </row>
    <row r="2701" spans="2:2" ht="15.5">
      <c r="B2701" s="249"/>
    </row>
    <row r="2702" spans="2:2" ht="15.5">
      <c r="B2702" s="249"/>
    </row>
    <row r="2703" spans="2:2" ht="15.5">
      <c r="B2703" s="249"/>
    </row>
    <row r="2704" spans="2:2" ht="15.5">
      <c r="B2704" s="249"/>
    </row>
    <row r="2705" spans="2:2" ht="15.5">
      <c r="B2705" s="249"/>
    </row>
    <row r="2706" spans="2:2" ht="15.5">
      <c r="B2706" s="249"/>
    </row>
    <row r="2707" spans="2:2" ht="15.5">
      <c r="B2707" s="249"/>
    </row>
    <row r="2708" spans="2:2" ht="15.5">
      <c r="B2708" s="249"/>
    </row>
    <row r="2709" spans="2:2" ht="15.5">
      <c r="B2709" s="249"/>
    </row>
    <row r="2710" spans="2:2" ht="15.5">
      <c r="B2710" s="249"/>
    </row>
    <row r="2711" spans="2:2" ht="15.5">
      <c r="B2711" s="249"/>
    </row>
    <row r="2712" spans="2:2" ht="15.5">
      <c r="B2712" s="249"/>
    </row>
    <row r="2713" spans="2:2" ht="15.5">
      <c r="B2713" s="249"/>
    </row>
    <row r="2714" spans="2:2" ht="15.5">
      <c r="B2714" s="249"/>
    </row>
    <row r="2715" spans="2:2" ht="15.5">
      <c r="B2715" s="249"/>
    </row>
    <row r="2716" spans="2:2" ht="15.5">
      <c r="B2716" s="249"/>
    </row>
    <row r="2717" spans="2:2" ht="15.5">
      <c r="B2717" s="249"/>
    </row>
    <row r="2718" spans="2:2" ht="15.5">
      <c r="B2718" s="249"/>
    </row>
    <row r="2719" spans="2:2" ht="15.5">
      <c r="B2719" s="249"/>
    </row>
    <row r="2720" spans="2:2" ht="15.5">
      <c r="B2720" s="249"/>
    </row>
    <row r="2721" spans="2:2" ht="15.5">
      <c r="B2721" s="249"/>
    </row>
    <row r="2722" spans="2:2" ht="15.5">
      <c r="B2722" s="249"/>
    </row>
    <row r="2723" spans="2:2" ht="15.5">
      <c r="B2723" s="249"/>
    </row>
    <row r="2724" spans="2:2" ht="15.5">
      <c r="B2724" s="249"/>
    </row>
    <row r="2725" spans="2:2" ht="15.5">
      <c r="B2725" s="249"/>
    </row>
    <row r="2726" spans="2:2" ht="15.5">
      <c r="B2726" s="249"/>
    </row>
    <row r="2727" spans="2:2" ht="15.5">
      <c r="B2727" s="249"/>
    </row>
    <row r="2728" spans="2:2" ht="15.5">
      <c r="B2728" s="249"/>
    </row>
    <row r="2729" spans="2:2" ht="15.5">
      <c r="B2729" s="249"/>
    </row>
    <row r="2730" spans="2:2" ht="15.5">
      <c r="B2730" s="249"/>
    </row>
    <row r="2731" spans="2:2" ht="15.5">
      <c r="B2731" s="249"/>
    </row>
    <row r="2732" spans="2:2" ht="15.5">
      <c r="B2732" s="249"/>
    </row>
    <row r="2733" spans="2:2" ht="15.5">
      <c r="B2733" s="249"/>
    </row>
    <row r="2734" spans="2:2" ht="15.5">
      <c r="B2734" s="249"/>
    </row>
    <row r="2735" spans="2:2" ht="15.5">
      <c r="B2735" s="249"/>
    </row>
    <row r="2736" spans="2:2" ht="15.5">
      <c r="B2736" s="249"/>
    </row>
    <row r="2737" spans="2:2" ht="15.5">
      <c r="B2737" s="249"/>
    </row>
    <row r="2738" spans="2:2" ht="15.5">
      <c r="B2738" s="249"/>
    </row>
    <row r="2739" spans="2:2" ht="15.5">
      <c r="B2739" s="249"/>
    </row>
    <row r="2740" spans="2:2" ht="15.5">
      <c r="B2740" s="249"/>
    </row>
    <row r="2741" spans="2:2" ht="15.5">
      <c r="B2741" s="249"/>
    </row>
    <row r="2742" spans="2:2" ht="15.5">
      <c r="B2742" s="249"/>
    </row>
    <row r="2743" spans="2:2" ht="15.5">
      <c r="B2743" s="249"/>
    </row>
    <row r="2744" spans="2:2" ht="15.5">
      <c r="B2744" s="249"/>
    </row>
    <row r="2745" spans="2:2" ht="15.5">
      <c r="B2745" s="249"/>
    </row>
    <row r="2746" spans="2:2" ht="15.5">
      <c r="B2746" s="249"/>
    </row>
    <row r="2747" spans="2:2" ht="15.5">
      <c r="B2747" s="249"/>
    </row>
    <row r="2748" spans="2:2" ht="15.5">
      <c r="B2748" s="249"/>
    </row>
    <row r="2749" spans="2:2" ht="15.5">
      <c r="B2749" s="249"/>
    </row>
    <row r="2750" spans="2:2" ht="15.5">
      <c r="B2750" s="249"/>
    </row>
    <row r="2751" spans="2:2" ht="15.5">
      <c r="B2751" s="249"/>
    </row>
    <row r="2752" spans="2:2" ht="15.5">
      <c r="B2752" s="249"/>
    </row>
    <row r="2753" spans="2:2" ht="15.5">
      <c r="B2753" s="249"/>
    </row>
    <row r="2754" spans="2:2" ht="15.5">
      <c r="B2754" s="249"/>
    </row>
    <row r="2755" spans="2:2" ht="15.5">
      <c r="B2755" s="249"/>
    </row>
    <row r="2756" spans="2:2" ht="15.5">
      <c r="B2756" s="249"/>
    </row>
    <row r="2757" spans="2:2" ht="15.5">
      <c r="B2757" s="249"/>
    </row>
    <row r="2758" spans="2:2" ht="15.5">
      <c r="B2758" s="249"/>
    </row>
    <row r="2759" spans="2:2" ht="15.5">
      <c r="B2759" s="249"/>
    </row>
    <row r="2760" spans="2:2" ht="15.5">
      <c r="B2760" s="249"/>
    </row>
    <row r="2761" spans="2:2" ht="15.5">
      <c r="B2761" s="249"/>
    </row>
    <row r="2762" spans="2:2" ht="15.5">
      <c r="B2762" s="249"/>
    </row>
    <row r="2763" spans="2:2" ht="15.5">
      <c r="B2763" s="249"/>
    </row>
    <row r="2764" spans="2:2" ht="15.5">
      <c r="B2764" s="249"/>
    </row>
    <row r="2765" spans="2:2" ht="15.5">
      <c r="B2765" s="249"/>
    </row>
    <row r="2766" spans="2:2" ht="15.5">
      <c r="B2766" s="249"/>
    </row>
    <row r="2767" spans="2:2" ht="15.5">
      <c r="B2767" s="249"/>
    </row>
    <row r="2768" spans="2:2" ht="15.5">
      <c r="B2768" s="249"/>
    </row>
    <row r="2769" spans="2:2" ht="15.5">
      <c r="B2769" s="249"/>
    </row>
    <row r="2770" spans="2:2" ht="15.5">
      <c r="B2770" s="249"/>
    </row>
    <row r="2771" spans="2:2" ht="15.5">
      <c r="B2771" s="249"/>
    </row>
    <row r="2772" spans="2:2" ht="15.5">
      <c r="B2772" s="249"/>
    </row>
    <row r="2773" spans="2:2" ht="15.5">
      <c r="B2773" s="249"/>
    </row>
    <row r="2774" spans="2:2" ht="15.5">
      <c r="B2774" s="249"/>
    </row>
    <row r="2775" spans="2:2" ht="15.5">
      <c r="B2775" s="249"/>
    </row>
    <row r="2776" spans="2:2" ht="15.5">
      <c r="B2776" s="249"/>
    </row>
    <row r="2777" spans="2:2" ht="15.5">
      <c r="B2777" s="249"/>
    </row>
    <row r="2778" spans="2:2" ht="15.5">
      <c r="B2778" s="249"/>
    </row>
    <row r="2779" spans="2:2" ht="15.5">
      <c r="B2779" s="249"/>
    </row>
    <row r="2780" spans="2:2" ht="15.5">
      <c r="B2780" s="249"/>
    </row>
    <row r="2781" spans="2:2" ht="15.5">
      <c r="B2781" s="249"/>
    </row>
    <row r="2782" spans="2:2" ht="15.5">
      <c r="B2782" s="249"/>
    </row>
    <row r="2783" spans="2:2" ht="15.5">
      <c r="B2783" s="249"/>
    </row>
    <row r="2784" spans="2:2" ht="15.5">
      <c r="B2784" s="249"/>
    </row>
    <row r="2785" spans="2:2" ht="15.5">
      <c r="B2785" s="249"/>
    </row>
    <row r="2786" spans="2:2" ht="15.5">
      <c r="B2786" s="249"/>
    </row>
    <row r="2787" spans="2:2" ht="15.5">
      <c r="B2787" s="249"/>
    </row>
    <row r="2788" spans="2:2" ht="15.5">
      <c r="B2788" s="249"/>
    </row>
    <row r="2789" spans="2:2" ht="15.5">
      <c r="B2789" s="249"/>
    </row>
    <row r="2790" spans="2:2" ht="15.5">
      <c r="B2790" s="249"/>
    </row>
    <row r="2791" spans="2:2" ht="15.5">
      <c r="B2791" s="249"/>
    </row>
    <row r="2792" spans="2:2" ht="15.5">
      <c r="B2792" s="249"/>
    </row>
    <row r="2793" spans="2:2" ht="15.5">
      <c r="B2793" s="249"/>
    </row>
    <row r="2794" spans="2:2" ht="15.5">
      <c r="B2794" s="249"/>
    </row>
    <row r="2795" spans="2:2" ht="15.5">
      <c r="B2795" s="249"/>
    </row>
    <row r="2796" spans="2:2" ht="15.5">
      <c r="B2796" s="249"/>
    </row>
    <row r="2797" spans="2:2" ht="15.5">
      <c r="B2797" s="249"/>
    </row>
    <row r="2798" spans="2:2" ht="15.5">
      <c r="B2798" s="249"/>
    </row>
    <row r="2799" spans="2:2" ht="15.5">
      <c r="B2799" s="249"/>
    </row>
    <row r="2800" spans="2:2" ht="15.5">
      <c r="B2800" s="249"/>
    </row>
    <row r="2801" spans="2:2" ht="15.5">
      <c r="B2801" s="249"/>
    </row>
    <row r="2802" spans="2:2" ht="15.5">
      <c r="B2802" s="249"/>
    </row>
    <row r="2803" spans="2:2" ht="15.5">
      <c r="B2803" s="249"/>
    </row>
    <row r="2804" spans="2:2" ht="15.5">
      <c r="B2804" s="249"/>
    </row>
    <row r="2805" spans="2:2" ht="15.5">
      <c r="B2805" s="249"/>
    </row>
    <row r="2806" spans="2:2" ht="15.5">
      <c r="B2806" s="249"/>
    </row>
    <row r="2807" spans="2:2" ht="15.5">
      <c r="B2807" s="249"/>
    </row>
    <row r="2808" spans="2:2" ht="15.5">
      <c r="B2808" s="249"/>
    </row>
    <row r="2809" spans="2:2" ht="15.5">
      <c r="B2809" s="249"/>
    </row>
    <row r="2810" spans="2:2" ht="15.5">
      <c r="B2810" s="249"/>
    </row>
    <row r="2811" spans="2:2" ht="15.5">
      <c r="B2811" s="249"/>
    </row>
    <row r="2812" spans="2:2" ht="15.5">
      <c r="B2812" s="249"/>
    </row>
    <row r="2813" spans="2:2" ht="15.5">
      <c r="B2813" s="249"/>
    </row>
    <row r="2814" spans="2:2" ht="15.5">
      <c r="B2814" s="249"/>
    </row>
    <row r="2815" spans="2:2" ht="15.5">
      <c r="B2815" s="249"/>
    </row>
    <row r="2816" spans="2:2" ht="15.5">
      <c r="B2816" s="249"/>
    </row>
    <row r="2817" spans="2:2" ht="15.5">
      <c r="B2817" s="249"/>
    </row>
    <row r="2818" spans="2:2" ht="15.5">
      <c r="B2818" s="249"/>
    </row>
    <row r="2819" spans="2:2" ht="15.5">
      <c r="B2819" s="249"/>
    </row>
    <row r="2820" spans="2:2" ht="15.5">
      <c r="B2820" s="249"/>
    </row>
    <row r="2821" spans="2:2" ht="15.5">
      <c r="B2821" s="249"/>
    </row>
    <row r="2822" spans="2:2" ht="15.5">
      <c r="B2822" s="249"/>
    </row>
    <row r="2823" spans="2:2" ht="15.5">
      <c r="B2823" s="249"/>
    </row>
    <row r="2824" spans="2:2" ht="15.5">
      <c r="B2824" s="249"/>
    </row>
    <row r="2825" spans="2:2" ht="15.5">
      <c r="B2825" s="249"/>
    </row>
    <row r="2826" spans="2:2" ht="15.5">
      <c r="B2826" s="249"/>
    </row>
    <row r="2827" spans="2:2" ht="15.5">
      <c r="B2827" s="249"/>
    </row>
    <row r="2828" spans="2:2" ht="15.5">
      <c r="B2828" s="249"/>
    </row>
    <row r="2829" spans="2:2" ht="15.5">
      <c r="B2829" s="249"/>
    </row>
    <row r="2830" spans="2:2" ht="15.5">
      <c r="B2830" s="249"/>
    </row>
    <row r="2831" spans="2:2" ht="15.5">
      <c r="B2831" s="249"/>
    </row>
    <row r="2832" spans="2:2" ht="15.5">
      <c r="B2832" s="249"/>
    </row>
    <row r="2833" spans="2:2" ht="15.5">
      <c r="B2833" s="249"/>
    </row>
    <row r="2834" spans="2:2" ht="15.5">
      <c r="B2834" s="249"/>
    </row>
    <row r="2835" spans="2:2" ht="15.5">
      <c r="B2835" s="249"/>
    </row>
    <row r="2836" spans="2:2" ht="15.5">
      <c r="B2836" s="249"/>
    </row>
    <row r="2837" spans="2:2" ht="15.5">
      <c r="B2837" s="249"/>
    </row>
    <row r="2838" spans="2:2" ht="15.5">
      <c r="B2838" s="249"/>
    </row>
    <row r="2839" spans="2:2" ht="15.5">
      <c r="B2839" s="249"/>
    </row>
    <row r="2840" spans="2:2" ht="15.5">
      <c r="B2840" s="249"/>
    </row>
    <row r="2841" spans="2:2" ht="15.5">
      <c r="B2841" s="249"/>
    </row>
    <row r="2842" spans="2:2" ht="15.5">
      <c r="B2842" s="249"/>
    </row>
    <row r="2843" spans="2:2" ht="15.5">
      <c r="B2843" s="249"/>
    </row>
    <row r="2844" spans="2:2" ht="15.5">
      <c r="B2844" s="249"/>
    </row>
    <row r="2845" spans="2:2" ht="15.5">
      <c r="B2845" s="249"/>
    </row>
    <row r="2846" spans="2:2" ht="15.5">
      <c r="B2846" s="249"/>
    </row>
    <row r="2847" spans="2:2" ht="15.5">
      <c r="B2847" s="249"/>
    </row>
    <row r="2848" spans="2:2" ht="15.5">
      <c r="B2848" s="249"/>
    </row>
    <row r="2849" spans="2:2" ht="15.5">
      <c r="B2849" s="249"/>
    </row>
    <row r="2850" spans="2:2" ht="15.5">
      <c r="B2850" s="249"/>
    </row>
    <row r="2851" spans="2:2" ht="15.5">
      <c r="B2851" s="249"/>
    </row>
    <row r="2852" spans="2:2" ht="15.5">
      <c r="B2852" s="249"/>
    </row>
    <row r="2853" spans="2:2" ht="15.5">
      <c r="B2853" s="249"/>
    </row>
    <row r="2854" spans="2:2" ht="15.5">
      <c r="B2854" s="249"/>
    </row>
    <row r="2855" spans="2:2" ht="15.5">
      <c r="B2855" s="249"/>
    </row>
    <row r="2856" spans="2:2" ht="15.5">
      <c r="B2856" s="249"/>
    </row>
    <row r="2857" spans="2:2" ht="15.5">
      <c r="B2857" s="249"/>
    </row>
    <row r="2858" spans="2:2" ht="15.5">
      <c r="B2858" s="249"/>
    </row>
    <row r="2859" spans="2:2" ht="15.5">
      <c r="B2859" s="249"/>
    </row>
    <row r="2860" spans="2:2" ht="15.5">
      <c r="B2860" s="249"/>
    </row>
    <row r="2861" spans="2:2" ht="15.5">
      <c r="B2861" s="249"/>
    </row>
    <row r="2862" spans="2:2" ht="15.5">
      <c r="B2862" s="249"/>
    </row>
    <row r="2863" spans="2:2" ht="15.5">
      <c r="B2863" s="249"/>
    </row>
    <row r="2864" spans="2:2" ht="15.5">
      <c r="B2864" s="249"/>
    </row>
    <row r="2865" spans="2:2" ht="15.5">
      <c r="B2865" s="249"/>
    </row>
    <row r="2866" spans="2:2" ht="15.5">
      <c r="B2866" s="249"/>
    </row>
    <row r="2867" spans="2:2" ht="15.5">
      <c r="B2867" s="249"/>
    </row>
    <row r="2868" spans="2:2" ht="15.5">
      <c r="B2868" s="249"/>
    </row>
    <row r="2869" spans="2:2" ht="15.5">
      <c r="B2869" s="249"/>
    </row>
    <row r="2870" spans="2:2" ht="15.5">
      <c r="B2870" s="249"/>
    </row>
    <row r="2871" spans="2:2" ht="15.5">
      <c r="B2871" s="249"/>
    </row>
    <row r="2872" spans="2:2" ht="15.5">
      <c r="B2872" s="249"/>
    </row>
    <row r="2873" spans="2:2" ht="15.5">
      <c r="B2873" s="249"/>
    </row>
    <row r="2874" spans="2:2" ht="15.5">
      <c r="B2874" s="249"/>
    </row>
    <row r="2875" spans="2:2" ht="15.5">
      <c r="B2875" s="249"/>
    </row>
    <row r="2876" spans="2:2" ht="15.5">
      <c r="B2876" s="249"/>
    </row>
    <row r="2877" spans="2:2" ht="15.5">
      <c r="B2877" s="249"/>
    </row>
    <row r="2878" spans="2:2" ht="15.5">
      <c r="B2878" s="249"/>
    </row>
    <row r="2879" spans="2:2" ht="15.5">
      <c r="B2879" s="249"/>
    </row>
    <row r="2880" spans="2:2" ht="15.5">
      <c r="B2880" s="249"/>
    </row>
    <row r="2881" spans="2:2" ht="15.5">
      <c r="B2881" s="249"/>
    </row>
    <row r="2882" spans="2:2" ht="15.5">
      <c r="B2882" s="249"/>
    </row>
    <row r="2883" spans="2:2" ht="15.5">
      <c r="B2883" s="249"/>
    </row>
    <row r="2884" spans="2:2" ht="15.5">
      <c r="B2884" s="249"/>
    </row>
    <row r="2885" spans="2:2" ht="15.5">
      <c r="B2885" s="249"/>
    </row>
    <row r="2886" spans="2:2" ht="15.5">
      <c r="B2886" s="249"/>
    </row>
    <row r="2887" spans="2:2" ht="15.5">
      <c r="B2887" s="249"/>
    </row>
    <row r="2888" spans="2:2" ht="15.5">
      <c r="B2888" s="249"/>
    </row>
    <row r="2889" spans="2:2" ht="15.5">
      <c r="B2889" s="249"/>
    </row>
    <row r="2890" spans="2:2" ht="15.5">
      <c r="B2890" s="249"/>
    </row>
    <row r="2891" spans="2:2" ht="15.5">
      <c r="B2891" s="249"/>
    </row>
    <row r="2892" spans="2:2" ht="15.5">
      <c r="B2892" s="249"/>
    </row>
    <row r="2893" spans="2:2" ht="15.5">
      <c r="B2893" s="249"/>
    </row>
    <row r="2894" spans="2:2" ht="15.5">
      <c r="B2894" s="249"/>
    </row>
    <row r="2895" spans="2:2" ht="15.5">
      <c r="B2895" s="249"/>
    </row>
    <row r="2896" spans="2:2" ht="15.5">
      <c r="B2896" s="249"/>
    </row>
    <row r="2897" spans="2:2" ht="15.5">
      <c r="B2897" s="249"/>
    </row>
    <row r="2898" spans="2:2" ht="15.5">
      <c r="B2898" s="249"/>
    </row>
    <row r="2899" spans="2:2" ht="15.5">
      <c r="B2899" s="249"/>
    </row>
    <row r="2900" spans="2:2" ht="15.5">
      <c r="B2900" s="249"/>
    </row>
    <row r="2901" spans="2:2" ht="15.5">
      <c r="B2901" s="249"/>
    </row>
    <row r="2902" spans="2:2" ht="15.5">
      <c r="B2902" s="249"/>
    </row>
    <row r="2903" spans="2:2" ht="15.5">
      <c r="B2903" s="249"/>
    </row>
    <row r="2904" spans="2:2" ht="15.5">
      <c r="B2904" s="249"/>
    </row>
    <row r="2905" spans="2:2" ht="15.5">
      <c r="B2905" s="249"/>
    </row>
    <row r="2906" spans="2:2" ht="15.5">
      <c r="B2906" s="249"/>
    </row>
    <row r="2907" spans="2:2" ht="15.5">
      <c r="B2907" s="249"/>
    </row>
    <row r="2908" spans="2:2" ht="15.5">
      <c r="B2908" s="249"/>
    </row>
    <row r="2909" spans="2:2" ht="15.5">
      <c r="B2909" s="249"/>
    </row>
    <row r="2910" spans="2:2" ht="15.5">
      <c r="B2910" s="249"/>
    </row>
    <row r="2911" spans="2:2" ht="15.5">
      <c r="B2911" s="249"/>
    </row>
    <row r="2912" spans="2:2" ht="15.5">
      <c r="B2912" s="249"/>
    </row>
    <row r="2913" spans="2:2" ht="15.5">
      <c r="B2913" s="249"/>
    </row>
    <row r="2914" spans="2:2" ht="15.5">
      <c r="B2914" s="249"/>
    </row>
    <row r="2915" spans="2:2" ht="15.5">
      <c r="B2915" s="249"/>
    </row>
    <row r="2916" spans="2:2" ht="15.5">
      <c r="B2916" s="249"/>
    </row>
    <row r="2917" spans="2:2" ht="15.5">
      <c r="B2917" s="249"/>
    </row>
    <row r="2918" spans="2:2" ht="15.5">
      <c r="B2918" s="249"/>
    </row>
    <row r="2919" spans="2:2" ht="15.5">
      <c r="B2919" s="249"/>
    </row>
    <row r="2920" spans="2:2" ht="15.5">
      <c r="B2920" s="249"/>
    </row>
    <row r="2921" spans="2:2" ht="15.5">
      <c r="B2921" s="249"/>
    </row>
    <row r="2922" spans="2:2" ht="15.5">
      <c r="B2922" s="249"/>
    </row>
    <row r="2923" spans="2:2" ht="15.5">
      <c r="B2923" s="249"/>
    </row>
    <row r="2924" spans="2:2" ht="15.5">
      <c r="B2924" s="249"/>
    </row>
    <row r="2925" spans="2:2" ht="15.5">
      <c r="B2925" s="249"/>
    </row>
    <row r="2926" spans="2:2" ht="15.5">
      <c r="B2926" s="249"/>
    </row>
    <row r="2927" spans="2:2" ht="15.5">
      <c r="B2927" s="249"/>
    </row>
    <row r="2928" spans="2:2" ht="15.5">
      <c r="B2928" s="249"/>
    </row>
    <row r="2929" spans="2:2" ht="15.5">
      <c r="B2929" s="249"/>
    </row>
    <row r="2930" spans="2:2" ht="15.5">
      <c r="B2930" s="249"/>
    </row>
    <row r="2931" spans="2:2" ht="15.5">
      <c r="B2931" s="249"/>
    </row>
    <row r="2932" spans="2:2" ht="15.5">
      <c r="B2932" s="249"/>
    </row>
    <row r="2933" spans="2:2" ht="15.5">
      <c r="B2933" s="249"/>
    </row>
    <row r="2934" spans="2:2" ht="15.5">
      <c r="B2934" s="249"/>
    </row>
    <row r="2935" spans="2:2" ht="15.5">
      <c r="B2935" s="249"/>
    </row>
    <row r="2936" spans="2:2" ht="15.5">
      <c r="B2936" s="249"/>
    </row>
    <row r="2937" spans="2:2" ht="15.5">
      <c r="B2937" s="249"/>
    </row>
    <row r="2938" spans="2:2" ht="15.5">
      <c r="B2938" s="249"/>
    </row>
    <row r="2939" spans="2:2" ht="15.5">
      <c r="B2939" s="249"/>
    </row>
    <row r="2940" spans="2:2" ht="15.5">
      <c r="B2940" s="249"/>
    </row>
    <row r="2941" spans="2:2" ht="15.5">
      <c r="B2941" s="249"/>
    </row>
    <row r="2942" spans="2:2" ht="15.5">
      <c r="B2942" s="249"/>
    </row>
    <row r="2943" spans="2:2" ht="15.5">
      <c r="B2943" s="249"/>
    </row>
    <row r="2944" spans="2:2" ht="15.5">
      <c r="B2944" s="249"/>
    </row>
    <row r="2945" spans="2:2" ht="15.5">
      <c r="B2945" s="249"/>
    </row>
    <row r="2946" spans="2:2" ht="15.5">
      <c r="B2946" s="249"/>
    </row>
    <row r="2947" spans="2:2" ht="15.5">
      <c r="B2947" s="249"/>
    </row>
    <row r="2948" spans="2:2" ht="15.5">
      <c r="B2948" s="249"/>
    </row>
    <row r="2949" spans="2:2" ht="15.5">
      <c r="B2949" s="249"/>
    </row>
    <row r="2950" spans="2:2" ht="15.5">
      <c r="B2950" s="249"/>
    </row>
    <row r="2951" spans="2:2" ht="15.5">
      <c r="B2951" s="249"/>
    </row>
    <row r="2952" spans="2:2" ht="15.5">
      <c r="B2952" s="249"/>
    </row>
    <row r="2953" spans="2:2" ht="15.5">
      <c r="B2953" s="249"/>
    </row>
    <row r="2954" spans="2:2" ht="15.5">
      <c r="B2954" s="249"/>
    </row>
    <row r="2955" spans="2:2" ht="15.5">
      <c r="B2955" s="249"/>
    </row>
    <row r="2956" spans="2:2" ht="15.5">
      <c r="B2956" s="249"/>
    </row>
    <row r="2957" spans="2:2" ht="15.5">
      <c r="B2957" s="249"/>
    </row>
    <row r="2958" spans="2:2" ht="15.5">
      <c r="B2958" s="249"/>
    </row>
    <row r="2959" spans="2:2" ht="15.5">
      <c r="B2959" s="249"/>
    </row>
    <row r="2960" spans="2:2" ht="15.5">
      <c r="B2960" s="249"/>
    </row>
    <row r="2961" spans="2:2" ht="15.5">
      <c r="B2961" s="249"/>
    </row>
    <row r="2962" spans="2:2" ht="15.5">
      <c r="B2962" s="249"/>
    </row>
    <row r="2963" spans="2:2" ht="15.5">
      <c r="B2963" s="249"/>
    </row>
    <row r="2964" spans="2:2" ht="15.5">
      <c r="B2964" s="249"/>
    </row>
    <row r="2965" spans="2:2" ht="15.5">
      <c r="B2965" s="249"/>
    </row>
    <row r="2966" spans="2:2" ht="15.5">
      <c r="B2966" s="249"/>
    </row>
    <row r="2967" spans="2:2" ht="15.5">
      <c r="B2967" s="249"/>
    </row>
    <row r="2968" spans="2:2" ht="15.5">
      <c r="B2968" s="249"/>
    </row>
    <row r="2969" spans="2:2" ht="15.5">
      <c r="B2969" s="249"/>
    </row>
    <row r="2970" spans="2:2" ht="15.5">
      <c r="B2970" s="249"/>
    </row>
    <row r="2971" spans="2:2" ht="15.5">
      <c r="B2971" s="249"/>
    </row>
    <row r="2972" spans="2:2" ht="15.5">
      <c r="B2972" s="249"/>
    </row>
    <row r="2973" spans="2:2" ht="15.5">
      <c r="B2973" s="249"/>
    </row>
    <row r="2974" spans="2:2" ht="15.5">
      <c r="B2974" s="249"/>
    </row>
    <row r="2975" spans="2:2" ht="15.5">
      <c r="B2975" s="249"/>
    </row>
    <row r="2976" spans="2:2" ht="15.5">
      <c r="B2976" s="249"/>
    </row>
    <row r="2977" spans="2:2" ht="15.5">
      <c r="B2977" s="249"/>
    </row>
    <row r="2978" spans="2:2" ht="15.5">
      <c r="B2978" s="249"/>
    </row>
    <row r="2979" spans="2:2" ht="15.5">
      <c r="B2979" s="249"/>
    </row>
    <row r="2980" spans="2:2" ht="15.5">
      <c r="B2980" s="249"/>
    </row>
    <row r="2981" spans="2:2" ht="15.5">
      <c r="B2981" s="249"/>
    </row>
    <row r="2982" spans="2:2" ht="15.5">
      <c r="B2982" s="249"/>
    </row>
    <row r="2983" spans="2:2" ht="15.5">
      <c r="B2983" s="249"/>
    </row>
    <row r="2984" spans="2:2" ht="15.5">
      <c r="B2984" s="249"/>
    </row>
    <row r="2985" spans="2:2" ht="15.5">
      <c r="B2985" s="249"/>
    </row>
    <row r="2986" spans="2:2" ht="15.5">
      <c r="B2986" s="249"/>
    </row>
    <row r="2987" spans="2:2" ht="15.5">
      <c r="B2987" s="249"/>
    </row>
    <row r="2988" spans="2:2" ht="15.5">
      <c r="B2988" s="249"/>
    </row>
    <row r="2989" spans="2:2" ht="15.5">
      <c r="B2989" s="249"/>
    </row>
    <row r="2990" spans="2:2" ht="15.5">
      <c r="B2990" s="249"/>
    </row>
    <row r="2991" spans="2:2" ht="15.5">
      <c r="B2991" s="249"/>
    </row>
    <row r="2992" spans="2:2" ht="15.5">
      <c r="B2992" s="249"/>
    </row>
    <row r="2993" spans="2:2" ht="15.5">
      <c r="B2993" s="249"/>
    </row>
    <row r="2994" spans="2:2" ht="15.5">
      <c r="B2994" s="249"/>
    </row>
    <row r="2995" spans="2:2" ht="15.5">
      <c r="B2995" s="249"/>
    </row>
    <row r="2996" spans="2:2" ht="15.5">
      <c r="B2996" s="249"/>
    </row>
    <row r="2997" spans="2:2" ht="15.5">
      <c r="B2997" s="249"/>
    </row>
    <row r="2998" spans="2:2" ht="15.5">
      <c r="B2998" s="249"/>
    </row>
    <row r="2999" spans="2:2" ht="15.5">
      <c r="B2999" s="249"/>
    </row>
    <row r="3000" spans="2:2" ht="15.5">
      <c r="B3000" s="249"/>
    </row>
    <row r="3001" spans="2:2" ht="15.5">
      <c r="B3001" s="249"/>
    </row>
    <row r="3002" spans="2:2" ht="15.5">
      <c r="B3002" s="249"/>
    </row>
    <row r="3003" spans="2:2" ht="15.5">
      <c r="B3003" s="249"/>
    </row>
    <row r="3004" spans="2:2" ht="15.5">
      <c r="B3004" s="249"/>
    </row>
    <row r="3005" spans="2:2" ht="15.5">
      <c r="B3005" s="249"/>
    </row>
    <row r="3006" spans="2:2" ht="15.5">
      <c r="B3006" s="249"/>
    </row>
    <row r="3007" spans="2:2" ht="15.5">
      <c r="B3007" s="249"/>
    </row>
    <row r="3008" spans="2:2" ht="15.5">
      <c r="B3008" s="249"/>
    </row>
    <row r="3009" spans="2:2" ht="15.5">
      <c r="B3009" s="249"/>
    </row>
    <row r="3010" spans="2:2" ht="15.5">
      <c r="B3010" s="249"/>
    </row>
    <row r="3011" spans="2:2" ht="15.5">
      <c r="B3011" s="249"/>
    </row>
    <row r="3012" spans="2:2" ht="15.5">
      <c r="B3012" s="249"/>
    </row>
    <row r="3013" spans="2:2" ht="15.5">
      <c r="B3013" s="249"/>
    </row>
    <row r="3014" spans="2:2" ht="15.5">
      <c r="B3014" s="249"/>
    </row>
    <row r="3015" spans="2:2" ht="15.5">
      <c r="B3015" s="249"/>
    </row>
    <row r="3016" spans="2:2" ht="15.5">
      <c r="B3016" s="249"/>
    </row>
    <row r="3017" spans="2:2" ht="15.5">
      <c r="B3017" s="249"/>
    </row>
    <row r="3018" spans="2:2" ht="15.5">
      <c r="B3018" s="249"/>
    </row>
    <row r="3019" spans="2:2" ht="15.5">
      <c r="B3019" s="249"/>
    </row>
    <row r="3020" spans="2:2" ht="15.5">
      <c r="B3020" s="249"/>
    </row>
    <row r="3021" spans="2:2" ht="15.5">
      <c r="B3021" s="249"/>
    </row>
    <row r="3022" spans="2:2" ht="15.5">
      <c r="B3022" s="249"/>
    </row>
    <row r="3023" spans="2:2" ht="15.5">
      <c r="B3023" s="249"/>
    </row>
    <row r="3024" spans="2:2" ht="15.5">
      <c r="B3024" s="249"/>
    </row>
    <row r="3025" spans="2:2" ht="15.5">
      <c r="B3025" s="249"/>
    </row>
    <row r="3026" spans="2:2" ht="15.5">
      <c r="B3026" s="249"/>
    </row>
    <row r="3027" spans="2:2" ht="15.5">
      <c r="B3027" s="249"/>
    </row>
    <row r="3028" spans="2:2" ht="15.5">
      <c r="B3028" s="249"/>
    </row>
    <row r="3029" spans="2:2" ht="15.5">
      <c r="B3029" s="249"/>
    </row>
    <row r="3030" spans="2:2" ht="15.5">
      <c r="B3030" s="249"/>
    </row>
    <row r="3031" spans="2:2" ht="15.5">
      <c r="B3031" s="249"/>
    </row>
    <row r="3032" spans="2:2" ht="15.5">
      <c r="B3032" s="249"/>
    </row>
    <row r="3033" spans="2:2" ht="15.5">
      <c r="B3033" s="249"/>
    </row>
    <row r="3034" spans="2:2" ht="15.5">
      <c r="B3034" s="249"/>
    </row>
    <row r="3035" spans="2:2" ht="15.5">
      <c r="B3035" s="249"/>
    </row>
    <row r="3036" spans="2:2" ht="15.5">
      <c r="B3036" s="249"/>
    </row>
    <row r="3037" spans="2:2" ht="15.5">
      <c r="B3037" s="249"/>
    </row>
    <row r="3038" spans="2:2" ht="15.5">
      <c r="B3038" s="249"/>
    </row>
    <row r="3039" spans="2:2" ht="15.5">
      <c r="B3039" s="249"/>
    </row>
    <row r="3040" spans="2:2" ht="15.5">
      <c r="B3040" s="249"/>
    </row>
    <row r="3041" spans="2:2" ht="15.5">
      <c r="B3041" s="249"/>
    </row>
    <row r="3042" spans="2:2" ht="15.5">
      <c r="B3042" s="249"/>
    </row>
    <row r="3043" spans="2:2" ht="15.5">
      <c r="B3043" s="249"/>
    </row>
    <row r="3044" spans="2:2" ht="15.5">
      <c r="B3044" s="249"/>
    </row>
    <row r="3045" spans="2:2" ht="15.5">
      <c r="B3045" s="249"/>
    </row>
    <row r="3046" spans="2:2" ht="15.5">
      <c r="B3046" s="249"/>
    </row>
    <row r="3047" spans="2:2" ht="15.5">
      <c r="B3047" s="249"/>
    </row>
    <row r="3048" spans="2:2" ht="15.5">
      <c r="B3048" s="249"/>
    </row>
    <row r="3049" spans="2:2" ht="15.5">
      <c r="B3049" s="249"/>
    </row>
    <row r="3050" spans="2:2" ht="15.5">
      <c r="B3050" s="249"/>
    </row>
    <row r="3051" spans="2:2" ht="15.5">
      <c r="B3051" s="249"/>
    </row>
    <row r="3052" spans="2:2" ht="15.5">
      <c r="B3052" s="249"/>
    </row>
    <row r="3053" spans="2:2" ht="15.5">
      <c r="B3053" s="249"/>
    </row>
    <row r="3054" spans="2:2" ht="15.5">
      <c r="B3054" s="249"/>
    </row>
    <row r="3055" spans="2:2" ht="15.5">
      <c r="B3055" s="249"/>
    </row>
    <row r="3056" spans="2:2" ht="15.5">
      <c r="B3056" s="249"/>
    </row>
    <row r="3057" spans="2:2" ht="15.5">
      <c r="B3057" s="249"/>
    </row>
    <row r="3058" spans="2:2" ht="15.5">
      <c r="B3058" s="249"/>
    </row>
    <row r="3059" spans="2:2" ht="15.5">
      <c r="B3059" s="249"/>
    </row>
    <row r="3060" spans="2:2" ht="15.5">
      <c r="B3060" s="249"/>
    </row>
    <row r="3061" spans="2:2" ht="15.5">
      <c r="B3061" s="249"/>
    </row>
    <row r="3062" spans="2:2" ht="15.5">
      <c r="B3062" s="249"/>
    </row>
    <row r="3063" spans="2:2" ht="15.5">
      <c r="B3063" s="249"/>
    </row>
    <row r="3064" spans="2:2" ht="15.5">
      <c r="B3064" s="249"/>
    </row>
    <row r="3065" spans="2:2" ht="15.5">
      <c r="B3065" s="249"/>
    </row>
    <row r="3066" spans="2:2" ht="15.5">
      <c r="B3066" s="249"/>
    </row>
    <row r="3067" spans="2:2" ht="15.5">
      <c r="B3067" s="249"/>
    </row>
    <row r="3068" spans="2:2" ht="15.5">
      <c r="B3068" s="249"/>
    </row>
    <row r="3069" spans="2:2" ht="15.5">
      <c r="B3069" s="249"/>
    </row>
    <row r="3070" spans="2:2" ht="15.5">
      <c r="B3070" s="249"/>
    </row>
    <row r="3071" spans="2:2" ht="15.5">
      <c r="B3071" s="249"/>
    </row>
    <row r="3072" spans="2:2" ht="15.5">
      <c r="B3072" s="249"/>
    </row>
    <row r="3073" spans="2:2" ht="15.5">
      <c r="B3073" s="249"/>
    </row>
    <row r="3074" spans="2:2" ht="15.5">
      <c r="B3074" s="249"/>
    </row>
    <row r="3075" spans="2:2" ht="15.5">
      <c r="B3075" s="249"/>
    </row>
    <row r="3076" spans="2:2" ht="15.5">
      <c r="B3076" s="249"/>
    </row>
    <row r="3077" spans="2:2" ht="15.5">
      <c r="B3077" s="249"/>
    </row>
    <row r="3078" spans="2:2" ht="15.5">
      <c r="B3078" s="249"/>
    </row>
    <row r="3079" spans="2:2" ht="15.5">
      <c r="B3079" s="249"/>
    </row>
    <row r="3080" spans="2:2" ht="15.5">
      <c r="B3080" s="249"/>
    </row>
    <row r="3081" spans="2:2" ht="15.5">
      <c r="B3081" s="249"/>
    </row>
    <row r="3082" spans="2:2" ht="15.5">
      <c r="B3082" s="249"/>
    </row>
    <row r="3083" spans="2:2" ht="15.5">
      <c r="B3083" s="249"/>
    </row>
    <row r="3084" spans="2:2" ht="15.5">
      <c r="B3084" s="249"/>
    </row>
    <row r="3085" spans="2:2" ht="15.5">
      <c r="B3085" s="249"/>
    </row>
    <row r="3086" spans="2:2" ht="15.5">
      <c r="B3086" s="249"/>
    </row>
    <row r="3087" spans="2:2" ht="15.5">
      <c r="B3087" s="249"/>
    </row>
    <row r="3088" spans="2:2" ht="15.5">
      <c r="B3088" s="249"/>
    </row>
    <row r="3089" spans="2:2" ht="15.5">
      <c r="B3089" s="249"/>
    </row>
    <row r="3090" spans="2:2" ht="15.5">
      <c r="B3090" s="249"/>
    </row>
    <row r="3091" spans="2:2" ht="15.5">
      <c r="B3091" s="249"/>
    </row>
    <row r="3092" spans="2:2" ht="15.5">
      <c r="B3092" s="249"/>
    </row>
    <row r="3093" spans="2:2" ht="15.5">
      <c r="B3093" s="249"/>
    </row>
    <row r="3094" spans="2:2" ht="15.5">
      <c r="B3094" s="249"/>
    </row>
    <row r="3095" spans="2:2" ht="15.5">
      <c r="B3095" s="249"/>
    </row>
    <row r="3096" spans="2:2" ht="15.5">
      <c r="B3096" s="249"/>
    </row>
    <row r="3097" spans="2:2" ht="15.5">
      <c r="B3097" s="249"/>
    </row>
    <row r="3098" spans="2:2" ht="15.5">
      <c r="B3098" s="249"/>
    </row>
    <row r="3099" spans="2:2" ht="15.5">
      <c r="B3099" s="249"/>
    </row>
    <row r="3100" spans="2:2" ht="15.5">
      <c r="B3100" s="249"/>
    </row>
    <row r="3101" spans="2:2" ht="15.5">
      <c r="B3101" s="249"/>
    </row>
    <row r="3102" spans="2:2" ht="15.5">
      <c r="B3102" s="249"/>
    </row>
    <row r="3103" spans="2:2" ht="15.5">
      <c r="B3103" s="249"/>
    </row>
    <row r="3104" spans="2:2" ht="15.5">
      <c r="B3104" s="249"/>
    </row>
    <row r="3105" spans="2:2" ht="15.5">
      <c r="B3105" s="249"/>
    </row>
    <row r="3106" spans="2:2" ht="15.5">
      <c r="B3106" s="249"/>
    </row>
    <row r="3107" spans="2:2" ht="15.5">
      <c r="B3107" s="249"/>
    </row>
    <row r="3108" spans="2:2" ht="15.5">
      <c r="B3108" s="249"/>
    </row>
    <row r="3109" spans="2:2" ht="15.5">
      <c r="B3109" s="249"/>
    </row>
    <row r="3110" spans="2:2" ht="15.5">
      <c r="B3110" s="249"/>
    </row>
    <row r="3111" spans="2:2" ht="15.5">
      <c r="B3111" s="249"/>
    </row>
    <row r="3112" spans="2:2" ht="15.5">
      <c r="B3112" s="249"/>
    </row>
    <row r="3113" spans="2:2" ht="15.5">
      <c r="B3113" s="249"/>
    </row>
    <row r="3114" spans="2:2" ht="15.5">
      <c r="B3114" s="249"/>
    </row>
    <row r="3115" spans="2:2" ht="15.5">
      <c r="B3115" s="249"/>
    </row>
    <row r="3116" spans="2:2" ht="15.5">
      <c r="B3116" s="249"/>
    </row>
    <row r="3117" spans="2:2" ht="15.5">
      <c r="B3117" s="249"/>
    </row>
    <row r="3118" spans="2:2" ht="15.5">
      <c r="B3118" s="249"/>
    </row>
    <row r="3119" spans="2:2" ht="15.5">
      <c r="B3119" s="249"/>
    </row>
    <row r="3120" spans="2:2" ht="15.5">
      <c r="B3120" s="249"/>
    </row>
    <row r="3121" spans="2:2" ht="15.5">
      <c r="B3121" s="249"/>
    </row>
    <row r="3122" spans="2:2" ht="15.5">
      <c r="B3122" s="249"/>
    </row>
    <row r="3123" spans="2:2" ht="15.5">
      <c r="B3123" s="249"/>
    </row>
    <row r="3124" spans="2:2" ht="15.5">
      <c r="B3124" s="249"/>
    </row>
    <row r="3125" spans="2:2" ht="15.5">
      <c r="B3125" s="249"/>
    </row>
    <row r="3126" spans="2:2" ht="15.5">
      <c r="B3126" s="249"/>
    </row>
    <row r="3127" spans="2:2" ht="15.5">
      <c r="B3127" s="249"/>
    </row>
    <row r="3128" spans="2:2" ht="15.5">
      <c r="B3128" s="249"/>
    </row>
    <row r="3129" spans="2:2" ht="15.5">
      <c r="B3129" s="249"/>
    </row>
    <row r="3130" spans="2:2" ht="15.5">
      <c r="B3130" s="249"/>
    </row>
    <row r="3131" spans="2:2" ht="15.5">
      <c r="B3131" s="249"/>
    </row>
    <row r="3132" spans="2:2" ht="15.5">
      <c r="B3132" s="249"/>
    </row>
    <row r="3133" spans="2:2" ht="15.5">
      <c r="B3133" s="249"/>
    </row>
    <row r="3134" spans="2:2" ht="15.5">
      <c r="B3134" s="249"/>
    </row>
    <row r="3135" spans="2:2" ht="15.5">
      <c r="B3135" s="249"/>
    </row>
    <row r="3136" spans="2:2" ht="15.5">
      <c r="B3136" s="249"/>
    </row>
    <row r="3137" spans="2:2" ht="15.5">
      <c r="B3137" s="249"/>
    </row>
    <row r="3138" spans="2:2" ht="15.5">
      <c r="B3138" s="249"/>
    </row>
    <row r="3139" spans="2:2" ht="15.5">
      <c r="B3139" s="249"/>
    </row>
    <row r="3140" spans="2:2" ht="15.5">
      <c r="B3140" s="249"/>
    </row>
    <row r="3141" spans="2:2" ht="15.5">
      <c r="B3141" s="249"/>
    </row>
    <row r="3142" spans="2:2" ht="15.5">
      <c r="B3142" s="249"/>
    </row>
    <row r="3143" spans="2:2" ht="15.5">
      <c r="B3143" s="249"/>
    </row>
    <row r="3144" spans="2:2" ht="15.5">
      <c r="B3144" s="249"/>
    </row>
    <row r="3145" spans="2:2" ht="15.5">
      <c r="B3145" s="249"/>
    </row>
    <row r="3146" spans="2:2" ht="15.5">
      <c r="B3146" s="249"/>
    </row>
    <row r="3147" spans="2:2" ht="15.5">
      <c r="B3147" s="249"/>
    </row>
    <row r="3148" spans="2:2" ht="15.5">
      <c r="B3148" s="249"/>
    </row>
    <row r="3149" spans="2:2" ht="15.5">
      <c r="B3149" s="249"/>
    </row>
    <row r="3150" spans="2:2" ht="15.5">
      <c r="B3150" s="249"/>
    </row>
    <row r="3151" spans="2:2" ht="15.5">
      <c r="B3151" s="249"/>
    </row>
    <row r="3152" spans="2:2" ht="15.5">
      <c r="B3152" s="249"/>
    </row>
    <row r="3153" spans="2:2" ht="15.5">
      <c r="B3153" s="249"/>
    </row>
    <row r="3154" spans="2:2" ht="15.5">
      <c r="B3154" s="249"/>
    </row>
    <row r="3155" spans="2:2" ht="15.5">
      <c r="B3155" s="249"/>
    </row>
    <row r="3156" spans="2:2" ht="15.5">
      <c r="B3156" s="249"/>
    </row>
    <row r="3157" spans="2:2" ht="15.5">
      <c r="B3157" s="249"/>
    </row>
    <row r="3158" spans="2:2" ht="15.5">
      <c r="B3158" s="249"/>
    </row>
    <row r="3159" spans="2:2" ht="15.5">
      <c r="B3159" s="249"/>
    </row>
    <row r="3160" spans="2:2" ht="15.5">
      <c r="B3160" s="249"/>
    </row>
    <row r="3161" spans="2:2" ht="15.5">
      <c r="B3161" s="249"/>
    </row>
    <row r="3162" spans="2:2" ht="15.5">
      <c r="B3162" s="249"/>
    </row>
    <row r="3163" spans="2:2" ht="15.5">
      <c r="B3163" s="249"/>
    </row>
    <row r="3164" spans="2:2" ht="15.5">
      <c r="B3164" s="249"/>
    </row>
    <row r="3165" spans="2:2" ht="15.5">
      <c r="B3165" s="249"/>
    </row>
    <row r="3166" spans="2:2" ht="15.5">
      <c r="B3166" s="249"/>
    </row>
    <row r="3167" spans="2:2" ht="15.5">
      <c r="B3167" s="249"/>
    </row>
    <row r="3168" spans="2:2" ht="15.5">
      <c r="B3168" s="249"/>
    </row>
    <row r="3169" spans="2:2" ht="15.5">
      <c r="B3169" s="249"/>
    </row>
    <row r="3170" spans="2:2" ht="15.5">
      <c r="B3170" s="249"/>
    </row>
    <row r="3171" spans="2:2" ht="15.5">
      <c r="B3171" s="249"/>
    </row>
    <row r="3172" spans="2:2" ht="15.5">
      <c r="B3172" s="249"/>
    </row>
    <row r="3173" spans="2:2" ht="15.5">
      <c r="B3173" s="249"/>
    </row>
    <row r="3174" spans="2:2" ht="15.5">
      <c r="B3174" s="249"/>
    </row>
    <row r="3175" spans="2:2" ht="15.5">
      <c r="B3175" s="249"/>
    </row>
    <row r="3176" spans="2:2" ht="15.5">
      <c r="B3176" s="249"/>
    </row>
    <row r="3177" spans="2:2" ht="15.5">
      <c r="B3177" s="249"/>
    </row>
    <row r="3178" spans="2:2" ht="15.5">
      <c r="B3178" s="249"/>
    </row>
    <row r="3179" spans="2:2" ht="15.5">
      <c r="B3179" s="249"/>
    </row>
    <row r="3180" spans="2:2" ht="15.5">
      <c r="B3180" s="249"/>
    </row>
    <row r="3181" spans="2:2" ht="15.5">
      <c r="B3181" s="249"/>
    </row>
    <row r="3182" spans="2:2" ht="15.5">
      <c r="B3182" s="249"/>
    </row>
    <row r="3183" spans="2:2" ht="15.5">
      <c r="B3183" s="249"/>
    </row>
    <row r="3184" spans="2:2" ht="15.5">
      <c r="B3184" s="249"/>
    </row>
    <row r="3185" spans="2:2" ht="15.5">
      <c r="B3185" s="249"/>
    </row>
    <row r="3186" spans="2:2" ht="15.5">
      <c r="B3186" s="249"/>
    </row>
    <row r="3187" spans="2:2" ht="15.5">
      <c r="B3187" s="249"/>
    </row>
    <row r="3188" spans="2:2" ht="15.5">
      <c r="B3188" s="249"/>
    </row>
    <row r="3189" spans="2:2" ht="15.5">
      <c r="B3189" s="249"/>
    </row>
    <row r="3190" spans="2:2" ht="15.5">
      <c r="B3190" s="249"/>
    </row>
    <row r="3191" spans="2:2" ht="15.5">
      <c r="B3191" s="249"/>
    </row>
    <row r="3192" spans="2:2" ht="15.5">
      <c r="B3192" s="249"/>
    </row>
    <row r="3193" spans="2:2" ht="15.5">
      <c r="B3193" s="249"/>
    </row>
    <row r="3194" spans="2:2" ht="15.5">
      <c r="B3194" s="249"/>
    </row>
    <row r="3195" spans="2:2" ht="15.5">
      <c r="B3195" s="249"/>
    </row>
    <row r="3196" spans="2:2" ht="15.5">
      <c r="B3196" s="249"/>
    </row>
    <row r="3197" spans="2:2" ht="15.5">
      <c r="B3197" s="249"/>
    </row>
    <row r="3198" spans="2:2" ht="15.5">
      <c r="B3198" s="249"/>
    </row>
    <row r="3199" spans="2:2" ht="15.5">
      <c r="B3199" s="249"/>
    </row>
    <row r="3200" spans="2:2" ht="15.5">
      <c r="B3200" s="249"/>
    </row>
    <row r="3201" spans="2:2" ht="15.5">
      <c r="B3201" s="249"/>
    </row>
    <row r="3202" spans="2:2" ht="15.5">
      <c r="B3202" s="249"/>
    </row>
    <row r="3203" spans="2:2" ht="15.5">
      <c r="B3203" s="249"/>
    </row>
    <row r="3204" spans="2:2" ht="15.5">
      <c r="B3204" s="249"/>
    </row>
    <row r="3205" spans="2:2" ht="15.5">
      <c r="B3205" s="249"/>
    </row>
    <row r="3206" spans="2:2" ht="15.5">
      <c r="B3206" s="249"/>
    </row>
    <row r="3207" spans="2:2" ht="15.5">
      <c r="B3207" s="249"/>
    </row>
    <row r="3208" spans="2:2" ht="15.5">
      <c r="B3208" s="249"/>
    </row>
    <row r="3209" spans="2:2" ht="15.5">
      <c r="B3209" s="249"/>
    </row>
    <row r="3210" spans="2:2" ht="15.5">
      <c r="B3210" s="249"/>
    </row>
    <row r="3211" spans="2:2" ht="15.5">
      <c r="B3211" s="249"/>
    </row>
    <row r="3212" spans="2:2" ht="15.5">
      <c r="B3212" s="249"/>
    </row>
    <row r="3213" spans="2:2" ht="15.5">
      <c r="B3213" s="249"/>
    </row>
    <row r="3214" spans="2:2" ht="15.5">
      <c r="B3214" s="249"/>
    </row>
    <row r="3215" spans="2:2" ht="15.5">
      <c r="B3215" s="249"/>
    </row>
    <row r="3216" spans="2:2" ht="15.5">
      <c r="B3216" s="249"/>
    </row>
    <row r="3217" spans="2:2" ht="15.5">
      <c r="B3217" s="249"/>
    </row>
    <row r="3218" spans="2:2" ht="15.5">
      <c r="B3218" s="249"/>
    </row>
    <row r="3219" spans="2:2" ht="15.5">
      <c r="B3219" s="249"/>
    </row>
    <row r="3220" spans="2:2" ht="15.5">
      <c r="B3220" s="249"/>
    </row>
    <row r="3221" spans="2:2" ht="15.5">
      <c r="B3221" s="249"/>
    </row>
    <row r="3222" spans="2:2" ht="15.5">
      <c r="B3222" s="249"/>
    </row>
    <row r="3223" spans="2:2" ht="15.5">
      <c r="B3223" s="249"/>
    </row>
    <row r="3224" spans="2:2" ht="15.5">
      <c r="B3224" s="249"/>
    </row>
    <row r="3225" spans="2:2" ht="15.5">
      <c r="B3225" s="249"/>
    </row>
    <row r="3226" spans="2:2" ht="15.5">
      <c r="B3226" s="249"/>
    </row>
    <row r="3227" spans="2:2" ht="15.5">
      <c r="B3227" s="249"/>
    </row>
    <row r="3228" spans="2:2" ht="15.5">
      <c r="B3228" s="249"/>
    </row>
    <row r="3229" spans="2:2" ht="15.5">
      <c r="B3229" s="249"/>
    </row>
    <row r="3230" spans="2:2" ht="15.5">
      <c r="B3230" s="249"/>
    </row>
    <row r="3231" spans="2:2" ht="15.5">
      <c r="B3231" s="249"/>
    </row>
    <row r="3232" spans="2:2" ht="15.5">
      <c r="B3232" s="249"/>
    </row>
    <row r="3233" spans="2:2" ht="15.5">
      <c r="B3233" s="249"/>
    </row>
    <row r="3234" spans="2:2" ht="15.5">
      <c r="B3234" s="249"/>
    </row>
    <row r="3235" spans="2:2" ht="15.5">
      <c r="B3235" s="249"/>
    </row>
    <row r="3236" spans="2:2" ht="15.5">
      <c r="B3236" s="249"/>
    </row>
    <row r="3237" spans="2:2" ht="15.5">
      <c r="B3237" s="249"/>
    </row>
    <row r="3238" spans="2:2" ht="15.5">
      <c r="B3238" s="249"/>
    </row>
    <row r="3239" spans="2:2" ht="15.5">
      <c r="B3239" s="249"/>
    </row>
    <row r="3240" spans="2:2" ht="15.5">
      <c r="B3240" s="249"/>
    </row>
    <row r="3241" spans="2:2" ht="15.5">
      <c r="B3241" s="249"/>
    </row>
    <row r="3242" spans="2:2" ht="15.5">
      <c r="B3242" s="249"/>
    </row>
    <row r="3243" spans="2:2" ht="15.5">
      <c r="B3243" s="249"/>
    </row>
    <row r="3244" spans="2:2" ht="15.5">
      <c r="B3244" s="249"/>
    </row>
    <row r="3245" spans="2:2" ht="15.5">
      <c r="B3245" s="249"/>
    </row>
    <row r="3246" spans="2:2" ht="15.5">
      <c r="B3246" s="249"/>
    </row>
    <row r="3247" spans="2:2" ht="15.5">
      <c r="B3247" s="249"/>
    </row>
    <row r="3248" spans="2:2" ht="15.5">
      <c r="B3248" s="249"/>
    </row>
    <row r="3249" spans="2:2" ht="15.5">
      <c r="B3249" s="249"/>
    </row>
    <row r="3250" spans="2:2" ht="15.5">
      <c r="B3250" s="249"/>
    </row>
    <row r="3251" spans="2:2" ht="15.5">
      <c r="B3251" s="249"/>
    </row>
    <row r="3252" spans="2:2" ht="15.5">
      <c r="B3252" s="249"/>
    </row>
    <row r="3253" spans="2:2" ht="15.5">
      <c r="B3253" s="249"/>
    </row>
    <row r="3254" spans="2:2" ht="15.5">
      <c r="B3254" s="249"/>
    </row>
    <row r="3255" spans="2:2" ht="15.5">
      <c r="B3255" s="249"/>
    </row>
    <row r="3256" spans="2:2" ht="15.5">
      <c r="B3256" s="249"/>
    </row>
    <row r="3257" spans="2:2" ht="15.5">
      <c r="B3257" s="249"/>
    </row>
    <row r="3258" spans="2:2" ht="15.5">
      <c r="B3258" s="249"/>
    </row>
    <row r="3259" spans="2:2" ht="15.5">
      <c r="B3259" s="249"/>
    </row>
    <row r="3260" spans="2:2" ht="15.5">
      <c r="B3260" s="249"/>
    </row>
    <row r="3261" spans="2:2" ht="15.5">
      <c r="B3261" s="249"/>
    </row>
    <row r="3262" spans="2:2" ht="15.5">
      <c r="B3262" s="249"/>
    </row>
    <row r="3263" spans="2:2" ht="15.5">
      <c r="B3263" s="249"/>
    </row>
    <row r="3264" spans="2:2" ht="15.5">
      <c r="B3264" s="249"/>
    </row>
    <row r="3265" spans="2:2" ht="15.5">
      <c r="B3265" s="249"/>
    </row>
    <row r="3266" spans="2:2" ht="15.5">
      <c r="B3266" s="249"/>
    </row>
    <row r="3267" spans="2:2" ht="15.5">
      <c r="B3267" s="249"/>
    </row>
    <row r="3268" spans="2:2" ht="15.5">
      <c r="B3268" s="249"/>
    </row>
    <row r="3269" spans="2:2" ht="15.5">
      <c r="B3269" s="249"/>
    </row>
    <row r="3270" spans="2:2" ht="15.5">
      <c r="B3270" s="249"/>
    </row>
    <row r="3271" spans="2:2" ht="15.5">
      <c r="B3271" s="249"/>
    </row>
    <row r="3272" spans="2:2" ht="15.5">
      <c r="B3272" s="249"/>
    </row>
    <row r="3273" spans="2:2" ht="15.5">
      <c r="B3273" s="249"/>
    </row>
    <row r="3274" spans="2:2" ht="15.5">
      <c r="B3274" s="249"/>
    </row>
    <row r="3275" spans="2:2" ht="15.5">
      <c r="B3275" s="249"/>
    </row>
    <row r="3276" spans="2:2" ht="15.5">
      <c r="B3276" s="249"/>
    </row>
    <row r="3277" spans="2:2" ht="15.5">
      <c r="B3277" s="249"/>
    </row>
    <row r="3278" spans="2:2" ht="15.5">
      <c r="B3278" s="249"/>
    </row>
    <row r="3279" spans="2:2" ht="15.5">
      <c r="B3279" s="249"/>
    </row>
    <row r="3280" spans="2:2" ht="15.5">
      <c r="B3280" s="249"/>
    </row>
    <row r="3281" spans="2:2" ht="15.5">
      <c r="B3281" s="249"/>
    </row>
    <row r="3282" spans="2:2" ht="15.5">
      <c r="B3282" s="249"/>
    </row>
    <row r="3283" spans="2:2" ht="15.5">
      <c r="B3283" s="249"/>
    </row>
    <row r="3284" spans="2:2" ht="15.5">
      <c r="B3284" s="249"/>
    </row>
    <row r="3285" spans="2:2" ht="15.5">
      <c r="B3285" s="249"/>
    </row>
    <row r="3286" spans="2:2" ht="15.5">
      <c r="B3286" s="249"/>
    </row>
    <row r="3287" spans="2:2" ht="15.5">
      <c r="B3287" s="249"/>
    </row>
    <row r="3288" spans="2:2" ht="15.5">
      <c r="B3288" s="249"/>
    </row>
    <row r="3289" spans="2:2" ht="15.5">
      <c r="B3289" s="249"/>
    </row>
    <row r="3290" spans="2:2" ht="15.5">
      <c r="B3290" s="249"/>
    </row>
    <row r="3291" spans="2:2" ht="15.5">
      <c r="B3291" s="249"/>
    </row>
    <row r="3292" spans="2:2" ht="15.5">
      <c r="B3292" s="249"/>
    </row>
    <row r="3293" spans="2:2" ht="15.5">
      <c r="B3293" s="249"/>
    </row>
    <row r="3294" spans="2:2" ht="15.5">
      <c r="B3294" s="249"/>
    </row>
    <row r="3295" spans="2:2" ht="15.5">
      <c r="B3295" s="249"/>
    </row>
    <row r="3296" spans="2:2" ht="15.5">
      <c r="B3296" s="249"/>
    </row>
    <row r="3297" spans="2:2" ht="15.5">
      <c r="B3297" s="249"/>
    </row>
    <row r="3298" spans="2:2" ht="15.5">
      <c r="B3298" s="249"/>
    </row>
    <row r="3299" spans="2:2" ht="15.5">
      <c r="B3299" s="249"/>
    </row>
    <row r="3300" spans="2:2" ht="15.5">
      <c r="B3300" s="249"/>
    </row>
    <row r="3301" spans="2:2" ht="15.5">
      <c r="B3301" s="249"/>
    </row>
    <row r="3302" spans="2:2" ht="15.5">
      <c r="B3302" s="249"/>
    </row>
    <row r="3303" spans="2:2" ht="15.5">
      <c r="B3303" s="249"/>
    </row>
    <row r="3304" spans="2:2" ht="15.5">
      <c r="B3304" s="249"/>
    </row>
    <row r="3305" spans="2:2" ht="15.5">
      <c r="B3305" s="249"/>
    </row>
    <row r="3306" spans="2:2" ht="15.5">
      <c r="B3306" s="249"/>
    </row>
    <row r="3307" spans="2:2" ht="15.5">
      <c r="B3307" s="249"/>
    </row>
    <row r="3308" spans="2:2" ht="15.5">
      <c r="B3308" s="249"/>
    </row>
    <row r="3309" spans="2:2" ht="15.5">
      <c r="B3309" s="249"/>
    </row>
    <row r="3310" spans="2:2" ht="15.5">
      <c r="B3310" s="249"/>
    </row>
    <row r="3311" spans="2:2" ht="15.5">
      <c r="B3311" s="249"/>
    </row>
    <row r="3312" spans="2:2" ht="15.5">
      <c r="B3312" s="249"/>
    </row>
    <row r="3313" spans="2:2" ht="15.5">
      <c r="B3313" s="249"/>
    </row>
    <row r="3314" spans="2:2" ht="15.5">
      <c r="B3314" s="249"/>
    </row>
    <row r="3315" spans="2:2" ht="15.5">
      <c r="B3315" s="249"/>
    </row>
    <row r="3316" spans="2:2" ht="15.5">
      <c r="B3316" s="249"/>
    </row>
    <row r="3317" spans="2:2" ht="15.5">
      <c r="B3317" s="249"/>
    </row>
    <row r="3318" spans="2:2" ht="15.5">
      <c r="B3318" s="249"/>
    </row>
    <row r="3319" spans="2:2" ht="15.5">
      <c r="B3319" s="249"/>
    </row>
    <row r="3320" spans="2:2" ht="15.5">
      <c r="B3320" s="249"/>
    </row>
    <row r="3321" spans="2:2" ht="15.5">
      <c r="B3321" s="249"/>
    </row>
    <row r="3322" spans="2:2" ht="15.5">
      <c r="B3322" s="249"/>
    </row>
    <row r="3323" spans="2:2" ht="15.5">
      <c r="B3323" s="249"/>
    </row>
    <row r="3324" spans="2:2" ht="15.5">
      <c r="B3324" s="249"/>
    </row>
    <row r="3325" spans="2:2" ht="15.5">
      <c r="B3325" s="249"/>
    </row>
    <row r="3326" spans="2:2" ht="15.5">
      <c r="B3326" s="249"/>
    </row>
    <row r="3327" spans="2:2" ht="15.5">
      <c r="B3327" s="249"/>
    </row>
    <row r="3328" spans="2:2" ht="15.5">
      <c r="B3328" s="249"/>
    </row>
    <row r="3329" spans="2:2" ht="15.5">
      <c r="B3329" s="249"/>
    </row>
    <row r="3330" spans="2:2" ht="15.5">
      <c r="B3330" s="249"/>
    </row>
    <row r="3331" spans="2:2" ht="15.5">
      <c r="B3331" s="249"/>
    </row>
    <row r="3332" spans="2:2" ht="15.5">
      <c r="B3332" s="249"/>
    </row>
    <row r="3333" spans="2:2" ht="15.5">
      <c r="B3333" s="249"/>
    </row>
    <row r="3334" spans="2:2" ht="15.5">
      <c r="B3334" s="249"/>
    </row>
    <row r="3335" spans="2:2" ht="15.5">
      <c r="B3335" s="249"/>
    </row>
    <row r="3336" spans="2:2" ht="15.5">
      <c r="B3336" s="249"/>
    </row>
    <row r="3337" spans="2:2" ht="15.5">
      <c r="B3337" s="249"/>
    </row>
    <row r="3338" spans="2:2" ht="15.5">
      <c r="B3338" s="249"/>
    </row>
    <row r="3339" spans="2:2" ht="15.5">
      <c r="B3339" s="249"/>
    </row>
    <row r="3340" spans="2:2" ht="15.5">
      <c r="B3340" s="249"/>
    </row>
    <row r="3341" spans="2:2" ht="15.5">
      <c r="B3341" s="249"/>
    </row>
    <row r="3342" spans="2:2" ht="15.5">
      <c r="B3342" s="249"/>
    </row>
    <row r="3343" spans="2:2" ht="15.5">
      <c r="B3343" s="249"/>
    </row>
    <row r="3344" spans="2:2" ht="15.5">
      <c r="B3344" s="249"/>
    </row>
    <row r="3345" spans="2:2" ht="15.5">
      <c r="B3345" s="249"/>
    </row>
    <row r="3346" spans="2:2" ht="15.5">
      <c r="B3346" s="249"/>
    </row>
    <row r="3347" spans="2:2" ht="15.5">
      <c r="B3347" s="249"/>
    </row>
    <row r="3348" spans="2:2" ht="15.5">
      <c r="B3348" s="249"/>
    </row>
    <row r="3349" spans="2:2" ht="15.5">
      <c r="B3349" s="249"/>
    </row>
    <row r="3350" spans="2:2" ht="15.5">
      <c r="B3350" s="249"/>
    </row>
    <row r="3351" spans="2:2" ht="15.5">
      <c r="B3351" s="249"/>
    </row>
    <row r="3352" spans="2:2" ht="15.5">
      <c r="B3352" s="249"/>
    </row>
    <row r="3353" spans="2:2" ht="15.5">
      <c r="B3353" s="249"/>
    </row>
    <row r="3354" spans="2:2" ht="15.5">
      <c r="B3354" s="249"/>
    </row>
    <row r="3355" spans="2:2" ht="15.5">
      <c r="B3355" s="249"/>
    </row>
    <row r="3356" spans="2:2" ht="15.5">
      <c r="B3356" s="249"/>
    </row>
    <row r="3357" spans="2:2" ht="15.5">
      <c r="B3357" s="249"/>
    </row>
    <row r="3358" spans="2:2" ht="15.5">
      <c r="B3358" s="249"/>
    </row>
    <row r="3359" spans="2:2" ht="15.5">
      <c r="B3359" s="249"/>
    </row>
    <row r="3360" spans="2:2" ht="15.5">
      <c r="B3360" s="249"/>
    </row>
    <row r="3361" spans="2:2" ht="15.5">
      <c r="B3361" s="249"/>
    </row>
    <row r="3362" spans="2:2" ht="15.5">
      <c r="B3362" s="249"/>
    </row>
    <row r="3363" spans="2:2" ht="15.5">
      <c r="B3363" s="249"/>
    </row>
    <row r="3364" spans="2:2" ht="15.5">
      <c r="B3364" s="249"/>
    </row>
    <row r="3365" spans="2:2" ht="15.5">
      <c r="B3365" s="249"/>
    </row>
    <row r="3366" spans="2:2" ht="15.5">
      <c r="B3366" s="249"/>
    </row>
    <row r="3367" spans="2:2" ht="15.5">
      <c r="B3367" s="249"/>
    </row>
    <row r="3368" spans="2:2" ht="15.5">
      <c r="B3368" s="249"/>
    </row>
    <row r="3369" spans="2:2" ht="15.5">
      <c r="B3369" s="249"/>
    </row>
    <row r="3370" spans="2:2" ht="15.5">
      <c r="B3370" s="249"/>
    </row>
    <row r="3371" spans="2:2" ht="15.5">
      <c r="B3371" s="249"/>
    </row>
    <row r="3372" spans="2:2" ht="15.5">
      <c r="B3372" s="249"/>
    </row>
    <row r="3373" spans="2:2" ht="15.5">
      <c r="B3373" s="249"/>
    </row>
    <row r="3374" spans="2:2" ht="15.5">
      <c r="B3374" s="249"/>
    </row>
    <row r="3375" spans="2:2" ht="15.5">
      <c r="B3375" s="249"/>
    </row>
    <row r="3376" spans="2:2" ht="15.5">
      <c r="B3376" s="249"/>
    </row>
    <row r="3377" spans="2:2" ht="15.5">
      <c r="B3377" s="249"/>
    </row>
    <row r="3378" spans="2:2" ht="15.5">
      <c r="B3378" s="249"/>
    </row>
    <row r="3379" spans="2:2" ht="15.5">
      <c r="B3379" s="249"/>
    </row>
    <row r="3380" spans="2:2" ht="15.5">
      <c r="B3380" s="249"/>
    </row>
    <row r="3381" spans="2:2" ht="15.5">
      <c r="B3381" s="249"/>
    </row>
    <row r="3382" spans="2:2" ht="15.5">
      <c r="B3382" s="249"/>
    </row>
    <row r="3383" spans="2:2" ht="15.5">
      <c r="B3383" s="249"/>
    </row>
    <row r="3384" spans="2:2" ht="15.5">
      <c r="B3384" s="249"/>
    </row>
    <row r="3385" spans="2:2" ht="15.5">
      <c r="B3385" s="249"/>
    </row>
    <row r="3386" spans="2:2" ht="15.5">
      <c r="B3386" s="249"/>
    </row>
    <row r="3387" spans="2:2" ht="15.5">
      <c r="B3387" s="249"/>
    </row>
    <row r="3388" spans="2:2" ht="15.5">
      <c r="B3388" s="249"/>
    </row>
    <row r="3389" spans="2:2" ht="15.5">
      <c r="B3389" s="249"/>
    </row>
    <row r="3390" spans="2:2" ht="15.5">
      <c r="B3390" s="249"/>
    </row>
    <row r="3391" spans="2:2" ht="15.5">
      <c r="B3391" s="249"/>
    </row>
    <row r="3392" spans="2:2" ht="15.5">
      <c r="B3392" s="249"/>
    </row>
    <row r="3393" spans="2:2" ht="15.5">
      <c r="B3393" s="249"/>
    </row>
    <row r="3394" spans="2:2" ht="15.5">
      <c r="B3394" s="249"/>
    </row>
    <row r="3395" spans="2:2" ht="15.5">
      <c r="B3395" s="249"/>
    </row>
    <row r="3396" spans="2:2" ht="15.5">
      <c r="B3396" s="249"/>
    </row>
    <row r="3397" spans="2:2" ht="15.5">
      <c r="B3397" s="249"/>
    </row>
    <row r="3398" spans="2:2" ht="15.5">
      <c r="B3398" s="249"/>
    </row>
    <row r="3399" spans="2:2" ht="15.5">
      <c r="B3399" s="249"/>
    </row>
    <row r="3400" spans="2:2" ht="15.5">
      <c r="B3400" s="249"/>
    </row>
    <row r="3401" spans="2:2" ht="15.5">
      <c r="B3401" s="249"/>
    </row>
    <row r="3402" spans="2:2" ht="15.5">
      <c r="B3402" s="249"/>
    </row>
    <row r="3403" spans="2:2" ht="15.5">
      <c r="B3403" s="249"/>
    </row>
    <row r="3404" spans="2:2" ht="15.5">
      <c r="B3404" s="249"/>
    </row>
    <row r="3405" spans="2:2" ht="15.5">
      <c r="B3405" s="249"/>
    </row>
    <row r="3406" spans="2:2" ht="15.5">
      <c r="B3406" s="249"/>
    </row>
    <row r="3407" spans="2:2" ht="15.5">
      <c r="B3407" s="249"/>
    </row>
    <row r="3408" spans="2:2" ht="15.5">
      <c r="B3408" s="249"/>
    </row>
    <row r="3409" spans="2:2" ht="15.5">
      <c r="B3409" s="249"/>
    </row>
    <row r="3410" spans="2:2" ht="15.5">
      <c r="B3410" s="249"/>
    </row>
    <row r="3411" spans="2:2" ht="15.5">
      <c r="B3411" s="249"/>
    </row>
    <row r="3412" spans="2:2" ht="15.5">
      <c r="B3412" s="249"/>
    </row>
    <row r="3413" spans="2:2" ht="15.5">
      <c r="B3413" s="249"/>
    </row>
    <row r="3414" spans="2:2" ht="15.5">
      <c r="B3414" s="249"/>
    </row>
    <row r="3415" spans="2:2" ht="15.5">
      <c r="B3415" s="249"/>
    </row>
    <row r="3416" spans="2:2" ht="15.5">
      <c r="B3416" s="249"/>
    </row>
    <row r="3417" spans="2:2" ht="15.5">
      <c r="B3417" s="249"/>
    </row>
    <row r="3418" spans="2:2" ht="15.5">
      <c r="B3418" s="249"/>
    </row>
    <row r="3419" spans="2:2" ht="15.5">
      <c r="B3419" s="249"/>
    </row>
    <row r="3420" spans="2:2" ht="15.5">
      <c r="B3420" s="249"/>
    </row>
    <row r="3421" spans="2:2" ht="15.5">
      <c r="B3421" s="249"/>
    </row>
    <row r="3422" spans="2:2" ht="15.5">
      <c r="B3422" s="249"/>
    </row>
    <row r="3423" spans="2:2" ht="15.5">
      <c r="B3423" s="249"/>
    </row>
    <row r="3424" spans="2:2" ht="15.5">
      <c r="B3424" s="249"/>
    </row>
    <row r="3425" spans="2:2" ht="15.5">
      <c r="B3425" s="249"/>
    </row>
    <row r="3426" spans="2:2" ht="15.5">
      <c r="B3426" s="249"/>
    </row>
    <row r="3427" spans="2:2" ht="15.5">
      <c r="B3427" s="249"/>
    </row>
    <row r="3428" spans="2:2" ht="15.5">
      <c r="B3428" s="249"/>
    </row>
    <row r="3429" spans="2:2" ht="15.5">
      <c r="B3429" s="249"/>
    </row>
    <row r="3430" spans="2:2" ht="15.5">
      <c r="B3430" s="249"/>
    </row>
    <row r="3431" spans="2:2" ht="15.5">
      <c r="B3431" s="249"/>
    </row>
    <row r="3432" spans="2:2" ht="15.5">
      <c r="B3432" s="249"/>
    </row>
    <row r="3433" spans="2:2" ht="15.5">
      <c r="B3433" s="249"/>
    </row>
    <row r="3434" spans="2:2" ht="15.5">
      <c r="B3434" s="249"/>
    </row>
    <row r="3435" spans="2:2" ht="15.5">
      <c r="B3435" s="249"/>
    </row>
    <row r="3436" spans="2:2" ht="15.5">
      <c r="B3436" s="249"/>
    </row>
    <row r="3437" spans="2:2" ht="15.5">
      <c r="B3437" s="249"/>
    </row>
    <row r="3438" spans="2:2" ht="15.5">
      <c r="B3438" s="249"/>
    </row>
    <row r="3439" spans="2:2" ht="15.5">
      <c r="B3439" s="249"/>
    </row>
    <row r="3440" spans="2:2" ht="15.5">
      <c r="B3440" s="249"/>
    </row>
    <row r="3441" spans="2:2" ht="15.5">
      <c r="B3441" s="249"/>
    </row>
    <row r="3442" spans="2:2" ht="15.5">
      <c r="B3442" s="249"/>
    </row>
    <row r="3443" spans="2:2" ht="15.5">
      <c r="B3443" s="249"/>
    </row>
    <row r="3444" spans="2:2" ht="15.5">
      <c r="B3444" s="249"/>
    </row>
    <row r="3445" spans="2:2" ht="15.5">
      <c r="B3445" s="249"/>
    </row>
    <row r="3446" spans="2:2" ht="15.5">
      <c r="B3446" s="249"/>
    </row>
    <row r="3447" spans="2:2" ht="15.5">
      <c r="B3447" s="249"/>
    </row>
    <row r="3448" spans="2:2" ht="15.5">
      <c r="B3448" s="249"/>
    </row>
    <row r="3449" spans="2:2" ht="15.5">
      <c r="B3449" s="249"/>
    </row>
    <row r="3450" spans="2:2" ht="15.5">
      <c r="B3450" s="249"/>
    </row>
    <row r="3451" spans="2:2" ht="15.5">
      <c r="B3451" s="249"/>
    </row>
    <row r="3452" spans="2:2" ht="15.5">
      <c r="B3452" s="249"/>
    </row>
    <row r="3453" spans="2:2" ht="15.5">
      <c r="B3453" s="249"/>
    </row>
    <row r="3454" spans="2:2" ht="15.5">
      <c r="B3454" s="249"/>
    </row>
    <row r="3455" spans="2:2" ht="15.5">
      <c r="B3455" s="249"/>
    </row>
    <row r="3456" spans="2:2" ht="15.5">
      <c r="B3456" s="249"/>
    </row>
    <row r="3457" spans="2:2" ht="15.5">
      <c r="B3457" s="249"/>
    </row>
    <row r="3458" spans="2:2" ht="15.5">
      <c r="B3458" s="249"/>
    </row>
    <row r="3459" spans="2:2" ht="15.5">
      <c r="B3459" s="249"/>
    </row>
    <row r="3460" spans="2:2" ht="15.5">
      <c r="B3460" s="249"/>
    </row>
    <row r="3461" spans="2:2" ht="15.5">
      <c r="B3461" s="249"/>
    </row>
    <row r="3462" spans="2:2" ht="15.5">
      <c r="B3462" s="249"/>
    </row>
    <row r="3463" spans="2:2" ht="15.5">
      <c r="B3463" s="249"/>
    </row>
    <row r="3464" spans="2:2" ht="15.5">
      <c r="B3464" s="249"/>
    </row>
    <row r="3465" spans="2:2" ht="15.5">
      <c r="B3465" s="249"/>
    </row>
    <row r="3466" spans="2:2" ht="15.5">
      <c r="B3466" s="249"/>
    </row>
    <row r="3467" spans="2:2" ht="15.5">
      <c r="B3467" s="249"/>
    </row>
    <row r="3468" spans="2:2" ht="15.5">
      <c r="B3468" s="249"/>
    </row>
    <row r="3469" spans="2:2" ht="15.5">
      <c r="B3469" s="249"/>
    </row>
    <row r="3470" spans="2:2" ht="15.5">
      <c r="B3470" s="249"/>
    </row>
    <row r="3471" spans="2:2" ht="15.5">
      <c r="B3471" s="249"/>
    </row>
    <row r="3472" spans="2:2" ht="15.5">
      <c r="B3472" s="249"/>
    </row>
    <row r="3473" spans="2:2" ht="15.5">
      <c r="B3473" s="249"/>
    </row>
    <row r="3474" spans="2:2" ht="15.5">
      <c r="B3474" s="249"/>
    </row>
    <row r="3475" spans="2:2" ht="15.5">
      <c r="B3475" s="249"/>
    </row>
    <row r="3476" spans="2:2" ht="15.5">
      <c r="B3476" s="249"/>
    </row>
    <row r="3477" spans="2:2" ht="15.5">
      <c r="B3477" s="249"/>
    </row>
    <row r="3478" spans="2:2" ht="15.5">
      <c r="B3478" s="249"/>
    </row>
    <row r="3479" spans="2:2" ht="15.5">
      <c r="B3479" s="249"/>
    </row>
    <row r="3480" spans="2:2" ht="15.5">
      <c r="B3480" s="249"/>
    </row>
    <row r="3481" spans="2:2" ht="15.5">
      <c r="B3481" s="249"/>
    </row>
    <row r="3482" spans="2:2" ht="15.5">
      <c r="B3482" s="249"/>
    </row>
    <row r="3483" spans="2:2" ht="15.5">
      <c r="B3483" s="249"/>
    </row>
    <row r="3484" spans="2:2" ht="15.5">
      <c r="B3484" s="249"/>
    </row>
    <row r="3485" spans="2:2" ht="15.5">
      <c r="B3485" s="249"/>
    </row>
    <row r="3486" spans="2:2" ht="15.5">
      <c r="B3486" s="249"/>
    </row>
    <row r="3487" spans="2:2" ht="15.5">
      <c r="B3487" s="249"/>
    </row>
    <row r="3488" spans="2:2" ht="15.5">
      <c r="B3488" s="249"/>
    </row>
    <row r="3489" spans="2:2" ht="15.5">
      <c r="B3489" s="249"/>
    </row>
    <row r="3490" spans="2:2" ht="15.5">
      <c r="B3490" s="249"/>
    </row>
    <row r="3491" spans="2:2" ht="15.5">
      <c r="B3491" s="249"/>
    </row>
    <row r="3492" spans="2:2" ht="15.5">
      <c r="B3492" s="249"/>
    </row>
    <row r="3493" spans="2:2" ht="15.5">
      <c r="B3493" s="249"/>
    </row>
    <row r="3494" spans="2:2" ht="15.5">
      <c r="B3494" s="249"/>
    </row>
    <row r="3495" spans="2:2" ht="15.5">
      <c r="B3495" s="249"/>
    </row>
    <row r="3496" spans="2:2" ht="15.5">
      <c r="B3496" s="249"/>
    </row>
    <row r="3497" spans="2:2" ht="15.5">
      <c r="B3497" s="249"/>
    </row>
    <row r="3498" spans="2:2" ht="15.5">
      <c r="B3498" s="249"/>
    </row>
    <row r="3499" spans="2:2" ht="15.5">
      <c r="B3499" s="249"/>
    </row>
    <row r="3500" spans="2:2" ht="15.5">
      <c r="B3500" s="249"/>
    </row>
    <row r="3501" spans="2:2" ht="15.5">
      <c r="B3501" s="249"/>
    </row>
    <row r="3502" spans="2:2" ht="15.5">
      <c r="B3502" s="249"/>
    </row>
    <row r="3503" spans="2:2" ht="15.5">
      <c r="B3503" s="249"/>
    </row>
    <row r="3504" spans="2:2" ht="15.5">
      <c r="B3504" s="249"/>
    </row>
    <row r="3505" spans="2:2" ht="15.5">
      <c r="B3505" s="249"/>
    </row>
    <row r="3506" spans="2:2" ht="15.5">
      <c r="B3506" s="249"/>
    </row>
    <row r="3507" spans="2:2" ht="15.5">
      <c r="B3507" s="249"/>
    </row>
    <row r="3508" spans="2:2" ht="15.5">
      <c r="B3508" s="249"/>
    </row>
    <row r="3509" spans="2:2" ht="15.5">
      <c r="B3509" s="249"/>
    </row>
    <row r="3510" spans="2:2" ht="15.5">
      <c r="B3510" s="249"/>
    </row>
    <row r="3511" spans="2:2" ht="15.5">
      <c r="B3511" s="249"/>
    </row>
    <row r="3512" spans="2:2" ht="15.5">
      <c r="B3512" s="249"/>
    </row>
    <row r="3513" spans="2:2" ht="15.5">
      <c r="B3513" s="249"/>
    </row>
    <row r="3514" spans="2:2" ht="15.5">
      <c r="B3514" s="249"/>
    </row>
    <row r="3515" spans="2:2" ht="15.5">
      <c r="B3515" s="249"/>
    </row>
    <row r="3516" spans="2:2" ht="15.5">
      <c r="B3516" s="249"/>
    </row>
    <row r="3517" spans="2:2" ht="15.5">
      <c r="B3517" s="249"/>
    </row>
    <row r="3518" spans="2:2" ht="15.5">
      <c r="B3518" s="249"/>
    </row>
    <row r="3519" spans="2:2" ht="15.5">
      <c r="B3519" s="249"/>
    </row>
    <row r="3520" spans="2:2" ht="15.5">
      <c r="B3520" s="249"/>
    </row>
    <row r="3521" spans="2:2" ht="15.5">
      <c r="B3521" s="249"/>
    </row>
    <row r="3522" spans="2:2" ht="15.5">
      <c r="B3522" s="249"/>
    </row>
    <row r="3523" spans="2:2" ht="15.5">
      <c r="B3523" s="249"/>
    </row>
    <row r="3524" spans="2:2" ht="15.5">
      <c r="B3524" s="249"/>
    </row>
    <row r="3525" spans="2:2" ht="15.5">
      <c r="B3525" s="249"/>
    </row>
    <row r="3526" spans="2:2" ht="15.5">
      <c r="B3526" s="249"/>
    </row>
    <row r="3527" spans="2:2" ht="15.5">
      <c r="B3527" s="249"/>
    </row>
    <row r="3528" spans="2:2" ht="15.5">
      <c r="B3528" s="249"/>
    </row>
    <row r="3529" spans="2:2" ht="15.5">
      <c r="B3529" s="249"/>
    </row>
    <row r="3530" spans="2:2" ht="15.5">
      <c r="B3530" s="249"/>
    </row>
    <row r="3531" spans="2:2" ht="15.5">
      <c r="B3531" s="249"/>
    </row>
    <row r="3532" spans="2:2" ht="15.5">
      <c r="B3532" s="249"/>
    </row>
    <row r="3533" spans="2:2" ht="15.5">
      <c r="B3533" s="249"/>
    </row>
    <row r="3534" spans="2:2" ht="15.5">
      <c r="B3534" s="249"/>
    </row>
    <row r="3535" spans="2:2" ht="15.5">
      <c r="B3535" s="249"/>
    </row>
    <row r="3536" spans="2:2" ht="15.5">
      <c r="B3536" s="249"/>
    </row>
    <row r="3537" spans="2:2" ht="15.5">
      <c r="B3537" s="249"/>
    </row>
    <row r="3538" spans="2:2" ht="15.5">
      <c r="B3538" s="249"/>
    </row>
    <row r="3539" spans="2:2" ht="15.5">
      <c r="B3539" s="249"/>
    </row>
    <row r="3540" spans="2:2" ht="15.5">
      <c r="B3540" s="249"/>
    </row>
    <row r="3541" spans="2:2" ht="15.5">
      <c r="B3541" s="249"/>
    </row>
    <row r="3542" spans="2:2" ht="15.5">
      <c r="B3542" s="249"/>
    </row>
    <row r="3543" spans="2:2" ht="15.5">
      <c r="B3543" s="249"/>
    </row>
    <row r="3544" spans="2:2" ht="15.5">
      <c r="B3544" s="249"/>
    </row>
    <row r="3545" spans="2:2" ht="15.5">
      <c r="B3545" s="249"/>
    </row>
    <row r="3546" spans="2:2" ht="15.5">
      <c r="B3546" s="249"/>
    </row>
    <row r="3547" spans="2:2" ht="15.5">
      <c r="B3547" s="249"/>
    </row>
    <row r="3548" spans="2:2" ht="15.5">
      <c r="B3548" s="249"/>
    </row>
    <row r="3549" spans="2:2" ht="15.5">
      <c r="B3549" s="249"/>
    </row>
    <row r="3550" spans="2:2" ht="15.5">
      <c r="B3550" s="249"/>
    </row>
    <row r="3551" spans="2:2" ht="15.5">
      <c r="B3551" s="249"/>
    </row>
    <row r="3552" spans="2:2" ht="15.5">
      <c r="B3552" s="249"/>
    </row>
    <row r="3553" spans="2:2" ht="15.5">
      <c r="B3553" s="249"/>
    </row>
    <row r="3554" spans="2:2" ht="15.5">
      <c r="B3554" s="249"/>
    </row>
    <row r="3555" spans="2:2" ht="15.5">
      <c r="B3555" s="249"/>
    </row>
    <row r="3556" spans="2:2" ht="15.5">
      <c r="B3556" s="249"/>
    </row>
    <row r="3557" spans="2:2" ht="15.5">
      <c r="B3557" s="249"/>
    </row>
    <row r="3558" spans="2:2" ht="15.5">
      <c r="B3558" s="249"/>
    </row>
    <row r="3559" spans="2:2" ht="15.5">
      <c r="B3559" s="249"/>
    </row>
    <row r="3560" spans="2:2" ht="15.5">
      <c r="B3560" s="249"/>
    </row>
    <row r="3561" spans="2:2" ht="15.5">
      <c r="B3561" s="249"/>
    </row>
    <row r="3562" spans="2:2" ht="15.5">
      <c r="B3562" s="249"/>
    </row>
    <row r="3563" spans="2:2" ht="15.5">
      <c r="B3563" s="249"/>
    </row>
    <row r="3564" spans="2:2" ht="15.5">
      <c r="B3564" s="249"/>
    </row>
    <row r="3565" spans="2:2" ht="15.5">
      <c r="B3565" s="249"/>
    </row>
    <row r="3566" spans="2:2" ht="15.5">
      <c r="B3566" s="249"/>
    </row>
    <row r="3567" spans="2:2" ht="15.5">
      <c r="B3567" s="249"/>
    </row>
    <row r="3568" spans="2:2" ht="15.5">
      <c r="B3568" s="249"/>
    </row>
    <row r="3569" spans="2:2" ht="15.5">
      <c r="B3569" s="249"/>
    </row>
    <row r="3570" spans="2:2" ht="15.5">
      <c r="B3570" s="249"/>
    </row>
    <row r="3571" spans="2:2" ht="15.5">
      <c r="B3571" s="249"/>
    </row>
    <row r="3572" spans="2:2" ht="15.5">
      <c r="B3572" s="249"/>
    </row>
    <row r="3573" spans="2:2" ht="15.5">
      <c r="B3573" s="249"/>
    </row>
    <row r="3574" spans="2:2" ht="15.5">
      <c r="B3574" s="249"/>
    </row>
    <row r="3575" spans="2:2" ht="15.5">
      <c r="B3575" s="249"/>
    </row>
    <row r="3576" spans="2:2" ht="15.5">
      <c r="B3576" s="249"/>
    </row>
    <row r="3577" spans="2:2" ht="15.5">
      <c r="B3577" s="249"/>
    </row>
    <row r="3578" spans="2:2" ht="15.5">
      <c r="B3578" s="249"/>
    </row>
    <row r="3579" spans="2:2" ht="15.5">
      <c r="B3579" s="249"/>
    </row>
    <row r="3580" spans="2:2" ht="15.5">
      <c r="B3580" s="249"/>
    </row>
    <row r="3581" spans="2:2" ht="15.5">
      <c r="B3581" s="249"/>
    </row>
    <row r="3582" spans="2:2" ht="15.5">
      <c r="B3582" s="249"/>
    </row>
    <row r="3583" spans="2:2" ht="15.5">
      <c r="B3583" s="249"/>
    </row>
    <row r="3584" spans="2:2" ht="15.5">
      <c r="B3584" s="249"/>
    </row>
    <row r="3585" spans="2:2" ht="15.5">
      <c r="B3585" s="249"/>
    </row>
    <row r="3586" spans="2:2" ht="15.5">
      <c r="B3586" s="249"/>
    </row>
    <row r="3587" spans="2:2" ht="15.5">
      <c r="B3587" s="249"/>
    </row>
    <row r="3588" spans="2:2" ht="15.5">
      <c r="B3588" s="249"/>
    </row>
    <row r="3589" spans="2:2" ht="15.5">
      <c r="B3589" s="249"/>
    </row>
    <row r="3590" spans="2:2" ht="15.5">
      <c r="B3590" s="249"/>
    </row>
    <row r="3591" spans="2:2" ht="15.5">
      <c r="B3591" s="249"/>
    </row>
    <row r="3592" spans="2:2" ht="15.5">
      <c r="B3592" s="249"/>
    </row>
    <row r="3593" spans="2:2" ht="15.5">
      <c r="B3593" s="249"/>
    </row>
    <row r="3594" spans="2:2" ht="15.5">
      <c r="B3594" s="249"/>
    </row>
    <row r="3595" spans="2:2" ht="15.5">
      <c r="B3595" s="249"/>
    </row>
    <row r="3596" spans="2:2" ht="15.5">
      <c r="B3596" s="249"/>
    </row>
    <row r="3597" spans="2:2" ht="15.5">
      <c r="B3597" s="249"/>
    </row>
    <row r="3598" spans="2:2" ht="15.5">
      <c r="B3598" s="249"/>
    </row>
    <row r="3599" spans="2:2" ht="15.5">
      <c r="B3599" s="249"/>
    </row>
    <row r="3600" spans="2:2" ht="15.5">
      <c r="B3600" s="249"/>
    </row>
    <row r="3601" spans="2:2" ht="15.5">
      <c r="B3601" s="249"/>
    </row>
    <row r="3602" spans="2:2" ht="15.5">
      <c r="B3602" s="249"/>
    </row>
    <row r="3603" spans="2:2" ht="15.5">
      <c r="B3603" s="249"/>
    </row>
    <row r="3604" spans="2:2" ht="15.5">
      <c r="B3604" s="249"/>
    </row>
    <row r="3605" spans="2:2" ht="15.5">
      <c r="B3605" s="249"/>
    </row>
    <row r="3606" spans="2:2" ht="15.5">
      <c r="B3606" s="249"/>
    </row>
    <row r="3607" spans="2:2" ht="15.5">
      <c r="B3607" s="249"/>
    </row>
    <row r="3608" spans="2:2" ht="15.5">
      <c r="B3608" s="249"/>
    </row>
    <row r="3609" spans="2:2" ht="15.5">
      <c r="B3609" s="249"/>
    </row>
    <row r="3610" spans="2:2" ht="15.5">
      <c r="B3610" s="249"/>
    </row>
    <row r="3611" spans="2:2" ht="15.5">
      <c r="B3611" s="249"/>
    </row>
    <row r="3612" spans="2:2" ht="15.5">
      <c r="B3612" s="249"/>
    </row>
    <row r="3613" spans="2:2" ht="15.5">
      <c r="B3613" s="249"/>
    </row>
    <row r="3614" spans="2:2" ht="15.5">
      <c r="B3614" s="249"/>
    </row>
    <row r="3615" spans="2:2" ht="15.5">
      <c r="B3615" s="249"/>
    </row>
    <row r="3616" spans="2:2" ht="15.5">
      <c r="B3616" s="249"/>
    </row>
    <row r="3617" spans="2:2" ht="15.5">
      <c r="B3617" s="249"/>
    </row>
    <row r="3618" spans="2:2" ht="15.5">
      <c r="B3618" s="249"/>
    </row>
    <row r="3619" spans="2:2" ht="15.5">
      <c r="B3619" s="249"/>
    </row>
    <row r="3620" spans="2:2" ht="15.5">
      <c r="B3620" s="249"/>
    </row>
    <row r="3621" spans="2:2" ht="15.5">
      <c r="B3621" s="249"/>
    </row>
    <row r="3622" spans="2:2" ht="15.5">
      <c r="B3622" s="249"/>
    </row>
    <row r="3623" spans="2:2" ht="15.5">
      <c r="B3623" s="249"/>
    </row>
    <row r="3624" spans="2:2" ht="15.5">
      <c r="B3624" s="249"/>
    </row>
    <row r="3625" spans="2:2" ht="15.5">
      <c r="B3625" s="249"/>
    </row>
    <row r="3626" spans="2:2" ht="15.5">
      <c r="B3626" s="249"/>
    </row>
    <row r="3627" spans="2:2" ht="15.5">
      <c r="B3627" s="249"/>
    </row>
    <row r="3628" spans="2:2" ht="15.5">
      <c r="B3628" s="249"/>
    </row>
    <row r="3629" spans="2:2" ht="15.5">
      <c r="B3629" s="249"/>
    </row>
    <row r="3630" spans="2:2" ht="15.5">
      <c r="B3630" s="249"/>
    </row>
    <row r="3631" spans="2:2" ht="15.5">
      <c r="B3631" s="249"/>
    </row>
    <row r="3632" spans="2:2" ht="15.5">
      <c r="B3632" s="249"/>
    </row>
    <row r="3633" spans="2:2" ht="15.5">
      <c r="B3633" s="249"/>
    </row>
    <row r="3634" spans="2:2" ht="15.5">
      <c r="B3634" s="249"/>
    </row>
    <row r="3635" spans="2:2" ht="15.5">
      <c r="B3635" s="249"/>
    </row>
    <row r="3636" spans="2:2" ht="15.5">
      <c r="B3636" s="249"/>
    </row>
    <row r="3637" spans="2:2" ht="15.5">
      <c r="B3637" s="249"/>
    </row>
    <row r="3638" spans="2:2" ht="15.5">
      <c r="B3638" s="249"/>
    </row>
    <row r="3639" spans="2:2" ht="15.5">
      <c r="B3639" s="249"/>
    </row>
    <row r="3640" spans="2:2" ht="15.5">
      <c r="B3640" s="249"/>
    </row>
    <row r="3641" spans="2:2" ht="15.5">
      <c r="B3641" s="249"/>
    </row>
    <row r="3642" spans="2:2" ht="15.5">
      <c r="B3642" s="249"/>
    </row>
    <row r="3643" spans="2:2" ht="15.5">
      <c r="B3643" s="249"/>
    </row>
    <row r="3644" spans="2:2" ht="15.5">
      <c r="B3644" s="249"/>
    </row>
    <row r="3645" spans="2:2" ht="15.5">
      <c r="B3645" s="249"/>
    </row>
    <row r="3646" spans="2:2" ht="15.5">
      <c r="B3646" s="249"/>
    </row>
    <row r="3647" spans="2:2" ht="15.5">
      <c r="B3647" s="249"/>
    </row>
    <row r="3648" spans="2:2" ht="15.5">
      <c r="B3648" s="249"/>
    </row>
    <row r="3649" spans="2:2" ht="15.5">
      <c r="B3649" s="249"/>
    </row>
    <row r="3650" spans="2:2" ht="15.5">
      <c r="B3650" s="249"/>
    </row>
    <row r="3651" spans="2:2" ht="15.5">
      <c r="B3651" s="249"/>
    </row>
    <row r="3652" spans="2:2" ht="15.5">
      <c r="B3652" s="249"/>
    </row>
    <row r="3653" spans="2:2" ht="15.5">
      <c r="B3653" s="249"/>
    </row>
    <row r="3654" spans="2:2" ht="15.5">
      <c r="B3654" s="249"/>
    </row>
    <row r="3655" spans="2:2" ht="15.5">
      <c r="B3655" s="249"/>
    </row>
    <row r="3656" spans="2:2" ht="15.5">
      <c r="B3656" s="249"/>
    </row>
    <row r="3657" spans="2:2" ht="15.5">
      <c r="B3657" s="249"/>
    </row>
    <row r="3658" spans="2:2" ht="15.5">
      <c r="B3658" s="249"/>
    </row>
    <row r="3659" spans="2:2" ht="15.5">
      <c r="B3659" s="249"/>
    </row>
    <row r="3660" spans="2:2" ht="15.5">
      <c r="B3660" s="249"/>
    </row>
    <row r="3661" spans="2:2" ht="15.5">
      <c r="B3661" s="249"/>
    </row>
    <row r="3662" spans="2:2" ht="15.5">
      <c r="B3662" s="249"/>
    </row>
    <row r="3663" spans="2:2" ht="15.5">
      <c r="B3663" s="249"/>
    </row>
    <row r="3664" spans="2:2" ht="15.5">
      <c r="B3664" s="249"/>
    </row>
    <row r="3665" spans="2:2" ht="15.5">
      <c r="B3665" s="249"/>
    </row>
    <row r="3666" spans="2:2" ht="15.5">
      <c r="B3666" s="249"/>
    </row>
    <row r="3667" spans="2:2" ht="15.5">
      <c r="B3667" s="249"/>
    </row>
    <row r="3668" spans="2:2" ht="15.5">
      <c r="B3668" s="249"/>
    </row>
    <row r="3669" spans="2:2" ht="15.5">
      <c r="B3669" s="249"/>
    </row>
    <row r="3670" spans="2:2" ht="15.5">
      <c r="B3670" s="249"/>
    </row>
    <row r="3671" spans="2:2" ht="15.5">
      <c r="B3671" s="249"/>
    </row>
    <row r="3672" spans="2:2" ht="15.5">
      <c r="B3672" s="249"/>
    </row>
    <row r="3673" spans="2:2" ht="15.5">
      <c r="B3673" s="249"/>
    </row>
    <row r="3674" spans="2:2" ht="15.5">
      <c r="B3674" s="249"/>
    </row>
    <row r="3675" spans="2:2" ht="15.5">
      <c r="B3675" s="249"/>
    </row>
    <row r="3676" spans="2:2" ht="15.5">
      <c r="B3676" s="249"/>
    </row>
    <row r="3677" spans="2:2" ht="15.5">
      <c r="B3677" s="249"/>
    </row>
    <row r="3678" spans="2:2" ht="15.5">
      <c r="B3678" s="249"/>
    </row>
    <row r="3679" spans="2:2" ht="15.5">
      <c r="B3679" s="249"/>
    </row>
    <row r="3680" spans="2:2" ht="15.5">
      <c r="B3680" s="249"/>
    </row>
    <row r="3681" spans="2:2" ht="15.5">
      <c r="B3681" s="249"/>
    </row>
    <row r="3682" spans="2:2" ht="15.5">
      <c r="B3682" s="249"/>
    </row>
    <row r="3683" spans="2:2" ht="15.5">
      <c r="B3683" s="249"/>
    </row>
    <row r="3684" spans="2:2" ht="15.5">
      <c r="B3684" s="249"/>
    </row>
    <row r="3685" spans="2:2" ht="15.5">
      <c r="B3685" s="249"/>
    </row>
    <row r="3686" spans="2:2" ht="15.5">
      <c r="B3686" s="249"/>
    </row>
    <row r="3687" spans="2:2" ht="15.5">
      <c r="B3687" s="249"/>
    </row>
    <row r="3688" spans="2:2" ht="15.5">
      <c r="B3688" s="249"/>
    </row>
    <row r="3689" spans="2:2" ht="15.5">
      <c r="B3689" s="249"/>
    </row>
    <row r="3690" spans="2:2" ht="15.5">
      <c r="B3690" s="249"/>
    </row>
    <row r="3691" spans="2:2" ht="15.5">
      <c r="B3691" s="249"/>
    </row>
    <row r="3692" spans="2:2" ht="15.5">
      <c r="B3692" s="249"/>
    </row>
    <row r="3693" spans="2:2" ht="15.5">
      <c r="B3693" s="249"/>
    </row>
    <row r="3694" spans="2:2" ht="15.5">
      <c r="B3694" s="249"/>
    </row>
    <row r="3695" spans="2:2" ht="15.5">
      <c r="B3695" s="249"/>
    </row>
    <row r="3696" spans="2:2" ht="15.5">
      <c r="B3696" s="249"/>
    </row>
    <row r="3697" spans="2:2" ht="15.5">
      <c r="B3697" s="249"/>
    </row>
    <row r="3698" spans="2:2" ht="15.5">
      <c r="B3698" s="249"/>
    </row>
    <row r="3699" spans="2:2" ht="15.5">
      <c r="B3699" s="249"/>
    </row>
    <row r="3700" spans="2:2" ht="15.5">
      <c r="B3700" s="249"/>
    </row>
    <row r="3701" spans="2:2" ht="15.5">
      <c r="B3701" s="249"/>
    </row>
    <row r="3702" spans="2:2" ht="15.5">
      <c r="B3702" s="249"/>
    </row>
    <row r="3703" spans="2:2" ht="15.5">
      <c r="B3703" s="249"/>
    </row>
    <row r="3704" spans="2:2" ht="15.5">
      <c r="B3704" s="249"/>
    </row>
    <row r="3705" spans="2:2" ht="15.5">
      <c r="B3705" s="249"/>
    </row>
    <row r="3706" spans="2:2" ht="15.5">
      <c r="B3706" s="249"/>
    </row>
    <row r="3707" spans="2:2" ht="15.5">
      <c r="B3707" s="249"/>
    </row>
    <row r="3708" spans="2:2" ht="15.5">
      <c r="B3708" s="249"/>
    </row>
    <row r="3709" spans="2:2" ht="15.5">
      <c r="B3709" s="249"/>
    </row>
    <row r="3710" spans="2:2" ht="15.5">
      <c r="B3710" s="249"/>
    </row>
    <row r="3711" spans="2:2" ht="15.5">
      <c r="B3711" s="249"/>
    </row>
    <row r="3712" spans="2:2" ht="15.5">
      <c r="B3712" s="249"/>
    </row>
    <row r="3713" spans="2:2" ht="15.5">
      <c r="B3713" s="249"/>
    </row>
    <row r="3714" spans="2:2" ht="15.5">
      <c r="B3714" s="249"/>
    </row>
    <row r="3715" spans="2:2" ht="15.5">
      <c r="B3715" s="249"/>
    </row>
    <row r="3716" spans="2:2" ht="15.5">
      <c r="B3716" s="249"/>
    </row>
    <row r="3717" spans="2:2" ht="15.5">
      <c r="B3717" s="249"/>
    </row>
    <row r="3718" spans="2:2" ht="15.5">
      <c r="B3718" s="249"/>
    </row>
    <row r="3719" spans="2:2" ht="15.5">
      <c r="B3719" s="249"/>
    </row>
    <row r="3720" spans="2:2" ht="15.5">
      <c r="B3720" s="249"/>
    </row>
    <row r="3721" spans="2:2" ht="15.5">
      <c r="B3721" s="249"/>
    </row>
    <row r="3722" spans="2:2" ht="15.5">
      <c r="B3722" s="249"/>
    </row>
    <row r="3723" spans="2:2" ht="15.5">
      <c r="B3723" s="249"/>
    </row>
    <row r="3724" spans="2:2" ht="15.5">
      <c r="B3724" s="249"/>
    </row>
    <row r="3725" spans="2:2" ht="15.5">
      <c r="B3725" s="249"/>
    </row>
    <row r="3726" spans="2:2" ht="15.5">
      <c r="B3726" s="249"/>
    </row>
    <row r="3727" spans="2:2" ht="15.5">
      <c r="B3727" s="249"/>
    </row>
    <row r="3728" spans="2:2" ht="15.5">
      <c r="B3728" s="249"/>
    </row>
    <row r="3729" spans="2:2" ht="15.5">
      <c r="B3729" s="249"/>
    </row>
    <row r="3730" spans="2:2" ht="15.5">
      <c r="B3730" s="249"/>
    </row>
    <row r="3731" spans="2:2" ht="15.5">
      <c r="B3731" s="249"/>
    </row>
    <row r="3732" spans="2:2" ht="15.5">
      <c r="B3732" s="249"/>
    </row>
    <row r="3733" spans="2:2" ht="15.5">
      <c r="B3733" s="249"/>
    </row>
    <row r="3734" spans="2:2" ht="15.5">
      <c r="B3734" s="249"/>
    </row>
    <row r="3735" spans="2:2" ht="15.5">
      <c r="B3735" s="249"/>
    </row>
    <row r="3736" spans="2:2" ht="15.5">
      <c r="B3736" s="249"/>
    </row>
    <row r="3737" spans="2:2" ht="15.5">
      <c r="B3737" s="249"/>
    </row>
    <row r="3738" spans="2:2" ht="15.5">
      <c r="B3738" s="249"/>
    </row>
    <row r="3739" spans="2:2" ht="15.5">
      <c r="B3739" s="249"/>
    </row>
    <row r="3740" spans="2:2" ht="15.5">
      <c r="B3740" s="249"/>
    </row>
    <row r="3741" spans="2:2" ht="15.5">
      <c r="B3741" s="249"/>
    </row>
    <row r="3742" spans="2:2" ht="15.5">
      <c r="B3742" s="249"/>
    </row>
    <row r="3743" spans="2:2" ht="15.5">
      <c r="B3743" s="249"/>
    </row>
    <row r="3744" spans="2:2" ht="15.5">
      <c r="B3744" s="249"/>
    </row>
    <row r="3745" spans="2:2" ht="15.5">
      <c r="B3745" s="249"/>
    </row>
    <row r="3746" spans="2:2" ht="15.5">
      <c r="B3746" s="249"/>
    </row>
    <row r="3747" spans="2:2" ht="15.5">
      <c r="B3747" s="249"/>
    </row>
    <row r="3748" spans="2:2" ht="15.5">
      <c r="B3748" s="249"/>
    </row>
    <row r="3749" spans="2:2" ht="15.5">
      <c r="B3749" s="249"/>
    </row>
    <row r="3750" spans="2:2" ht="15.5">
      <c r="B3750" s="249"/>
    </row>
    <row r="3751" spans="2:2" ht="15.5">
      <c r="B3751" s="249"/>
    </row>
    <row r="3752" spans="2:2" ht="15.5">
      <c r="B3752" s="249"/>
    </row>
    <row r="3753" spans="2:2" ht="15.5">
      <c r="B3753" s="249"/>
    </row>
    <row r="3754" spans="2:2" ht="15.5">
      <c r="B3754" s="249"/>
    </row>
    <row r="3755" spans="2:2" ht="15.5">
      <c r="B3755" s="249"/>
    </row>
    <row r="3756" spans="2:2" ht="15.5">
      <c r="B3756" s="249"/>
    </row>
    <row r="3757" spans="2:2" ht="15.5">
      <c r="B3757" s="249"/>
    </row>
    <row r="3758" spans="2:2" ht="15.5">
      <c r="B3758" s="249"/>
    </row>
    <row r="3759" spans="2:2" ht="15.5">
      <c r="B3759" s="249"/>
    </row>
    <row r="3760" spans="2:2" ht="15.5">
      <c r="B3760" s="249"/>
    </row>
    <row r="3761" spans="2:2" ht="15.5">
      <c r="B3761" s="249"/>
    </row>
    <row r="3762" spans="2:2" ht="15.5">
      <c r="B3762" s="249"/>
    </row>
    <row r="3763" spans="2:2" ht="15.5">
      <c r="B3763" s="249"/>
    </row>
    <row r="3764" spans="2:2" ht="15.5">
      <c r="B3764" s="249"/>
    </row>
    <row r="3765" spans="2:2" ht="15.5">
      <c r="B3765" s="249"/>
    </row>
    <row r="3766" spans="2:2" ht="15.5">
      <c r="B3766" s="249"/>
    </row>
    <row r="3767" spans="2:2" ht="15.5">
      <c r="B3767" s="249"/>
    </row>
    <row r="3768" spans="2:2" ht="15.5">
      <c r="B3768" s="249"/>
    </row>
    <row r="3769" spans="2:2" ht="15.5">
      <c r="B3769" s="249"/>
    </row>
    <row r="3770" spans="2:2" ht="15.5">
      <c r="B3770" s="249"/>
    </row>
    <row r="3771" spans="2:2" ht="15.5">
      <c r="B3771" s="249"/>
    </row>
    <row r="3772" spans="2:2" ht="15.5">
      <c r="B3772" s="249"/>
    </row>
    <row r="3773" spans="2:2" ht="15.5">
      <c r="B3773" s="249"/>
    </row>
    <row r="3774" spans="2:2" ht="15.5">
      <c r="B3774" s="249"/>
    </row>
    <row r="3775" spans="2:2" ht="15.5">
      <c r="B3775" s="249"/>
    </row>
    <row r="3776" spans="2:2" ht="15.5">
      <c r="B3776" s="249"/>
    </row>
    <row r="3777" spans="2:2" ht="15.5">
      <c r="B3777" s="249"/>
    </row>
    <row r="3778" spans="2:2" ht="15.5">
      <c r="B3778" s="249"/>
    </row>
    <row r="3779" spans="2:2" ht="15.5">
      <c r="B3779" s="249"/>
    </row>
    <row r="3780" spans="2:2" ht="15.5">
      <c r="B3780" s="249"/>
    </row>
    <row r="3781" spans="2:2" ht="15.5">
      <c r="B3781" s="249"/>
    </row>
    <row r="3782" spans="2:2" ht="15.5">
      <c r="B3782" s="249"/>
    </row>
    <row r="3783" spans="2:2" ht="15.5">
      <c r="B3783" s="249"/>
    </row>
    <row r="3784" spans="2:2" ht="15.5">
      <c r="B3784" s="249"/>
    </row>
    <row r="3785" spans="2:2" ht="15.5">
      <c r="B3785" s="249"/>
    </row>
    <row r="3786" spans="2:2" ht="15.5">
      <c r="B3786" s="249"/>
    </row>
    <row r="3787" spans="2:2" ht="15.5">
      <c r="B3787" s="249"/>
    </row>
    <row r="3788" spans="2:2" ht="15.5">
      <c r="B3788" s="249"/>
    </row>
    <row r="3789" spans="2:2" ht="15.5">
      <c r="B3789" s="249"/>
    </row>
    <row r="3790" spans="2:2" ht="15.5">
      <c r="B3790" s="249"/>
    </row>
    <row r="3791" spans="2:2" ht="15.5">
      <c r="B3791" s="249"/>
    </row>
    <row r="3792" spans="2:2" ht="15.5">
      <c r="B3792" s="249"/>
    </row>
    <row r="3793" spans="2:2" ht="15.5">
      <c r="B3793" s="249"/>
    </row>
    <row r="3794" spans="2:2" ht="15.5">
      <c r="B3794" s="249"/>
    </row>
    <row r="3795" spans="2:2" ht="15.5">
      <c r="B3795" s="249"/>
    </row>
    <row r="3796" spans="2:2" ht="15.5">
      <c r="B3796" s="249"/>
    </row>
    <row r="3797" spans="2:2" ht="15.5">
      <c r="B3797" s="249"/>
    </row>
    <row r="3798" spans="2:2" ht="15.5">
      <c r="B3798" s="249"/>
    </row>
    <row r="3799" spans="2:2" ht="15.5">
      <c r="B3799" s="249"/>
    </row>
    <row r="3800" spans="2:2" ht="15.5">
      <c r="B3800" s="249"/>
    </row>
    <row r="3801" spans="2:2" ht="15.5">
      <c r="B3801" s="249"/>
    </row>
    <row r="3802" spans="2:2" ht="15.5">
      <c r="B3802" s="249"/>
    </row>
    <row r="3803" spans="2:2" ht="15.5">
      <c r="B3803" s="249"/>
    </row>
    <row r="3804" spans="2:2" ht="15.5">
      <c r="B3804" s="249"/>
    </row>
    <row r="3805" spans="2:2" ht="15.5">
      <c r="B3805" s="249"/>
    </row>
    <row r="3806" spans="2:2" ht="15.5">
      <c r="B3806" s="249"/>
    </row>
    <row r="3807" spans="2:2" ht="15.5">
      <c r="B3807" s="249"/>
    </row>
    <row r="3808" spans="2:2" ht="15.5">
      <c r="B3808" s="249"/>
    </row>
    <row r="3809" spans="2:2" ht="15.5">
      <c r="B3809" s="249"/>
    </row>
    <row r="3810" spans="2:2" ht="15.5">
      <c r="B3810" s="249"/>
    </row>
    <row r="3811" spans="2:2" ht="15.5">
      <c r="B3811" s="249"/>
    </row>
    <row r="3812" spans="2:2" ht="15.5">
      <c r="B3812" s="249"/>
    </row>
    <row r="3813" spans="2:2" ht="15.5">
      <c r="B3813" s="249"/>
    </row>
    <row r="3814" spans="2:2" ht="15.5">
      <c r="B3814" s="249"/>
    </row>
    <row r="3815" spans="2:2" ht="15.5">
      <c r="B3815" s="249"/>
    </row>
    <row r="3816" spans="2:2" ht="15.5">
      <c r="B3816" s="249"/>
    </row>
    <row r="3817" spans="2:2" ht="15.5">
      <c r="B3817" s="249"/>
    </row>
    <row r="3818" spans="2:2" ht="15.5">
      <c r="B3818" s="249"/>
    </row>
    <row r="3819" spans="2:2" ht="15.5">
      <c r="B3819" s="249"/>
    </row>
    <row r="3820" spans="2:2" ht="15.5">
      <c r="B3820" s="249"/>
    </row>
    <row r="3821" spans="2:2" ht="15.5">
      <c r="B3821" s="249"/>
    </row>
    <row r="3822" spans="2:2" ht="15.5">
      <c r="B3822" s="249"/>
    </row>
    <row r="3823" spans="2:2" ht="15.5">
      <c r="B3823" s="249"/>
    </row>
    <row r="3824" spans="2:2" ht="15.5">
      <c r="B3824" s="249"/>
    </row>
    <row r="3825" spans="2:2" ht="15.5">
      <c r="B3825" s="249"/>
    </row>
    <row r="3826" spans="2:2" ht="15.5">
      <c r="B3826" s="249"/>
    </row>
    <row r="3827" spans="2:2" ht="15.5">
      <c r="B3827" s="249"/>
    </row>
    <row r="3828" spans="2:2" ht="15.5">
      <c r="B3828" s="249"/>
    </row>
    <row r="3829" spans="2:2" ht="15.5">
      <c r="B3829" s="249"/>
    </row>
    <row r="3830" spans="2:2" ht="15.5">
      <c r="B3830" s="249"/>
    </row>
    <row r="3831" spans="2:2" ht="15.5">
      <c r="B3831" s="249"/>
    </row>
    <row r="3832" spans="2:2" ht="15.5">
      <c r="B3832" s="249"/>
    </row>
    <row r="3833" spans="2:2" ht="15.5">
      <c r="B3833" s="249"/>
    </row>
    <row r="3834" spans="2:2" ht="15.5">
      <c r="B3834" s="249"/>
    </row>
    <row r="3835" spans="2:2" ht="15.5">
      <c r="B3835" s="249"/>
    </row>
    <row r="3836" spans="2:2" ht="15.5">
      <c r="B3836" s="249"/>
    </row>
    <row r="3837" spans="2:2" ht="15.5">
      <c r="B3837" s="249"/>
    </row>
    <row r="3838" spans="2:2" ht="15.5">
      <c r="B3838" s="249"/>
    </row>
    <row r="3839" spans="2:2" ht="15.5">
      <c r="B3839" s="249"/>
    </row>
    <row r="3840" spans="2:2" ht="15.5">
      <c r="B3840" s="249"/>
    </row>
    <row r="3841" spans="2:2" ht="15.5">
      <c r="B3841" s="249"/>
    </row>
    <row r="3842" spans="2:2" ht="15.5">
      <c r="B3842" s="249"/>
    </row>
    <row r="3843" spans="2:2" ht="15.5">
      <c r="B3843" s="249"/>
    </row>
    <row r="3844" spans="2:2" ht="15.5">
      <c r="B3844" s="249"/>
    </row>
    <row r="3845" spans="2:2" ht="15.5">
      <c r="B3845" s="249"/>
    </row>
    <row r="3846" spans="2:2" ht="15.5">
      <c r="B3846" s="249"/>
    </row>
    <row r="3847" spans="2:2" ht="15.5">
      <c r="B3847" s="249"/>
    </row>
    <row r="3848" spans="2:2" ht="15.5">
      <c r="B3848" s="249"/>
    </row>
    <row r="3849" spans="2:2" ht="15.5">
      <c r="B3849" s="249"/>
    </row>
    <row r="3850" spans="2:2" ht="15.5">
      <c r="B3850" s="249"/>
    </row>
    <row r="3851" spans="2:2" ht="15.5">
      <c r="B3851" s="249"/>
    </row>
    <row r="3852" spans="2:2" ht="15.5">
      <c r="B3852" s="249"/>
    </row>
    <row r="3853" spans="2:2" ht="15.5">
      <c r="B3853" s="249"/>
    </row>
    <row r="3854" spans="2:2" ht="15.5">
      <c r="B3854" s="249"/>
    </row>
    <row r="3855" spans="2:2" ht="15.5">
      <c r="B3855" s="249"/>
    </row>
    <row r="3856" spans="2:2" ht="15.5">
      <c r="B3856" s="249"/>
    </row>
    <row r="3857" spans="2:2" ht="15.5">
      <c r="B3857" s="249"/>
    </row>
    <row r="3858" spans="2:2" ht="15.5">
      <c r="B3858" s="249"/>
    </row>
    <row r="3859" spans="2:2" ht="15.5">
      <c r="B3859" s="249"/>
    </row>
    <row r="3860" spans="2:2" ht="15.5">
      <c r="B3860" s="249"/>
    </row>
    <row r="3861" spans="2:2" ht="15.5">
      <c r="B3861" s="249"/>
    </row>
    <row r="3862" spans="2:2" ht="15.5">
      <c r="B3862" s="249"/>
    </row>
    <row r="3863" spans="2:2" ht="15.5">
      <c r="B3863" s="249"/>
    </row>
    <row r="3864" spans="2:2" ht="15.5">
      <c r="B3864" s="249"/>
    </row>
    <row r="3865" spans="2:2" ht="15.5">
      <c r="B3865" s="249"/>
    </row>
    <row r="3866" spans="2:2" ht="15.5">
      <c r="B3866" s="249"/>
    </row>
    <row r="3867" spans="2:2" ht="15.5">
      <c r="B3867" s="249"/>
    </row>
    <row r="3868" spans="2:2" ht="15.5">
      <c r="B3868" s="249"/>
    </row>
    <row r="3869" spans="2:2" ht="15.5">
      <c r="B3869" s="249"/>
    </row>
    <row r="3870" spans="2:2" ht="15.5">
      <c r="B3870" s="249"/>
    </row>
    <row r="3871" spans="2:2" ht="15.5">
      <c r="B3871" s="249"/>
    </row>
    <row r="3872" spans="2:2" ht="15.5">
      <c r="B3872" s="249"/>
    </row>
    <row r="3873" spans="2:2" ht="15.5">
      <c r="B3873" s="249"/>
    </row>
    <row r="3874" spans="2:2" ht="15.5">
      <c r="B3874" s="249"/>
    </row>
    <row r="3875" spans="2:2" ht="15.5">
      <c r="B3875" s="249"/>
    </row>
    <row r="3876" spans="2:2" ht="15.5">
      <c r="B3876" s="249"/>
    </row>
    <row r="3877" spans="2:2" ht="15.5">
      <c r="B3877" s="249"/>
    </row>
    <row r="3878" spans="2:2" ht="15.5">
      <c r="B3878" s="249"/>
    </row>
    <row r="3879" spans="2:2" ht="15.5">
      <c r="B3879" s="249"/>
    </row>
    <row r="3880" spans="2:2" ht="15.5">
      <c r="B3880" s="249"/>
    </row>
    <row r="3881" spans="2:2" ht="15.5">
      <c r="B3881" s="249"/>
    </row>
    <row r="3882" spans="2:2" ht="15.5">
      <c r="B3882" s="249"/>
    </row>
    <row r="3883" spans="2:2" ht="15.5">
      <c r="B3883" s="249"/>
    </row>
    <row r="3884" spans="2:2" ht="15.5">
      <c r="B3884" s="249"/>
    </row>
    <row r="3885" spans="2:2" ht="15.5">
      <c r="B3885" s="249"/>
    </row>
    <row r="3886" spans="2:2" ht="15.5">
      <c r="B3886" s="249"/>
    </row>
    <row r="3887" spans="2:2" ht="15.5">
      <c r="B3887" s="249"/>
    </row>
    <row r="3888" spans="2:2" ht="15.5">
      <c r="B3888" s="249"/>
    </row>
    <row r="3889" spans="2:2" ht="15.5">
      <c r="B3889" s="249"/>
    </row>
    <row r="3890" spans="2:2" ht="15.5">
      <c r="B3890" s="249"/>
    </row>
    <row r="3891" spans="2:2" ht="15.5">
      <c r="B3891" s="249"/>
    </row>
    <row r="3892" spans="2:2" ht="15.5">
      <c r="B3892" s="249"/>
    </row>
    <row r="3893" spans="2:2" ht="15.5">
      <c r="B3893" s="249"/>
    </row>
    <row r="3894" spans="2:2" ht="15.5">
      <c r="B3894" s="249"/>
    </row>
    <row r="3895" spans="2:2" ht="15.5">
      <c r="B3895" s="249"/>
    </row>
    <row r="3896" spans="2:2" ht="15.5">
      <c r="B3896" s="249"/>
    </row>
    <row r="3897" spans="2:2" ht="15.5">
      <c r="B3897" s="249"/>
    </row>
    <row r="3898" spans="2:2" ht="15.5">
      <c r="B3898" s="249"/>
    </row>
    <row r="3899" spans="2:2" ht="15.5">
      <c r="B3899" s="249"/>
    </row>
    <row r="3900" spans="2:2" ht="15.5">
      <c r="B3900" s="249"/>
    </row>
    <row r="3901" spans="2:2" ht="15.5">
      <c r="B3901" s="249"/>
    </row>
    <row r="3902" spans="2:2" ht="15.5">
      <c r="B3902" s="249"/>
    </row>
    <row r="3903" spans="2:2" ht="15.5">
      <c r="B3903" s="249"/>
    </row>
    <row r="3904" spans="2:2" ht="15.5">
      <c r="B3904" s="249"/>
    </row>
    <row r="3905" spans="2:2" ht="15.5">
      <c r="B3905" s="249"/>
    </row>
    <row r="3906" spans="2:2" ht="15.5">
      <c r="B3906" s="249"/>
    </row>
    <row r="3907" spans="2:2" ht="15.5">
      <c r="B3907" s="249"/>
    </row>
    <row r="3908" spans="2:2" ht="15.5">
      <c r="B3908" s="249"/>
    </row>
    <row r="3909" spans="2:2" ht="15.5">
      <c r="B3909" s="249"/>
    </row>
    <row r="3910" spans="2:2" ht="15.5">
      <c r="B3910" s="249"/>
    </row>
    <row r="3911" spans="2:2" ht="15.5">
      <c r="B3911" s="249"/>
    </row>
    <row r="3912" spans="2:2" ht="15.5">
      <c r="B3912" s="249"/>
    </row>
    <row r="3913" spans="2:2" ht="15.5">
      <c r="B3913" s="249"/>
    </row>
    <row r="3914" spans="2:2" ht="15.5">
      <c r="B3914" s="249"/>
    </row>
    <row r="3915" spans="2:2" ht="15.5">
      <c r="B3915" s="249"/>
    </row>
    <row r="3916" spans="2:2" ht="15.5">
      <c r="B3916" s="249"/>
    </row>
    <row r="3917" spans="2:2" ht="15.5">
      <c r="B3917" s="249"/>
    </row>
    <row r="3918" spans="2:2" ht="15.5">
      <c r="B3918" s="249"/>
    </row>
    <row r="3919" spans="2:2" ht="15.5">
      <c r="B3919" s="249"/>
    </row>
    <row r="3920" spans="2:2" ht="15.5">
      <c r="B3920" s="249"/>
    </row>
    <row r="3921" spans="2:2" ht="15.5">
      <c r="B3921" s="249"/>
    </row>
    <row r="3922" spans="2:2" ht="15.5">
      <c r="B3922" s="249"/>
    </row>
    <row r="3923" spans="2:2" ht="15.5">
      <c r="B3923" s="249"/>
    </row>
    <row r="3924" spans="2:2" ht="15.5">
      <c r="B3924" s="249"/>
    </row>
    <row r="3925" spans="2:2" ht="15.5">
      <c r="B3925" s="249"/>
    </row>
    <row r="3926" spans="2:2" ht="15.5">
      <c r="B3926" s="249"/>
    </row>
    <row r="3927" spans="2:2" ht="15.5">
      <c r="B3927" s="249"/>
    </row>
    <row r="3928" spans="2:2" ht="15.5">
      <c r="B3928" s="249"/>
    </row>
    <row r="3929" spans="2:2" ht="15.5">
      <c r="B3929" s="249"/>
    </row>
    <row r="3930" spans="2:2" ht="15.5">
      <c r="B3930" s="249"/>
    </row>
    <row r="3931" spans="2:2" ht="15.5">
      <c r="B3931" s="249"/>
    </row>
    <row r="3932" spans="2:2" ht="15.5">
      <c r="B3932" s="249"/>
    </row>
    <row r="3933" spans="2:2" ht="15.5">
      <c r="B3933" s="249"/>
    </row>
    <row r="3934" spans="2:2" ht="15.5">
      <c r="B3934" s="249"/>
    </row>
    <row r="3935" spans="2:2" ht="15.5">
      <c r="B3935" s="249"/>
    </row>
    <row r="3936" spans="2:2" ht="15.5">
      <c r="B3936" s="249"/>
    </row>
    <row r="3937" spans="2:2" ht="15.5">
      <c r="B3937" s="249"/>
    </row>
    <row r="3938" spans="2:2" ht="15.5">
      <c r="B3938" s="249"/>
    </row>
    <row r="3939" spans="2:2" ht="15.5">
      <c r="B3939" s="249"/>
    </row>
    <row r="3940" spans="2:2" ht="15.5">
      <c r="B3940" s="249"/>
    </row>
    <row r="3941" spans="2:2" ht="15.5">
      <c r="B3941" s="249"/>
    </row>
    <row r="3942" spans="2:2" ht="15.5">
      <c r="B3942" s="249"/>
    </row>
    <row r="3943" spans="2:2" ht="15.5">
      <c r="B3943" s="249"/>
    </row>
    <row r="3944" spans="2:2" ht="15.5">
      <c r="B3944" s="249"/>
    </row>
    <row r="3945" spans="2:2" ht="15.5">
      <c r="B3945" s="249"/>
    </row>
    <row r="3946" spans="2:2" ht="15.5">
      <c r="B3946" s="249"/>
    </row>
    <row r="3947" spans="2:2" ht="15.5">
      <c r="B3947" s="249"/>
    </row>
    <row r="3948" spans="2:2" ht="15.5">
      <c r="B3948" s="249"/>
    </row>
    <row r="3949" spans="2:2" ht="15.5">
      <c r="B3949" s="249"/>
    </row>
    <row r="3950" spans="2:2" ht="15.5">
      <c r="B3950" s="249"/>
    </row>
    <row r="3951" spans="2:2" ht="15.5">
      <c r="B3951" s="249"/>
    </row>
    <row r="3952" spans="2:2" ht="15.5">
      <c r="B3952" s="249"/>
    </row>
    <row r="3953" spans="2:2" ht="15.5">
      <c r="B3953" s="249"/>
    </row>
    <row r="3954" spans="2:2" ht="15.5">
      <c r="B3954" s="249"/>
    </row>
    <row r="3955" spans="2:2" ht="15.5">
      <c r="B3955" s="249"/>
    </row>
    <row r="3956" spans="2:2" ht="15.5">
      <c r="B3956" s="249"/>
    </row>
    <row r="3957" spans="2:2" ht="15.5">
      <c r="B3957" s="249"/>
    </row>
    <row r="3958" spans="2:2" ht="15.5">
      <c r="B3958" s="249"/>
    </row>
    <row r="3959" spans="2:2" ht="15.5">
      <c r="B3959" s="249"/>
    </row>
    <row r="3960" spans="2:2" ht="15.5">
      <c r="B3960" s="249"/>
    </row>
    <row r="3961" spans="2:2" ht="15.5">
      <c r="B3961" s="249"/>
    </row>
    <row r="3962" spans="2:2" ht="15.5">
      <c r="B3962" s="249"/>
    </row>
    <row r="3963" spans="2:2" ht="15.5">
      <c r="B3963" s="249"/>
    </row>
    <row r="3964" spans="2:2" ht="15.5">
      <c r="B3964" s="249"/>
    </row>
    <row r="3965" spans="2:2" ht="15.5">
      <c r="B3965" s="249"/>
    </row>
    <row r="3966" spans="2:2" ht="15.5">
      <c r="B3966" s="249"/>
    </row>
    <row r="3967" spans="2:2" ht="15.5">
      <c r="B3967" s="249"/>
    </row>
    <row r="3968" spans="2:2" ht="15.5">
      <c r="B3968" s="249"/>
    </row>
    <row r="3969" spans="2:2" ht="15.5">
      <c r="B3969" s="249"/>
    </row>
    <row r="3970" spans="2:2" ht="15.5">
      <c r="B3970" s="249"/>
    </row>
    <row r="3971" spans="2:2" ht="15.5">
      <c r="B3971" s="249"/>
    </row>
    <row r="3972" spans="2:2" ht="15.5">
      <c r="B3972" s="249"/>
    </row>
    <row r="3973" spans="2:2" ht="15.5">
      <c r="B3973" s="249"/>
    </row>
    <row r="3974" spans="2:2" ht="15.5">
      <c r="B3974" s="249"/>
    </row>
    <row r="3975" spans="2:2" ht="15.5">
      <c r="B3975" s="249"/>
    </row>
    <row r="3976" spans="2:2" ht="15.5">
      <c r="B3976" s="249"/>
    </row>
    <row r="3977" spans="2:2" ht="15.5">
      <c r="B3977" s="249"/>
    </row>
    <row r="3978" spans="2:2" ht="15.5">
      <c r="B3978" s="249"/>
    </row>
    <row r="3979" spans="2:2" ht="15.5">
      <c r="B3979" s="249"/>
    </row>
    <row r="3980" spans="2:2" ht="15.5">
      <c r="B3980" s="249"/>
    </row>
    <row r="3981" spans="2:2" ht="15.5">
      <c r="B3981" s="249"/>
    </row>
    <row r="3982" spans="2:2" ht="15.5">
      <c r="B3982" s="249"/>
    </row>
    <row r="3983" spans="2:2" ht="15.5">
      <c r="B3983" s="249"/>
    </row>
    <row r="3984" spans="2:2" ht="15.5">
      <c r="B3984" s="249"/>
    </row>
    <row r="3985" spans="2:2" ht="15.5">
      <c r="B3985" s="249"/>
    </row>
    <row r="3986" spans="2:2" ht="15.5">
      <c r="B3986" s="249"/>
    </row>
    <row r="3987" spans="2:2" ht="15.5">
      <c r="B3987" s="249"/>
    </row>
    <row r="3988" spans="2:2" ht="15.5">
      <c r="B3988" s="249"/>
    </row>
    <row r="3989" spans="2:2" ht="15.5">
      <c r="B3989" s="249"/>
    </row>
    <row r="3990" spans="2:2" ht="15.5">
      <c r="B3990" s="249"/>
    </row>
    <row r="3991" spans="2:2" ht="15.5">
      <c r="B3991" s="249"/>
    </row>
    <row r="3992" spans="2:2" ht="15.5">
      <c r="B3992" s="249"/>
    </row>
    <row r="3993" spans="2:2" ht="15.5">
      <c r="B3993" s="249"/>
    </row>
    <row r="3994" spans="2:2" ht="15.5">
      <c r="B3994" s="249"/>
    </row>
    <row r="3995" spans="2:2" ht="15.5">
      <c r="B3995" s="249"/>
    </row>
    <row r="3996" spans="2:2" ht="15.5">
      <c r="B3996" s="249"/>
    </row>
    <row r="3997" spans="2:2" ht="15.5">
      <c r="B3997" s="249"/>
    </row>
    <row r="3998" spans="2:2" ht="15.5">
      <c r="B3998" s="249"/>
    </row>
    <row r="3999" spans="2:2" ht="15.5">
      <c r="B3999" s="249"/>
    </row>
    <row r="4000" spans="2:2" ht="15.5">
      <c r="B4000" s="249"/>
    </row>
    <row r="4001" spans="2:2" ht="15.5">
      <c r="B4001" s="249"/>
    </row>
    <row r="4002" spans="2:2" ht="15.5">
      <c r="B4002" s="249"/>
    </row>
    <row r="4003" spans="2:2" ht="15.5">
      <c r="B4003" s="249"/>
    </row>
    <row r="4004" spans="2:2" ht="15.5">
      <c r="B4004" s="249"/>
    </row>
    <row r="4005" spans="2:2" ht="15.5">
      <c r="B4005" s="249"/>
    </row>
    <row r="4006" spans="2:2" ht="15.5">
      <c r="B4006" s="249"/>
    </row>
    <row r="4007" spans="2:2" ht="15.5">
      <c r="B4007" s="249"/>
    </row>
    <row r="4008" spans="2:2" ht="15.5">
      <c r="B4008" s="249"/>
    </row>
    <row r="4009" spans="2:2" ht="15.5">
      <c r="B4009" s="249"/>
    </row>
    <row r="4010" spans="2:2" ht="15.5">
      <c r="B4010" s="249"/>
    </row>
    <row r="4011" spans="2:2" ht="15.5">
      <c r="B4011" s="249"/>
    </row>
    <row r="4012" spans="2:2" ht="15.5">
      <c r="B4012" s="249"/>
    </row>
    <row r="4013" spans="2:2" ht="15.5">
      <c r="B4013" s="249"/>
    </row>
    <row r="4014" spans="2:2" ht="15.5">
      <c r="B4014" s="249"/>
    </row>
    <row r="4015" spans="2:2" ht="15.5">
      <c r="B4015" s="249"/>
    </row>
    <row r="4016" spans="2:2" ht="15.5">
      <c r="B4016" s="249"/>
    </row>
    <row r="4017" spans="2:2" ht="15.5">
      <c r="B4017" s="249"/>
    </row>
    <row r="4018" spans="2:2" ht="15.5">
      <c r="B4018" s="249"/>
    </row>
    <row r="4019" spans="2:2" ht="15.5">
      <c r="B4019" s="249"/>
    </row>
    <row r="4020" spans="2:2" ht="15.5">
      <c r="B4020" s="249"/>
    </row>
    <row r="4021" spans="2:2" ht="15.5">
      <c r="B4021" s="249"/>
    </row>
    <row r="4022" spans="2:2" ht="15.5">
      <c r="B4022" s="249"/>
    </row>
    <row r="4023" spans="2:2" ht="15.5">
      <c r="B4023" s="249"/>
    </row>
    <row r="4024" spans="2:2" ht="15.5">
      <c r="B4024" s="249"/>
    </row>
    <row r="4025" spans="2:2" ht="15.5">
      <c r="B4025" s="249"/>
    </row>
    <row r="4026" spans="2:2" ht="15.5">
      <c r="B4026" s="249"/>
    </row>
    <row r="4027" spans="2:2" ht="15.5">
      <c r="B4027" s="249"/>
    </row>
    <row r="4028" spans="2:2" ht="15.5">
      <c r="B4028" s="249"/>
    </row>
    <row r="4029" spans="2:2" ht="15.5">
      <c r="B4029" s="249"/>
    </row>
    <row r="4030" spans="2:2" ht="15.5">
      <c r="B4030" s="249"/>
    </row>
    <row r="4031" spans="2:2" ht="15.5">
      <c r="B4031" s="249"/>
    </row>
    <row r="4032" spans="2:2" ht="15.5">
      <c r="B4032" s="249"/>
    </row>
    <row r="4033" spans="2:2" ht="15.5">
      <c r="B4033" s="249"/>
    </row>
    <row r="4034" spans="2:2" ht="15.5">
      <c r="B4034" s="249"/>
    </row>
    <row r="4035" spans="2:2" ht="15.5">
      <c r="B4035" s="249"/>
    </row>
    <row r="4036" spans="2:2" ht="15.5">
      <c r="B4036" s="249"/>
    </row>
    <row r="4037" spans="2:2" ht="15.5">
      <c r="B4037" s="249"/>
    </row>
    <row r="4038" spans="2:2" ht="15.5">
      <c r="B4038" s="249"/>
    </row>
    <row r="4039" spans="2:2" ht="15.5">
      <c r="B4039" s="249"/>
    </row>
    <row r="4040" spans="2:2" ht="15.5">
      <c r="B4040" s="249"/>
    </row>
    <row r="4041" spans="2:2" ht="15.5">
      <c r="B4041" s="249"/>
    </row>
    <row r="4042" spans="2:2" ht="15.5">
      <c r="B4042" s="249"/>
    </row>
    <row r="4043" spans="2:2" ht="15.5">
      <c r="B4043" s="249"/>
    </row>
    <row r="4044" spans="2:2" ht="15.5">
      <c r="B4044" s="249"/>
    </row>
    <row r="4045" spans="2:2" ht="15.5">
      <c r="B4045" s="249"/>
    </row>
    <row r="4046" spans="2:2" ht="15.5">
      <c r="B4046" s="249"/>
    </row>
    <row r="4047" spans="2:2" ht="15.5">
      <c r="B4047" s="249"/>
    </row>
    <row r="4048" spans="2:2" ht="15.5">
      <c r="B4048" s="249"/>
    </row>
    <row r="4049" spans="2:2" ht="15.5">
      <c r="B4049" s="249"/>
    </row>
    <row r="4050" spans="2:2" ht="15.5">
      <c r="B4050" s="249"/>
    </row>
    <row r="4051" spans="2:2" ht="15.5">
      <c r="B4051" s="249"/>
    </row>
    <row r="4052" spans="2:2" ht="15.5">
      <c r="B4052" s="249"/>
    </row>
    <row r="4053" spans="2:2" ht="15.5">
      <c r="B4053" s="249"/>
    </row>
    <row r="4054" spans="2:2" ht="15.5">
      <c r="B4054" s="249"/>
    </row>
    <row r="4055" spans="2:2" ht="15.5">
      <c r="B4055" s="249"/>
    </row>
    <row r="4056" spans="2:2" ht="15.5">
      <c r="B4056" s="249"/>
    </row>
    <row r="4057" spans="2:2" ht="15.5">
      <c r="B4057" s="249"/>
    </row>
    <row r="4058" spans="2:2" ht="15.5">
      <c r="B4058" s="249"/>
    </row>
    <row r="4059" spans="2:2" ht="15.5">
      <c r="B4059" s="249"/>
    </row>
    <row r="4060" spans="2:2" ht="15.5">
      <c r="B4060" s="249"/>
    </row>
    <row r="4061" spans="2:2" ht="15.5">
      <c r="B4061" s="249"/>
    </row>
    <row r="4062" spans="2:2" ht="15.5">
      <c r="B4062" s="249"/>
    </row>
    <row r="4063" spans="2:2" ht="15.5">
      <c r="B4063" s="249"/>
    </row>
    <row r="4064" spans="2:2" ht="15.5">
      <c r="B4064" s="249"/>
    </row>
    <row r="4065" spans="2:2" ht="15.5">
      <c r="B4065" s="249"/>
    </row>
    <row r="4066" spans="2:2" ht="15.5">
      <c r="B4066" s="249"/>
    </row>
    <row r="4067" spans="2:2" ht="15.5">
      <c r="B4067" s="249"/>
    </row>
    <row r="4068" spans="2:2" ht="15.5">
      <c r="B4068" s="249"/>
    </row>
    <row r="4069" spans="2:2" ht="15.5">
      <c r="B4069" s="249"/>
    </row>
    <row r="4070" spans="2:2" ht="15.5">
      <c r="B4070" s="249"/>
    </row>
    <row r="4071" spans="2:2" ht="15.5">
      <c r="B4071" s="249"/>
    </row>
    <row r="4072" spans="2:2" ht="15.5">
      <c r="B4072" s="249"/>
    </row>
    <row r="4073" spans="2:2" ht="15.5">
      <c r="B4073" s="249"/>
    </row>
    <row r="4074" spans="2:2" ht="15.5">
      <c r="B4074" s="249"/>
    </row>
    <row r="4075" spans="2:2" ht="15.5">
      <c r="B4075" s="249"/>
    </row>
    <row r="4076" spans="2:2" ht="15.5">
      <c r="B4076" s="249"/>
    </row>
    <row r="4077" spans="2:2" ht="15.5">
      <c r="B4077" s="249"/>
    </row>
    <row r="4078" spans="2:2" ht="15.5">
      <c r="B4078" s="249"/>
    </row>
    <row r="4079" spans="2:2" ht="15.5">
      <c r="B4079" s="249"/>
    </row>
    <row r="4080" spans="2:2" ht="15.5">
      <c r="B4080" s="249"/>
    </row>
    <row r="4081" spans="2:2" ht="15.5">
      <c r="B4081" s="249"/>
    </row>
    <row r="4082" spans="2:2" ht="15.5">
      <c r="B4082" s="249"/>
    </row>
    <row r="4083" spans="2:2" ht="15.5">
      <c r="B4083" s="249"/>
    </row>
    <row r="4084" spans="2:2" ht="15.5">
      <c r="B4084" s="249"/>
    </row>
    <row r="4085" spans="2:2" ht="15.5">
      <c r="B4085" s="249"/>
    </row>
    <row r="4086" spans="2:2" ht="15.5">
      <c r="B4086" s="249"/>
    </row>
    <row r="4087" spans="2:2" ht="15.5">
      <c r="B4087" s="249"/>
    </row>
    <row r="4088" spans="2:2" ht="15.5">
      <c r="B4088" s="249"/>
    </row>
    <row r="4089" spans="2:2" ht="15.5">
      <c r="B4089" s="249"/>
    </row>
    <row r="4090" spans="2:2" ht="15.5">
      <c r="B4090" s="249"/>
    </row>
    <row r="4091" spans="2:2" ht="15.5">
      <c r="B4091" s="249"/>
    </row>
    <row r="4092" spans="2:2" ht="15.5">
      <c r="B4092" s="249"/>
    </row>
    <row r="4093" spans="2:2" ht="15.5">
      <c r="B4093" s="249"/>
    </row>
    <row r="4094" spans="2:2" ht="15.5">
      <c r="B4094" s="249"/>
    </row>
    <row r="4095" spans="2:2" ht="15.5">
      <c r="B4095" s="249"/>
    </row>
    <row r="4096" spans="2:2" ht="15.5">
      <c r="B4096" s="249"/>
    </row>
    <row r="4097" spans="2:2" ht="15.5">
      <c r="B4097" s="249"/>
    </row>
    <row r="4098" spans="2:2" ht="15.5">
      <c r="B4098" s="249"/>
    </row>
    <row r="4099" spans="2:2" ht="15.5">
      <c r="B4099" s="249"/>
    </row>
    <row r="4100" spans="2:2" ht="15.5">
      <c r="B4100" s="249"/>
    </row>
    <row r="4101" spans="2:2" ht="15.5">
      <c r="B4101" s="249"/>
    </row>
    <row r="4102" spans="2:2" ht="15.5">
      <c r="B4102" s="249"/>
    </row>
    <row r="4103" spans="2:2" ht="15.5">
      <c r="B4103" s="249"/>
    </row>
    <row r="4104" spans="2:2" ht="15.5">
      <c r="B4104" s="249"/>
    </row>
    <row r="4105" spans="2:2" ht="15.5">
      <c r="B4105" s="249"/>
    </row>
    <row r="4106" spans="2:2" ht="15.5">
      <c r="B4106" s="249"/>
    </row>
    <row r="4107" spans="2:2" ht="15.5">
      <c r="B4107" s="249"/>
    </row>
    <row r="4108" spans="2:2" ht="15.5">
      <c r="B4108" s="249"/>
    </row>
    <row r="4109" spans="2:2" ht="15.5">
      <c r="B4109" s="249"/>
    </row>
    <row r="4110" spans="2:2" ht="15.5">
      <c r="B4110" s="249"/>
    </row>
    <row r="4111" spans="2:2" ht="15.5">
      <c r="B4111" s="249"/>
    </row>
    <row r="4112" spans="2:2" ht="15.5">
      <c r="B4112" s="249"/>
    </row>
    <row r="4113" spans="2:2" ht="15.5">
      <c r="B4113" s="249"/>
    </row>
    <row r="4114" spans="2:2" ht="15.5">
      <c r="B4114" s="249"/>
    </row>
    <row r="4115" spans="2:2" ht="15.5">
      <c r="B4115" s="249"/>
    </row>
    <row r="4116" spans="2:2" ht="15.5">
      <c r="B4116" s="249"/>
    </row>
    <row r="4117" spans="2:2" ht="15.5">
      <c r="B4117" s="249"/>
    </row>
    <row r="4118" spans="2:2" ht="15.5">
      <c r="B4118" s="249"/>
    </row>
    <row r="4119" spans="2:2" ht="15.5">
      <c r="B4119" s="249"/>
    </row>
    <row r="4120" spans="2:2" ht="15.5">
      <c r="B4120" s="249"/>
    </row>
    <row r="4121" spans="2:2" ht="15.5">
      <c r="B4121" s="249"/>
    </row>
    <row r="4122" spans="2:2" ht="15.5">
      <c r="B4122" s="249"/>
    </row>
    <row r="4123" spans="2:2" ht="15.5">
      <c r="B4123" s="249"/>
    </row>
    <row r="4124" spans="2:2" ht="15.5">
      <c r="B4124" s="249"/>
    </row>
    <row r="4125" spans="2:2" ht="15.5">
      <c r="B4125" s="249"/>
    </row>
    <row r="4126" spans="2:2" ht="15.5">
      <c r="B4126" s="249"/>
    </row>
    <row r="4127" spans="2:2" ht="15.5">
      <c r="B4127" s="249"/>
    </row>
    <row r="4128" spans="2:2" ht="15.5">
      <c r="B4128" s="249"/>
    </row>
    <row r="4129" spans="2:2" ht="15.5">
      <c r="B4129" s="249"/>
    </row>
    <row r="4130" spans="2:2" ht="15.5">
      <c r="B4130" s="249"/>
    </row>
    <row r="4131" spans="2:2" ht="15.5">
      <c r="B4131" s="249"/>
    </row>
    <row r="4132" spans="2:2" ht="15.5">
      <c r="B4132" s="249"/>
    </row>
    <row r="4133" spans="2:2" ht="15.5">
      <c r="B4133" s="249"/>
    </row>
    <row r="4134" spans="2:2" ht="15.5">
      <c r="B4134" s="249"/>
    </row>
    <row r="4135" spans="2:2" ht="15.5">
      <c r="B4135" s="249"/>
    </row>
    <row r="4136" spans="2:2" ht="15.5">
      <c r="B4136" s="249"/>
    </row>
    <row r="4137" spans="2:2" ht="15.5">
      <c r="B4137" s="249"/>
    </row>
    <row r="4138" spans="2:2" ht="15.5">
      <c r="B4138" s="249"/>
    </row>
    <row r="4139" spans="2:2" ht="15.5">
      <c r="B4139" s="249"/>
    </row>
    <row r="4140" spans="2:2" ht="15.5">
      <c r="B4140" s="249"/>
    </row>
    <row r="4141" spans="2:2" ht="15.5">
      <c r="B4141" s="249"/>
    </row>
    <row r="4142" spans="2:2" ht="15.5">
      <c r="B4142" s="249"/>
    </row>
    <row r="4143" spans="2:2" ht="15.5">
      <c r="B4143" s="249"/>
    </row>
    <row r="4144" spans="2:2" ht="15.5">
      <c r="B4144" s="249"/>
    </row>
    <row r="4145" spans="2:2" ht="15.5">
      <c r="B4145" s="249"/>
    </row>
    <row r="4146" spans="2:2" ht="15.5">
      <c r="B4146" s="249"/>
    </row>
    <row r="4147" spans="2:2" ht="15.5">
      <c r="B4147" s="249"/>
    </row>
    <row r="4148" spans="2:2" ht="15.5">
      <c r="B4148" s="249"/>
    </row>
    <row r="4149" spans="2:2" ht="15.5">
      <c r="B4149" s="249"/>
    </row>
    <row r="4150" spans="2:2" ht="15.5">
      <c r="B4150" s="249"/>
    </row>
    <row r="4151" spans="2:2" ht="15.5">
      <c r="B4151" s="249"/>
    </row>
    <row r="4152" spans="2:2" ht="15.5">
      <c r="B4152" s="249"/>
    </row>
    <row r="4153" spans="2:2" ht="15.5">
      <c r="B4153" s="249"/>
    </row>
    <row r="4154" spans="2:2" ht="15.5">
      <c r="B4154" s="249"/>
    </row>
    <row r="4155" spans="2:2" ht="15.5">
      <c r="B4155" s="249"/>
    </row>
    <row r="4156" spans="2:2" ht="15.5">
      <c r="B4156" s="249"/>
    </row>
    <row r="4157" spans="2:2" ht="15.5">
      <c r="B4157" s="249"/>
    </row>
    <row r="4158" spans="2:2" ht="15.5">
      <c r="B4158" s="249"/>
    </row>
    <row r="4159" spans="2:2" ht="15.5">
      <c r="B4159" s="249"/>
    </row>
    <row r="4160" spans="2:2" ht="15.5">
      <c r="B4160" s="249"/>
    </row>
    <row r="4161" spans="2:2" ht="15.5">
      <c r="B4161" s="249"/>
    </row>
    <row r="4162" spans="2:2" ht="15.5">
      <c r="B4162" s="249"/>
    </row>
    <row r="4163" spans="2:2" ht="15.5">
      <c r="B4163" s="249"/>
    </row>
    <row r="4164" spans="2:2" ht="15.5">
      <c r="B4164" s="249"/>
    </row>
    <row r="4165" spans="2:2" ht="15.5">
      <c r="B4165" s="249"/>
    </row>
    <row r="4166" spans="2:2" ht="15.5">
      <c r="B4166" s="249"/>
    </row>
    <row r="4167" spans="2:2" ht="15.5">
      <c r="B4167" s="249"/>
    </row>
    <row r="4168" spans="2:2" ht="15.5">
      <c r="B4168" s="249"/>
    </row>
    <row r="4169" spans="2:2" ht="15.5">
      <c r="B4169" s="249"/>
    </row>
    <row r="4170" spans="2:2" ht="15.5">
      <c r="B4170" s="249"/>
    </row>
    <row r="4171" spans="2:2" ht="15.5">
      <c r="B4171" s="249"/>
    </row>
    <row r="4172" spans="2:2" ht="15.5">
      <c r="B4172" s="249"/>
    </row>
    <row r="4173" spans="2:2" ht="15.5">
      <c r="B4173" s="249"/>
    </row>
    <row r="4174" spans="2:2" ht="15.5">
      <c r="B4174" s="249"/>
    </row>
    <row r="4175" spans="2:2" ht="15.5">
      <c r="B4175" s="249"/>
    </row>
    <row r="4176" spans="2:2" ht="15.5">
      <c r="B4176" s="249"/>
    </row>
    <row r="4177" spans="2:2" ht="15.5">
      <c r="B4177" s="249"/>
    </row>
    <row r="4178" spans="2:2" ht="15.5">
      <c r="B4178" s="249"/>
    </row>
    <row r="4179" spans="2:2" ht="15.5">
      <c r="B4179" s="249"/>
    </row>
    <row r="4180" spans="2:2" ht="15.5">
      <c r="B4180" s="249"/>
    </row>
    <row r="4181" spans="2:2" ht="15.5">
      <c r="B4181" s="249"/>
    </row>
    <row r="4182" spans="2:2" ht="15.5">
      <c r="B4182" s="249"/>
    </row>
    <row r="4183" spans="2:2" ht="15.5">
      <c r="B4183" s="249"/>
    </row>
    <row r="4184" spans="2:2" ht="15.5">
      <c r="B4184" s="249"/>
    </row>
    <row r="4185" spans="2:2" ht="15.5">
      <c r="B4185" s="249"/>
    </row>
    <row r="4186" spans="2:2" ht="15.5">
      <c r="B4186" s="249"/>
    </row>
    <row r="4187" spans="2:2" ht="15.5">
      <c r="B4187" s="249"/>
    </row>
    <row r="4188" spans="2:2" ht="15.5">
      <c r="B4188" s="249"/>
    </row>
    <row r="4189" spans="2:2" ht="15.5">
      <c r="B4189" s="249"/>
    </row>
    <row r="4190" spans="2:2" ht="15.5">
      <c r="B4190" s="249"/>
    </row>
    <row r="4191" spans="2:2" ht="15.5">
      <c r="B4191" s="249"/>
    </row>
    <row r="4192" spans="2:2" ht="15.5">
      <c r="B4192" s="249"/>
    </row>
    <row r="4193" spans="2:2" ht="15.5">
      <c r="B4193" s="249"/>
    </row>
    <row r="4194" spans="2:2" ht="15.5">
      <c r="B4194" s="249"/>
    </row>
    <row r="4195" spans="2:2" ht="15.5">
      <c r="B4195" s="249"/>
    </row>
    <row r="4196" spans="2:2" ht="15.5">
      <c r="B4196" s="249"/>
    </row>
    <row r="4197" spans="2:2" ht="15.5">
      <c r="B4197" s="249"/>
    </row>
    <row r="4198" spans="2:2" ht="15.5">
      <c r="B4198" s="249"/>
    </row>
    <row r="4199" spans="2:2" ht="15.5">
      <c r="B4199" s="249"/>
    </row>
    <row r="4200" spans="2:2" ht="15.5">
      <c r="B4200" s="249"/>
    </row>
    <row r="4201" spans="2:2" ht="15.5">
      <c r="B4201" s="249"/>
    </row>
    <row r="4202" spans="2:2" ht="15.5">
      <c r="B4202" s="249"/>
    </row>
    <row r="4203" spans="2:2" ht="15.5">
      <c r="B4203" s="249"/>
    </row>
    <row r="4204" spans="2:2" ht="15.5">
      <c r="B4204" s="249"/>
    </row>
    <row r="4205" spans="2:2" ht="15.5">
      <c r="B4205" s="249"/>
    </row>
    <row r="4206" spans="2:2" ht="15.5">
      <c r="B4206" s="249"/>
    </row>
    <row r="4207" spans="2:2" ht="15.5">
      <c r="B4207" s="249"/>
    </row>
    <row r="4208" spans="2:2" ht="15.5">
      <c r="B4208" s="249"/>
    </row>
    <row r="4209" spans="2:2" ht="15.5">
      <c r="B4209" s="249"/>
    </row>
    <row r="4210" spans="2:2" ht="15.5">
      <c r="B4210" s="249"/>
    </row>
    <row r="4211" spans="2:2" ht="15.5">
      <c r="B4211" s="249"/>
    </row>
    <row r="4212" spans="2:2" ht="15.5">
      <c r="B4212" s="249"/>
    </row>
    <row r="4213" spans="2:2" ht="15.5">
      <c r="B4213" s="249"/>
    </row>
    <row r="4214" spans="2:2" ht="15.5">
      <c r="B4214" s="249"/>
    </row>
    <row r="4215" spans="2:2" ht="15.5">
      <c r="B4215" s="249"/>
    </row>
    <row r="4216" spans="2:2" ht="15.5">
      <c r="B4216" s="249"/>
    </row>
    <row r="4217" spans="2:2" ht="15.5">
      <c r="B4217" s="249"/>
    </row>
    <row r="4218" spans="2:2" ht="15.5">
      <c r="B4218" s="249"/>
    </row>
    <row r="4219" spans="2:2" ht="15.5">
      <c r="B4219" s="249"/>
    </row>
    <row r="4220" spans="2:2" ht="15.5">
      <c r="B4220" s="249"/>
    </row>
    <row r="4221" spans="2:2" ht="15.5">
      <c r="B4221" s="249"/>
    </row>
    <row r="4222" spans="2:2" ht="15.5">
      <c r="B4222" s="249"/>
    </row>
    <row r="4223" spans="2:2" ht="15.5">
      <c r="B4223" s="249"/>
    </row>
    <row r="4224" spans="2:2" ht="15.5">
      <c r="B4224" s="249"/>
    </row>
    <row r="4225" spans="2:2" ht="15.5">
      <c r="B4225" s="249"/>
    </row>
    <row r="4226" spans="2:2" ht="15.5">
      <c r="B4226" s="249"/>
    </row>
    <row r="4227" spans="2:2" ht="15.5">
      <c r="B4227" s="249"/>
    </row>
    <row r="4228" spans="2:2" ht="15.5">
      <c r="B4228" s="249"/>
    </row>
    <row r="4229" spans="2:2" ht="15.5">
      <c r="B4229" s="249"/>
    </row>
    <row r="4230" spans="2:2" ht="15.5">
      <c r="B4230" s="249"/>
    </row>
    <row r="4231" spans="2:2" ht="15.5">
      <c r="B4231" s="249"/>
    </row>
    <row r="4232" spans="2:2" ht="15.5">
      <c r="B4232" s="249"/>
    </row>
    <row r="4233" spans="2:2" ht="15.5">
      <c r="B4233" s="249"/>
    </row>
    <row r="4234" spans="2:2" ht="15.5">
      <c r="B4234" s="249"/>
    </row>
    <row r="4235" spans="2:2" ht="15.5">
      <c r="B4235" s="249"/>
    </row>
    <row r="4236" spans="2:2" ht="15.5">
      <c r="B4236" s="249"/>
    </row>
    <row r="4237" spans="2:2" ht="15.5">
      <c r="B4237" s="249"/>
    </row>
    <row r="4238" spans="2:2" ht="15.5">
      <c r="B4238" s="249"/>
    </row>
    <row r="4239" spans="2:2" ht="15.5">
      <c r="B4239" s="249"/>
    </row>
    <row r="4240" spans="2:2" ht="15.5">
      <c r="B4240" s="249"/>
    </row>
    <row r="4241" spans="2:2" ht="15.5">
      <c r="B4241" s="249"/>
    </row>
    <row r="4242" spans="2:2" ht="15.5">
      <c r="B4242" s="249"/>
    </row>
    <row r="4243" spans="2:2" ht="15.5">
      <c r="B4243" s="249"/>
    </row>
    <row r="4244" spans="2:2" ht="15.5">
      <c r="B4244" s="249"/>
    </row>
    <row r="4245" spans="2:2" ht="15.5">
      <c r="B4245" s="249"/>
    </row>
    <row r="4246" spans="2:2" ht="15.5">
      <c r="B4246" s="249"/>
    </row>
    <row r="4247" spans="2:2" ht="15.5">
      <c r="B4247" s="249"/>
    </row>
    <row r="4248" spans="2:2" ht="15.5">
      <c r="B4248" s="249"/>
    </row>
    <row r="4249" spans="2:2" ht="15.5">
      <c r="B4249" s="249"/>
    </row>
    <row r="4250" spans="2:2" ht="15.5">
      <c r="B4250" s="249"/>
    </row>
    <row r="4251" spans="2:2" ht="15.5">
      <c r="B4251" s="249"/>
    </row>
    <row r="4252" spans="2:2" ht="15.5">
      <c r="B4252" s="249"/>
    </row>
    <row r="4253" spans="2:2" ht="15.5">
      <c r="B4253" s="249"/>
    </row>
    <row r="4254" spans="2:2" ht="15.5">
      <c r="B4254" s="249"/>
    </row>
    <row r="4255" spans="2:2" ht="15.5">
      <c r="B4255" s="249"/>
    </row>
    <row r="4256" spans="2:2" ht="15.5">
      <c r="B4256" s="249"/>
    </row>
    <row r="4257" spans="2:2" ht="15.5">
      <c r="B4257" s="249"/>
    </row>
    <row r="4258" spans="2:2" ht="15.5">
      <c r="B4258" s="249"/>
    </row>
    <row r="4259" spans="2:2" ht="15.5">
      <c r="B4259" s="249"/>
    </row>
    <row r="4260" spans="2:2" ht="15.5">
      <c r="B4260" s="249"/>
    </row>
    <row r="4261" spans="2:2" ht="15.5">
      <c r="B4261" s="249"/>
    </row>
    <row r="4262" spans="2:2" ht="15.5">
      <c r="B4262" s="249"/>
    </row>
    <row r="4263" spans="2:2" ht="15.5">
      <c r="B4263" s="249"/>
    </row>
    <row r="4264" spans="2:2" ht="15.5">
      <c r="B4264" s="249"/>
    </row>
    <row r="4265" spans="2:2" ht="15.5">
      <c r="B4265" s="249"/>
    </row>
    <row r="4266" spans="2:2" ht="15.5">
      <c r="B4266" s="249"/>
    </row>
    <row r="4267" spans="2:2" ht="15.5">
      <c r="B4267" s="249"/>
    </row>
    <row r="4268" spans="2:2" ht="15.5">
      <c r="B4268" s="249"/>
    </row>
    <row r="4269" spans="2:2" ht="15.5">
      <c r="B4269" s="249"/>
    </row>
    <row r="4270" spans="2:2" ht="15.5">
      <c r="B4270" s="249"/>
    </row>
    <row r="4271" spans="2:2" ht="15.5">
      <c r="B4271" s="249"/>
    </row>
    <row r="4272" spans="2:2" ht="15.5">
      <c r="B4272" s="249"/>
    </row>
    <row r="4273" spans="2:2" ht="15.5">
      <c r="B4273" s="249"/>
    </row>
    <row r="4274" spans="2:2" ht="15.5">
      <c r="B4274" s="249"/>
    </row>
    <row r="4275" spans="2:2" ht="15.5">
      <c r="B4275" s="249"/>
    </row>
    <row r="4276" spans="2:2" ht="15.5">
      <c r="B4276" s="249"/>
    </row>
    <row r="4277" spans="2:2" ht="15.5">
      <c r="B4277" s="249"/>
    </row>
    <row r="4278" spans="2:2" ht="15.5">
      <c r="B4278" s="249"/>
    </row>
    <row r="4279" spans="2:2" ht="15.5">
      <c r="B4279" s="249"/>
    </row>
    <row r="4280" spans="2:2" ht="15.5">
      <c r="B4280" s="249"/>
    </row>
    <row r="4281" spans="2:2" ht="15.5">
      <c r="B4281" s="249"/>
    </row>
    <row r="4282" spans="2:2" ht="15.5">
      <c r="B4282" s="249"/>
    </row>
    <row r="4283" spans="2:2" ht="15.5">
      <c r="B4283" s="249"/>
    </row>
    <row r="4284" spans="2:2" ht="15.5">
      <c r="B4284" s="249"/>
    </row>
    <row r="4285" spans="2:2" ht="15.5">
      <c r="B4285" s="249"/>
    </row>
    <row r="4286" spans="2:2" ht="15.5">
      <c r="B4286" s="249"/>
    </row>
    <row r="4287" spans="2:2" ht="15.5">
      <c r="B4287" s="249"/>
    </row>
    <row r="4288" spans="2:2" ht="15.5">
      <c r="B4288" s="249"/>
    </row>
    <row r="4289" spans="2:2" ht="15.5">
      <c r="B4289" s="249"/>
    </row>
    <row r="4290" spans="2:2" ht="15.5">
      <c r="B4290" s="249"/>
    </row>
    <row r="4291" spans="2:2" ht="15.5">
      <c r="B4291" s="249"/>
    </row>
    <row r="4292" spans="2:2" ht="15.5">
      <c r="B4292" s="249"/>
    </row>
    <row r="4293" spans="2:2" ht="15.5">
      <c r="B4293" s="249"/>
    </row>
    <row r="4294" spans="2:2" ht="15.5">
      <c r="B4294" s="249"/>
    </row>
    <row r="4295" spans="2:2" ht="15.5">
      <c r="B4295" s="249"/>
    </row>
    <row r="4296" spans="2:2" ht="15.5">
      <c r="B4296" s="249"/>
    </row>
    <row r="4297" spans="2:2" ht="15.5">
      <c r="B4297" s="249"/>
    </row>
    <row r="4298" spans="2:2" ht="15.5">
      <c r="B4298" s="249"/>
    </row>
    <row r="4299" spans="2:2" ht="15.5">
      <c r="B4299" s="249"/>
    </row>
    <row r="4300" spans="2:2" ht="15.5">
      <c r="B4300" s="249"/>
    </row>
    <row r="4301" spans="2:2" ht="15.5">
      <c r="B4301" s="249"/>
    </row>
    <row r="4302" spans="2:2" ht="15.5">
      <c r="B4302" s="249"/>
    </row>
    <row r="4303" spans="2:2" ht="15.5">
      <c r="B4303" s="249"/>
    </row>
    <row r="4304" spans="2:2" ht="15.5">
      <c r="B4304" s="249"/>
    </row>
    <row r="4305" spans="2:2" ht="15.5">
      <c r="B4305" s="249"/>
    </row>
    <row r="4306" spans="2:2" ht="15.5">
      <c r="B4306" s="249"/>
    </row>
    <row r="4307" spans="2:2" ht="15.5">
      <c r="B4307" s="249"/>
    </row>
    <row r="4308" spans="2:2" ht="15.5">
      <c r="B4308" s="249"/>
    </row>
    <row r="4309" spans="2:2" ht="15.5">
      <c r="B4309" s="249"/>
    </row>
    <row r="4310" spans="2:2" ht="15.5">
      <c r="B4310" s="249"/>
    </row>
    <row r="4311" spans="2:2" ht="15.5">
      <c r="B4311" s="249"/>
    </row>
    <row r="4312" spans="2:2" ht="15.5">
      <c r="B4312" s="249"/>
    </row>
    <row r="4313" spans="2:2" ht="15.5">
      <c r="B4313" s="249"/>
    </row>
    <row r="4314" spans="2:2" ht="15.5">
      <c r="B4314" s="249"/>
    </row>
    <row r="4315" spans="2:2" ht="15.5">
      <c r="B4315" s="249"/>
    </row>
    <row r="4316" spans="2:2" ht="15.5">
      <c r="B4316" s="249"/>
    </row>
    <row r="4317" spans="2:2" ht="15.5">
      <c r="B4317" s="249"/>
    </row>
    <row r="4318" spans="2:2" ht="15.5">
      <c r="B4318" s="249"/>
    </row>
    <row r="4319" spans="2:2" ht="15.5">
      <c r="B4319" s="249"/>
    </row>
    <row r="4320" spans="2:2" ht="15.5">
      <c r="B4320" s="249"/>
    </row>
    <row r="4321" spans="2:2" ht="15.5">
      <c r="B4321" s="249"/>
    </row>
    <row r="4322" spans="2:2" ht="15.5">
      <c r="B4322" s="249"/>
    </row>
    <row r="4323" spans="2:2" ht="15.5">
      <c r="B4323" s="249"/>
    </row>
    <row r="4324" spans="2:2" ht="15.5">
      <c r="B4324" s="249"/>
    </row>
    <row r="4325" spans="2:2" ht="15.5">
      <c r="B4325" s="249"/>
    </row>
    <row r="4326" spans="2:2" ht="15.5">
      <c r="B4326" s="249"/>
    </row>
    <row r="4327" spans="2:2" ht="15.5">
      <c r="B4327" s="249"/>
    </row>
    <row r="4328" spans="2:2" ht="15.5">
      <c r="B4328" s="249"/>
    </row>
    <row r="4329" spans="2:2" ht="15.5">
      <c r="B4329" s="249"/>
    </row>
    <row r="4330" spans="2:2" ht="15.5">
      <c r="B4330" s="249"/>
    </row>
    <row r="4331" spans="2:2" ht="15.5">
      <c r="B4331" s="249"/>
    </row>
    <row r="4332" spans="2:2" ht="15.5">
      <c r="B4332" s="249"/>
    </row>
    <row r="4333" spans="2:2" ht="15.5">
      <c r="B4333" s="249"/>
    </row>
    <row r="4334" spans="2:2" ht="15.5">
      <c r="B4334" s="249"/>
    </row>
    <row r="4335" spans="2:2" ht="15.5">
      <c r="B4335" s="249"/>
    </row>
    <row r="4336" spans="2:2" ht="15.5">
      <c r="B4336" s="249"/>
    </row>
    <row r="4337" spans="2:2" ht="15.5">
      <c r="B4337" s="249"/>
    </row>
    <row r="4338" spans="2:2" ht="15.5">
      <c r="B4338" s="249"/>
    </row>
    <row r="4339" spans="2:2" ht="15.5">
      <c r="B4339" s="249"/>
    </row>
    <row r="4340" spans="2:2" ht="15.5">
      <c r="B4340" s="249"/>
    </row>
    <row r="4341" spans="2:2" ht="15.5">
      <c r="B4341" s="249"/>
    </row>
    <row r="4342" spans="2:2" ht="15.5">
      <c r="B4342" s="249"/>
    </row>
    <row r="4343" spans="2:2" ht="15.5">
      <c r="B4343" s="249"/>
    </row>
    <row r="4344" spans="2:2" ht="15.5">
      <c r="B4344" s="249"/>
    </row>
    <row r="4345" spans="2:2" ht="15.5">
      <c r="B4345" s="249"/>
    </row>
    <row r="4346" spans="2:2" ht="15.5">
      <c r="B4346" s="249"/>
    </row>
    <row r="4347" spans="2:2" ht="15.5">
      <c r="B4347" s="249"/>
    </row>
    <row r="4348" spans="2:2" ht="15.5">
      <c r="B4348" s="249"/>
    </row>
    <row r="4349" spans="2:2" ht="15.5">
      <c r="B4349" s="249"/>
    </row>
    <row r="4350" spans="2:2" ht="15.5">
      <c r="B4350" s="249"/>
    </row>
    <row r="4351" spans="2:2" ht="15.5">
      <c r="B4351" s="249"/>
    </row>
    <row r="4352" spans="2:2" ht="15.5">
      <c r="B4352" s="249"/>
    </row>
    <row r="4353" spans="2:2" ht="15.5">
      <c r="B4353" s="249"/>
    </row>
    <row r="4354" spans="2:2" ht="15.5">
      <c r="B4354" s="249"/>
    </row>
    <row r="4355" spans="2:2" ht="15.5">
      <c r="B4355" s="249"/>
    </row>
    <row r="4356" spans="2:2" ht="15.5">
      <c r="B4356" s="249"/>
    </row>
    <row r="4357" spans="2:2" ht="15.5">
      <c r="B4357" s="249"/>
    </row>
    <row r="4358" spans="2:2" ht="15.5">
      <c r="B4358" s="249"/>
    </row>
    <row r="4359" spans="2:2" ht="15.5">
      <c r="B4359" s="249"/>
    </row>
    <row r="4360" spans="2:2" ht="15.5">
      <c r="B4360" s="249"/>
    </row>
    <row r="4361" spans="2:2" ht="15.5">
      <c r="B4361" s="249"/>
    </row>
    <row r="4362" spans="2:2" ht="15.5">
      <c r="B4362" s="249"/>
    </row>
    <row r="4363" spans="2:2" ht="15.5">
      <c r="B4363" s="249"/>
    </row>
    <row r="4364" spans="2:2" ht="15.5">
      <c r="B4364" s="249"/>
    </row>
    <row r="4365" spans="2:2" ht="15.5">
      <c r="B4365" s="249"/>
    </row>
    <row r="4366" spans="2:2" ht="15.5">
      <c r="B4366" s="249"/>
    </row>
    <row r="4367" spans="2:2" ht="15.5">
      <c r="B4367" s="249"/>
    </row>
    <row r="4368" spans="2:2" ht="15.5">
      <c r="B4368" s="249"/>
    </row>
    <row r="4369" spans="2:2" ht="15.5">
      <c r="B4369" s="249"/>
    </row>
    <row r="4370" spans="2:2" ht="15.5">
      <c r="B4370" s="249"/>
    </row>
    <row r="4371" spans="2:2" ht="15.5">
      <c r="B4371" s="249"/>
    </row>
    <row r="4372" spans="2:2" ht="15.5">
      <c r="B4372" s="249"/>
    </row>
    <row r="4373" spans="2:2" ht="15.5">
      <c r="B4373" s="249"/>
    </row>
    <row r="4374" spans="2:2" ht="15.5">
      <c r="B4374" s="249"/>
    </row>
    <row r="4375" spans="2:2" ht="15.5">
      <c r="B4375" s="249"/>
    </row>
    <row r="4376" spans="2:2" ht="15.5">
      <c r="B4376" s="249"/>
    </row>
    <row r="4377" spans="2:2" ht="15.5">
      <c r="B4377" s="249"/>
    </row>
    <row r="4378" spans="2:2" ht="15.5">
      <c r="B4378" s="249"/>
    </row>
    <row r="4379" spans="2:2" ht="15.5">
      <c r="B4379" s="249"/>
    </row>
    <row r="4380" spans="2:2" ht="15.5">
      <c r="B4380" s="249"/>
    </row>
    <row r="4381" spans="2:2" ht="15.5">
      <c r="B4381" s="249"/>
    </row>
    <row r="4382" spans="2:2" ht="15.5">
      <c r="B4382" s="249"/>
    </row>
    <row r="4383" spans="2:2" ht="15.5">
      <c r="B4383" s="249"/>
    </row>
    <row r="4384" spans="2:2" ht="15.5">
      <c r="B4384" s="249"/>
    </row>
    <row r="4385" spans="2:2" ht="15.5">
      <c r="B4385" s="249"/>
    </row>
    <row r="4386" spans="2:2" ht="15.5">
      <c r="B4386" s="249"/>
    </row>
    <row r="4387" spans="2:2" ht="15.5">
      <c r="B4387" s="249"/>
    </row>
    <row r="4388" spans="2:2" ht="15.5">
      <c r="B4388" s="249"/>
    </row>
    <row r="4389" spans="2:2" ht="15.5">
      <c r="B4389" s="249"/>
    </row>
    <row r="4390" spans="2:2" ht="15.5">
      <c r="B4390" s="249"/>
    </row>
    <row r="4391" spans="2:2" ht="15.5">
      <c r="B4391" s="249"/>
    </row>
    <row r="4392" spans="2:2" ht="15.5">
      <c r="B4392" s="249"/>
    </row>
    <row r="4393" spans="2:2" ht="15.5">
      <c r="B4393" s="249"/>
    </row>
    <row r="4394" spans="2:2" ht="15.5">
      <c r="B4394" s="249"/>
    </row>
    <row r="4395" spans="2:2" ht="15.5">
      <c r="B4395" s="249"/>
    </row>
    <row r="4396" spans="2:2" ht="15.5">
      <c r="B4396" s="249"/>
    </row>
    <row r="4397" spans="2:2" ht="15.5">
      <c r="B4397" s="249"/>
    </row>
    <row r="4398" spans="2:2" ht="15.5">
      <c r="B4398" s="249"/>
    </row>
    <row r="4399" spans="2:2" ht="15.5">
      <c r="B4399" s="249"/>
    </row>
    <row r="4400" spans="2:2" ht="15.5">
      <c r="B4400" s="249"/>
    </row>
    <row r="4401" spans="2:2" ht="15.5">
      <c r="B4401" s="249"/>
    </row>
    <row r="4402" spans="2:2" ht="15.5">
      <c r="B4402" s="249"/>
    </row>
    <row r="4403" spans="2:2" ht="15.5">
      <c r="B4403" s="249"/>
    </row>
    <row r="4404" spans="2:2" ht="15.5">
      <c r="B4404" s="249"/>
    </row>
    <row r="4405" spans="2:2" ht="15.5">
      <c r="B4405" s="249"/>
    </row>
    <row r="4406" spans="2:2" ht="15.5">
      <c r="B4406" s="249"/>
    </row>
    <row r="4407" spans="2:2" ht="15.5">
      <c r="B4407" s="249"/>
    </row>
    <row r="4408" spans="2:2" ht="15.5">
      <c r="B4408" s="249"/>
    </row>
    <row r="4409" spans="2:2" ht="15.5">
      <c r="B4409" s="249"/>
    </row>
    <row r="4410" spans="2:2" ht="15.5">
      <c r="B4410" s="249"/>
    </row>
    <row r="4411" spans="2:2" ht="15.5">
      <c r="B4411" s="249"/>
    </row>
    <row r="4412" spans="2:2" ht="15.5">
      <c r="B4412" s="249"/>
    </row>
    <row r="4413" spans="2:2" ht="15.5">
      <c r="B4413" s="249"/>
    </row>
    <row r="4414" spans="2:2" ht="15.5">
      <c r="B4414" s="249"/>
    </row>
    <row r="4415" spans="2:2" ht="15.5">
      <c r="B4415" s="249"/>
    </row>
    <row r="4416" spans="2:2" ht="15.5">
      <c r="B4416" s="249"/>
    </row>
    <row r="4417" spans="2:2" ht="15.5">
      <c r="B4417" s="249"/>
    </row>
    <row r="4418" spans="2:2" ht="15.5">
      <c r="B4418" s="249"/>
    </row>
    <row r="4419" spans="2:2" ht="15.5">
      <c r="B4419" s="249"/>
    </row>
    <row r="4420" spans="2:2" ht="15.5">
      <c r="B4420" s="249"/>
    </row>
    <row r="4421" spans="2:2" ht="15.5">
      <c r="B4421" s="249"/>
    </row>
    <row r="4422" spans="2:2" ht="15.5">
      <c r="B4422" s="249"/>
    </row>
    <row r="4423" spans="2:2" ht="15.5">
      <c r="B4423" s="249"/>
    </row>
    <row r="4424" spans="2:2" ht="15.5">
      <c r="B4424" s="249"/>
    </row>
    <row r="4425" spans="2:2" ht="15.5">
      <c r="B4425" s="249"/>
    </row>
    <row r="4426" spans="2:2" ht="15.5">
      <c r="B4426" s="249"/>
    </row>
    <row r="4427" spans="2:2" ht="15.5">
      <c r="B4427" s="249"/>
    </row>
    <row r="4428" spans="2:2" ht="15.5">
      <c r="B4428" s="249"/>
    </row>
    <row r="4429" spans="2:2" ht="15.5">
      <c r="B4429" s="249"/>
    </row>
    <row r="4430" spans="2:2" ht="15.5">
      <c r="B4430" s="249"/>
    </row>
    <row r="4431" spans="2:2" ht="15.5">
      <c r="B4431" s="249"/>
    </row>
    <row r="4432" spans="2:2" ht="15.5">
      <c r="B4432" s="249"/>
    </row>
    <row r="4433" spans="2:2" ht="15.5">
      <c r="B4433" s="249"/>
    </row>
    <row r="4434" spans="2:2" ht="15.5">
      <c r="B4434" s="249"/>
    </row>
    <row r="4435" spans="2:2" ht="15.5">
      <c r="B4435" s="249"/>
    </row>
    <row r="4436" spans="2:2" ht="15.5">
      <c r="B4436" s="249"/>
    </row>
    <row r="4437" spans="2:2" ht="15.5">
      <c r="B4437" s="249"/>
    </row>
    <row r="4438" spans="2:2" ht="15.5">
      <c r="B4438" s="249"/>
    </row>
    <row r="4439" spans="2:2" ht="15.5">
      <c r="B4439" s="249"/>
    </row>
    <row r="4440" spans="2:2" ht="15.5">
      <c r="B4440" s="249"/>
    </row>
    <row r="4441" spans="2:2" ht="15.5">
      <c r="B4441" s="249"/>
    </row>
    <row r="4442" spans="2:2" ht="15.5">
      <c r="B4442" s="249"/>
    </row>
    <row r="4443" spans="2:2" ht="15.5">
      <c r="B4443" s="249"/>
    </row>
    <row r="4444" spans="2:2" ht="15.5">
      <c r="B4444" s="249"/>
    </row>
    <row r="4445" spans="2:2" ht="15.5">
      <c r="B4445" s="249"/>
    </row>
    <row r="4446" spans="2:2" ht="15.5">
      <c r="B4446" s="249"/>
    </row>
    <row r="4447" spans="2:2" ht="15.5">
      <c r="B4447" s="249"/>
    </row>
    <row r="4448" spans="2:2" ht="15.5">
      <c r="B4448" s="249"/>
    </row>
    <row r="4449" spans="2:2" ht="15.5">
      <c r="B4449" s="249"/>
    </row>
    <row r="4450" spans="2:2" ht="15.5">
      <c r="B4450" s="249"/>
    </row>
    <row r="4451" spans="2:2" ht="15.5">
      <c r="B4451" s="249"/>
    </row>
    <row r="4452" spans="2:2" ht="15.5">
      <c r="B4452" s="249"/>
    </row>
    <row r="4453" spans="2:2" ht="15.5">
      <c r="B4453" s="249"/>
    </row>
    <row r="4454" spans="2:2" ht="15.5">
      <c r="B4454" s="249"/>
    </row>
    <row r="4455" spans="2:2" ht="15.5">
      <c r="B4455" s="249"/>
    </row>
    <row r="4456" spans="2:2" ht="15.5">
      <c r="B4456" s="249"/>
    </row>
    <row r="4457" spans="2:2" ht="15.5">
      <c r="B4457" s="249"/>
    </row>
    <row r="4458" spans="2:2" ht="15.5">
      <c r="B4458" s="249"/>
    </row>
    <row r="4459" spans="2:2" ht="15.5">
      <c r="B4459" s="249"/>
    </row>
    <row r="4460" spans="2:2" ht="15.5">
      <c r="B4460" s="249"/>
    </row>
    <row r="4461" spans="2:2" ht="15.5">
      <c r="B4461" s="249"/>
    </row>
    <row r="4462" spans="2:2" ht="15.5">
      <c r="B4462" s="249"/>
    </row>
    <row r="4463" spans="2:2" ht="15.5">
      <c r="B4463" s="249"/>
    </row>
    <row r="4464" spans="2:2" ht="15.5">
      <c r="B4464" s="249"/>
    </row>
    <row r="4465" spans="2:2" ht="15.5">
      <c r="B4465" s="249"/>
    </row>
    <row r="4466" spans="2:2" ht="15.5">
      <c r="B4466" s="249"/>
    </row>
    <row r="4467" spans="2:2" ht="15.5">
      <c r="B4467" s="249"/>
    </row>
    <row r="4468" spans="2:2" ht="15.5">
      <c r="B4468" s="249"/>
    </row>
    <row r="4469" spans="2:2" ht="15.5">
      <c r="B4469" s="249"/>
    </row>
    <row r="4470" spans="2:2" ht="15.5">
      <c r="B4470" s="249"/>
    </row>
    <row r="4471" spans="2:2" ht="15.5">
      <c r="B4471" s="249"/>
    </row>
    <row r="4472" spans="2:2" ht="15.5">
      <c r="B4472" s="249"/>
    </row>
    <row r="4473" spans="2:2" ht="15.5">
      <c r="B4473" s="249"/>
    </row>
    <row r="4474" spans="2:2" ht="15.5">
      <c r="B4474" s="249"/>
    </row>
    <row r="4475" spans="2:2" ht="15.5">
      <c r="B4475" s="249"/>
    </row>
    <row r="4476" spans="2:2" ht="15.5">
      <c r="B4476" s="249"/>
    </row>
    <row r="4477" spans="2:2" ht="15.5">
      <c r="B4477" s="249"/>
    </row>
    <row r="4478" spans="2:2" ht="15.5">
      <c r="B4478" s="249"/>
    </row>
    <row r="4479" spans="2:2" ht="15.5">
      <c r="B4479" s="249"/>
    </row>
    <row r="4480" spans="2:2" ht="15.5">
      <c r="B4480" s="249"/>
    </row>
    <row r="4481" spans="2:2" ht="15.5">
      <c r="B4481" s="249"/>
    </row>
    <row r="4482" spans="2:2" ht="15.5">
      <c r="B4482" s="249"/>
    </row>
    <row r="4483" spans="2:2" ht="15.5">
      <c r="B4483" s="249"/>
    </row>
    <row r="4484" spans="2:2" ht="15.5">
      <c r="B4484" s="249"/>
    </row>
    <row r="4485" spans="2:2" ht="15.5">
      <c r="B4485" s="249"/>
    </row>
    <row r="4486" spans="2:2" ht="15.5">
      <c r="B4486" s="249"/>
    </row>
    <row r="4487" spans="2:2" ht="15.5">
      <c r="B4487" s="249"/>
    </row>
    <row r="4488" spans="2:2" ht="15.5">
      <c r="B4488" s="249"/>
    </row>
    <row r="4489" spans="2:2" ht="15.5">
      <c r="B4489" s="249"/>
    </row>
    <row r="4490" spans="2:2" ht="15.5">
      <c r="B4490" s="249"/>
    </row>
    <row r="4491" spans="2:2" ht="15.5">
      <c r="B4491" s="249"/>
    </row>
    <row r="4492" spans="2:2" ht="15.5">
      <c r="B4492" s="249"/>
    </row>
    <row r="4493" spans="2:2" ht="15.5">
      <c r="B4493" s="249"/>
    </row>
    <row r="4494" spans="2:2" ht="15.5">
      <c r="B4494" s="249"/>
    </row>
    <row r="4495" spans="2:2" ht="15.5">
      <c r="B4495" s="249"/>
    </row>
    <row r="4496" spans="2:2" ht="15.5">
      <c r="B4496" s="249"/>
    </row>
    <row r="4497" spans="2:2" ht="15.5">
      <c r="B4497" s="249"/>
    </row>
    <row r="4498" spans="2:2" ht="15.5">
      <c r="B4498" s="249"/>
    </row>
    <row r="4499" spans="2:2" ht="15.5">
      <c r="B4499" s="249"/>
    </row>
    <row r="4500" spans="2:2" ht="15.5">
      <c r="B4500" s="249"/>
    </row>
    <row r="4501" spans="2:2" ht="15.5">
      <c r="B4501" s="249"/>
    </row>
    <row r="4502" spans="2:2" ht="15.5">
      <c r="B4502" s="249"/>
    </row>
    <row r="4503" spans="2:2" ht="15.5">
      <c r="B4503" s="249"/>
    </row>
    <row r="4504" spans="2:2" ht="15.5">
      <c r="B4504" s="249"/>
    </row>
    <row r="4505" spans="2:2" ht="15.5">
      <c r="B4505" s="249"/>
    </row>
    <row r="4506" spans="2:2" ht="15.5">
      <c r="B4506" s="249"/>
    </row>
    <row r="4507" spans="2:2" ht="15.5">
      <c r="B4507" s="249"/>
    </row>
    <row r="4508" spans="2:2" ht="15.5">
      <c r="B4508" s="249"/>
    </row>
    <row r="4509" spans="2:2" ht="15.5">
      <c r="B4509" s="249"/>
    </row>
    <row r="4510" spans="2:2" ht="15.5">
      <c r="B4510" s="249"/>
    </row>
    <row r="4511" spans="2:2" ht="15.5">
      <c r="B4511" s="249"/>
    </row>
    <row r="4512" spans="2:2" ht="15.5">
      <c r="B4512" s="249"/>
    </row>
    <row r="4513" spans="2:2" ht="15.5">
      <c r="B4513" s="249"/>
    </row>
    <row r="4514" spans="2:2" ht="15.5">
      <c r="B4514" s="249"/>
    </row>
    <row r="4515" spans="2:2" ht="15.5">
      <c r="B4515" s="249"/>
    </row>
    <row r="4516" spans="2:2" ht="15.5">
      <c r="B4516" s="249"/>
    </row>
    <row r="4517" spans="2:2" ht="15.5">
      <c r="B4517" s="249"/>
    </row>
    <row r="4518" spans="2:2" ht="15.5">
      <c r="B4518" s="249"/>
    </row>
    <row r="4519" spans="2:2" ht="15.5">
      <c r="B4519" s="249"/>
    </row>
    <row r="4520" spans="2:2" ht="15.5">
      <c r="B4520" s="249"/>
    </row>
    <row r="4521" spans="2:2" ht="15.5">
      <c r="B4521" s="249"/>
    </row>
    <row r="4522" spans="2:2" ht="15.5">
      <c r="B4522" s="249"/>
    </row>
    <row r="4523" spans="2:2" ht="15.5">
      <c r="B4523" s="249"/>
    </row>
    <row r="4524" spans="2:2" ht="15.5">
      <c r="B4524" s="249"/>
    </row>
    <row r="4525" spans="2:2" ht="15.5">
      <c r="B4525" s="249"/>
    </row>
    <row r="4526" spans="2:2" ht="15.5">
      <c r="B4526" s="249"/>
    </row>
    <row r="4527" spans="2:2" ht="15.5">
      <c r="B4527" s="249"/>
    </row>
    <row r="4528" spans="2:2" ht="15.5">
      <c r="B4528" s="249"/>
    </row>
    <row r="4529" spans="2:2" ht="15.5">
      <c r="B4529" s="249"/>
    </row>
    <row r="4530" spans="2:2" ht="15.5">
      <c r="B4530" s="249"/>
    </row>
    <row r="4531" spans="2:2" ht="15.5">
      <c r="B4531" s="249"/>
    </row>
    <row r="4532" spans="2:2" ht="15.5">
      <c r="B4532" s="249"/>
    </row>
    <row r="4533" spans="2:2" ht="15.5">
      <c r="B4533" s="249"/>
    </row>
    <row r="4534" spans="2:2" ht="15.5">
      <c r="B4534" s="249"/>
    </row>
    <row r="4535" spans="2:2" ht="15.5">
      <c r="B4535" s="249"/>
    </row>
    <row r="4536" spans="2:2" ht="15.5">
      <c r="B4536" s="249"/>
    </row>
    <row r="4537" spans="2:2" ht="15.5">
      <c r="B4537" s="249"/>
    </row>
    <row r="4538" spans="2:2" ht="15.5">
      <c r="B4538" s="249"/>
    </row>
    <row r="4539" spans="2:2" ht="15.5">
      <c r="B4539" s="249"/>
    </row>
    <row r="4540" spans="2:2" ht="15.5">
      <c r="B4540" s="249"/>
    </row>
    <row r="4541" spans="2:2" ht="15.5">
      <c r="B4541" s="249"/>
    </row>
    <row r="4542" spans="2:2" ht="15.5">
      <c r="B4542" s="249"/>
    </row>
    <row r="4543" spans="2:2" ht="15.5">
      <c r="B4543" s="249"/>
    </row>
    <row r="4544" spans="2:2" ht="15.5">
      <c r="B4544" s="249"/>
    </row>
    <row r="4545" spans="2:2" ht="15.5">
      <c r="B4545" s="249"/>
    </row>
    <row r="4546" spans="2:2" ht="15.5">
      <c r="B4546" s="249"/>
    </row>
    <row r="4547" spans="2:2" ht="15.5">
      <c r="B4547" s="249"/>
    </row>
    <row r="4548" spans="2:2" ht="15.5">
      <c r="B4548" s="249"/>
    </row>
    <row r="4549" spans="2:2" ht="15.5">
      <c r="B4549" s="249"/>
    </row>
    <row r="4550" spans="2:2" ht="15.5">
      <c r="B4550" s="249"/>
    </row>
    <row r="4551" spans="2:2" ht="15.5">
      <c r="B4551" s="249"/>
    </row>
    <row r="4552" spans="2:2" ht="15.5">
      <c r="B4552" s="249"/>
    </row>
    <row r="4553" spans="2:2" ht="15.5">
      <c r="B4553" s="249"/>
    </row>
    <row r="4554" spans="2:2" ht="15.5">
      <c r="B4554" s="249"/>
    </row>
    <row r="4555" spans="2:2" ht="15.5">
      <c r="B4555" s="249"/>
    </row>
    <row r="4556" spans="2:2" ht="15.5">
      <c r="B4556" s="249"/>
    </row>
    <row r="4557" spans="2:2" ht="15.5">
      <c r="B4557" s="249"/>
    </row>
    <row r="4558" spans="2:2" ht="15.5">
      <c r="B4558" s="249"/>
    </row>
    <row r="4559" spans="2:2" ht="15.5">
      <c r="B4559" s="249"/>
    </row>
    <row r="4560" spans="2:2" ht="15.5">
      <c r="B4560" s="249"/>
    </row>
    <row r="4561" spans="2:2" ht="15.5">
      <c r="B4561" s="249"/>
    </row>
    <row r="4562" spans="2:2" ht="15.5">
      <c r="B4562" s="249"/>
    </row>
    <row r="4563" spans="2:2" ht="15.5">
      <c r="B4563" s="249"/>
    </row>
    <row r="4564" spans="2:2" ht="15.5">
      <c r="B4564" s="249"/>
    </row>
    <row r="4565" spans="2:2" ht="15.5">
      <c r="B4565" s="249"/>
    </row>
    <row r="4566" spans="2:2" ht="15.5">
      <c r="B4566" s="249"/>
    </row>
    <row r="4567" spans="2:2" ht="15.5">
      <c r="B4567" s="249"/>
    </row>
    <row r="4568" spans="2:2" ht="15.5">
      <c r="B4568" s="249"/>
    </row>
    <row r="4569" spans="2:2" ht="15.5">
      <c r="B4569" s="249"/>
    </row>
    <row r="4570" spans="2:2" ht="15.5">
      <c r="B4570" s="249"/>
    </row>
    <row r="4571" spans="2:2" ht="15.5">
      <c r="B4571" s="249"/>
    </row>
    <row r="4572" spans="2:2" ht="15.5">
      <c r="B4572" s="249"/>
    </row>
    <row r="4573" spans="2:2" ht="15.5">
      <c r="B4573" s="249"/>
    </row>
    <row r="4574" spans="2:2" ht="15.5">
      <c r="B4574" s="249"/>
    </row>
    <row r="4575" spans="2:2" ht="15.5">
      <c r="B4575" s="249"/>
    </row>
    <row r="4576" spans="2:2" ht="15.5">
      <c r="B4576" s="249"/>
    </row>
    <row r="4577" spans="2:2" ht="15.5">
      <c r="B4577" s="249"/>
    </row>
    <row r="4578" spans="2:2" ht="15.5">
      <c r="B4578" s="249"/>
    </row>
    <row r="4579" spans="2:2" ht="15.5">
      <c r="B4579" s="249"/>
    </row>
    <row r="4580" spans="2:2" ht="15.5">
      <c r="B4580" s="249"/>
    </row>
    <row r="4581" spans="2:2" ht="15.5">
      <c r="B4581" s="249"/>
    </row>
    <row r="4582" spans="2:2" ht="15.5">
      <c r="B4582" s="249"/>
    </row>
    <row r="4583" spans="2:2" ht="15.5">
      <c r="B4583" s="249"/>
    </row>
    <row r="4584" spans="2:2" ht="15.5">
      <c r="B4584" s="249"/>
    </row>
    <row r="4585" spans="2:2" ht="15.5">
      <c r="B4585" s="249"/>
    </row>
    <row r="4586" spans="2:2" ht="15.5">
      <c r="B4586" s="249"/>
    </row>
    <row r="4587" spans="2:2" ht="15.5">
      <c r="B4587" s="249"/>
    </row>
    <row r="4588" spans="2:2" ht="15.5">
      <c r="B4588" s="249"/>
    </row>
    <row r="4589" spans="2:2" ht="15.5">
      <c r="B4589" s="249"/>
    </row>
    <row r="4590" spans="2:2" ht="15.5">
      <c r="B4590" s="249"/>
    </row>
    <row r="4591" spans="2:2" ht="15.5">
      <c r="B4591" s="249"/>
    </row>
    <row r="4592" spans="2:2" ht="15.5">
      <c r="B4592" s="249"/>
    </row>
    <row r="4593" spans="2:2" ht="15.5">
      <c r="B4593" s="249"/>
    </row>
    <row r="4594" spans="2:2" ht="15.5">
      <c r="B4594" s="249"/>
    </row>
    <row r="4595" spans="2:2" ht="15.5">
      <c r="B4595" s="249"/>
    </row>
    <row r="4596" spans="2:2" ht="15.5">
      <c r="B4596" s="249"/>
    </row>
    <row r="4597" spans="2:2" ht="15.5">
      <c r="B4597" s="249"/>
    </row>
    <row r="4598" spans="2:2" ht="15.5">
      <c r="B4598" s="249"/>
    </row>
    <row r="4599" spans="2:2" ht="15.5">
      <c r="B4599" s="249"/>
    </row>
    <row r="4600" spans="2:2" ht="15.5">
      <c r="B4600" s="249"/>
    </row>
    <row r="4601" spans="2:2" ht="15.5">
      <c r="B4601" s="249"/>
    </row>
    <row r="4602" spans="2:2" ht="15.5">
      <c r="B4602" s="249"/>
    </row>
    <row r="4603" spans="2:2" ht="15.5">
      <c r="B4603" s="249"/>
    </row>
    <row r="4604" spans="2:2" ht="15.5">
      <c r="B4604" s="249"/>
    </row>
    <row r="4605" spans="2:2" ht="15.5">
      <c r="B4605" s="249"/>
    </row>
    <row r="4606" spans="2:2" ht="15.5">
      <c r="B4606" s="249"/>
    </row>
    <row r="4607" spans="2:2" ht="15.5">
      <c r="B4607" s="249"/>
    </row>
    <row r="4608" spans="2:2" ht="15.5">
      <c r="B4608" s="249"/>
    </row>
    <row r="4609" spans="2:2" ht="15.5">
      <c r="B4609" s="249"/>
    </row>
    <row r="4610" spans="2:2" ht="15.5">
      <c r="B4610" s="249"/>
    </row>
    <row r="4611" spans="2:2" ht="15.5">
      <c r="B4611" s="249"/>
    </row>
    <row r="4612" spans="2:2" ht="15.5">
      <c r="B4612" s="249"/>
    </row>
    <row r="4613" spans="2:2" ht="15.5">
      <c r="B4613" s="249"/>
    </row>
    <row r="4614" spans="2:2" ht="15.5">
      <c r="B4614" s="249"/>
    </row>
    <row r="4615" spans="2:2" ht="15.5">
      <c r="B4615" s="249"/>
    </row>
    <row r="4616" spans="2:2" ht="15.5">
      <c r="B4616" s="249"/>
    </row>
    <row r="4617" spans="2:2" ht="15.5">
      <c r="B4617" s="249"/>
    </row>
    <row r="4618" spans="2:2" ht="15.5">
      <c r="B4618" s="249"/>
    </row>
    <row r="4619" spans="2:2" ht="15.5">
      <c r="B4619" s="249"/>
    </row>
    <row r="4620" spans="2:2" ht="15.5">
      <c r="B4620" s="249"/>
    </row>
    <row r="4621" spans="2:2" ht="15.5">
      <c r="B4621" s="249"/>
    </row>
    <row r="4622" spans="2:2" ht="15.5">
      <c r="B4622" s="249"/>
    </row>
    <row r="4623" spans="2:2" ht="15.5">
      <c r="B4623" s="249"/>
    </row>
    <row r="4624" spans="2:2" ht="15.5">
      <c r="B4624" s="249"/>
    </row>
    <row r="4625" spans="2:2" ht="15.5">
      <c r="B4625" s="249"/>
    </row>
    <row r="4626" spans="2:2" ht="15.5">
      <c r="B4626" s="249"/>
    </row>
    <row r="4627" spans="2:2" ht="15.5">
      <c r="B4627" s="249"/>
    </row>
    <row r="4628" spans="2:2" ht="15.5">
      <c r="B4628" s="249"/>
    </row>
    <row r="4629" spans="2:2" ht="15.5">
      <c r="B4629" s="249"/>
    </row>
    <row r="4630" spans="2:2" ht="15.5">
      <c r="B4630" s="249"/>
    </row>
    <row r="4631" spans="2:2" ht="15.5">
      <c r="B4631" s="249"/>
    </row>
    <row r="4632" spans="2:2" ht="15.5">
      <c r="B4632" s="249"/>
    </row>
    <row r="4633" spans="2:2" ht="15.5">
      <c r="B4633" s="249"/>
    </row>
    <row r="4634" spans="2:2" ht="15.5">
      <c r="B4634" s="249"/>
    </row>
    <row r="4635" spans="2:2" ht="15.5">
      <c r="B4635" s="249"/>
    </row>
    <row r="4636" spans="2:2" ht="15.5">
      <c r="B4636" s="249"/>
    </row>
    <row r="4637" spans="2:2" ht="15.5">
      <c r="B4637" s="249"/>
    </row>
    <row r="4638" spans="2:2" ht="15.5">
      <c r="B4638" s="249"/>
    </row>
    <row r="4639" spans="2:2" ht="15.5">
      <c r="B4639" s="249"/>
    </row>
    <row r="4640" spans="2:2" ht="15.5">
      <c r="B4640" s="249"/>
    </row>
    <row r="4641" spans="2:2" ht="15.5">
      <c r="B4641" s="249"/>
    </row>
    <row r="4642" spans="2:2" ht="15.5">
      <c r="B4642" s="249"/>
    </row>
    <row r="4643" spans="2:2" ht="15.5">
      <c r="B4643" s="249"/>
    </row>
    <row r="4644" spans="2:2" ht="15.5">
      <c r="B4644" s="249"/>
    </row>
    <row r="4645" spans="2:2" ht="15.5">
      <c r="B4645" s="249"/>
    </row>
    <row r="4646" spans="2:2" ht="15.5">
      <c r="B4646" s="249"/>
    </row>
    <row r="4647" spans="2:2" ht="15.5">
      <c r="B4647" s="249"/>
    </row>
    <row r="4648" spans="2:2" ht="15.5">
      <c r="B4648" s="249"/>
    </row>
    <row r="4649" spans="2:2" ht="15.5">
      <c r="B4649" s="249"/>
    </row>
    <row r="4650" spans="2:2" ht="15.5">
      <c r="B4650" s="249"/>
    </row>
    <row r="4651" spans="2:2" ht="15.5">
      <c r="B4651" s="249"/>
    </row>
    <row r="4652" spans="2:2" ht="15.5">
      <c r="B4652" s="249"/>
    </row>
    <row r="4653" spans="2:2" ht="15.5">
      <c r="B4653" s="249"/>
    </row>
    <row r="4654" spans="2:2" ht="15.5">
      <c r="B4654" s="249"/>
    </row>
    <row r="4655" spans="2:2" ht="15.5">
      <c r="B4655" s="249"/>
    </row>
    <row r="4656" spans="2:2" ht="15.5">
      <c r="B4656" s="249"/>
    </row>
    <row r="4657" spans="2:2" ht="15.5">
      <c r="B4657" s="249"/>
    </row>
    <row r="4658" spans="2:2" ht="15.5">
      <c r="B4658" s="249"/>
    </row>
    <row r="4659" spans="2:2" ht="15.5">
      <c r="B4659" s="249"/>
    </row>
    <row r="4660" spans="2:2" ht="15.5">
      <c r="B4660" s="249"/>
    </row>
    <row r="4661" spans="2:2" ht="15.5">
      <c r="B4661" s="249"/>
    </row>
    <row r="4662" spans="2:2" ht="15.5">
      <c r="B4662" s="249"/>
    </row>
    <row r="4663" spans="2:2" ht="15.5">
      <c r="B4663" s="249"/>
    </row>
    <row r="4664" spans="2:2" ht="15.5">
      <c r="B4664" s="249"/>
    </row>
    <row r="4665" spans="2:2" ht="15.5">
      <c r="B4665" s="249"/>
    </row>
    <row r="4666" spans="2:2" ht="15.5">
      <c r="B4666" s="249"/>
    </row>
    <row r="4667" spans="2:2" ht="15.5">
      <c r="B4667" s="249"/>
    </row>
    <row r="4668" spans="2:2" ht="15.5">
      <c r="B4668" s="249"/>
    </row>
    <row r="4669" spans="2:2" ht="15.5">
      <c r="B4669" s="249"/>
    </row>
    <row r="4670" spans="2:2" ht="15.5">
      <c r="B4670" s="249"/>
    </row>
    <row r="4671" spans="2:2" ht="15.5">
      <c r="B4671" s="249"/>
    </row>
    <row r="4672" spans="2:2" ht="15.5">
      <c r="B4672" s="249"/>
    </row>
    <row r="4673" spans="2:2" ht="15.5">
      <c r="B4673" s="249"/>
    </row>
    <row r="4674" spans="2:2" ht="15.5">
      <c r="B4674" s="249"/>
    </row>
    <row r="4675" spans="2:2" ht="15.5">
      <c r="B4675" s="249"/>
    </row>
    <row r="4676" spans="2:2" ht="15.5">
      <c r="B4676" s="249"/>
    </row>
    <row r="4677" spans="2:2" ht="15.5">
      <c r="B4677" s="249"/>
    </row>
    <row r="4678" spans="2:2" ht="15.5">
      <c r="B4678" s="249"/>
    </row>
    <row r="4679" spans="2:2" ht="15.5">
      <c r="B4679" s="249"/>
    </row>
    <row r="4680" spans="2:2" ht="15.5">
      <c r="B4680" s="249"/>
    </row>
    <row r="4681" spans="2:2" ht="15.5">
      <c r="B4681" s="249"/>
    </row>
    <row r="4682" spans="2:2" ht="15.5">
      <c r="B4682" s="249"/>
    </row>
    <row r="4683" spans="2:2" ht="15.5">
      <c r="B4683" s="249"/>
    </row>
    <row r="4684" spans="2:2" ht="15.5">
      <c r="B4684" s="249"/>
    </row>
    <row r="4685" spans="2:2" ht="15.5">
      <c r="B4685" s="249"/>
    </row>
    <row r="4686" spans="2:2" ht="15.5">
      <c r="B4686" s="249"/>
    </row>
    <row r="4687" spans="2:2" ht="15.5">
      <c r="B4687" s="249"/>
    </row>
    <row r="4688" spans="2:2" ht="15.5">
      <c r="B4688" s="249"/>
    </row>
    <row r="4689" spans="2:2" ht="15.5">
      <c r="B4689" s="249"/>
    </row>
    <row r="4690" spans="2:2" ht="15.5">
      <c r="B4690" s="249"/>
    </row>
    <row r="4691" spans="2:2" ht="15.5">
      <c r="B4691" s="249"/>
    </row>
    <row r="4692" spans="2:2" ht="15.5">
      <c r="B4692" s="249"/>
    </row>
    <row r="4693" spans="2:2" ht="15.5">
      <c r="B4693" s="249"/>
    </row>
    <row r="4694" spans="2:2" ht="15.5">
      <c r="B4694" s="249"/>
    </row>
    <row r="4695" spans="2:2" ht="15.5">
      <c r="B4695" s="249"/>
    </row>
    <row r="4696" spans="2:2" ht="15.5">
      <c r="B4696" s="249"/>
    </row>
    <row r="4697" spans="2:2" ht="15.5">
      <c r="B4697" s="249"/>
    </row>
    <row r="4698" spans="2:2" ht="15.5">
      <c r="B4698" s="249"/>
    </row>
    <row r="4699" spans="2:2" ht="15.5">
      <c r="B4699" s="249"/>
    </row>
    <row r="4700" spans="2:2" ht="15.5">
      <c r="B4700" s="249"/>
    </row>
    <row r="4701" spans="2:2" ht="15.5">
      <c r="B4701" s="249"/>
    </row>
    <row r="4702" spans="2:2" ht="15.5">
      <c r="B4702" s="249"/>
    </row>
    <row r="4703" spans="2:2" ht="15.5">
      <c r="B4703" s="249"/>
    </row>
    <row r="4704" spans="2:2" ht="15.5">
      <c r="B4704" s="249"/>
    </row>
    <row r="4705" spans="2:2" ht="15.5">
      <c r="B4705" s="249"/>
    </row>
    <row r="4706" spans="2:2" ht="15.5">
      <c r="B4706" s="249"/>
    </row>
    <row r="4707" spans="2:2" ht="15.5">
      <c r="B4707" s="249"/>
    </row>
    <row r="4708" spans="2:2" ht="15.5">
      <c r="B4708" s="249"/>
    </row>
    <row r="4709" spans="2:2" ht="15.5">
      <c r="B4709" s="249"/>
    </row>
    <row r="4710" spans="2:2" ht="15.5">
      <c r="B4710" s="249"/>
    </row>
    <row r="4711" spans="2:2" ht="15.5">
      <c r="B4711" s="249"/>
    </row>
    <row r="4712" spans="2:2" ht="15.5">
      <c r="B4712" s="249"/>
    </row>
    <row r="4713" spans="2:2" ht="15.5">
      <c r="B4713" s="249"/>
    </row>
    <row r="4714" spans="2:2" ht="15.5">
      <c r="B4714" s="249"/>
    </row>
    <row r="4715" spans="2:2" ht="15.5">
      <c r="B4715" s="249"/>
    </row>
    <row r="4716" spans="2:2" ht="15.5">
      <c r="B4716" s="249"/>
    </row>
    <row r="4717" spans="2:2" ht="15.5">
      <c r="B4717" s="249"/>
    </row>
    <row r="4718" spans="2:2" ht="15.5">
      <c r="B4718" s="249"/>
    </row>
    <row r="4719" spans="2:2" ht="15.5">
      <c r="B4719" s="249"/>
    </row>
    <row r="4720" spans="2:2" ht="15.5">
      <c r="B4720" s="249"/>
    </row>
    <row r="4721" spans="2:2" ht="15.5">
      <c r="B4721" s="249"/>
    </row>
    <row r="4722" spans="2:2" ht="15.5">
      <c r="B4722" s="249"/>
    </row>
    <row r="4723" spans="2:2" ht="15.5">
      <c r="B4723" s="249"/>
    </row>
    <row r="4724" spans="2:2" ht="15.5">
      <c r="B4724" s="249"/>
    </row>
    <row r="4725" spans="2:2" ht="15.5">
      <c r="B4725" s="249"/>
    </row>
    <row r="4726" spans="2:2" ht="15.5">
      <c r="B4726" s="249"/>
    </row>
    <row r="4727" spans="2:2" ht="15.5">
      <c r="B4727" s="249"/>
    </row>
    <row r="4728" spans="2:2" ht="15.5">
      <c r="B4728" s="249"/>
    </row>
    <row r="4729" spans="2:2" ht="15.5">
      <c r="B4729" s="249"/>
    </row>
    <row r="4730" spans="2:2" ht="15.5">
      <c r="B4730" s="249"/>
    </row>
    <row r="4731" spans="2:2" ht="15.5">
      <c r="B4731" s="249"/>
    </row>
    <row r="4732" spans="2:2" ht="15.5">
      <c r="B4732" s="249"/>
    </row>
    <row r="4733" spans="2:2" ht="15.5">
      <c r="B4733" s="249"/>
    </row>
    <row r="4734" spans="2:2" ht="15.5">
      <c r="B4734" s="249"/>
    </row>
    <row r="4735" spans="2:2" ht="15.5">
      <c r="B4735" s="249"/>
    </row>
    <row r="4736" spans="2:2" ht="15.5">
      <c r="B4736" s="249"/>
    </row>
    <row r="4737" spans="2:2" ht="15.5">
      <c r="B4737" s="249"/>
    </row>
    <row r="4738" spans="2:2" ht="15.5">
      <c r="B4738" s="249"/>
    </row>
    <row r="4739" spans="2:2" ht="15.5">
      <c r="B4739" s="249"/>
    </row>
    <row r="4740" spans="2:2" ht="15.5">
      <c r="B4740" s="249"/>
    </row>
    <row r="4741" spans="2:2" ht="15.5">
      <c r="B4741" s="249"/>
    </row>
    <row r="4742" spans="2:2" ht="15.5">
      <c r="B4742" s="249"/>
    </row>
    <row r="4743" spans="2:2" ht="15.5">
      <c r="B4743" s="249"/>
    </row>
    <row r="4744" spans="2:2" ht="15.5">
      <c r="B4744" s="249"/>
    </row>
    <row r="4745" spans="2:2" ht="15.5">
      <c r="B4745" s="249"/>
    </row>
    <row r="4746" spans="2:2" ht="15.5">
      <c r="B4746" s="249"/>
    </row>
    <row r="4747" spans="2:2" ht="15.5">
      <c r="B4747" s="249"/>
    </row>
    <row r="4748" spans="2:2" ht="15.5">
      <c r="B4748" s="249"/>
    </row>
    <row r="4749" spans="2:2" ht="15.5">
      <c r="B4749" s="249"/>
    </row>
    <row r="4750" spans="2:2" ht="15.5">
      <c r="B4750" s="249"/>
    </row>
    <row r="4751" spans="2:2" ht="15.5">
      <c r="B4751" s="249"/>
    </row>
    <row r="4752" spans="2:2" ht="15.5">
      <c r="B4752" s="249"/>
    </row>
    <row r="4753" spans="2:2" ht="15.5">
      <c r="B4753" s="249"/>
    </row>
    <row r="4754" spans="2:2" ht="15.5">
      <c r="B4754" s="249"/>
    </row>
    <row r="4755" spans="2:2" ht="15.5">
      <c r="B4755" s="249"/>
    </row>
    <row r="4756" spans="2:2" ht="15.5">
      <c r="B4756" s="249"/>
    </row>
    <row r="4757" spans="2:2" ht="15.5">
      <c r="B4757" s="249"/>
    </row>
    <row r="4758" spans="2:2" ht="15.5">
      <c r="B4758" s="249"/>
    </row>
    <row r="4759" spans="2:2" ht="15.5">
      <c r="B4759" s="249"/>
    </row>
    <row r="4760" spans="2:2" ht="15.5">
      <c r="B4760" s="249"/>
    </row>
    <row r="4761" spans="2:2" ht="15.5">
      <c r="B4761" s="249"/>
    </row>
    <row r="4762" spans="2:2" ht="15.5">
      <c r="B4762" s="249"/>
    </row>
    <row r="4763" spans="2:2" ht="15.5">
      <c r="B4763" s="249"/>
    </row>
    <row r="4764" spans="2:2" ht="15.5">
      <c r="B4764" s="249"/>
    </row>
    <row r="4765" spans="2:2" ht="15.5">
      <c r="B4765" s="249"/>
    </row>
    <row r="4766" spans="2:2" ht="15.5">
      <c r="B4766" s="249"/>
    </row>
    <row r="4767" spans="2:2" ht="15.5">
      <c r="B4767" s="249"/>
    </row>
    <row r="4768" spans="2:2" ht="15.5">
      <c r="B4768" s="249"/>
    </row>
    <row r="4769" spans="2:2" ht="15.5">
      <c r="B4769" s="249"/>
    </row>
    <row r="4770" spans="2:2" ht="15.5">
      <c r="B4770" s="249"/>
    </row>
    <row r="4771" spans="2:2" ht="15.5">
      <c r="B4771" s="249"/>
    </row>
    <row r="4772" spans="2:2" ht="15.5">
      <c r="B4772" s="249"/>
    </row>
    <row r="4773" spans="2:2" ht="15.5">
      <c r="B4773" s="249"/>
    </row>
    <row r="4774" spans="2:2" ht="15.5">
      <c r="B4774" s="249"/>
    </row>
    <row r="4775" spans="2:2" ht="15.5">
      <c r="B4775" s="249"/>
    </row>
    <row r="4776" spans="2:2" ht="15.5">
      <c r="B4776" s="249"/>
    </row>
    <row r="4777" spans="2:2" ht="15.5">
      <c r="B4777" s="249"/>
    </row>
    <row r="4778" spans="2:2" ht="15.5">
      <c r="B4778" s="249"/>
    </row>
    <row r="4779" spans="2:2" ht="15.5">
      <c r="B4779" s="249"/>
    </row>
    <row r="4780" spans="2:2" ht="15.5">
      <c r="B4780" s="249"/>
    </row>
    <row r="4781" spans="2:2" ht="15.5">
      <c r="B4781" s="249"/>
    </row>
    <row r="4782" spans="2:2" ht="15.5">
      <c r="B4782" s="249"/>
    </row>
    <row r="4783" spans="2:2" ht="15.5">
      <c r="B4783" s="249"/>
    </row>
    <row r="4784" spans="2:2" ht="15.5">
      <c r="B4784" s="249"/>
    </row>
    <row r="4785" spans="2:2" ht="15.5">
      <c r="B4785" s="249"/>
    </row>
    <row r="4786" spans="2:2" ht="15.5">
      <c r="B4786" s="249"/>
    </row>
    <row r="4787" spans="2:2" ht="15.5">
      <c r="B4787" s="249"/>
    </row>
    <row r="4788" spans="2:2" ht="15.5">
      <c r="B4788" s="249"/>
    </row>
    <row r="4789" spans="2:2" ht="15.5">
      <c r="B4789" s="249"/>
    </row>
    <row r="4790" spans="2:2" ht="15.5">
      <c r="B4790" s="249"/>
    </row>
    <row r="4791" spans="2:2" ht="15.5">
      <c r="B4791" s="249"/>
    </row>
    <row r="4792" spans="2:2" ht="15.5">
      <c r="B4792" s="249"/>
    </row>
    <row r="4793" spans="2:2" ht="15.5">
      <c r="B4793" s="249"/>
    </row>
    <row r="4794" spans="2:2" ht="15.5">
      <c r="B4794" s="249"/>
    </row>
    <row r="4795" spans="2:2" ht="15.5">
      <c r="B4795" s="249"/>
    </row>
    <row r="4796" spans="2:2" ht="15.5">
      <c r="B4796" s="249"/>
    </row>
    <row r="4797" spans="2:2" ht="15.5">
      <c r="B4797" s="249"/>
    </row>
    <row r="4798" spans="2:2" ht="15.5">
      <c r="B4798" s="249"/>
    </row>
    <row r="4799" spans="2:2" ht="15.5">
      <c r="B4799" s="249"/>
    </row>
    <row r="4800" spans="2:2" ht="15.5">
      <c r="B4800" s="249"/>
    </row>
    <row r="4801" spans="2:2" ht="15.5">
      <c r="B4801" s="249"/>
    </row>
    <row r="4802" spans="2:2" ht="15.5">
      <c r="B4802" s="249"/>
    </row>
    <row r="4803" spans="2:2" ht="15.5">
      <c r="B4803" s="249"/>
    </row>
    <row r="4804" spans="2:2" ht="15.5">
      <c r="B4804" s="249"/>
    </row>
    <row r="4805" spans="2:2" ht="15.5">
      <c r="B4805" s="249"/>
    </row>
    <row r="4806" spans="2:2" ht="15.5">
      <c r="B4806" s="249"/>
    </row>
    <row r="4807" spans="2:2" ht="15.5">
      <c r="B4807" s="249"/>
    </row>
    <row r="4808" spans="2:2" ht="15.5">
      <c r="B4808" s="249"/>
    </row>
    <row r="4809" spans="2:2" ht="15.5">
      <c r="B4809" s="249"/>
    </row>
    <row r="4810" spans="2:2" ht="15.5">
      <c r="B4810" s="249"/>
    </row>
    <row r="4811" spans="2:2" ht="15.5">
      <c r="B4811" s="249"/>
    </row>
    <row r="4812" spans="2:2" ht="15.5">
      <c r="B4812" s="249"/>
    </row>
    <row r="4813" spans="2:2" ht="15.5">
      <c r="B4813" s="249"/>
    </row>
    <row r="4814" spans="2:2" ht="15.5">
      <c r="B4814" s="249"/>
    </row>
    <row r="4815" spans="2:2" ht="15.5">
      <c r="B4815" s="249"/>
    </row>
    <row r="4816" spans="2:2" ht="15.5">
      <c r="B4816" s="249"/>
    </row>
    <row r="4817" spans="2:2" ht="15.5">
      <c r="B4817" s="249"/>
    </row>
    <row r="4818" spans="2:2" ht="15.5">
      <c r="B4818" s="249"/>
    </row>
    <row r="4819" spans="2:2" ht="15.5">
      <c r="B4819" s="249"/>
    </row>
    <row r="4820" spans="2:2" ht="15.5">
      <c r="B4820" s="249"/>
    </row>
    <row r="4821" spans="2:2" ht="15.5">
      <c r="B4821" s="249"/>
    </row>
    <row r="4822" spans="2:2" ht="15.5">
      <c r="B4822" s="249"/>
    </row>
    <row r="4823" spans="2:2" ht="15.5">
      <c r="B4823" s="249"/>
    </row>
    <row r="4824" spans="2:2" ht="15.5">
      <c r="B4824" s="249"/>
    </row>
    <row r="4825" spans="2:2" ht="15.5">
      <c r="B4825" s="249"/>
    </row>
    <row r="4826" spans="2:2" ht="15.5">
      <c r="B4826" s="249"/>
    </row>
    <row r="4827" spans="2:2" ht="15.5">
      <c r="B4827" s="249"/>
    </row>
    <row r="4828" spans="2:2" ht="15.5">
      <c r="B4828" s="249"/>
    </row>
    <row r="4829" spans="2:2" ht="15.5">
      <c r="B4829" s="249"/>
    </row>
    <row r="4830" spans="2:2" ht="15.5">
      <c r="B4830" s="249"/>
    </row>
    <row r="4831" spans="2:2" ht="15.5">
      <c r="B4831" s="249"/>
    </row>
    <row r="4832" spans="2:2" ht="15.5">
      <c r="B4832" s="249"/>
    </row>
    <row r="4833" spans="2:2" ht="15.5">
      <c r="B4833" s="249"/>
    </row>
    <row r="4834" spans="2:2" ht="15.5">
      <c r="B4834" s="249"/>
    </row>
    <row r="4835" spans="2:2" ht="15.5">
      <c r="B4835" s="249"/>
    </row>
    <row r="4836" spans="2:2" ht="15.5">
      <c r="B4836" s="249"/>
    </row>
    <row r="4837" spans="2:2" ht="15.5">
      <c r="B4837" s="249"/>
    </row>
    <row r="4838" spans="2:2" ht="15.5">
      <c r="B4838" s="249"/>
    </row>
    <row r="4839" spans="2:2" ht="15.5">
      <c r="B4839" s="249"/>
    </row>
    <row r="4840" spans="2:2" ht="15.5">
      <c r="B4840" s="249"/>
    </row>
    <row r="4841" spans="2:2" ht="15.5">
      <c r="B4841" s="249"/>
    </row>
    <row r="4842" spans="2:2" ht="15.5">
      <c r="B4842" s="249"/>
    </row>
    <row r="4843" spans="2:2" ht="15.5">
      <c r="B4843" s="249"/>
    </row>
    <row r="4844" spans="2:2" ht="15.5">
      <c r="B4844" s="249"/>
    </row>
    <row r="4845" spans="2:2" ht="15.5">
      <c r="B4845" s="249"/>
    </row>
    <row r="4846" spans="2:2" ht="15.5">
      <c r="B4846" s="249"/>
    </row>
    <row r="4847" spans="2:2" ht="15.5">
      <c r="B4847" s="249"/>
    </row>
    <row r="4848" spans="2:2" ht="15.5">
      <c r="B4848" s="249"/>
    </row>
    <row r="4849" spans="2:2" ht="15.5">
      <c r="B4849" s="249"/>
    </row>
    <row r="4850" spans="2:2" ht="15.5">
      <c r="B4850" s="249"/>
    </row>
    <row r="4851" spans="2:2" ht="15.5">
      <c r="B4851" s="249"/>
    </row>
    <row r="4852" spans="2:2" ht="15.5">
      <c r="B4852" s="249"/>
    </row>
    <row r="4853" spans="2:2" ht="15.5">
      <c r="B4853" s="249"/>
    </row>
    <row r="4854" spans="2:2" ht="15.5">
      <c r="B4854" s="249"/>
    </row>
    <row r="4855" spans="2:2" ht="15.5">
      <c r="B4855" s="249"/>
    </row>
    <row r="4856" spans="2:2" ht="15.5">
      <c r="B4856" s="249"/>
    </row>
    <row r="4857" spans="2:2" ht="15.5">
      <c r="B4857" s="249"/>
    </row>
    <row r="4858" spans="2:2" ht="15.5">
      <c r="B4858" s="249"/>
    </row>
    <row r="4859" spans="2:2" ht="15.5">
      <c r="B4859" s="249"/>
    </row>
    <row r="4860" spans="2:2" ht="15.5">
      <c r="B4860" s="249"/>
    </row>
    <row r="4861" spans="2:2" ht="15.5">
      <c r="B4861" s="249"/>
    </row>
    <row r="4862" spans="2:2" ht="15.5">
      <c r="B4862" s="249"/>
    </row>
    <row r="4863" spans="2:2" ht="15.5">
      <c r="B4863" s="249"/>
    </row>
    <row r="4864" spans="2:2" ht="15.5">
      <c r="B4864" s="249"/>
    </row>
    <row r="4865" spans="2:2" ht="15.5">
      <c r="B4865" s="249"/>
    </row>
    <row r="4866" spans="2:2" ht="15.5">
      <c r="B4866" s="249"/>
    </row>
    <row r="4867" spans="2:2" ht="15.5">
      <c r="B4867" s="249"/>
    </row>
    <row r="4868" spans="2:2" ht="15.5">
      <c r="B4868" s="249"/>
    </row>
    <row r="4869" spans="2:2" ht="15.5">
      <c r="B4869" s="249"/>
    </row>
    <row r="4870" spans="2:2" ht="15.5">
      <c r="B4870" s="249"/>
    </row>
    <row r="4871" spans="2:2" ht="15.5">
      <c r="B4871" s="249"/>
    </row>
    <row r="4872" spans="2:2" ht="15.5">
      <c r="B4872" s="249"/>
    </row>
    <row r="4873" spans="2:2" ht="15.5">
      <c r="B4873" s="249"/>
    </row>
    <row r="4874" spans="2:2" ht="15.5">
      <c r="B4874" s="249"/>
    </row>
    <row r="4875" spans="2:2" ht="15.5">
      <c r="B4875" s="249"/>
    </row>
    <row r="4876" spans="2:2" ht="15.5">
      <c r="B4876" s="249"/>
    </row>
    <row r="4877" spans="2:2" ht="15.5">
      <c r="B4877" s="249"/>
    </row>
    <row r="4878" spans="2:2" ht="15.5">
      <c r="B4878" s="249"/>
    </row>
    <row r="4879" spans="2:2" ht="15.5">
      <c r="B4879" s="249"/>
    </row>
    <row r="4880" spans="2:2" ht="15.5">
      <c r="B4880" s="249"/>
    </row>
    <row r="4881" spans="2:2" ht="15.5">
      <c r="B4881" s="249"/>
    </row>
    <row r="4882" spans="2:2" ht="15.5">
      <c r="B4882" s="249"/>
    </row>
    <row r="4883" spans="2:2" ht="15.5">
      <c r="B4883" s="249"/>
    </row>
    <row r="4884" spans="2:2" ht="15.5">
      <c r="B4884" s="249"/>
    </row>
    <row r="4885" spans="2:2" ht="15.5">
      <c r="B4885" s="249"/>
    </row>
    <row r="4886" spans="2:2" ht="15.5">
      <c r="B4886" s="249"/>
    </row>
    <row r="4887" spans="2:2" ht="15.5">
      <c r="B4887" s="249"/>
    </row>
    <row r="4888" spans="2:2" ht="15.5">
      <c r="B4888" s="249"/>
    </row>
    <row r="4889" spans="2:2" ht="15.5">
      <c r="B4889" s="249"/>
    </row>
    <row r="4890" spans="2:2" ht="15.5">
      <c r="B4890" s="249"/>
    </row>
    <row r="4891" spans="2:2" ht="15.5">
      <c r="B4891" s="249"/>
    </row>
    <row r="4892" spans="2:2" ht="15.5">
      <c r="B4892" s="249"/>
    </row>
    <row r="4893" spans="2:2" ht="15.5">
      <c r="B4893" s="249"/>
    </row>
    <row r="4894" spans="2:2" ht="15.5">
      <c r="B4894" s="249"/>
    </row>
    <row r="4895" spans="2:2" ht="15.5">
      <c r="B4895" s="249"/>
    </row>
    <row r="4896" spans="2:2" ht="15.5">
      <c r="B4896" s="249"/>
    </row>
    <row r="4897" spans="2:2" ht="15.5">
      <c r="B4897" s="249"/>
    </row>
    <row r="4898" spans="2:2" ht="15.5">
      <c r="B4898" s="249"/>
    </row>
    <row r="4899" spans="2:2" ht="15.5">
      <c r="B4899" s="249"/>
    </row>
    <row r="4900" spans="2:2" ht="15.5">
      <c r="B4900" s="249"/>
    </row>
    <row r="4901" spans="2:2" ht="15.5">
      <c r="B4901" s="249"/>
    </row>
    <row r="4902" spans="2:2" ht="15.5">
      <c r="B4902" s="249"/>
    </row>
    <row r="4903" spans="2:2" ht="15.5">
      <c r="B4903" s="249"/>
    </row>
    <row r="4904" spans="2:2" ht="15.5">
      <c r="B4904" s="249"/>
    </row>
    <row r="4905" spans="2:2" ht="15.5">
      <c r="B4905" s="249"/>
    </row>
    <row r="4906" spans="2:2" ht="15.5">
      <c r="B4906" s="249"/>
    </row>
    <row r="4907" spans="2:2" ht="15.5">
      <c r="B4907" s="249"/>
    </row>
    <row r="4908" spans="2:2" ht="15.5">
      <c r="B4908" s="249"/>
    </row>
    <row r="4909" spans="2:2" ht="15.5">
      <c r="B4909" s="249"/>
    </row>
    <row r="4910" spans="2:2" ht="15.5">
      <c r="B4910" s="249"/>
    </row>
    <row r="4911" spans="2:2" ht="15.5">
      <c r="B4911" s="249"/>
    </row>
    <row r="4912" spans="2:2" ht="15.5">
      <c r="B4912" s="249"/>
    </row>
    <row r="4913" spans="2:2" ht="15.5">
      <c r="B4913" s="249"/>
    </row>
    <row r="4914" spans="2:2" ht="15.5">
      <c r="B4914" s="249"/>
    </row>
    <row r="4915" spans="2:2" ht="15.5">
      <c r="B4915" s="249"/>
    </row>
    <row r="4916" spans="2:2" ht="15.5">
      <c r="B4916" s="249"/>
    </row>
    <row r="4917" spans="2:2" ht="15.5">
      <c r="B4917" s="249"/>
    </row>
    <row r="4918" spans="2:2" ht="15.5">
      <c r="B4918" s="249"/>
    </row>
    <row r="4919" spans="2:2" ht="15.5">
      <c r="B4919" s="249"/>
    </row>
    <row r="4920" spans="2:2" ht="15.5">
      <c r="B4920" s="249"/>
    </row>
    <row r="4921" spans="2:2" ht="15.5">
      <c r="B4921" s="249"/>
    </row>
    <row r="4922" spans="2:2" ht="15.5">
      <c r="B4922" s="249"/>
    </row>
    <row r="4923" spans="2:2" ht="15.5">
      <c r="B4923" s="249"/>
    </row>
    <row r="4924" spans="2:2" ht="15.5">
      <c r="B4924" s="249"/>
    </row>
    <row r="4925" spans="2:2" ht="15.5">
      <c r="B4925" s="249"/>
    </row>
    <row r="4926" spans="2:2" ht="15.5">
      <c r="B4926" s="249"/>
    </row>
    <row r="4927" spans="2:2" ht="15.5">
      <c r="B4927" s="249"/>
    </row>
    <row r="4928" spans="2:2" ht="15.5">
      <c r="B4928" s="249"/>
    </row>
    <row r="4929" spans="2:2" ht="15.5">
      <c r="B4929" s="249"/>
    </row>
    <row r="4930" spans="2:2" ht="15.5">
      <c r="B4930" s="249"/>
    </row>
    <row r="4931" spans="2:2" ht="15.5">
      <c r="B4931" s="249"/>
    </row>
    <row r="4932" spans="2:2" ht="15.5">
      <c r="B4932" s="249"/>
    </row>
    <row r="4933" spans="2:2" ht="15.5">
      <c r="B4933" s="249"/>
    </row>
    <row r="4934" spans="2:2" ht="15.5">
      <c r="B4934" s="249"/>
    </row>
    <row r="4935" spans="2:2" ht="15.5">
      <c r="B4935" s="249"/>
    </row>
    <row r="4936" spans="2:2" ht="15.5">
      <c r="B4936" s="249"/>
    </row>
    <row r="4937" spans="2:2" ht="15.5">
      <c r="B4937" s="249"/>
    </row>
    <row r="4938" spans="2:2" ht="15.5">
      <c r="B4938" s="249"/>
    </row>
    <row r="4939" spans="2:2" ht="15.5">
      <c r="B4939" s="249"/>
    </row>
    <row r="4940" spans="2:2" ht="15.5">
      <c r="B4940" s="249"/>
    </row>
    <row r="4941" spans="2:2" ht="15.5">
      <c r="B4941" s="249"/>
    </row>
    <row r="4942" spans="2:2" ht="15.5">
      <c r="B4942" s="249"/>
    </row>
    <row r="4943" spans="2:2" ht="15.5">
      <c r="B4943" s="249"/>
    </row>
    <row r="4944" spans="2:2" ht="15.5">
      <c r="B4944" s="249"/>
    </row>
    <row r="4945" spans="2:2" ht="15.5">
      <c r="B4945" s="249"/>
    </row>
    <row r="4946" spans="2:2" ht="15.5">
      <c r="B4946" s="249"/>
    </row>
    <row r="4947" spans="2:2" ht="15.5">
      <c r="B4947" s="249"/>
    </row>
    <row r="4948" spans="2:2" ht="15.5">
      <c r="B4948" s="249"/>
    </row>
    <row r="4949" spans="2:2" ht="15.5">
      <c r="B4949" s="249"/>
    </row>
    <row r="4950" spans="2:2" ht="15.5">
      <c r="B4950" s="249"/>
    </row>
    <row r="4951" spans="2:2" ht="15.5">
      <c r="B4951" s="249"/>
    </row>
    <row r="4952" spans="2:2" ht="15.5">
      <c r="B4952" s="249"/>
    </row>
    <row r="4953" spans="2:2" ht="15.5">
      <c r="B4953" s="249"/>
    </row>
    <row r="4954" spans="2:2" ht="15.5">
      <c r="B4954" s="249"/>
    </row>
    <row r="4955" spans="2:2" ht="15.5">
      <c r="B4955" s="249"/>
    </row>
    <row r="4956" spans="2:2" ht="15.5">
      <c r="B4956" s="249"/>
    </row>
    <row r="4957" spans="2:2" ht="15.5">
      <c r="B4957" s="249"/>
    </row>
    <row r="4958" spans="2:2" ht="15.5">
      <c r="B4958" s="249"/>
    </row>
    <row r="4959" spans="2:2" ht="15.5">
      <c r="B4959" s="249"/>
    </row>
    <row r="4960" spans="2:2" ht="15.5">
      <c r="B4960" s="249"/>
    </row>
    <row r="4961" spans="2:2" ht="15.5">
      <c r="B4961" s="249"/>
    </row>
    <row r="4962" spans="2:2" ht="15.5">
      <c r="B4962" s="249"/>
    </row>
    <row r="4963" spans="2:2" ht="15.5">
      <c r="B4963" s="249"/>
    </row>
    <row r="4964" spans="2:2" ht="15.5">
      <c r="B4964" s="249"/>
    </row>
    <row r="4965" spans="2:2" ht="15.5">
      <c r="B4965" s="249"/>
    </row>
    <row r="4966" spans="2:2" ht="15.5">
      <c r="B4966" s="249"/>
    </row>
    <row r="4967" spans="2:2" ht="15.5">
      <c r="B4967" s="249"/>
    </row>
    <row r="4968" spans="2:2" ht="15.5">
      <c r="B4968" s="249"/>
    </row>
    <row r="4969" spans="2:2" ht="15.5">
      <c r="B4969" s="249"/>
    </row>
    <row r="4970" spans="2:2" ht="15.5">
      <c r="B4970" s="249"/>
    </row>
    <row r="4971" spans="2:2" ht="15.5">
      <c r="B4971" s="249"/>
    </row>
    <row r="4972" spans="2:2" ht="15.5">
      <c r="B4972" s="249"/>
    </row>
    <row r="4973" spans="2:2" ht="15.5">
      <c r="B4973" s="249"/>
    </row>
    <row r="4974" spans="2:2" ht="15.5">
      <c r="B4974" s="249"/>
    </row>
    <row r="4975" spans="2:2" ht="15.5">
      <c r="B4975" s="249"/>
    </row>
    <row r="4976" spans="2:2" ht="15.5">
      <c r="B4976" s="249"/>
    </row>
    <row r="4977" spans="2:2" ht="15.5">
      <c r="B4977" s="249"/>
    </row>
    <row r="4978" spans="2:2" ht="15.5">
      <c r="B4978" s="249"/>
    </row>
    <row r="4979" spans="2:2" ht="15.5">
      <c r="B4979" s="249"/>
    </row>
    <row r="4980" spans="2:2" ht="15.5">
      <c r="B4980" s="249"/>
    </row>
    <row r="4981" spans="2:2" ht="15.5">
      <c r="B4981" s="249"/>
    </row>
    <row r="4982" spans="2:2" ht="15.5">
      <c r="B4982" s="249"/>
    </row>
    <row r="4983" spans="2:2" ht="15.5">
      <c r="B4983" s="249"/>
    </row>
    <row r="4984" spans="2:2" ht="15.5">
      <c r="B4984" s="249"/>
    </row>
    <row r="4985" spans="2:2" ht="15.5">
      <c r="B4985" s="249"/>
    </row>
    <row r="4986" spans="2:2" ht="15.5">
      <c r="B4986" s="249"/>
    </row>
    <row r="4987" spans="2:2" ht="15.5">
      <c r="B4987" s="249"/>
    </row>
    <row r="4988" spans="2:2" ht="15.5">
      <c r="B4988" s="249"/>
    </row>
    <row r="4989" spans="2:2" ht="15.5">
      <c r="B4989" s="249"/>
    </row>
    <row r="4990" spans="2:2" ht="15.5">
      <c r="B4990" s="249"/>
    </row>
    <row r="4991" spans="2:2" ht="15.5">
      <c r="B4991" s="249"/>
    </row>
    <row r="4992" spans="2:2" ht="15.5">
      <c r="B4992" s="249"/>
    </row>
    <row r="4993" spans="2:2" ht="15.5">
      <c r="B4993" s="249"/>
    </row>
    <row r="4994" spans="2:2" ht="15.5">
      <c r="B4994" s="249"/>
    </row>
    <row r="4995" spans="2:2" ht="15.5">
      <c r="B4995" s="249"/>
    </row>
    <row r="4996" spans="2:2" ht="15.5">
      <c r="B4996" s="249"/>
    </row>
    <row r="4997" spans="2:2" ht="15.5">
      <c r="B4997" s="249"/>
    </row>
    <row r="4998" spans="2:2" ht="15.5">
      <c r="B4998" s="249"/>
    </row>
    <row r="4999" spans="2:2" ht="15.5">
      <c r="B4999" s="249"/>
    </row>
    <row r="5000" spans="2:2" ht="15.5">
      <c r="B5000" s="249"/>
    </row>
    <row r="5001" spans="2:2" ht="15.5">
      <c r="B5001" s="249"/>
    </row>
    <row r="5002" spans="2:2" ht="15.5">
      <c r="B5002" s="249"/>
    </row>
    <row r="5003" spans="2:2" ht="15.5">
      <c r="B5003" s="249"/>
    </row>
    <row r="5004" spans="2:2" ht="15.5">
      <c r="B5004" s="249"/>
    </row>
    <row r="5005" spans="2:2" ht="15.5">
      <c r="B5005" s="249"/>
    </row>
    <row r="5006" spans="2:2" ht="15.5">
      <c r="B5006" s="249"/>
    </row>
    <row r="5007" spans="2:2" ht="15.5">
      <c r="B5007" s="249"/>
    </row>
    <row r="5008" spans="2:2" ht="15.5">
      <c r="B5008" s="249"/>
    </row>
    <row r="5009" spans="2:2" ht="15.5">
      <c r="B5009" s="249"/>
    </row>
    <row r="5010" spans="2:2" ht="15.5">
      <c r="B5010" s="249"/>
    </row>
    <row r="5011" spans="2:2" ht="15.5">
      <c r="B5011" s="249"/>
    </row>
    <row r="5012" spans="2:2" ht="15.5">
      <c r="B5012" s="249"/>
    </row>
    <row r="5013" spans="2:2" ht="15.5">
      <c r="B5013" s="249"/>
    </row>
    <row r="5014" spans="2:2" ht="15.5">
      <c r="B5014" s="249"/>
    </row>
    <row r="5015" spans="2:2" ht="15.5">
      <c r="B5015" s="249"/>
    </row>
    <row r="5016" spans="2:2" ht="15.5">
      <c r="B5016" s="249"/>
    </row>
    <row r="5017" spans="2:2" ht="15.5">
      <c r="B5017" s="249"/>
    </row>
    <row r="5018" spans="2:2" ht="15.5">
      <c r="B5018" s="249"/>
    </row>
    <row r="5019" spans="2:2" ht="15.5">
      <c r="B5019" s="249"/>
    </row>
    <row r="5020" spans="2:2" ht="15.5">
      <c r="B5020" s="249"/>
    </row>
    <row r="5021" spans="2:2" ht="15.5">
      <c r="B5021" s="249"/>
    </row>
    <row r="5022" spans="2:2" ht="15.5">
      <c r="B5022" s="249"/>
    </row>
    <row r="5023" spans="2:2" ht="15.5">
      <c r="B5023" s="249"/>
    </row>
    <row r="5024" spans="2:2" ht="15.5">
      <c r="B5024" s="249"/>
    </row>
    <row r="5025" spans="2:2" ht="15.5">
      <c r="B5025" s="249"/>
    </row>
    <row r="5026" spans="2:2" ht="15.5">
      <c r="B5026" s="249"/>
    </row>
    <row r="5027" spans="2:2" ht="15.5">
      <c r="B5027" s="249"/>
    </row>
    <row r="5028" spans="2:2" ht="15.5">
      <c r="B5028" s="249"/>
    </row>
    <row r="5029" spans="2:2" ht="15.5">
      <c r="B5029" s="249"/>
    </row>
    <row r="5030" spans="2:2" ht="15.5">
      <c r="B5030" s="249"/>
    </row>
    <row r="5031" spans="2:2" ht="15.5">
      <c r="B5031" s="249"/>
    </row>
    <row r="5032" spans="2:2" ht="15.5">
      <c r="B5032" s="249"/>
    </row>
    <row r="5033" spans="2:2" ht="15.5">
      <c r="B5033" s="249"/>
    </row>
    <row r="5034" spans="2:2" ht="15.5">
      <c r="B5034" s="249"/>
    </row>
    <row r="5035" spans="2:2" ht="15.5">
      <c r="B5035" s="249"/>
    </row>
    <row r="5036" spans="2:2" ht="15.5">
      <c r="B5036" s="249"/>
    </row>
    <row r="5037" spans="2:2" ht="15.5">
      <c r="B5037" s="249"/>
    </row>
    <row r="5038" spans="2:2" ht="15.5">
      <c r="B5038" s="249"/>
    </row>
    <row r="5039" spans="2:2" ht="15.5">
      <c r="B5039" s="249"/>
    </row>
    <row r="5040" spans="2:2" ht="15.5">
      <c r="B5040" s="249"/>
    </row>
    <row r="5041" spans="2:2" ht="15.5">
      <c r="B5041" s="249"/>
    </row>
    <row r="5042" spans="2:2" ht="15.5">
      <c r="B5042" s="249"/>
    </row>
    <row r="5043" spans="2:2" ht="15.5">
      <c r="B5043" s="249"/>
    </row>
    <row r="5044" spans="2:2" ht="15.5">
      <c r="B5044" s="249"/>
    </row>
    <row r="5045" spans="2:2" ht="15.5">
      <c r="B5045" s="249"/>
    </row>
    <row r="5046" spans="2:2" ht="15.5">
      <c r="B5046" s="249"/>
    </row>
    <row r="5047" spans="2:2" ht="15.5">
      <c r="B5047" s="249"/>
    </row>
    <row r="5048" spans="2:2" ht="15.5">
      <c r="B5048" s="249"/>
    </row>
    <row r="5049" spans="2:2" ht="15.5">
      <c r="B5049" s="249"/>
    </row>
    <row r="5050" spans="2:2" ht="15.5">
      <c r="B5050" s="249"/>
    </row>
    <row r="5051" spans="2:2" ht="15.5">
      <c r="B5051" s="249"/>
    </row>
    <row r="5052" spans="2:2" ht="15.5">
      <c r="B5052" s="249"/>
    </row>
    <row r="5053" spans="2:2" ht="15.5">
      <c r="B5053" s="249"/>
    </row>
    <row r="5054" spans="2:2" ht="15.5">
      <c r="B5054" s="249"/>
    </row>
    <row r="5055" spans="2:2" ht="15.5">
      <c r="B5055" s="249"/>
    </row>
    <row r="5056" spans="2:2" ht="15.5">
      <c r="B5056" s="249"/>
    </row>
    <row r="5057" spans="2:2" ht="15.5">
      <c r="B5057" s="249"/>
    </row>
    <row r="5058" spans="2:2" ht="15.5">
      <c r="B5058" s="249"/>
    </row>
    <row r="5059" spans="2:2" ht="15.5">
      <c r="B5059" s="249"/>
    </row>
    <row r="5060" spans="2:2" ht="15.5">
      <c r="B5060" s="249"/>
    </row>
    <row r="5061" spans="2:2" ht="15.5">
      <c r="B5061" s="249"/>
    </row>
    <row r="5062" spans="2:2" ht="15.5">
      <c r="B5062" s="249"/>
    </row>
    <row r="5063" spans="2:2" ht="15.5">
      <c r="B5063" s="249"/>
    </row>
    <row r="5064" spans="2:2" ht="15.5">
      <c r="B5064" s="249"/>
    </row>
    <row r="5065" spans="2:2" ht="15.5">
      <c r="B5065" s="249"/>
    </row>
    <row r="5066" spans="2:2" ht="15.5">
      <c r="B5066" s="249"/>
    </row>
    <row r="5067" spans="2:2" ht="15.5">
      <c r="B5067" s="249"/>
    </row>
    <row r="5068" spans="2:2" ht="15.5">
      <c r="B5068" s="249"/>
    </row>
    <row r="5069" spans="2:2" ht="15.5">
      <c r="B5069" s="249"/>
    </row>
    <row r="5070" spans="2:2" ht="15.5">
      <c r="B5070" s="249"/>
    </row>
    <row r="5071" spans="2:2" ht="15.5">
      <c r="B5071" s="249"/>
    </row>
    <row r="5072" spans="2:2" ht="15.5">
      <c r="B5072" s="249"/>
    </row>
    <row r="5073" spans="2:2" ht="15.5">
      <c r="B5073" s="249"/>
    </row>
    <row r="5074" spans="2:2" ht="15.5">
      <c r="B5074" s="249"/>
    </row>
    <row r="5075" spans="2:2" ht="15.5">
      <c r="B5075" s="249"/>
    </row>
    <row r="5076" spans="2:2" ht="15.5">
      <c r="B5076" s="249"/>
    </row>
    <row r="5077" spans="2:2" ht="15.5">
      <c r="B5077" s="249"/>
    </row>
    <row r="5078" spans="2:2" ht="15.5">
      <c r="B5078" s="249"/>
    </row>
    <row r="5079" spans="2:2" ht="15.5">
      <c r="B5079" s="249"/>
    </row>
    <row r="5080" spans="2:2" ht="15.5">
      <c r="B5080" s="249"/>
    </row>
    <row r="5081" spans="2:2" ht="15.5">
      <c r="B5081" s="249"/>
    </row>
    <row r="5082" spans="2:2" ht="15.5">
      <c r="B5082" s="249"/>
    </row>
    <row r="5083" spans="2:2" ht="15.5">
      <c r="B5083" s="249"/>
    </row>
    <row r="5084" spans="2:2" ht="15.5">
      <c r="B5084" s="249"/>
    </row>
    <row r="5085" spans="2:2" ht="15.5">
      <c r="B5085" s="249"/>
    </row>
    <row r="5086" spans="2:2" ht="15.5">
      <c r="B5086" s="249"/>
    </row>
    <row r="5087" spans="2:2" ht="15.5">
      <c r="B5087" s="249"/>
    </row>
    <row r="5088" spans="2:2" ht="15.5">
      <c r="B5088" s="249"/>
    </row>
    <row r="5089" spans="2:2" ht="15.5">
      <c r="B5089" s="249"/>
    </row>
    <row r="5090" spans="2:2" ht="15.5">
      <c r="B5090" s="249"/>
    </row>
    <row r="5091" spans="2:2" ht="15.5">
      <c r="B5091" s="249"/>
    </row>
    <row r="5092" spans="2:2" ht="15.5">
      <c r="B5092" s="249"/>
    </row>
    <row r="5093" spans="2:2" ht="15.5">
      <c r="B5093" s="249"/>
    </row>
    <row r="5094" spans="2:2" ht="15.5">
      <c r="B5094" s="249"/>
    </row>
    <row r="5095" spans="2:2" ht="15.5">
      <c r="B5095" s="249"/>
    </row>
    <row r="5096" spans="2:2" ht="15.5">
      <c r="B5096" s="249"/>
    </row>
    <row r="5097" spans="2:2" ht="15.5">
      <c r="B5097" s="249"/>
    </row>
    <row r="5098" spans="2:2" ht="15.5">
      <c r="B5098" s="249"/>
    </row>
    <row r="5099" spans="2:2" ht="15.5">
      <c r="B5099" s="249"/>
    </row>
    <row r="5100" spans="2:2" ht="15.5">
      <c r="B5100" s="249"/>
    </row>
    <row r="5101" spans="2:2" ht="15.5">
      <c r="B5101" s="249"/>
    </row>
    <row r="5102" spans="2:2" ht="15.5">
      <c r="B5102" s="249"/>
    </row>
    <row r="5103" spans="2:2" ht="15.5">
      <c r="B5103" s="249"/>
    </row>
    <row r="5104" spans="2:2" ht="15.5">
      <c r="B5104" s="249"/>
    </row>
    <row r="5105" spans="2:2" ht="15.5">
      <c r="B5105" s="249"/>
    </row>
    <row r="5106" spans="2:2" ht="15.5">
      <c r="B5106" s="249"/>
    </row>
    <row r="5107" spans="2:2" ht="15.5">
      <c r="B5107" s="249"/>
    </row>
    <row r="5108" spans="2:2" ht="15.5">
      <c r="B5108" s="249"/>
    </row>
    <row r="5109" spans="2:2" ht="15.5">
      <c r="B5109" s="249"/>
    </row>
    <row r="5110" spans="2:2" ht="15.5">
      <c r="B5110" s="249"/>
    </row>
    <row r="5111" spans="2:2" ht="15.5">
      <c r="B5111" s="249"/>
    </row>
    <row r="5112" spans="2:2" ht="15.5">
      <c r="B5112" s="249"/>
    </row>
    <row r="5113" spans="2:2" ht="15.5">
      <c r="B5113" s="249"/>
    </row>
    <row r="5114" spans="2:2" ht="15.5">
      <c r="B5114" s="249"/>
    </row>
    <row r="5115" spans="2:2" ht="15.5">
      <c r="B5115" s="249"/>
    </row>
    <row r="5116" spans="2:2" ht="15.5">
      <c r="B5116" s="249"/>
    </row>
    <row r="5117" spans="2:2" ht="15.5">
      <c r="B5117" s="249"/>
    </row>
    <row r="5118" spans="2:2" ht="15.5">
      <c r="B5118" s="249"/>
    </row>
    <row r="5119" spans="2:2" ht="15.5">
      <c r="B5119" s="249"/>
    </row>
    <row r="5120" spans="2:2" ht="15.5">
      <c r="B5120" s="249"/>
    </row>
    <row r="5121" spans="2:2" ht="15.5">
      <c r="B5121" s="249"/>
    </row>
    <row r="5122" spans="2:2" ht="15.5">
      <c r="B5122" s="249"/>
    </row>
    <row r="5123" spans="2:2" ht="15.5">
      <c r="B5123" s="249"/>
    </row>
    <row r="5124" spans="2:2" ht="15.5">
      <c r="B5124" s="249"/>
    </row>
    <row r="5125" spans="2:2" ht="15.5">
      <c r="B5125" s="249"/>
    </row>
    <row r="5126" spans="2:2" ht="15.5">
      <c r="B5126" s="249"/>
    </row>
    <row r="5127" spans="2:2" ht="15.5">
      <c r="B5127" s="249"/>
    </row>
    <row r="5128" spans="2:2" ht="15.5">
      <c r="B5128" s="249"/>
    </row>
    <row r="5129" spans="2:2" ht="15.5">
      <c r="B5129" s="249"/>
    </row>
    <row r="5130" spans="2:2" ht="15.5">
      <c r="B5130" s="249"/>
    </row>
    <row r="5131" spans="2:2" ht="15.5">
      <c r="B5131" s="249"/>
    </row>
    <row r="5132" spans="2:2" ht="15.5">
      <c r="B5132" s="249"/>
    </row>
    <row r="5133" spans="2:2" ht="15.5">
      <c r="B5133" s="249"/>
    </row>
    <row r="5134" spans="2:2" ht="15.5">
      <c r="B5134" s="249"/>
    </row>
    <row r="5135" spans="2:2" ht="15.5">
      <c r="B5135" s="249"/>
    </row>
    <row r="5136" spans="2:2" ht="15.5">
      <c r="B5136" s="249"/>
    </row>
    <row r="5137" spans="2:2" ht="15.5">
      <c r="B5137" s="249"/>
    </row>
    <row r="5138" spans="2:2" ht="15.5">
      <c r="B5138" s="249"/>
    </row>
    <row r="5139" spans="2:2" ht="15.5">
      <c r="B5139" s="249"/>
    </row>
    <row r="5140" spans="2:2" ht="15.5">
      <c r="B5140" s="249"/>
    </row>
    <row r="5141" spans="2:2" ht="15.5">
      <c r="B5141" s="249"/>
    </row>
    <row r="5142" spans="2:2" ht="15.5">
      <c r="B5142" s="249"/>
    </row>
    <row r="5143" spans="2:2" ht="15.5">
      <c r="B5143" s="249"/>
    </row>
    <row r="5144" spans="2:2" ht="15.5">
      <c r="B5144" s="249"/>
    </row>
    <row r="5145" spans="2:2" ht="15.5">
      <c r="B5145" s="249"/>
    </row>
    <row r="5146" spans="2:2" ht="15.5">
      <c r="B5146" s="249"/>
    </row>
    <row r="5147" spans="2:2" ht="15.5">
      <c r="B5147" s="249"/>
    </row>
    <row r="5148" spans="2:2" ht="15.5">
      <c r="B5148" s="249"/>
    </row>
    <row r="5149" spans="2:2" ht="15.5">
      <c r="B5149" s="249"/>
    </row>
    <row r="5150" spans="2:2" ht="15.5">
      <c r="B5150" s="249"/>
    </row>
    <row r="5151" spans="2:2" ht="15.5">
      <c r="B5151" s="249"/>
    </row>
    <row r="5152" spans="2:2" ht="15.5">
      <c r="B5152" s="249"/>
    </row>
    <row r="5153" spans="2:2" ht="15.5">
      <c r="B5153" s="249"/>
    </row>
    <row r="5154" spans="2:2" ht="15.5">
      <c r="B5154" s="249"/>
    </row>
    <row r="5155" spans="2:2" ht="15.5">
      <c r="B5155" s="249"/>
    </row>
    <row r="5156" spans="2:2" ht="15.5">
      <c r="B5156" s="249"/>
    </row>
    <row r="5157" spans="2:2" ht="15.5">
      <c r="B5157" s="249"/>
    </row>
    <row r="5158" spans="2:2" ht="15.5">
      <c r="B5158" s="249"/>
    </row>
    <row r="5159" spans="2:2" ht="15.5">
      <c r="B5159" s="249"/>
    </row>
    <row r="5160" spans="2:2" ht="15.5">
      <c r="B5160" s="249"/>
    </row>
    <row r="5161" spans="2:2" ht="15.5">
      <c r="B5161" s="249"/>
    </row>
    <row r="5162" spans="2:2" ht="15.5">
      <c r="B5162" s="249"/>
    </row>
    <row r="5163" spans="2:2" ht="15.5">
      <c r="B5163" s="249"/>
    </row>
    <row r="5164" spans="2:2" ht="15.5">
      <c r="B5164" s="249"/>
    </row>
    <row r="5165" spans="2:2" ht="15.5">
      <c r="B5165" s="249"/>
    </row>
    <row r="5166" spans="2:2" ht="15.5">
      <c r="B5166" s="249"/>
    </row>
    <row r="5167" spans="2:2" ht="15.5">
      <c r="B5167" s="249"/>
    </row>
    <row r="5168" spans="2:2" ht="15.5">
      <c r="B5168" s="249"/>
    </row>
    <row r="5169" spans="2:2" ht="15.5">
      <c r="B5169" s="249"/>
    </row>
    <row r="5170" spans="2:2" ht="15.5">
      <c r="B5170" s="249"/>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A3F6405-E3B1-4AAE-A467-396F7C0BD77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Lab 3</vt:lpstr>
      <vt:lpstr>Workings</vt:lpstr>
      <vt:lpstr>IRI SKUs</vt:lpstr>
      <vt:lpstr>Lab 4</vt:lpstr>
      <vt:lpstr>Sheet5</vt:lpstr>
      <vt:lpstr>Sheet1</vt:lpstr>
      <vt:lpstr>Sheet2</vt:lpstr>
      <vt:lpstr>Sheet6</vt:lpstr>
      <vt:lpstr>Sheet3</vt:lpstr>
      <vt:lpstr>SustainabilityData</vt:lpstr>
      <vt:lpstr>All Brand Mentions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Murphy</dc:creator>
  <cp:lastModifiedBy>Savnit Prasad</cp:lastModifiedBy>
  <cp:lastPrinted>2026-08-15T13:41:47Z</cp:lastPrinted>
  <dcterms:created xsi:type="dcterms:W3CDTF">2015-07-27T11:21:41Z</dcterms:created>
  <dcterms:modified xsi:type="dcterms:W3CDTF">2026-08-17T06:16:27Z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d9e4d68-54d0-40a5-8c9a-85a36c87352c_Enabled">
    <vt:lpwstr>true</vt:lpwstr>
  </property>
  <property fmtid="{D5CDD505-2E9C-101B-9397-08002B2CF9AE}" pid="3" name="MSIP_Label_bd9e4d68-54d0-40a5-8c9a-85a36c87352c_SetDate">
    <vt:lpwstr>2022-07-24T03:27:06Z</vt:lpwstr>
  </property>
  <property fmtid="{D5CDD505-2E9C-101B-9397-08002B2CF9AE}" pid="4" name="MSIP_Label_bd9e4d68-54d0-40a5-8c9a-85a36c87352c_Method">
    <vt:lpwstr>Privileged</vt:lpwstr>
  </property>
  <property fmtid="{D5CDD505-2E9C-101B-9397-08002B2CF9AE}" pid="5" name="MSIP_Label_bd9e4d68-54d0-40a5-8c9a-85a36c87352c_Name">
    <vt:lpwstr>Unclassified</vt:lpwstr>
  </property>
  <property fmtid="{D5CDD505-2E9C-101B-9397-08002B2CF9AE}" pid="6" name="MSIP_Label_bd9e4d68-54d0-40a5-8c9a-85a36c87352c_SiteId">
    <vt:lpwstr>388728e1-bbd0-4378-98dc-f8682e644300</vt:lpwstr>
  </property>
  <property fmtid="{D5CDD505-2E9C-101B-9397-08002B2CF9AE}" pid="7" name="MSIP_Label_bd9e4d68-54d0-40a5-8c9a-85a36c87352c_ActionId">
    <vt:lpwstr>ad372f79-a9db-4856-9426-be01c69b189d</vt:lpwstr>
  </property>
  <property fmtid="{D5CDD505-2E9C-101B-9397-08002B2CF9AE}" pid="8" name="MSIP_Label_bd9e4d68-54d0-40a5-8c9a-85a36c87352c_ContentBits">
    <vt:lpwstr>0</vt:lpwstr>
  </property>
</Properties>
</file>