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tif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0"/>
  <workbookPr showInkAnnotation="0" autoCompressPictures="0"/>
  <mc:AlternateContent xmlns:mc="http://schemas.openxmlformats.org/markup-compatibility/2006">
    <mc:Choice Requires="x15">
      <x15ac:absPath xmlns:x15ac="http://schemas.microsoft.com/office/spreadsheetml/2010/11/ac" url="https://masseyuni-my.sharepoint.com/personal/ajmurphy_massey_ac_nz/Documents/115.109 Shared/Lab Worksheets 2602/"/>
    </mc:Choice>
  </mc:AlternateContent>
  <xr:revisionPtr revIDLastSave="15" documentId="8_{ACD3182E-A37D-3D45-8E9A-761CA87F184A}" xr6:coauthVersionLast="47" xr6:coauthVersionMax="47" xr10:uidLastSave="{FE1AD19A-AC04-9744-B56F-5F012011BADF}"/>
  <bookViews>
    <workbookView xWindow="0" yWindow="660" windowWidth="30240" windowHeight="17480" tabRatio="500" xr2:uid="{00000000-000D-0000-FFFF-FFFF00000000}"/>
  </bookViews>
  <sheets>
    <sheet name="Lab 9" sheetId="1" r:id="rId1"/>
    <sheet name="IRI SKUs" sheetId="4" r:id="rId2"/>
    <sheet name="Lab 11" sheetId="5" r:id="rId3"/>
    <sheet name="IRI products" sheetId="6"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J27" i="1" l="1"/>
  <c r="A163" i="1"/>
  <c r="A134" i="1"/>
  <c r="A108" i="1"/>
  <c r="K171" i="1" l="1"/>
  <c r="K170" i="1" l="1"/>
  <c r="A164" i="1"/>
  <c r="A135" i="1"/>
  <c r="A109" i="1"/>
  <c r="D2" i="5" l="1"/>
  <c r="A2" i="5"/>
  <c r="G154" i="5"/>
  <c r="F154" i="5"/>
  <c r="A137" i="5"/>
  <c r="A136" i="5"/>
  <c r="G127" i="5"/>
  <c r="F127" i="5"/>
  <c r="A110" i="5"/>
  <c r="A109" i="5"/>
  <c r="W67" i="5"/>
  <c r="V67" i="5"/>
  <c r="M67" i="5"/>
  <c r="L67" i="5"/>
  <c r="K39" i="5"/>
  <c r="N67" i="5" s="1"/>
  <c r="G21" i="5"/>
  <c r="K67" i="5" l="1"/>
  <c r="H21" i="5"/>
  <c r="I21" i="5" s="1"/>
  <c r="B89" i="5" l="1"/>
  <c r="L39" i="5"/>
  <c r="X67" i="5"/>
  <c r="U67" i="5" s="1"/>
  <c r="B90" i="5" l="1"/>
  <c r="M39" i="5"/>
  <c r="H127" i="5"/>
  <c r="E127" i="5" s="1"/>
  <c r="E90" i="5" s="1"/>
  <c r="H154" i="5" l="1"/>
  <c r="E154" i="5" s="1"/>
  <c r="D90" i="5" s="1"/>
  <c r="F7" i="1"/>
  <c r="H27" i="1" l="1"/>
  <c r="G27" i="1"/>
  <c r="H28" i="1" s="1"/>
  <c r="H2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Murphy, Andrew</author>
    <author>Andrew Murphy</author>
  </authors>
  <commentList>
    <comment ref="I6" authorId="0" shapeId="0" xr:uid="{3457207E-08EB-9C47-9E34-85F4C9BD6F87}">
      <text>
        <r>
          <rPr>
            <b/>
            <sz val="10"/>
            <color rgb="FF000000"/>
            <rFont val="Tahoma"/>
            <family val="2"/>
          </rPr>
          <t>Murphy, Andrew:</t>
        </r>
        <r>
          <rPr>
            <sz val="10"/>
            <color rgb="FF000000"/>
            <rFont val="Tahoma"/>
            <family val="2"/>
          </rPr>
          <t xml:space="preserve">
</t>
        </r>
        <r>
          <rPr>
            <sz val="10"/>
            <color rgb="FF000000"/>
            <rFont val="Tahoma"/>
            <family val="2"/>
          </rPr>
          <t xml:space="preserve">Use the formula
</t>
        </r>
        <r>
          <rPr>
            <sz val="10"/>
            <color rgb="FF000000"/>
            <rFont val="Tahoma"/>
            <family val="2"/>
          </rPr>
          <t xml:space="preserve">ŷ=a+bX, eg by using the cells below:
</t>
        </r>
        <r>
          <rPr>
            <sz val="10"/>
            <color rgb="FF000000"/>
            <rFont val="Tahoma"/>
            <family val="2"/>
          </rPr>
          <t>=H$29+H$28*B7</t>
        </r>
      </text>
    </comment>
    <comment ref="J6" authorId="0" shapeId="0" xr:uid="{DC52B12C-86D2-6A42-B620-D5C5A755476A}">
      <text>
        <r>
          <rPr>
            <b/>
            <sz val="10"/>
            <color rgb="FF000000"/>
            <rFont val="Tahoma"/>
            <family val="2"/>
          </rPr>
          <t>Murphy, Andrew:</t>
        </r>
        <r>
          <rPr>
            <sz val="10"/>
            <color rgb="FF000000"/>
            <rFont val="Tahoma"/>
            <family val="2"/>
          </rPr>
          <t xml:space="preserve">
</t>
        </r>
        <r>
          <rPr>
            <sz val="10"/>
            <color rgb="FF000000"/>
            <rFont val="Tahoma"/>
            <family val="2"/>
          </rPr>
          <t xml:space="preserve">Use the difference between actual Y and predicted ŷ 
</t>
        </r>
        <r>
          <rPr>
            <sz val="10"/>
            <color rgb="FF000000"/>
            <rFont val="Tahoma"/>
            <family val="2"/>
          </rPr>
          <t xml:space="preserve">eg: =C7-I7
</t>
        </r>
        <r>
          <rPr>
            <sz val="10"/>
            <color rgb="FF000000"/>
            <rFont val="Tahoma"/>
            <family val="2"/>
          </rPr>
          <t xml:space="preserve">-ve: overpredicting
</t>
        </r>
        <r>
          <rPr>
            <sz val="10"/>
            <color rgb="FF000000"/>
            <rFont val="Tahoma"/>
            <family val="2"/>
          </rPr>
          <t>+ve: underpredicting</t>
        </r>
      </text>
    </comment>
    <comment ref="E7" authorId="1" shapeId="0" xr:uid="{D210D8F4-A62D-3849-AD99-CEFA45BC711D}">
      <text>
        <r>
          <rPr>
            <b/>
            <sz val="10"/>
            <color rgb="FF000000"/>
            <rFont val="Tahoma"/>
            <family val="2"/>
          </rPr>
          <t>Andrew Murphy:</t>
        </r>
        <r>
          <rPr>
            <sz val="10"/>
            <color rgb="FF000000"/>
            <rFont val="Tahoma"/>
            <family val="2"/>
          </rPr>
          <t xml:space="preserve">
</t>
        </r>
        <r>
          <rPr>
            <sz val="10"/>
            <color rgb="FF000000"/>
            <rFont val="Tahoma"/>
            <family val="2"/>
          </rPr>
          <t>eg =B7-B$27</t>
        </r>
      </text>
    </comment>
    <comment ref="G7" authorId="1" shapeId="0" xr:uid="{C4970838-F3BA-1F4D-B042-3AE7B8E950D0}">
      <text>
        <r>
          <rPr>
            <b/>
            <sz val="10"/>
            <color rgb="FF000000"/>
            <rFont val="Tahoma"/>
            <family val="2"/>
          </rPr>
          <t>Andrew Murphy:</t>
        </r>
        <r>
          <rPr>
            <sz val="10"/>
            <color rgb="FF000000"/>
            <rFont val="Tahoma"/>
            <family val="2"/>
          </rPr>
          <t xml:space="preserve">
</t>
        </r>
        <r>
          <rPr>
            <sz val="10"/>
            <color rgb="FF000000"/>
            <rFont val="Tahoma"/>
            <family val="2"/>
          </rPr>
          <t>eg =e7*f7</t>
        </r>
      </text>
    </comment>
    <comment ref="G30" authorId="1" shapeId="0" xr:uid="{982DF446-72E1-7248-B480-2E9FADB79693}">
      <text>
        <r>
          <rPr>
            <b/>
            <sz val="10"/>
            <color rgb="FF000000"/>
            <rFont val="Tahoma"/>
            <family val="2"/>
          </rPr>
          <t>Andrew Murphy:</t>
        </r>
        <r>
          <rPr>
            <sz val="10"/>
            <color rgb="FF000000"/>
            <rFont val="Tahoma"/>
            <family val="2"/>
          </rPr>
          <t xml:space="preserve">
</t>
        </r>
        <r>
          <rPr>
            <sz val="10"/>
            <color rgb="FF000000"/>
            <rFont val="Tahoma"/>
            <family val="2"/>
          </rPr>
          <t>Use 2 decimal places</t>
        </r>
      </text>
    </comment>
    <comment ref="F34" authorId="1" shapeId="0" xr:uid="{C96449B1-908A-DC4D-9AF0-EEFB8A9A8922}">
      <text>
        <r>
          <rPr>
            <b/>
            <sz val="10"/>
            <color rgb="FF000000"/>
            <rFont val="Tahoma"/>
            <family val="2"/>
          </rPr>
          <t>Andrew Murphy:</t>
        </r>
        <r>
          <rPr>
            <sz val="10"/>
            <color rgb="FF000000"/>
            <rFont val="Tahoma"/>
            <family val="2"/>
          </rPr>
          <t xml:space="preserve">
</t>
        </r>
        <r>
          <rPr>
            <sz val="10"/>
            <color rgb="FF000000"/>
            <rFont val="Tahoma"/>
            <family val="2"/>
          </rPr>
          <t>Enter the arrays of data between the parentheses, as parameters</t>
        </r>
      </text>
    </comment>
    <comment ref="F35" authorId="0" shapeId="0" xr:uid="{BF6CB78E-10D5-9742-8284-25EFFE0B0C69}">
      <text>
        <r>
          <rPr>
            <b/>
            <sz val="10"/>
            <color rgb="FF000000"/>
            <rFont val="Tahoma"/>
            <family val="2"/>
          </rPr>
          <t>Murphy, Andrew:</t>
        </r>
        <r>
          <rPr>
            <sz val="10"/>
            <color rgb="FF000000"/>
            <rFont val="Tahoma"/>
            <family val="2"/>
          </rPr>
          <t xml:space="preserve">
</t>
        </r>
        <r>
          <rPr>
            <sz val="10"/>
            <color rgb="FF000000"/>
            <rFont val="Tahoma"/>
            <family val="2"/>
          </rPr>
          <t xml:space="preserve">Excel's =LINEST formula now returns both the slope and the intercept in neighbouring cells, and if you enter this formula in cell E35 you will get an error (#SPILL!) since F35 is not blank. 
</t>
        </r>
        <r>
          <rPr>
            <sz val="10"/>
            <color rgb="FF000000"/>
            <rFont val="Tahoma"/>
            <family val="2"/>
          </rPr>
          <t>If you get the #SPILL! error, try including the @ symbol after = (as in: =@LINEST), or put the formula in K36 and paste special &gt; value the slope result back to E35</t>
        </r>
      </text>
    </comment>
    <comment ref="H55" authorId="0" shapeId="0" xr:uid="{B176F9E8-4E6F-B34E-8A41-79B95B5D18DC}">
      <text>
        <r>
          <rPr>
            <b/>
            <sz val="10"/>
            <color rgb="FF000000"/>
            <rFont val="Tahoma"/>
            <family val="2"/>
          </rPr>
          <t>Murphy, Andrew:</t>
        </r>
        <r>
          <rPr>
            <sz val="10"/>
            <color rgb="FF000000"/>
            <rFont val="Tahoma"/>
            <family val="2"/>
          </rPr>
          <t xml:space="preserve">
</t>
        </r>
        <r>
          <rPr>
            <sz val="10"/>
            <color rgb="FF000000"/>
            <rFont val="Tahoma"/>
            <family val="2"/>
          </rPr>
          <t xml:space="preserve">If so, the series will look like:
</t>
        </r>
        <r>
          <rPr>
            <sz val="10"/>
            <color rgb="FF000000"/>
            <rFont val="Tahoma"/>
            <family val="2"/>
          </rPr>
          <t xml:space="preserve"> '=SERIES('Lab 9'!$C$6,'Lab 9'!$B$7:$B$26,'Lab 9'!$C$7:$C$26,1).
</t>
        </r>
        <r>
          <rPr>
            <sz val="10"/>
            <color rgb="FF000000"/>
            <rFont val="Tahoma"/>
            <family val="2"/>
          </rPr>
          <t xml:space="preserve">Check it is right by looking for the lowest X value (2): does it appear on the X axis?
</t>
        </r>
        <r>
          <rPr>
            <sz val="10"/>
            <color rgb="FF000000"/>
            <rFont val="Tahoma"/>
            <family val="2"/>
          </rPr>
          <t xml:space="preserve">
</t>
        </r>
        <r>
          <rPr>
            <sz val="10"/>
            <color rgb="FF000000"/>
            <rFont val="Tahoma"/>
            <family val="2"/>
          </rPr>
          <t>If not, you need to click on the series, and edit the formula bar to reverse the order of $B$ and $C$</t>
        </r>
      </text>
    </comment>
    <comment ref="R74" authorId="1" shapeId="0" xr:uid="{605F3364-31C9-D44E-B026-D51295694C06}">
      <text>
        <r>
          <rPr>
            <b/>
            <sz val="10"/>
            <color rgb="FF000000"/>
            <rFont val="Tahoma"/>
            <family val="2"/>
          </rPr>
          <t>Andrew Murphy:</t>
        </r>
        <r>
          <rPr>
            <sz val="10"/>
            <color rgb="FF000000"/>
            <rFont val="Tahoma"/>
            <family val="2"/>
          </rPr>
          <t xml:space="preserve">
</t>
        </r>
        <r>
          <rPr>
            <sz val="10"/>
            <color rgb="FF000000"/>
            <rFont val="Calibri"/>
            <family val="2"/>
          </rPr>
          <t xml:space="preserve">Make sure DistNum% shows 2 decimal places before you save / copy. Some students have encountered problems with the measure being truncated to 0 decimal places, and this could create problems later
</t>
        </r>
      </text>
    </comment>
    <comment ref="G75" authorId="1" shapeId="0" xr:uid="{528C544A-2204-6E4D-A567-A6BACB02AA65}">
      <text>
        <r>
          <rPr>
            <b/>
            <sz val="10"/>
            <color rgb="FF000000"/>
            <rFont val="Tahoma"/>
            <family val="2"/>
          </rPr>
          <t>Andrew Murphy:</t>
        </r>
        <r>
          <rPr>
            <sz val="10"/>
            <color rgb="FF000000"/>
            <rFont val="Tahoma"/>
            <family val="2"/>
          </rPr>
          <t xml:space="preserve">
</t>
        </r>
        <r>
          <rPr>
            <sz val="10"/>
            <color rgb="FF000000"/>
            <rFont val="Tahoma"/>
            <family val="2"/>
          </rPr>
          <t>Lab 3 used Wks on Promotion, but this measure has been moved, and to find it you would need to search for it. So use the complementary measure, Wks off Promotion instead (which follows the Markets on Promotion measure_</t>
        </r>
      </text>
    </comment>
    <comment ref="H75" authorId="0" shapeId="0" xr:uid="{27B9A3B1-48B7-2940-B1E4-ED5484907127}">
      <text>
        <r>
          <rPr>
            <b/>
            <sz val="10"/>
            <color rgb="FF000000"/>
            <rFont val="Tahoma"/>
            <family val="2"/>
          </rPr>
          <t>Murphy, Andrew:</t>
        </r>
        <r>
          <rPr>
            <sz val="10"/>
            <color rgb="FF000000"/>
            <rFont val="Tahoma"/>
            <family val="2"/>
          </rPr>
          <t xml:space="preserve">
</t>
        </r>
        <r>
          <rPr>
            <sz val="10"/>
            <color rgb="FF000000"/>
            <rFont val="Calibri"/>
            <family val="2"/>
          </rPr>
          <t xml:space="preserve">Unfortunately you are unable to copy from the Remote App Browser version of Excel to a non-VM version, so there are two options:
</t>
        </r>
        <r>
          <rPr>
            <sz val="10"/>
            <color rgb="FF000000"/>
            <rFont val="Calibri"/>
            <family val="2"/>
          </rPr>
          <t xml:space="preserve">1) use the Client version, which should allow you to copy or save;
</t>
        </r>
        <r>
          <rPr>
            <sz val="10"/>
            <color rgb="FF000000"/>
            <rFont val="Calibri"/>
            <family val="2"/>
          </rPr>
          <t xml:space="preserve">2) open the Lab within the Virtual Machine version of Excel. This requires you to have your Lab saved in your H drive or Massey-provided OneDrive. You can do that by using the General Labs icon, and using Chrome to access Stream and the Lab, accessing Temple and transfering the data, and then upload the file to the 'IRI Data temporary submission' box in Topics 9 or 11, and download it from there to your local machine.
</t>
        </r>
        <r>
          <rPr>
            <sz val="10"/>
            <color rgb="FF000000"/>
            <rFont val="Calibri"/>
            <family val="2"/>
          </rPr>
          <t>The Client route is much easier, if you can install it, since you should be able to copy and paste from there.</t>
        </r>
      </text>
    </comment>
    <comment ref="F76" authorId="1" shapeId="0" xr:uid="{092F98F2-354B-BB4E-B51B-ACDF3B9B7921}">
      <text>
        <r>
          <rPr>
            <b/>
            <sz val="10"/>
            <color rgb="FF000000"/>
            <rFont val="Tahoma"/>
            <family val="2"/>
          </rPr>
          <t>Andrew Murphy:</t>
        </r>
        <r>
          <rPr>
            <sz val="10"/>
            <color rgb="FF000000"/>
            <rFont val="Tahoma"/>
            <family val="2"/>
          </rPr>
          <t xml:space="preserve">
</t>
        </r>
        <r>
          <rPr>
            <sz val="10"/>
            <color rgb="FF000000"/>
            <rFont val="Calibri"/>
            <family val="2"/>
            <scheme val="minor"/>
          </rPr>
          <t>Make sure DistNum% shows 2 decimal places before you save / copy. Some students have encountered problems with the measure being truncated to 0 decimal places, and this could create problems later</t>
        </r>
        <r>
          <rPr>
            <sz val="10"/>
            <color rgb="FF000000"/>
            <rFont val="Calibri"/>
            <family val="2"/>
            <scheme val="minor"/>
          </rPr>
          <t xml:space="preserve">
</t>
        </r>
      </text>
    </comment>
    <comment ref="H76" authorId="0" shapeId="0" xr:uid="{9F988A20-F5EC-374C-8421-AD2E2851780D}">
      <text>
        <r>
          <rPr>
            <b/>
            <sz val="10"/>
            <color rgb="FF000000"/>
            <rFont val="Tahoma"/>
            <family val="2"/>
          </rPr>
          <t>Murphy, Andrew:</t>
        </r>
        <r>
          <rPr>
            <sz val="10"/>
            <color rgb="FF000000"/>
            <rFont val="Tahoma"/>
            <family val="2"/>
          </rPr>
          <t xml:space="preserve">
</t>
        </r>
        <r>
          <rPr>
            <sz val="10"/>
            <color rgb="FF000000"/>
            <rFont val="Tahoma"/>
            <family val="2"/>
          </rPr>
          <t xml:space="preserve">Sort descending by column B [Dollars] and delete or ignore rows with 0.00 in columns B and C. 
</t>
        </r>
        <r>
          <rPr>
            <sz val="10"/>
            <color rgb="FF000000"/>
            <rFont val="Tahoma"/>
            <family val="2"/>
          </rPr>
          <t>I make that 10 rows to delete, from "</t>
        </r>
        <r>
          <rPr>
            <sz val="10"/>
            <color rgb="FF000000"/>
            <rFont val="Calibri"/>
            <family val="2"/>
          </rPr>
          <t>Better Super Doopers 1kg</t>
        </r>
        <r>
          <rPr>
            <sz val="10"/>
            <color rgb="FF000000"/>
            <rFont val="Tahoma"/>
            <family val="2"/>
          </rPr>
          <t>" onwards</t>
        </r>
      </text>
    </comment>
    <comment ref="J78" authorId="0" shapeId="0" xr:uid="{21B0F7C5-327B-4442-844F-748B0A871585}">
      <text>
        <r>
          <rPr>
            <b/>
            <sz val="10"/>
            <color rgb="FF000000"/>
            <rFont val="Tahoma"/>
            <family val="2"/>
          </rPr>
          <t>Murphy, Andrew:</t>
        </r>
        <r>
          <rPr>
            <sz val="10"/>
            <color rgb="FF000000"/>
            <rFont val="Tahoma"/>
            <family val="2"/>
          </rPr>
          <t xml:space="preserve">
</t>
        </r>
        <r>
          <rPr>
            <sz val="10"/>
            <color rgb="FF000000"/>
            <rFont val="Calibri"/>
            <family val="2"/>
          </rPr>
          <t xml:space="preserve">If you end up with a scatterplot with the axes reversed, in theory there are two alternative ways to fix it (the order in which you select the data; changing the Data Series using the dialog boxes)
</t>
        </r>
        <r>
          <rPr>
            <sz val="10"/>
            <color rgb="FF000000"/>
            <rFont val="Calibri"/>
            <family val="2"/>
          </rPr>
          <t xml:space="preserve">BUT: </t>
        </r>
        <r>
          <rPr>
            <sz val="10"/>
            <color rgb="FFFF0000"/>
            <rFont val="Calibri"/>
            <family val="2"/>
          </rPr>
          <t xml:space="preserve">the simplest way is to click on the scatterplot points, and change the order of the series in the formula bar
</t>
        </r>
        <r>
          <rPr>
            <sz val="10"/>
            <color rgb="FF000000"/>
            <rFont val="Calibri"/>
            <family val="2"/>
          </rPr>
          <t xml:space="preserve">ie from
</t>
        </r>
        <r>
          <rPr>
            <b/>
            <sz val="10"/>
            <color rgb="FF000000"/>
            <rFont val="Calibri"/>
            <family val="2"/>
          </rPr>
          <t>=SERIES('IRI SKUs'!$D$2,'IRI SKUs'!$B$3:$B$35,'IRI SKUs'!$D$3:$D$35,1)</t>
        </r>
        <r>
          <rPr>
            <sz val="10"/>
            <color rgb="FF000000"/>
            <rFont val="Calibri"/>
            <family val="2"/>
          </rPr>
          <t xml:space="preserve">
</t>
        </r>
        <r>
          <rPr>
            <sz val="10"/>
            <color rgb="FF000000"/>
            <rFont val="Calibri"/>
            <family val="2"/>
          </rPr>
          <t xml:space="preserve">to
</t>
        </r>
        <r>
          <rPr>
            <b/>
            <sz val="10"/>
            <color rgb="FF000000"/>
            <rFont val="Calibri"/>
            <family val="2"/>
          </rPr>
          <t>=SERIES('IRI SKUs'!$D$2,'IRI SKUs'!$D$3:$D$35,'IRI SKUs'!$B$3:$B$35,1)</t>
        </r>
      </text>
    </comment>
    <comment ref="L79" authorId="1" shapeId="0" xr:uid="{03F15739-25CC-FD4C-903F-1F20D4AC66E9}">
      <text>
        <r>
          <rPr>
            <b/>
            <sz val="10"/>
            <color rgb="FF000000"/>
            <rFont val="Tahoma"/>
            <family val="2"/>
          </rPr>
          <t>Andrew Murphy:</t>
        </r>
        <r>
          <rPr>
            <sz val="10"/>
            <color rgb="FF000000"/>
            <rFont val="Tahoma"/>
            <family val="2"/>
          </rPr>
          <t xml:space="preserve">
</t>
        </r>
        <r>
          <rPr>
            <sz val="10"/>
            <color rgb="FF000000"/>
            <rFont val="Tahoma"/>
            <family val="2"/>
          </rPr>
          <t>(since there can be no sales if Distribution% is 0: not sold in any stores)</t>
        </r>
      </text>
    </comment>
    <comment ref="N80" authorId="1" shapeId="0" xr:uid="{41C845DC-1C22-F84D-92D0-918887E25F0D}">
      <text>
        <r>
          <rPr>
            <b/>
            <sz val="10"/>
            <color rgb="FF000000"/>
            <rFont val="Tahoma"/>
            <family val="2"/>
          </rPr>
          <t>Andrew Murphy:</t>
        </r>
        <r>
          <rPr>
            <sz val="10"/>
            <color rgb="FF000000"/>
            <rFont val="Tahoma"/>
            <family val="2"/>
          </rPr>
          <t xml:space="preserve">
</t>
        </r>
        <r>
          <rPr>
            <sz val="10"/>
            <color rgb="FF000000"/>
            <rFont val="Tahoma"/>
            <family val="2"/>
          </rPr>
          <t>ie: start your chart from row 4 instead of 3.)</t>
        </r>
      </text>
    </comment>
    <comment ref="C101" authorId="1" shapeId="0" xr:uid="{6B1BC693-7DA8-A44C-84AC-3E6DA353417B}">
      <text>
        <r>
          <rPr>
            <b/>
            <sz val="10"/>
            <color rgb="FF000000"/>
            <rFont val="Tahoma"/>
            <family val="2"/>
          </rPr>
          <t>Andrew Murphy:</t>
        </r>
        <r>
          <rPr>
            <sz val="10"/>
            <color rgb="FF000000"/>
            <rFont val="Tahoma"/>
            <family val="2"/>
          </rPr>
          <t xml:space="preserve">
</t>
        </r>
        <r>
          <rPr>
            <sz val="10"/>
            <color rgb="FF000000"/>
            <rFont val="Tahoma"/>
            <family val="2"/>
          </rPr>
          <t xml:space="preserve">As shown, the Regression box is referring to the IRI SKUs datasheet from this one, and point to cell B94 in this sheet to place the results.
</t>
        </r>
        <r>
          <rPr>
            <sz val="10"/>
            <color rgb="FF000000"/>
            <rFont val="Tahoma"/>
            <family val="2"/>
          </rPr>
          <t xml:space="preserve">If you call the Regression process within the  IRI SKUs sheet, you can omit that sheet reference in the Input boxes, but you will need to add 'Lab 9'! to the Output range.
</t>
        </r>
        <r>
          <rPr>
            <sz val="10"/>
            <color rgb="FF000000"/>
            <rFont val="Tahoma"/>
            <family val="2"/>
          </rPr>
          <t>NOTE: this assumes you sorted your data in descending order (largest to smallest) by column C, and ignore products with sales of 0 or 1 unit only (from row 36 onwards).</t>
        </r>
      </text>
    </comment>
    <comment ref="E101" authorId="0" shapeId="0" xr:uid="{2BFBA961-1127-DB46-9648-5C4221DCFC80}">
      <text>
        <r>
          <rPr>
            <b/>
            <sz val="10"/>
            <color rgb="FF000000"/>
            <rFont val="Tahoma"/>
            <family val="2"/>
          </rPr>
          <t>Murphy, Andrew:</t>
        </r>
        <r>
          <rPr>
            <sz val="10"/>
            <color rgb="FF000000"/>
            <rFont val="Tahoma"/>
            <family val="2"/>
          </rPr>
          <t xml:space="preserve">
</t>
        </r>
        <r>
          <rPr>
            <sz val="10"/>
            <color rgb="FF000000"/>
            <rFont val="Tahoma"/>
            <family val="2"/>
          </rPr>
          <t xml:space="preserve">Include any 'outliers' identified above (the best-selling SKUs): we have no reasonable justification to exclude them, even if this makes the regression worse.
</t>
        </r>
        <r>
          <rPr>
            <sz val="10"/>
            <color rgb="FF000000"/>
            <rFont val="Tahoma"/>
            <family val="2"/>
          </rPr>
          <t xml:space="preserve">What happens to your results if you exclude them?
</t>
        </r>
        <r>
          <rPr>
            <sz val="10"/>
            <color rgb="FF000000"/>
            <rFont val="Tahoma"/>
            <family val="2"/>
          </rPr>
          <t>Force the Constant to be 0, since we cannot have any sales if Distribution is 0. (This is not always used, but is important in this example.)</t>
        </r>
      </text>
    </comment>
    <comment ref="A108" authorId="1" shapeId="0" xr:uid="{4BE09F29-CA68-9F4B-9BCB-D4BD6BEEF36A}">
      <text>
        <r>
          <rPr>
            <b/>
            <sz val="10"/>
            <color rgb="FF000000"/>
            <rFont val="Tahoma"/>
            <family val="2"/>
          </rPr>
          <t>Andrew Murphy:</t>
        </r>
        <r>
          <rPr>
            <sz val="10"/>
            <color rgb="FF000000"/>
            <rFont val="Tahoma"/>
            <family val="2"/>
          </rPr>
          <t xml:space="preserve">
</t>
        </r>
        <r>
          <rPr>
            <sz val="10"/>
            <color rgb="FF000000"/>
            <rFont val="Tahoma"/>
            <family val="2"/>
          </rPr>
          <t>This is a check of your R-square result (outside the pasted results block)</t>
        </r>
      </text>
    </comment>
    <comment ref="K115" authorId="1" shapeId="0" xr:uid="{2CBBB54B-9409-3D44-90B5-961A29A60AA3}">
      <text>
        <r>
          <rPr>
            <b/>
            <sz val="10"/>
            <color rgb="FF000000"/>
            <rFont val="Tahoma"/>
            <family val="2"/>
          </rPr>
          <t>Andrew Murphy:</t>
        </r>
        <r>
          <rPr>
            <sz val="10"/>
            <color rgb="FF000000"/>
            <rFont val="Tahoma"/>
            <family val="2"/>
          </rPr>
          <t xml:space="preserve">
</t>
        </r>
        <r>
          <rPr>
            <sz val="10"/>
            <color rgb="FF000000"/>
            <rFont val="Calibri"/>
            <family val="2"/>
          </rPr>
          <t xml:space="preserve">=F.INV.RT(0.05,1,32) </t>
        </r>
      </text>
    </comment>
    <comment ref="K116" authorId="1" shapeId="0" xr:uid="{72C1A827-960E-BF45-B128-39DDEF3C415B}">
      <text>
        <r>
          <rPr>
            <b/>
            <sz val="10"/>
            <color rgb="FF000000"/>
            <rFont val="Tahoma"/>
            <family val="2"/>
          </rPr>
          <t>Andrew Murphy:</t>
        </r>
        <r>
          <rPr>
            <sz val="10"/>
            <color rgb="FF000000"/>
            <rFont val="Tahoma"/>
            <family val="2"/>
          </rPr>
          <t xml:space="preserve">
</t>
        </r>
        <r>
          <rPr>
            <sz val="10"/>
            <color rgb="FF000000"/>
            <rFont val="Calibri"/>
            <family val="2"/>
          </rPr>
          <t xml:space="preserve">(=T.INV.2T(0.05,32) </t>
        </r>
      </text>
    </comment>
    <comment ref="A134" authorId="1" shapeId="0" xr:uid="{85A1B8F3-59F3-2C49-9703-42049994E9CE}">
      <text>
        <r>
          <rPr>
            <b/>
            <sz val="10"/>
            <color rgb="FF000000"/>
            <rFont val="Tahoma"/>
            <family val="2"/>
          </rPr>
          <t>Andrew Murphy:</t>
        </r>
        <r>
          <rPr>
            <sz val="10"/>
            <color rgb="FF000000"/>
            <rFont val="Tahoma"/>
            <family val="2"/>
          </rPr>
          <t xml:space="preserve">
</t>
        </r>
        <r>
          <rPr>
            <sz val="10"/>
            <color rgb="FF000000"/>
            <rFont val="Tahoma"/>
            <family val="2"/>
          </rPr>
          <t>This is a check of your R-square result (outside the pasted results block)</t>
        </r>
      </text>
    </comment>
    <comment ref="A149" authorId="0" shapeId="0" xr:uid="{1913D482-49E2-B54F-AA26-F20E3CEBCDF1}">
      <text>
        <r>
          <rPr>
            <b/>
            <sz val="10"/>
            <color rgb="FF000000"/>
            <rFont val="Tahoma"/>
            <family val="2"/>
          </rPr>
          <t>Murphy, Andrew:</t>
        </r>
        <r>
          <rPr>
            <sz val="10"/>
            <color rgb="FF000000"/>
            <rFont val="Tahoma"/>
            <family val="2"/>
          </rPr>
          <t xml:space="preserve">
</t>
        </r>
        <r>
          <rPr>
            <sz val="10"/>
            <color rgb="FF000000"/>
            <rFont val="Tahoma"/>
            <family val="2"/>
          </rPr>
          <t>If you set up your regression model this way</t>
        </r>
      </text>
    </comment>
    <comment ref="J154" authorId="0" shapeId="0" xr:uid="{47318A63-D311-C946-BF8A-B3369ED180F0}">
      <text>
        <r>
          <rPr>
            <b/>
            <sz val="10"/>
            <color rgb="FF000000"/>
            <rFont val="Tahoma"/>
            <family val="2"/>
          </rPr>
          <t>Murphy, Andrew:</t>
        </r>
        <r>
          <rPr>
            <sz val="10"/>
            <color rgb="FF000000"/>
            <rFont val="Tahoma"/>
            <family val="2"/>
          </rPr>
          <t xml:space="preserve">
</t>
        </r>
        <r>
          <rPr>
            <sz val="10"/>
            <color rgb="FF000000"/>
            <rFont val="Tahoma"/>
            <family val="2"/>
          </rPr>
          <t>And because economists assert that the price-quantity relationship is not simple and causal (which is partly true) and therefore reversing the apparent causality makes this point clear.</t>
        </r>
      </text>
    </comment>
    <comment ref="A163" authorId="1" shapeId="0" xr:uid="{202B2FB6-E01A-6943-BFCC-BFB8842AA2A8}">
      <text>
        <r>
          <rPr>
            <b/>
            <sz val="10"/>
            <color rgb="FF000000"/>
            <rFont val="Tahoma"/>
            <family val="2"/>
          </rPr>
          <t>Andrew Murphy:</t>
        </r>
        <r>
          <rPr>
            <sz val="10"/>
            <color rgb="FF000000"/>
            <rFont val="Tahoma"/>
            <family val="2"/>
          </rPr>
          <t xml:space="preserve">
</t>
        </r>
        <r>
          <rPr>
            <sz val="10"/>
            <color rgb="FF000000"/>
            <rFont val="Tahoma"/>
            <family val="2"/>
          </rPr>
          <t>This is a check of your R-square result (outside the pasted results block)</t>
        </r>
      </text>
    </comment>
    <comment ref="K170" authorId="1" shapeId="0" xr:uid="{EE3AF044-CC8F-594A-8368-B062EA40260D}">
      <text>
        <r>
          <rPr>
            <b/>
            <sz val="10"/>
            <color rgb="FF000000"/>
            <rFont val="Tahoma"/>
            <family val="2"/>
          </rPr>
          <t>Andrew Murphy:</t>
        </r>
        <r>
          <rPr>
            <sz val="10"/>
            <color rgb="FF000000"/>
            <rFont val="Tahoma"/>
            <family val="2"/>
          </rPr>
          <t xml:space="preserve">
</t>
        </r>
        <r>
          <rPr>
            <sz val="10"/>
            <color rgb="FF000000"/>
            <rFont val="Calibri"/>
            <family val="2"/>
          </rPr>
          <t xml:space="preserve">=F.INV.RT(0.05,1,31) </t>
        </r>
      </text>
    </comment>
    <comment ref="K171" authorId="1" shapeId="0" xr:uid="{1B0C3828-B6E7-E246-882E-E1F7845449D8}">
      <text>
        <r>
          <rPr>
            <b/>
            <sz val="10"/>
            <color rgb="FF000000"/>
            <rFont val="Tahoma"/>
            <family val="2"/>
          </rPr>
          <t>Andrew Murphy:</t>
        </r>
        <r>
          <rPr>
            <sz val="10"/>
            <color rgb="FF000000"/>
            <rFont val="Tahoma"/>
            <family val="2"/>
          </rPr>
          <t xml:space="preserve">
</t>
        </r>
        <r>
          <rPr>
            <sz val="10"/>
            <color rgb="FF000000"/>
            <rFont val="Calibri"/>
            <family val="2"/>
          </rPr>
          <t xml:space="preserve">(=T.INV.2T(0.05,32)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Murphy</author>
  </authors>
  <commentList>
    <comment ref="A1" authorId="0" shapeId="0" xr:uid="{AD543987-CE73-4A43-84DE-9A94DAB7EBD0}">
      <text>
        <r>
          <rPr>
            <b/>
            <sz val="10"/>
            <color rgb="FF000000"/>
            <rFont val="Arial"/>
            <family val="2"/>
          </rPr>
          <t>Andrew Murphy:</t>
        </r>
        <r>
          <rPr>
            <i/>
            <sz val="10"/>
            <color rgb="FF000000"/>
            <rFont val="Arial"/>
            <family val="2"/>
          </rPr>
          <t xml:space="preserve">
</t>
        </r>
        <r>
          <rPr>
            <i/>
            <sz val="10"/>
            <color rgb="FF000000"/>
            <rFont val="Arial"/>
            <family val="2"/>
          </rPr>
          <t>The next time we look at this data it will be uopdated to MAT June 2022.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Andrew Murphy</author>
    <author>Author</author>
    <author>Murphy, Andrew</author>
  </authors>
  <commentList>
    <comment ref="C14" authorId="0" shapeId="0" xr:uid="{C39A77A0-959D-6149-A64D-F8601E82D956}">
      <text>
        <r>
          <rPr>
            <b/>
            <sz val="10"/>
            <color rgb="FF000000"/>
            <rFont val="Tahoma"/>
            <family val="2"/>
          </rPr>
          <t>Andrew Murphy:</t>
        </r>
        <r>
          <rPr>
            <sz val="10"/>
            <color rgb="FF000000"/>
            <rFont val="Tahoma"/>
            <family val="2"/>
          </rPr>
          <t xml:space="preserve">
</t>
        </r>
        <r>
          <rPr>
            <sz val="10"/>
            <color rgb="FF000000"/>
            <rFont val="Tahoma"/>
            <family val="2"/>
          </rPr>
          <t>https://en.wikipedia.org/wiki/List_of_iPhone_models</t>
        </r>
      </text>
    </comment>
    <comment ref="A15" authorId="1" shapeId="0" xr:uid="{16CB8229-806B-6040-A456-E13A591871C2}">
      <text>
        <r>
          <rPr>
            <b/>
            <sz val="10"/>
            <color rgb="FF000000"/>
            <rFont val="Calibri"/>
            <family val="2"/>
          </rPr>
          <t>Author:</t>
        </r>
        <r>
          <rPr>
            <sz val="10"/>
            <color rgb="FF000000"/>
            <rFont val="Calibri"/>
            <family val="2"/>
          </rPr>
          <t xml:space="preserve">
</t>
        </r>
        <r>
          <rPr>
            <sz val="10"/>
            <color rgb="FF000000"/>
            <rFont val="Calibri"/>
            <family val="2"/>
          </rPr>
          <t>Apple's financial year ends September, so their Q4 is Jul-Sep. I've transformed to calendar quarters, so here Q4 means Oct-Dec)</t>
        </r>
      </text>
    </comment>
    <comment ref="F15" authorId="0" shapeId="0" xr:uid="{607E0A56-A6AD-E444-BA30-060B37D8870B}">
      <text>
        <r>
          <rPr>
            <b/>
            <sz val="10"/>
            <color rgb="FF000000"/>
            <rFont val="Tahoma"/>
            <family val="2"/>
          </rPr>
          <t>Andrew Murphy:</t>
        </r>
        <r>
          <rPr>
            <sz val="10"/>
            <color rgb="FF000000"/>
            <rFont val="Tahoma"/>
            <family val="2"/>
          </rPr>
          <t xml:space="preserve">
</t>
        </r>
        <r>
          <rPr>
            <sz val="10"/>
            <color rgb="FF000000"/>
            <rFont val="Tahoma"/>
            <family val="2"/>
          </rPr>
          <t>Ignore this greyed-out area - results are too unreliable with small sales</t>
        </r>
      </text>
    </comment>
    <comment ref="M20" authorId="0" shapeId="0" xr:uid="{545C0016-0E21-6744-A8C1-F378DF252F57}">
      <text>
        <r>
          <rPr>
            <b/>
            <sz val="10"/>
            <color rgb="FF000000"/>
            <rFont val="Tahoma"/>
            <family val="2"/>
          </rPr>
          <t>Andrew Murphy:</t>
        </r>
        <r>
          <rPr>
            <sz val="10"/>
            <color rgb="FF000000"/>
            <rFont val="Tahoma"/>
            <family val="2"/>
          </rPr>
          <t xml:space="preserve">
</t>
        </r>
        <r>
          <rPr>
            <sz val="10"/>
            <color rgb="FF000000"/>
            <rFont val="Tahoma"/>
            <family val="2"/>
          </rPr>
          <t>Following year</t>
        </r>
      </text>
    </comment>
    <comment ref="G21" authorId="0" shapeId="0" xr:uid="{EE7BF2D6-685E-4A47-A814-ED17CEB20FD8}">
      <text>
        <r>
          <rPr>
            <b/>
            <sz val="10"/>
            <color rgb="FF000000"/>
            <rFont val="Tahoma"/>
            <family val="2"/>
          </rPr>
          <t>Andrew Murphy:</t>
        </r>
        <r>
          <rPr>
            <sz val="10"/>
            <color rgb="FF000000"/>
            <rFont val="Tahoma"/>
            <family val="2"/>
          </rPr>
          <t xml:space="preserve">
</t>
        </r>
        <r>
          <rPr>
            <sz val="10"/>
            <color rgb="FF000000"/>
            <rFont val="Tahoma"/>
            <family val="2"/>
          </rPr>
          <t>Start here because the previous quarters are clearly unreliable</t>
        </r>
      </text>
    </comment>
    <comment ref="L39" authorId="1" shapeId="0" xr:uid="{855B4710-AB76-744A-ADFD-7E1C2DDE2305}">
      <text>
        <r>
          <rPr>
            <sz val="9"/>
            <color rgb="FF000000"/>
            <rFont val="Tahoma"/>
            <family val="2"/>
          </rPr>
          <t xml:space="preserve">If you eye-ball the data, you will see there is a close relationship between sales in Q3 and Q4 (the Pearson Correlation Coefficient is 0.94).
</t>
        </r>
        <r>
          <rPr>
            <sz val="9"/>
            <color rgb="FF000000"/>
            <rFont val="Tahoma"/>
            <family val="2"/>
          </rPr>
          <t>Hence w</t>
        </r>
        <r>
          <rPr>
            <sz val="9"/>
            <color rgb="FF000000"/>
            <rFont val="Arial"/>
            <family val="2"/>
          </rPr>
          <t>e can predict the missing Q4 value by using the previous Q3 value as the predictor. Do this in regression 1, and copy forecast result here</t>
        </r>
      </text>
    </comment>
    <comment ref="M39" authorId="1" shapeId="0" xr:uid="{B76F4369-79F0-D54B-AF32-4804FA891615}">
      <text>
        <r>
          <rPr>
            <sz val="9"/>
            <color rgb="FF000000"/>
            <rFont val="Tahoma"/>
            <family val="2"/>
          </rPr>
          <t xml:space="preserve">If you eye-ball the data, you will see there is a close relationship between sales in Q4 and Q1 (the Pearson Correlation Coefficient is 0.95).
</t>
        </r>
        <r>
          <rPr>
            <sz val="9"/>
            <color rgb="FF000000"/>
            <rFont val="Tahoma"/>
            <family val="2"/>
          </rPr>
          <t>Hence w</t>
        </r>
        <r>
          <rPr>
            <sz val="9"/>
            <color rgb="FF000000"/>
            <rFont val="Arial"/>
            <family val="2"/>
          </rPr>
          <t>e can predict the missing Q1 value by using the previous Q4 value as the predictor. Do this in regression 2, and copy forecast result here</t>
        </r>
      </text>
    </comment>
    <comment ref="E60" authorId="1" shapeId="0" xr:uid="{531C3C67-CE84-404F-BC2A-07415B7579C6}">
      <text>
        <r>
          <rPr>
            <sz val="10"/>
            <color rgb="FF000000"/>
            <rFont val="Tahoma"/>
            <family val="2"/>
          </rPr>
          <t xml:space="preserve">Author:
</t>
        </r>
        <r>
          <rPr>
            <sz val="10"/>
            <color rgb="FF000000"/>
            <rFont val="Tahoma"/>
            <family val="2"/>
          </rPr>
          <t>estimated</t>
        </r>
      </text>
    </comment>
    <comment ref="B61" authorId="1" shapeId="0" xr:uid="{D418D9B6-0BB9-3E4B-8B52-DEE673D0C9D4}">
      <text>
        <r>
          <rPr>
            <sz val="10"/>
            <color rgb="FF000000"/>
            <rFont val="Tahoma"/>
            <family val="2"/>
          </rPr>
          <t xml:space="preserve">Author:
</t>
        </r>
        <r>
          <rPr>
            <sz val="10"/>
            <color rgb="FF000000"/>
            <rFont val="Tahoma"/>
            <family val="2"/>
          </rPr>
          <t xml:space="preserve">Estimated: Apple no longer releases official iphone stats
</t>
        </r>
        <r>
          <rPr>
            <sz val="10"/>
            <color rgb="FF000000"/>
            <rFont val="Tahoma"/>
            <family val="2"/>
          </rPr>
          <t xml:space="preserve">From here, from Statista:
</t>
        </r>
        <r>
          <rPr>
            <sz val="10"/>
            <color rgb="FF000000"/>
            <rFont val="Tahoma"/>
            <family val="2"/>
          </rPr>
          <t>https://www.statista.com/statistics/271490/quarterly-global-smartphone-shipments-by-vendor/</t>
        </r>
      </text>
    </comment>
    <comment ref="E61" authorId="1" shapeId="0" xr:uid="{958073FA-2CCE-A344-BE18-BC8618726AB5}">
      <text>
        <r>
          <rPr>
            <sz val="10"/>
            <color rgb="FF000000"/>
            <rFont val="Tahoma"/>
            <family val="2"/>
          </rPr>
          <t xml:space="preserve">Author:
</t>
        </r>
        <r>
          <rPr>
            <sz val="10"/>
            <color rgb="FF000000"/>
            <rFont val="Tahoma"/>
            <family val="2"/>
          </rPr>
          <t>estimated: 15% down on same quarter previous year (61.6)</t>
        </r>
      </text>
    </comment>
    <comment ref="E67" authorId="2" shapeId="0" xr:uid="{EB536223-A18F-0F42-901D-9EE855AACF2D}">
      <text>
        <r>
          <rPr>
            <b/>
            <sz val="10"/>
            <color rgb="FF000000"/>
            <rFont val="Tahoma"/>
            <family val="2"/>
          </rPr>
          <t>Murphy, Andrew:</t>
        </r>
        <r>
          <rPr>
            <sz val="10"/>
            <color rgb="FF000000"/>
            <rFont val="Tahoma"/>
            <family val="2"/>
          </rPr>
          <t xml:space="preserve">
</t>
        </r>
        <r>
          <rPr>
            <sz val="10"/>
            <color rgb="FF000000"/>
            <rFont val="Tahoma"/>
            <family val="2"/>
          </rPr>
          <t>https://www.statista.com/statistics/263402/apples-iphone-revenue-since-3rd-quarter-2007/</t>
        </r>
      </text>
    </comment>
    <comment ref="E75" authorId="2" shapeId="0" xr:uid="{56B9130A-5B7A-A848-9DEC-816CDAD8EAC7}">
      <text>
        <r>
          <rPr>
            <b/>
            <sz val="10"/>
            <color rgb="FF000000"/>
            <rFont val="Tahoma"/>
            <family val="2"/>
          </rPr>
          <t>Murphy, Andrew:</t>
        </r>
        <r>
          <rPr>
            <sz val="10"/>
            <color rgb="FF000000"/>
            <rFont val="Tahoma"/>
            <family val="2"/>
          </rPr>
          <t xml:space="preserve">
</t>
        </r>
        <r>
          <rPr>
            <sz val="10"/>
            <color rgb="FF000000"/>
            <rFont val="Tahoma"/>
            <family val="2"/>
          </rPr>
          <t>https://www.businessofapps.com/data/apple-statistics/</t>
        </r>
      </text>
    </comment>
    <comment ref="B78" authorId="0" shapeId="0" xr:uid="{70DFBFB8-2289-7246-893B-1032A2ACDA66}">
      <text>
        <r>
          <rPr>
            <b/>
            <sz val="10"/>
            <color rgb="FF000000"/>
            <rFont val="Tahoma"/>
            <family val="2"/>
          </rPr>
          <t>Andrew Murphy:</t>
        </r>
        <r>
          <rPr>
            <sz val="10"/>
            <color rgb="FF000000"/>
            <rFont val="Tahoma"/>
            <family val="2"/>
          </rPr>
          <t xml:space="preserve">
</t>
        </r>
        <r>
          <rPr>
            <sz val="10"/>
            <color rgb="FF000000"/>
            <rFont val="Tahoma"/>
            <family val="2"/>
          </rPr>
          <t>From https://www.counterpointresearch.com/insights/apple-iphone-market-share-quarter/</t>
        </r>
      </text>
    </comment>
    <comment ref="D80" authorId="0" shapeId="0" xr:uid="{3A7B5CDE-8856-FF42-98B7-8529A10BFF57}">
      <text>
        <r>
          <rPr>
            <b/>
            <sz val="10"/>
            <color rgb="FF000000"/>
            <rFont val="Tahoma"/>
            <family val="2"/>
          </rPr>
          <t>Andrew Murphy:</t>
        </r>
        <r>
          <rPr>
            <sz val="10"/>
            <color rgb="FF000000"/>
            <rFont val="Tahoma"/>
            <family val="2"/>
          </rPr>
          <t xml:space="preserve">
</t>
        </r>
        <r>
          <rPr>
            <sz val="10"/>
            <color rgb="FF000000"/>
            <rFont val="Tahoma"/>
            <family val="2"/>
          </rPr>
          <t>2023 forecast: $61.7b (WAYYY too low)</t>
        </r>
      </text>
    </comment>
    <comment ref="E80" authorId="0" shapeId="0" xr:uid="{3C2E5FF1-60A9-1049-A49F-5649EF8184DA}">
      <text>
        <r>
          <rPr>
            <b/>
            <sz val="10"/>
            <color rgb="FF000000"/>
            <rFont val="Tahoma"/>
            <family val="2"/>
          </rPr>
          <t>Andrew Murphy:</t>
        </r>
        <r>
          <rPr>
            <sz val="10"/>
            <color rgb="FF000000"/>
            <rFont val="Tahoma"/>
            <family val="2"/>
          </rPr>
          <t xml:space="preserve">
</t>
        </r>
        <r>
          <rPr>
            <sz val="10"/>
            <color rgb="FF000000"/>
            <rFont val="Tahoma"/>
            <family val="2"/>
          </rPr>
          <t>2023 forecast: 34.96 (much too low)</t>
        </r>
      </text>
    </comment>
    <comment ref="B81" authorId="0" shapeId="0" xr:uid="{208BA8F9-754D-D84E-ABA4-4E83E3C47E53}">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scheme val="minor"/>
          </rPr>
          <t>https://www.statista.com/statistics/299153/apple-smartphone-shipments-worldwide/</t>
        </r>
        <r>
          <rPr>
            <sz val="10"/>
            <color rgb="FF000000"/>
            <rFont val="Calibri"/>
            <family val="2"/>
            <scheme val="minor"/>
          </rPr>
          <t xml:space="preserve"> 
</t>
        </r>
      </text>
    </comment>
    <comment ref="B82" authorId="0" shapeId="0" xr:uid="{CEC9002C-C415-0F43-8284-2BDA3A85D983}">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B84" authorId="0" shapeId="0" xr:uid="{9A7EF496-6ECB-8C47-A544-4515E06377DE}">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B85" authorId="0" shapeId="0" xr:uid="{CCAFB28A-E1B9-E945-9A68-B4BB8E5B26C0}">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D85" authorId="2" shapeId="0" xr:uid="{E156818C-80FA-C841-A2C3-0FF9D9E3778F}">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
</t>
        </r>
        <r>
          <rPr>
            <sz val="10"/>
            <color rgb="FF000000"/>
            <rFont val="Calibri"/>
            <family val="2"/>
          </rPr>
          <t xml:space="preserve">From total revenue 2008 to 2024 chart: 
</t>
        </r>
        <r>
          <rPr>
            <sz val="10"/>
            <color rgb="FF000000"/>
            <rFont val="Calibri"/>
            <family val="2"/>
          </rPr>
          <t xml:space="preserve">Apple Q1 = calendar Q4
</t>
        </r>
      </text>
    </comment>
    <comment ref="E85" authorId="2" shapeId="0" xr:uid="{6973DF80-222B-7E41-9808-09C15AE67847}">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
</t>
        </r>
        <r>
          <rPr>
            <sz val="10"/>
            <color rgb="FF000000"/>
            <rFont val="Calibri"/>
            <family val="2"/>
          </rPr>
          <t xml:space="preserve">From iPhone revenue 2008 to 2024 chart: 
</t>
        </r>
        <r>
          <rPr>
            <sz val="10"/>
            <color rgb="FF000000"/>
            <rFont val="Calibri"/>
            <family val="2"/>
          </rPr>
          <t xml:space="preserve">Apple Q1 = calendar Q4
</t>
        </r>
      </text>
    </comment>
    <comment ref="B86" authorId="0" shapeId="0" xr:uid="{82870F09-2DEE-E149-A504-10E7D3A29639}">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B87" authorId="0" shapeId="0" xr:uid="{BD1C986E-DF9C-8E41-8088-80D66D5BE802}">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B88" authorId="0" shapeId="0" xr:uid="{A11C0BC3-B2A6-2347-93E5-63B0D53A7D56}">
      <text>
        <r>
          <rPr>
            <b/>
            <sz val="10"/>
            <color rgb="FF000000"/>
            <rFont val="Tahoma"/>
            <family val="2"/>
          </rPr>
          <t>Andrew Murphy:</t>
        </r>
        <r>
          <rPr>
            <sz val="10"/>
            <color rgb="FF000000"/>
            <rFont val="Tahoma"/>
            <family val="2"/>
          </rPr>
          <t xml:space="preserve">
</t>
        </r>
        <r>
          <rPr>
            <sz val="10"/>
            <color rgb="FF000000"/>
            <rFont val="Tahoma"/>
            <family val="2"/>
          </rPr>
          <t xml:space="preserve">Estimated from Statista chart
</t>
        </r>
        <r>
          <rPr>
            <sz val="10"/>
            <color rgb="FF000000"/>
            <rFont val="Calibri"/>
            <family val="2"/>
          </rPr>
          <t xml:space="preserve">https://www.statista.com/statistics/299153/apple-smartphone-shipments-worldwide/ 
</t>
        </r>
      </text>
    </comment>
    <comment ref="D88" authorId="2" shapeId="0" xr:uid="{C2B4E7E7-D357-AC46-AC2F-97340577A16A}">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
</t>
        </r>
        <r>
          <rPr>
            <sz val="10"/>
            <color rgb="FF000000"/>
            <rFont val="Calibri"/>
            <family val="2"/>
          </rPr>
          <t xml:space="preserve">From total revenue 2008 to 2025 chart: 
</t>
        </r>
        <r>
          <rPr>
            <sz val="10"/>
            <color rgb="FF000000"/>
            <rFont val="Calibri"/>
            <family val="2"/>
          </rPr>
          <t xml:space="preserve">Apple Q1 = calendar Q4
</t>
        </r>
      </text>
    </comment>
    <comment ref="E88" authorId="2" shapeId="0" xr:uid="{953DDC01-A88F-B043-87D7-0AA8DC0306CE}">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https://www.businessofapps.com/data/apple-statistics/#iPhoneSales
</t>
        </r>
        <r>
          <rPr>
            <sz val="10"/>
            <color rgb="FF000000"/>
            <rFont val="Calibri"/>
            <family val="2"/>
          </rPr>
          <t xml:space="preserve">From iPhone revenue 2008 to 2025 chart: 
</t>
        </r>
        <r>
          <rPr>
            <sz val="10"/>
            <color rgb="FF000000"/>
            <rFont val="Calibri"/>
            <family val="2"/>
          </rPr>
          <t xml:space="preserve">Apple Q1 = calendar Q4
</t>
        </r>
      </text>
    </comment>
    <comment ref="B89" authorId="1" shapeId="0" xr:uid="{E801DA67-E23D-1649-8CD4-6D8FC646BD3B}">
      <text>
        <r>
          <rPr>
            <sz val="9"/>
            <color rgb="FF000000"/>
            <rFont val="Tahoma"/>
            <family val="2"/>
          </rPr>
          <t xml:space="preserve">If you eye-ball the data, you will see there is a close relationship between sales in Q3 and Q4 (the Pearson Correlation Coefficient is 0.94).
</t>
        </r>
        <r>
          <rPr>
            <sz val="9"/>
            <color rgb="FF000000"/>
            <rFont val="Tahoma"/>
            <family val="2"/>
          </rPr>
          <t>Hence w</t>
        </r>
        <r>
          <rPr>
            <sz val="9"/>
            <color rgb="FF000000"/>
            <rFont val="Arial"/>
            <family val="2"/>
          </rPr>
          <t>e can predict the missing Q4 value by using the previous Q3 value as the predictor. Do this in regression 1, and copy forecast result here</t>
        </r>
      </text>
    </comment>
    <comment ref="D89" authorId="2" shapeId="0" xr:uid="{C9AB9E2C-A9FC-5C48-B8C0-F5F81CC1D6B0}">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
</t>
        </r>
        <r>
          <rPr>
            <sz val="10"/>
            <color rgb="FF000000"/>
            <rFont val="Calibri"/>
            <family val="2"/>
          </rPr>
          <t xml:space="preserve">From total revenue 2008 to 2025 chart: 
</t>
        </r>
        <r>
          <rPr>
            <sz val="10"/>
            <color rgb="FF000000"/>
            <rFont val="Calibri"/>
            <family val="2"/>
          </rPr>
          <t xml:space="preserve">Apple Q1 = calendar Q4
</t>
        </r>
      </text>
    </comment>
    <comment ref="E89" authorId="2" shapeId="0" xr:uid="{AC671E20-BF76-4B40-916F-BEDC43D36A95}">
      <text>
        <r>
          <rPr>
            <b/>
            <sz val="10"/>
            <color rgb="FF000000"/>
            <rFont val="Tahoma"/>
            <family val="2"/>
          </rPr>
          <t>Murphy, Andrew:</t>
        </r>
        <r>
          <rPr>
            <sz val="10"/>
            <color rgb="FF000000"/>
            <rFont val="Tahoma"/>
            <family val="2"/>
          </rPr>
          <t xml:space="preserve">
</t>
        </r>
        <r>
          <rPr>
            <sz val="10"/>
            <color rgb="FF000000"/>
            <rFont val="Tahoma"/>
            <family val="2"/>
          </rPr>
          <t xml:space="preserve">https://www.businessofapps.com/data/apple-statistics/#iPhoneSales
</t>
        </r>
        <r>
          <rPr>
            <sz val="10"/>
            <color rgb="FF000000"/>
            <rFont val="Calibri"/>
            <family val="2"/>
          </rPr>
          <t xml:space="preserve">From iPhone revenue 2008 to 2025 chart: 
</t>
        </r>
        <r>
          <rPr>
            <sz val="10"/>
            <color rgb="FF000000"/>
            <rFont val="Calibri"/>
            <family val="2"/>
          </rPr>
          <t xml:space="preserve">Apple Q1 = calendar Q4
</t>
        </r>
      </text>
    </comment>
    <comment ref="G89" authorId="1" shapeId="0" xr:uid="{492ED8E6-1080-4441-B4CC-B407B2372C95}">
      <text>
        <r>
          <rPr>
            <b/>
            <sz val="9"/>
            <color rgb="FF000000"/>
            <rFont val="Tahoma"/>
            <family val="2"/>
          </rPr>
          <t>Author:</t>
        </r>
        <r>
          <rPr>
            <sz val="9"/>
            <color rgb="FF000000"/>
            <rFont val="Tahoma"/>
            <family val="2"/>
          </rPr>
          <t xml:space="preserve">
</t>
        </r>
        <r>
          <rPr>
            <sz val="9"/>
            <color rgb="FF000000"/>
            <rFont val="Tahoma"/>
            <family val="2"/>
          </rPr>
          <t>Extend average price calculation once you have the forecasted sales value for Q2</t>
        </r>
      </text>
    </comment>
    <comment ref="B90" authorId="1" shapeId="0" xr:uid="{0373F811-ACF9-784A-830C-ABA611D88FE8}">
      <text>
        <r>
          <rPr>
            <sz val="9"/>
            <color rgb="FF000000"/>
            <rFont val="Tahoma"/>
            <family val="2"/>
          </rPr>
          <t xml:space="preserve">If you eye-ball the data, you will see there is a close relationship between sales in Q4 and Q1 (the Pearson Correlation Coefficient is 0.95).
</t>
        </r>
        <r>
          <rPr>
            <sz val="9"/>
            <color rgb="FF000000"/>
            <rFont val="Tahoma"/>
            <family val="2"/>
          </rPr>
          <t>Hence w</t>
        </r>
        <r>
          <rPr>
            <sz val="9"/>
            <color rgb="FF000000"/>
            <rFont val="Arial"/>
            <family val="2"/>
          </rPr>
          <t>e can predict the missing Q1 value by using the previous Q4 value as the predictor. Do this in regression 2, and copy forecast result here</t>
        </r>
      </text>
    </comment>
    <comment ref="D90" authorId="1" shapeId="0" xr:uid="{AC5C1B81-61E9-B847-824E-8565CD1F2DA3}">
      <text>
        <r>
          <rPr>
            <sz val="10"/>
            <color rgb="FF000000"/>
            <rFont val="Tahoma"/>
            <family val="2"/>
          </rPr>
          <t xml:space="preserve">There is a less-close relationship between iPhone sales in Q1 and Total Company Revenue, but we can still </t>
        </r>
        <r>
          <rPr>
            <sz val="10"/>
            <color rgb="FF000000"/>
            <rFont val="Arial"/>
            <family val="2"/>
          </rPr>
          <t>predict the missing Q1 total revenue value by using the Q1 iphone sales value as the predictor. Do this in regression 4 and copy forecast result here</t>
        </r>
      </text>
    </comment>
    <comment ref="G90" authorId="1" shapeId="0" xr:uid="{23288C92-BCD9-CA4A-8731-0B58259DD5A3}">
      <text>
        <r>
          <rPr>
            <b/>
            <sz val="9"/>
            <color rgb="FF000000"/>
            <rFont val="Tahoma"/>
            <family val="2"/>
          </rPr>
          <t>Author:</t>
        </r>
        <r>
          <rPr>
            <sz val="9"/>
            <color rgb="FF000000"/>
            <rFont val="Tahoma"/>
            <family val="2"/>
          </rPr>
          <t xml:space="preserve">
</t>
        </r>
        <r>
          <rPr>
            <sz val="9"/>
            <color rgb="FF000000"/>
            <rFont val="Tahoma"/>
            <family val="2"/>
          </rPr>
          <t>Extend average price calculation once you have the forecasted sales value and revenue for Q1 {paste Fprmula}</t>
        </r>
      </text>
    </comment>
    <comment ref="H100" authorId="2" shapeId="0" xr:uid="{7B3E5F50-F6D3-D545-8D2D-789FA1CED0DB}">
      <text>
        <r>
          <rPr>
            <sz val="11"/>
            <color rgb="FF000000"/>
            <rFont val="Tahoma"/>
            <family val="2"/>
          </rPr>
          <t>Murphy, Andrew:</t>
        </r>
        <r>
          <rPr>
            <b/>
            <sz val="11"/>
            <color rgb="FF000000"/>
            <rFont val="Calibri"/>
            <family val="2"/>
          </rPr>
          <t xml:space="preserve">
</t>
        </r>
        <r>
          <rPr>
            <b/>
            <sz val="11"/>
            <color rgb="FF000000"/>
            <rFont val="Calibri"/>
            <family val="2"/>
          </rPr>
          <t xml:space="preserve">With zero iPhone sales, how can there be any iPhone revenue?
</t>
        </r>
        <r>
          <rPr>
            <b/>
            <sz val="11"/>
            <color rgb="FF000000"/>
            <rFont val="Calibri"/>
            <family val="2"/>
          </rPr>
          <t xml:space="preserve">
</t>
        </r>
        <r>
          <rPr>
            <b/>
            <sz val="11"/>
            <color rgb="FF000000"/>
            <rFont val="Calibri"/>
            <family val="2"/>
          </rPr>
          <t>We ignore the first few rows because the first year of iPhone sales is unreliable</t>
        </r>
      </text>
    </comment>
    <comment ref="F101" authorId="2" shapeId="0" xr:uid="{919ECC76-B7AD-9243-AFE4-78DBF2471905}">
      <text>
        <r>
          <rPr>
            <sz val="10"/>
            <color rgb="FF000000"/>
            <rFont val="Tahoma"/>
            <family val="2"/>
          </rPr>
          <t>Murphy, Andrew:</t>
        </r>
        <r>
          <rPr>
            <b/>
            <sz val="20"/>
            <color rgb="FF000000"/>
            <rFont val="Calibri"/>
            <family val="2"/>
          </rPr>
          <t xml:space="preserve">
</t>
        </r>
        <r>
          <rPr>
            <b/>
            <sz val="11"/>
            <color rgb="FF000000"/>
            <rFont val="Calibri"/>
            <family val="2"/>
          </rPr>
          <t>Even with zero iPhone sales, the company gets revenue from other sources</t>
        </r>
      </text>
    </comment>
    <comment ref="H158" authorId="0" shapeId="0" xr:uid="{FCD0C59E-7F1E-DC45-962F-14F1AA156007}">
      <text>
        <r>
          <rPr>
            <b/>
            <sz val="10"/>
            <color rgb="FF000000"/>
            <rFont val="Tahoma"/>
            <family val="2"/>
          </rPr>
          <t>Andrew Murphy:</t>
        </r>
        <r>
          <rPr>
            <sz val="10"/>
            <color rgb="FF000000"/>
            <rFont val="Tahoma"/>
            <family val="2"/>
          </rPr>
          <t xml:space="preserve">
</t>
        </r>
        <r>
          <rPr>
            <sz val="10"/>
            <color rgb="FF000000"/>
            <rFont val="Tahoma"/>
            <family val="2"/>
          </rPr>
          <t xml:space="preserve">To chart non-contiguous series (E21:E90 and H21:H90), select one of those ranges, hold the command/control key, and select the other range (with mouse). If you then (while holding the command/control key) ALSO select A21:A90, your chart should be created correclty.
</t>
        </r>
        <r>
          <rPr>
            <sz val="10"/>
            <color rgb="FF000000"/>
            <rFont val="Tahoma"/>
            <family val="2"/>
          </rPr>
          <t xml:space="preserve">
</t>
        </r>
        <r>
          <rPr>
            <sz val="10"/>
            <color rgb="FF000000"/>
            <rFont val="Tahoma"/>
            <family val="2"/>
          </rPr>
          <t xml:space="preserve">If you forget to select the X-axis label data range, you'll end up with sequential numbers on the X-axis. 
</t>
        </r>
        <r>
          <rPr>
            <sz val="10"/>
            <color rgb="FF000000"/>
            <rFont val="Tahoma"/>
            <family val="2"/>
          </rPr>
          <t>Click on any of the lines, and in the formula bar, click between the two commas in the moddle, and add</t>
        </r>
        <r>
          <rPr>
            <b/>
            <sz val="10"/>
            <color rgb="FF000000"/>
            <rFont val="Tahoma"/>
            <family val="2"/>
          </rPr>
          <t xml:space="preserve"> 'Lab 11'!$A$21:$A$90</t>
        </r>
      </text>
    </comment>
    <comment ref="C292" authorId="0" shapeId="0" xr:uid="{357994FC-D79A-5845-8C89-613ABFA2A638}">
      <text>
        <r>
          <rPr>
            <b/>
            <sz val="10"/>
            <color rgb="FF000000"/>
            <rFont val="Tahoma"/>
            <family val="2"/>
          </rPr>
          <t>Andrew Murphy:</t>
        </r>
        <r>
          <rPr>
            <sz val="10"/>
            <color rgb="FF000000"/>
            <rFont val="Tahoma"/>
            <family val="2"/>
          </rPr>
          <t xml:space="preserve">
</t>
        </r>
        <r>
          <rPr>
            <sz val="10"/>
            <color rgb="FF000000"/>
            <rFont val="Tahoma"/>
            <family val="2"/>
          </rPr>
          <t>I suggest truncating the data range to row 484 [27/7/25], and setting the Y axis range from 0 to 18000, and the X-axis range from 4.5 to 7</t>
        </r>
      </text>
    </comment>
    <comment ref="I296" authorId="0" shapeId="0" xr:uid="{1C1234BE-4F77-8E44-A23A-103812280964}">
      <text>
        <r>
          <rPr>
            <b/>
            <sz val="10"/>
            <color rgb="FF000000"/>
            <rFont val="Tahoma"/>
            <family val="2"/>
          </rPr>
          <t>Andrew Murphy:</t>
        </r>
        <r>
          <rPr>
            <sz val="10"/>
            <color rgb="FF000000"/>
            <rFont val="Tahoma"/>
            <family val="2"/>
          </rPr>
          <t xml:space="preserve">
</t>
        </r>
        <r>
          <rPr>
            <sz val="10"/>
            <color rgb="FF000000"/>
            <rFont val="Tahoma"/>
            <family val="2"/>
          </rPr>
          <t>You can use Insert&gt; Shape tool to insert an oval around points you think are outliers. Format the oval as Shape fill &gt; no fill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Murphy, Andrew</author>
  </authors>
  <commentList>
    <comment ref="B1" authorId="0" shapeId="0" xr:uid="{0373FE03-590B-C443-AB0E-F00E024F31D4}">
      <text>
        <r>
          <rPr>
            <b/>
            <sz val="10"/>
            <color rgb="FF000000"/>
            <rFont val="Tahoma"/>
            <family val="2"/>
          </rPr>
          <t>Murphy, Andrew:</t>
        </r>
        <r>
          <rPr>
            <sz val="10"/>
            <color rgb="FF000000"/>
            <rFont val="Tahoma"/>
            <family val="2"/>
          </rPr>
          <t xml:space="preserve">
</t>
        </r>
        <r>
          <rPr>
            <sz val="10"/>
            <color rgb="FF000000"/>
            <rFont val="Calibri"/>
            <family val="2"/>
          </rPr>
          <t xml:space="preserve">Unfortunately you are unable to copy from the Remote App Browser version of Excel to a non-VM version, so there are two options:
</t>
        </r>
        <r>
          <rPr>
            <sz val="10"/>
            <color rgb="FF000000"/>
            <rFont val="Calibri"/>
            <family val="2"/>
          </rPr>
          <t xml:space="preserve">1) use the Client version, which should allow you to copy or save;
</t>
        </r>
        <r>
          <rPr>
            <sz val="10"/>
            <color rgb="FF000000"/>
            <rFont val="Calibri"/>
            <family val="2"/>
          </rPr>
          <t xml:space="preserve">2) open the Lab within the Virtual Machine version of Excel. This requires you to have your Lab saved in your H drive or Massey-provided OneDrive. You can do that by using the General Labs icon, and using Chrome to access Stream and the Lab, accessing Temple and transfering the data, and then upload the file to the 'IRI Data temporary submission' box in Topics 9 or 11, and download it from there to your local machine.
</t>
        </r>
        <r>
          <rPr>
            <sz val="10"/>
            <color rgb="FF000000"/>
            <rFont val="Calibri"/>
            <family val="2"/>
          </rPr>
          <t>The Client route is much easier, if you can install it, since you should be able to copy and paste from there.</t>
        </r>
      </text>
    </comment>
  </commentList>
</comments>
</file>

<file path=xl/sharedStrings.xml><?xml version="1.0" encoding="utf-8"?>
<sst xmlns="http://schemas.openxmlformats.org/spreadsheetml/2006/main" count="1210" uniqueCount="1024">
  <si>
    <t>X</t>
  </si>
  <si>
    <t>Y</t>
  </si>
  <si>
    <t>Sum:</t>
  </si>
  <si>
    <t>Mean:</t>
  </si>
  <si>
    <t xml:space="preserve">Y - y̅ </t>
  </si>
  <si>
    <t>X - x̅</t>
  </si>
  <si>
    <t>(X - x̅) (Y - y̅)</t>
  </si>
  <si>
    <t>(X - x̅) (X - x̅)</t>
  </si>
  <si>
    <t>Regression</t>
  </si>
  <si>
    <t>=pearson()</t>
  </si>
  <si>
    <t>=intercept()</t>
  </si>
  <si>
    <t>=rsq()</t>
  </si>
  <si>
    <t>=r * r</t>
  </si>
  <si>
    <t>Ys, Xs</t>
  </si>
  <si>
    <t>Correlation</t>
  </si>
  <si>
    <t>Estimate type</t>
  </si>
  <si>
    <t>Excel formula</t>
  </si>
  <si>
    <t>order of Ys and Xs matters</t>
  </si>
  <si>
    <t>{alternative method}</t>
  </si>
  <si>
    <t>Complete Regression Components:</t>
  </si>
  <si>
    <t>Data:</t>
  </si>
  <si>
    <r>
      <t xml:space="preserve">slope coefficient </t>
    </r>
    <r>
      <rPr>
        <b/>
        <sz val="10"/>
        <color theme="1"/>
        <rFont val="Calibri"/>
        <family val="2"/>
        <scheme val="minor"/>
      </rPr>
      <t>b</t>
    </r>
    <r>
      <rPr>
        <sz val="10"/>
        <color theme="1"/>
        <rFont val="Calibri"/>
        <family val="2"/>
        <scheme val="minor"/>
      </rPr>
      <t>:</t>
    </r>
  </si>
  <si>
    <r>
      <t xml:space="preserve">intercept </t>
    </r>
    <r>
      <rPr>
        <b/>
        <sz val="10"/>
        <color theme="1"/>
        <rFont val="Calibri"/>
        <family val="2"/>
        <scheme val="minor"/>
      </rPr>
      <t>a</t>
    </r>
    <r>
      <rPr>
        <sz val="10"/>
        <color theme="1"/>
        <rFont val="Calibri"/>
        <family val="2"/>
        <scheme val="minor"/>
      </rPr>
      <t>:</t>
    </r>
  </si>
  <si>
    <r>
      <t xml:space="preserve">Write complete </t>
    </r>
    <r>
      <rPr>
        <b/>
        <sz val="10"/>
        <color theme="1"/>
        <rFont val="Calibri"/>
        <family val="2"/>
        <scheme val="minor"/>
      </rPr>
      <t>Regression equation</t>
    </r>
    <r>
      <rPr>
        <sz val="10"/>
        <color theme="1"/>
        <rFont val="Calibri"/>
        <family val="2"/>
        <scheme val="minor"/>
      </rPr>
      <t>:</t>
    </r>
  </si>
  <si>
    <r>
      <t>Pearson coefficient (</t>
    </r>
    <r>
      <rPr>
        <b/>
        <sz val="12"/>
        <color theme="1"/>
        <rFont val="Calibri"/>
        <family val="2"/>
        <scheme val="minor"/>
      </rPr>
      <t>r</t>
    </r>
    <r>
      <rPr>
        <sz val="12"/>
        <color theme="1"/>
        <rFont val="Calibri"/>
        <family val="2"/>
        <scheme val="minor"/>
      </rPr>
      <t>)</t>
    </r>
  </si>
  <si>
    <r>
      <t>slope coefficient (</t>
    </r>
    <r>
      <rPr>
        <b/>
        <sz val="12"/>
        <color theme="1"/>
        <rFont val="Calibri"/>
        <family val="2"/>
        <scheme val="minor"/>
      </rPr>
      <t>b</t>
    </r>
    <r>
      <rPr>
        <sz val="12"/>
        <color theme="1"/>
        <rFont val="Calibri"/>
        <family val="2"/>
        <scheme val="minor"/>
      </rPr>
      <t>)</t>
    </r>
  </si>
  <si>
    <r>
      <t>Intercept (</t>
    </r>
    <r>
      <rPr>
        <b/>
        <sz val="12"/>
        <color theme="1"/>
        <rFont val="Calibri"/>
        <family val="2"/>
        <scheme val="minor"/>
      </rPr>
      <t>a</t>
    </r>
    <r>
      <rPr>
        <sz val="12"/>
        <color theme="1"/>
        <rFont val="Calibri"/>
        <family val="2"/>
        <scheme val="minor"/>
      </rPr>
      <t>)</t>
    </r>
  </si>
  <si>
    <r>
      <t>R squared (</t>
    </r>
    <r>
      <rPr>
        <b/>
        <sz val="12"/>
        <color theme="1"/>
        <rFont val="Calibri"/>
        <family val="2"/>
        <scheme val="minor"/>
      </rPr>
      <t>R</t>
    </r>
    <r>
      <rPr>
        <b/>
        <vertAlign val="superscript"/>
        <sz val="12"/>
        <color theme="1"/>
        <rFont val="Calibri"/>
        <family val="2"/>
        <scheme val="minor"/>
      </rPr>
      <t>2</t>
    </r>
    <r>
      <rPr>
        <sz val="12"/>
        <color theme="1"/>
        <rFont val="Calibri"/>
        <family val="2"/>
        <scheme val="minor"/>
      </rPr>
      <t>)</t>
    </r>
  </si>
  <si>
    <t>(x̅)</t>
  </si>
  <si>
    <t>(y̅)</t>
  </si>
  <si>
    <t>In the Excel help file for the LINEST function, you will find the following:</t>
  </si>
  <si>
    <r>
      <t xml:space="preserve">Microsoft have chosen different notation to most texts, where the slope coefficient is conventionally termed </t>
    </r>
    <r>
      <rPr>
        <i/>
        <sz val="12"/>
        <color theme="1"/>
        <rFont val="Calibri"/>
        <family val="2"/>
        <scheme val="minor"/>
      </rPr>
      <t>b (sometimes b</t>
    </r>
    <r>
      <rPr>
        <i/>
        <vertAlign val="subscript"/>
        <sz val="12"/>
        <color theme="1"/>
        <rFont val="Calibri"/>
        <family val="2"/>
        <scheme val="minor"/>
      </rPr>
      <t>1</t>
    </r>
    <r>
      <rPr>
        <i/>
        <sz val="12"/>
        <color theme="1"/>
        <rFont val="Calibri"/>
        <family val="2"/>
        <scheme val="minor"/>
      </rPr>
      <t>)</t>
    </r>
    <r>
      <rPr>
        <sz val="12"/>
        <color theme="1"/>
        <rFont val="Calibri"/>
        <family val="2"/>
        <scheme val="minor"/>
      </rPr>
      <t xml:space="preserve">, and the intercept is </t>
    </r>
    <r>
      <rPr>
        <i/>
        <sz val="12"/>
        <color theme="1"/>
        <rFont val="Calibri"/>
        <family val="2"/>
        <scheme val="minor"/>
      </rPr>
      <t>a (sometimes b</t>
    </r>
    <r>
      <rPr>
        <i/>
        <vertAlign val="subscript"/>
        <sz val="12"/>
        <color theme="1"/>
        <rFont val="Calibri"/>
        <family val="2"/>
        <scheme val="minor"/>
      </rPr>
      <t>0</t>
    </r>
    <r>
      <rPr>
        <i/>
        <sz val="12"/>
        <color theme="1"/>
        <rFont val="Calibri"/>
        <family val="2"/>
        <scheme val="minor"/>
      </rPr>
      <t>)</t>
    </r>
  </si>
  <si>
    <r>
      <rPr>
        <b/>
        <sz val="12"/>
        <color theme="1"/>
        <rFont val="Calibri"/>
        <family val="2"/>
        <scheme val="minor"/>
      </rPr>
      <t>Task 1 step 2</t>
    </r>
    <r>
      <rPr>
        <sz val="12"/>
        <color theme="1"/>
        <rFont val="Calibri"/>
        <family val="2"/>
        <scheme val="minor"/>
      </rPr>
      <t>:</t>
    </r>
    <r>
      <rPr>
        <i/>
        <sz val="12"/>
        <color theme="1"/>
        <rFont val="Calibri"/>
        <family val="2"/>
        <scheme val="minor"/>
      </rPr>
      <t xml:space="preserve"> Now use Excel formulae to calculate the following:</t>
    </r>
  </si>
  <si>
    <t>array 1 = Ys; array 2 = Xs  (separate with comma - can be other way around - doesn't matter)</t>
  </si>
  <si>
    <t>115.109 Topic 9 Lab Worksheet: Regression</t>
  </si>
  <si>
    <t>SUMMARY OUTPUT</t>
  </si>
  <si>
    <t>Regression Statistics</t>
  </si>
  <si>
    <t>Multiple R</t>
  </si>
  <si>
    <t>R Square</t>
  </si>
  <si>
    <t>Adjusted R Square</t>
  </si>
  <si>
    <t>Standard Error</t>
  </si>
  <si>
    <t>Observations</t>
  </si>
  <si>
    <t>ANOVA</t>
  </si>
  <si>
    <t>df</t>
  </si>
  <si>
    <t>SS</t>
  </si>
  <si>
    <t>MS</t>
  </si>
  <si>
    <t>F</t>
  </si>
  <si>
    <t>Significance F</t>
  </si>
  <si>
    <t>Residual</t>
  </si>
  <si>
    <t>Total</t>
  </si>
  <si>
    <t>Coefficients</t>
  </si>
  <si>
    <t>t Stat</t>
  </si>
  <si>
    <t>P-value</t>
  </si>
  <si>
    <t>Lower 95%</t>
  </si>
  <si>
    <t>Upper 95%</t>
  </si>
  <si>
    <t>Lower 95.0%</t>
  </si>
  <si>
    <t>Upper 95.0%</t>
  </si>
  <si>
    <t>Intercept</t>
  </si>
  <si>
    <t>X Variable 1</t>
  </si>
  <si>
    <t>X Variable 2</t>
  </si>
  <si>
    <t>X Variable 3</t>
  </si>
  <si>
    <t>Predicted Y</t>
  </si>
  <si>
    <t>y - ŷ</t>
  </si>
  <si>
    <t>ŷ</t>
  </si>
  <si>
    <t>Best Puffed Chunk 215g</t>
  </si>
  <si>
    <t>Other Brand Fruit/Mint Sunnyal 450g</t>
  </si>
  <si>
    <t>Best Chippies 460g</t>
  </si>
  <si>
    <t>Best Chippies 275g</t>
  </si>
  <si>
    <t>Best Crunchy Pieces Super 300g</t>
  </si>
  <si>
    <t>Best Crunchy Pieces Super 500g</t>
  </si>
  <si>
    <t>Price $/Unit</t>
  </si>
  <si>
    <t>Dollars</t>
  </si>
  <si>
    <t>New Zealand Grocery</t>
  </si>
  <si>
    <t>Units</t>
  </si>
  <si>
    <t>Dist Num%</t>
  </si>
  <si>
    <t>Highest Weekly Price</t>
  </si>
  <si>
    <t>Lowest Weekly Price</t>
  </si>
  <si>
    <t>Promoted Price &gt;= 3 % 9 wks</t>
  </si>
  <si>
    <t>Non Promoted Price $/Unit &gt;= 3 % 9 wks</t>
  </si>
  <si>
    <t>Percentage Discount &gt;= 3 % 9 wks</t>
  </si>
  <si>
    <t>Best Super Doopers 525g</t>
  </si>
  <si>
    <t>Better Crunch-ola 750g</t>
  </si>
  <si>
    <t>Better Super Doopers Stickman Spcl 1kg</t>
  </si>
  <si>
    <t>Better Super Doopers+2x40g 750g</t>
  </si>
  <si>
    <t>Other Brand Neon/Pieces 405g</t>
  </si>
  <si>
    <t>Fab Flakeys Slicies Chunk Original 16s 500g</t>
  </si>
  <si>
    <r>
      <rPr>
        <b/>
        <sz val="12"/>
        <color theme="1"/>
        <rFont val="Calibri"/>
        <family val="2"/>
        <scheme val="minor"/>
      </rPr>
      <t>Task 1 step 3</t>
    </r>
    <r>
      <rPr>
        <sz val="12"/>
        <color theme="1"/>
        <rFont val="Calibri"/>
        <family val="2"/>
        <scheme val="minor"/>
      </rPr>
      <t>:</t>
    </r>
    <r>
      <rPr>
        <i/>
        <sz val="12"/>
        <color theme="1"/>
        <rFont val="Calibri"/>
        <family val="2"/>
        <scheme val="minor"/>
      </rPr>
      <t xml:space="preserve"> Construct a scatterplot of Y on X:</t>
    </r>
  </si>
  <si>
    <t xml:space="preserve">Then add the trendline: Chart Design &gt;&gt; Add Chart Element &gt;&gt; Trendline &gt;&gt; More Trendline Options &gt;&gt; Linear and </t>
  </si>
  <si>
    <r>
      <rPr>
        <b/>
        <sz val="12"/>
        <color theme="1"/>
        <rFont val="Calibri"/>
        <family val="2"/>
        <scheme val="minor"/>
      </rPr>
      <t>Task 2 Step 1</t>
    </r>
    <r>
      <rPr>
        <sz val="12"/>
        <color theme="1"/>
        <rFont val="Calibri"/>
        <family val="2"/>
        <scheme val="minor"/>
      </rPr>
      <t xml:space="preserve">: </t>
    </r>
  </si>
  <si>
    <r>
      <rPr>
        <b/>
        <sz val="12"/>
        <color theme="1"/>
        <rFont val="Calibri"/>
        <family val="2"/>
        <scheme val="minor"/>
      </rPr>
      <t>Task 2 Step 2</t>
    </r>
    <r>
      <rPr>
        <sz val="12"/>
        <color theme="1"/>
        <rFont val="Calibri"/>
        <family val="2"/>
        <scheme val="minor"/>
      </rPr>
      <t>:</t>
    </r>
  </si>
  <si>
    <t>Paste chart below</t>
  </si>
  <si>
    <t>In regression speak, the "Y" variable (Dollars) is the "Dependent Variable" (DV)</t>
  </si>
  <si>
    <t>The "X" variable (Dist Num %) is the "Independent Variable" (IV)</t>
  </si>
  <si>
    <t>DistNum%</t>
  </si>
  <si>
    <t>Task 4: Repeat the Regression function, this time including three Ivs: DistNum% (again), Price $/unit, and Percentage Discount</t>
  </si>
  <si>
    <t>Task 3: Use Data Analysis Toolpak function Regression to regress Dollars (DV) on Dist Num % (IV)</t>
  </si>
  <si>
    <t>Task 5 step 2: create a Scatterplot of the relationship, including trendline and equations (use the raw data in the IRI SKUs tab)</t>
  </si>
  <si>
    <t>\</t>
  </si>
  <si>
    <t>Design:</t>
  </si>
  <si>
    <t>Select Dollars, Units, Price$/unit</t>
  </si>
  <si>
    <t>Measures:</t>
  </si>
  <si>
    <t>Construct 4-week and 8-week moving averages for Price $/unit, using the Data Analysis &gt; Moving Average button, then copy and paste nicely formatted graphs below</t>
  </si>
  <si>
    <t>Time:</t>
  </si>
  <si>
    <t>Products:</t>
  </si>
  <si>
    <t>Market:</t>
  </si>
  <si>
    <t>slope</t>
  </si>
  <si>
    <t>intercept</t>
  </si>
  <si>
    <r>
      <t xml:space="preserve">Apple Total Revenue = </t>
    </r>
    <r>
      <rPr>
        <b/>
        <i/>
        <sz val="10"/>
        <rFont val="Arial"/>
        <family val="2"/>
      </rPr>
      <t>a</t>
    </r>
    <r>
      <rPr>
        <sz val="10"/>
        <rFont val="Arial"/>
        <family val="2"/>
      </rPr>
      <t xml:space="preserve"> + </t>
    </r>
    <r>
      <rPr>
        <b/>
        <i/>
        <sz val="10"/>
        <rFont val="Arial"/>
        <family val="2"/>
      </rPr>
      <t>b</t>
    </r>
    <r>
      <rPr>
        <sz val="10"/>
        <rFont val="Arial"/>
        <family val="2"/>
      </rPr>
      <t xml:space="preserve"> iPhone unit sales</t>
    </r>
  </si>
  <si>
    <t>Regression 4:</t>
  </si>
  <si>
    <t>Regression Output 4: Total Revenue on iPhone units sold:</t>
  </si>
  <si>
    <r>
      <t xml:space="preserve">iPhone Revenue = </t>
    </r>
    <r>
      <rPr>
        <b/>
        <i/>
        <sz val="10"/>
        <rFont val="Arial"/>
        <family val="2"/>
      </rPr>
      <t>a</t>
    </r>
    <r>
      <rPr>
        <sz val="10"/>
        <rFont val="Arial"/>
        <family val="2"/>
      </rPr>
      <t xml:space="preserve"> + </t>
    </r>
    <r>
      <rPr>
        <b/>
        <i/>
        <sz val="10"/>
        <rFont val="Arial"/>
        <family val="2"/>
      </rPr>
      <t>b</t>
    </r>
    <r>
      <rPr>
        <sz val="10"/>
        <rFont val="Arial"/>
        <family val="2"/>
      </rPr>
      <t xml:space="preserve"> iPhone unit sales</t>
    </r>
  </si>
  <si>
    <t>Regression 3:</t>
  </si>
  <si>
    <t>Regression Output 3: iPhone Revenue on iPhone units sold:</t>
  </si>
  <si>
    <t>https://www.statista.com/statistics/263401/global-apple-iphone-sales-since-3rd-quarter-2007/</t>
  </si>
  <si>
    <t>Sources:</t>
  </si>
  <si>
    <t>forecasts</t>
  </si>
  <si>
    <t>8 + 8Plus + XR + 11 + 11Pro + 11ProMax</t>
  </si>
  <si>
    <t>Q4 2019</t>
  </si>
  <si>
    <t>7 + 7Plus + 8 + 8Plus + XS + XS Max + XR</t>
  </si>
  <si>
    <t>Q3 2019</t>
  </si>
  <si>
    <t>Q2 2019</t>
  </si>
  <si>
    <t>Q1 2019</t>
  </si>
  <si>
    <t>Q4 2018</t>
  </si>
  <si>
    <t>6s + 6sPlus + SE + 7 + 7Plus + 8 + 8Plus + X</t>
  </si>
  <si>
    <t>Q3 2018</t>
  </si>
  <si>
    <t>X (Q3 unit sales)</t>
  </si>
  <si>
    <t>Q2 2018</t>
  </si>
  <si>
    <t>Q1 2018</t>
  </si>
  <si>
    <t>Regression equation 2:</t>
  </si>
  <si>
    <t>Regression equation 1:</t>
  </si>
  <si>
    <t>Q4 2017</t>
  </si>
  <si>
    <t>6s + 6sPlus + SE + 7 + 7Plus</t>
  </si>
  <si>
    <t>Q3 2017</t>
  </si>
  <si>
    <t>Q2 2017</t>
  </si>
  <si>
    <t>Q1 2017</t>
  </si>
  <si>
    <t>6 + 6Plus + 6s + 6sPlus + SE</t>
  </si>
  <si>
    <t>Q4 2016</t>
  </si>
  <si>
    <t>Q3 2016</t>
  </si>
  <si>
    <t>5S + 6 + 6Plus + 6s + 6sPlus</t>
  </si>
  <si>
    <t>Q2 2016</t>
  </si>
  <si>
    <t>Q1 2016</t>
  </si>
  <si>
    <t>5S + 6 + 6Plus</t>
  </si>
  <si>
    <t>Q4 2015</t>
  </si>
  <si>
    <t>5S + 5C + 6 + 6Plus</t>
  </si>
  <si>
    <t>Q3 2015</t>
  </si>
  <si>
    <t>Q2 2015</t>
  </si>
  <si>
    <t>Q1 2015</t>
  </si>
  <si>
    <t>4S + 5S + 5C</t>
  </si>
  <si>
    <t>Q4 2014</t>
  </si>
  <si>
    <t>Q3 2014</t>
  </si>
  <si>
    <t>Q2 2014</t>
  </si>
  <si>
    <t>Q1 2014</t>
  </si>
  <si>
    <t>4 + 4S + 5</t>
  </si>
  <si>
    <t>Q4 2013</t>
  </si>
  <si>
    <t>Q3 2013</t>
  </si>
  <si>
    <t>Q2 2013</t>
  </si>
  <si>
    <t>Q1 2013</t>
  </si>
  <si>
    <t>4 + 4S</t>
  </si>
  <si>
    <t>Q4 2012</t>
  </si>
  <si>
    <t>Q3 2012</t>
  </si>
  <si>
    <t>Q2 2012</t>
  </si>
  <si>
    <t>Q1 2012</t>
  </si>
  <si>
    <t>To predict:</t>
  </si>
  <si>
    <t>Q4 2011</t>
  </si>
  <si>
    <t>3GS + 4</t>
  </si>
  <si>
    <t>Q3 2011</t>
  </si>
  <si>
    <t>Q2 2011</t>
  </si>
  <si>
    <t>Q1 2011</t>
  </si>
  <si>
    <t>Q4 2010</t>
  </si>
  <si>
    <t>3G + 3GS</t>
  </si>
  <si>
    <t>Q3 2010</t>
  </si>
  <si>
    <t>Q2 2010</t>
  </si>
  <si>
    <t>Q1 2010</t>
  </si>
  <si>
    <t>Q4 2009</t>
  </si>
  <si>
    <t>3G</t>
  </si>
  <si>
    <t>Q3 2009</t>
  </si>
  <si>
    <t>Q2 2009</t>
  </si>
  <si>
    <t>Q1 2009</t>
  </si>
  <si>
    <t>Q3 units</t>
  </si>
  <si>
    <t>Year</t>
  </si>
  <si>
    <t>Q4 2008</t>
  </si>
  <si>
    <t>Q3 2008</t>
  </si>
  <si>
    <t>Q2 2008</t>
  </si>
  <si>
    <t>Q1 2008</t>
  </si>
  <si>
    <t>Q4 2007</t>
  </si>
  <si>
    <t>Q3 2007</t>
  </si>
  <si>
    <t>iPhone Revenue $b</t>
  </si>
  <si>
    <t>Company Revenue $b</t>
  </si>
  <si>
    <t>iPhone Models Sold</t>
  </si>
  <si>
    <t>iPhone Units Sold (million)</t>
  </si>
  <si>
    <t>Consider the following data, extracted from Apple financial statements.</t>
  </si>
  <si>
    <r>
      <rPr>
        <b/>
        <sz val="12"/>
        <color theme="1"/>
        <rFont val="Calibri"/>
        <family val="2"/>
        <scheme val="minor"/>
      </rPr>
      <t>Task 1:</t>
    </r>
    <r>
      <rPr>
        <i/>
        <sz val="12"/>
        <color theme="1"/>
        <rFont val="Calibri"/>
        <family val="2"/>
        <scheme val="minor"/>
      </rPr>
      <t xml:space="preserve"> For the Apple data below:</t>
    </r>
  </si>
  <si>
    <t>115.109 Topic 11 Lab Worksheet: Time Series</t>
  </si>
  <si>
    <t>8-week Moving Average</t>
  </si>
  <si>
    <t>4-week Moving Average</t>
  </si>
  <si>
    <t>Weekly data</t>
  </si>
  <si>
    <t>Q1 2020</t>
  </si>
  <si>
    <t>Q2 2020</t>
  </si>
  <si>
    <t>Q3 2020</t>
  </si>
  <si>
    <t>Q2 2007</t>
  </si>
  <si>
    <t>Q1 units</t>
  </si>
  <si>
    <t>Product:</t>
  </si>
  <si>
    <t>Measure:</t>
  </si>
  <si>
    <t xml:space="preserve">Time: </t>
  </si>
  <si>
    <t>DistNum% (D)</t>
  </si>
  <si>
    <t>Rerun Regression, expanding the Input X Range to column F as follows (leaving constant blank this time):</t>
  </si>
  <si>
    <t>You do not need to rearrange the columns for this as there is only a single X. Again leave the constant blank</t>
  </si>
  <si>
    <t>Predicted iPhone Revenue</t>
  </si>
  <si>
    <t>Better Super Doopers Not So Yummy Bran 500g</t>
  </si>
  <si>
    <t>Fab Fruity Faves Lemon &amp; Not So Yummy 350g</t>
  </si>
  <si>
    <t>Other Brand Rolls Sunnyal Breakfast 405g</t>
  </si>
  <si>
    <t>Other Brand Neon Pieces 450g</t>
  </si>
  <si>
    <t>Best Crunchy Pieces Super 600g</t>
  </si>
  <si>
    <t>Better Super Doopers Catering Pk 4.5kg</t>
  </si>
  <si>
    <t>Better Super Doopers Kids 375g</t>
  </si>
  <si>
    <t>Fab Black Grape 460g</t>
  </si>
  <si>
    <t>Fab Slicies Chunk Choc 360g</t>
  </si>
  <si>
    <t>Fab Fruity Faves Lemon &amp; Not So Yummy 570g</t>
  </si>
  <si>
    <t>Ensure you have the Price per unit variable on the X-axis</t>
  </si>
  <si>
    <t>Your Name:</t>
  </si>
  <si>
    <t>Student ID:</t>
  </si>
  <si>
    <t>Q1 2021</t>
  </si>
  <si>
    <t>Q2 2021</t>
  </si>
  <si>
    <t>Q3 2021</t>
  </si>
  <si>
    <t>Q1 2022</t>
  </si>
  <si>
    <t>Q2 2022</t>
  </si>
  <si>
    <t>Q4 2021</t>
  </si>
  <si>
    <t>Q4 2020</t>
  </si>
  <si>
    <t>Price $/unit (E)</t>
  </si>
  <si>
    <t>% Discount (F)</t>
  </si>
  <si>
    <t>We will do it the regular ('marketing') way: regress Units (DV, Y, column C) on Price $/unit (IV, X, column E)</t>
  </si>
  <si>
    <t>&lt;&lt;End Lab 9&gt;&gt;</t>
  </si>
  <si>
    <t>This replicates Alfred Marshall's price-quantity chart that you did in Lab 9, but then you looked at multiple products at one point in time.</t>
  </si>
  <si>
    <t>This is similar to the classic economics relationship: price and quantity, but done cross-sectionally: across a range of products</t>
  </si>
  <si>
    <t>Prediction Residuals</t>
  </si>
  <si>
    <t>{These are rhetorical questions for you to think about - no interpretation required.}</t>
  </si>
  <si>
    <t>This time we will use one product, over many time points. Does this make the relationship between price and quantity sold more evident? **</t>
  </si>
  <si>
    <t>There is a test to determine this (the Durbin-Watson test - can be added to Excel via plugins) and econometricians have methods to correct it if present - but that is beyond this course.</t>
  </si>
  <si>
    <t>Q4 2022</t>
  </si>
  <si>
    <t>Q1 2023</t>
  </si>
  <si>
    <t>Q2 2023</t>
  </si>
  <si>
    <t>Q3 2022</t>
  </si>
  <si>
    <t>SE2 + XR + 11 + 11Pro + 11ProMax</t>
  </si>
  <si>
    <t>SE2 + XR + 11 + 12 + 12mini + 12Pro + 12ProMax</t>
  </si>
  <si>
    <t>SE2 + 11 + 12 + 12mini + 13 + 13mini + 13Pro + 13ProMax</t>
  </si>
  <si>
    <t>11 + 12 + 12mini + SE3 + 13 + 13mini + 13Pro + 13ProMax</t>
  </si>
  <si>
    <t>12 + SE3 + 13 + 13mini + 14 + 14Plus + 14Pro + 14ProMax</t>
  </si>
  <si>
    <t>SE3 + 13 + 14 + 14Plus + 15 + 15Plus + 15Pro + 15ProMax</t>
  </si>
  <si>
    <r>
      <t xml:space="preserve">Run Regression </t>
    </r>
    <r>
      <rPr>
        <b/>
        <sz val="12"/>
        <color theme="1"/>
        <rFont val="Calibri"/>
        <family val="2"/>
        <scheme val="minor"/>
      </rPr>
      <t>in the IRI SKUs file</t>
    </r>
    <r>
      <rPr>
        <sz val="12"/>
        <color theme="1"/>
        <rFont val="Calibri"/>
        <family val="2"/>
        <scheme val="minor"/>
      </rPr>
      <t>, setting up as follows:</t>
    </r>
  </si>
  <si>
    <t>To add more IVs, they need to be contiguous (next to each other). The easiest way to achieve this is to move % Discount (if you haven't already done so)</t>
  </si>
  <si>
    <t>Q3 2023</t>
  </si>
  <si>
    <t>Q4 2023</t>
  </si>
  <si>
    <t>Q1 2024</t>
  </si>
  <si>
    <t>Q2 2024</t>
  </si>
  <si>
    <t>https://www.businessofapps.com/data/apple-statistics/</t>
  </si>
  <si>
    <t>1.7: Construct a line chart of the predicted (column H) and actual sales (column E) curves - look for any pattern in the residuals (deviations from the predicted line)</t>
  </si>
  <si>
    <t>1.7 Chart:</t>
  </si>
  <si>
    <t>To add the X-axis labels:</t>
  </si>
  <si>
    <t>**NB: this time series regression likely suffers from serial autocorrelation, when the prediction errors in any given time point are correlated with the prediction errors in the previous time point.</t>
  </si>
  <si>
    <t>SE3 +13 + 14 + 14Plus + 15 + 15Plus + 15Pro + 15ProMax</t>
  </si>
  <si>
    <t>Average iPhone "Price" US$</t>
  </si>
  <si>
    <t>Q3 2024</t>
  </si>
  <si>
    <t>Q4 2024</t>
  </si>
  <si>
    <t xml:space="preserve">SE3 + 14 + 14Plus + 15 + 15Plus + 15Pro + 15ProMax + 16 + 16Plus + 16Pro </t>
  </si>
  <si>
    <t>15 + 15Plus + 16 + 16Plus + 16Pro + 16ProMax</t>
  </si>
  <si>
    <t>15 + 15Plus + 16 + 16Plus + 16Pro + 16ProMax + 16e</t>
  </si>
  <si>
    <t>Q4 units</t>
  </si>
  <si>
    <t>Y (Q4 unit sales) =</t>
  </si>
  <si>
    <t>Y (Q1 unit sales) =</t>
  </si>
  <si>
    <t>X (Q4 unit sales)</t>
  </si>
  <si>
    <r>
      <rPr>
        <b/>
        <sz val="12"/>
        <color theme="1"/>
        <rFont val="Calibri"/>
        <family val="2"/>
        <scheme val="minor"/>
      </rPr>
      <t>Task 1 step 1</t>
    </r>
    <r>
      <rPr>
        <sz val="12"/>
        <color theme="1"/>
        <rFont val="Calibri"/>
        <family val="2"/>
        <scheme val="minor"/>
      </rPr>
      <t>:</t>
    </r>
    <r>
      <rPr>
        <i/>
        <sz val="12"/>
        <color theme="1"/>
        <rFont val="Calibri"/>
        <family val="2"/>
        <scheme val="minor"/>
      </rPr>
      <t xml:space="preserve"> For the following data, complete the manual calculation of the regression components</t>
    </r>
    <r>
      <rPr>
        <sz val="12"/>
        <color theme="1"/>
        <rFont val="Calibri"/>
        <family val="2"/>
        <scheme val="minor"/>
      </rPr>
      <t>, starting with the variable means</t>
    </r>
  </si>
  <si>
    <t>Test 2 mark</t>
  </si>
  <si>
    <t>Test 1 mark</t>
  </si>
  <si>
    <t>Select cells B6:C26and Insert &gt;&gt; Scatterplot</t>
  </si>
  <si>
    <t>Adjust both axes to 0-10 (double-click on an axis &gt;&gt; axis options &gt;&gt; axis bounds &gt;&gt; adjust minimum and maximum if necessary; repeat for other axis)</t>
  </si>
  <si>
    <t>parameters hints</t>
  </si>
  <si>
    <t>order of Ys and Xs matters; 'const' and 'stats' are not needed here</t>
  </si>
  <si>
    <t>Hopefully the scatterplot will have Test 1 on the X (horizontal) axis and Test 2 on the Y (vertical)</t>
  </si>
  <si>
    <t>Paste chart below and interpret result.</t>
  </si>
  <si>
    <t>Step 1.1:
iPhone % Total Revenue</t>
  </si>
  <si>
    <t>Regression Output 1: Q4 on Q3:</t>
  </si>
  <si>
    <t>Regression Output 2: Q1 on Q4:</t>
  </si>
  <si>
    <r>
      <t xml:space="preserve">iPhone unit sales Q4 = </t>
    </r>
    <r>
      <rPr>
        <b/>
        <i/>
        <sz val="10"/>
        <rFont val="Arial"/>
        <family val="2"/>
      </rPr>
      <t>a</t>
    </r>
    <r>
      <rPr>
        <sz val="10"/>
        <rFont val="Arial"/>
        <family val="2"/>
      </rPr>
      <t xml:space="preserve"> + </t>
    </r>
    <r>
      <rPr>
        <b/>
        <i/>
        <sz val="10"/>
        <rFont val="Arial"/>
        <family val="2"/>
      </rPr>
      <t>b</t>
    </r>
    <r>
      <rPr>
        <sz val="10"/>
        <rFont val="Arial"/>
        <family val="2"/>
      </rPr>
      <t xml:space="preserve"> iPhone unit sales Q3</t>
    </r>
  </si>
  <si>
    <r>
      <t xml:space="preserve">Repeat for Total Revenue (Y, column D) on iPhone units sold (X), this time </t>
    </r>
    <r>
      <rPr>
        <b/>
        <sz val="10"/>
        <rFont val="Arial"/>
        <family val="2"/>
      </rPr>
      <t>not</t>
    </r>
    <r>
      <rPr>
        <sz val="10"/>
        <rFont val="Arial"/>
        <family val="2"/>
      </rPr>
      <t xml:space="preserve"> restricting the intercept</t>
    </r>
  </si>
  <si>
    <t>Y (Q1 iPhone revenue) =</t>
  </si>
  <si>
    <t>X (Q1 unit sales)</t>
  </si>
  <si>
    <t>Y (Q1 Total revenue) =</t>
  </si>
  <si>
    <t>(these should all be #N/A)</t>
  </si>
  <si>
    <t xml:space="preserve"> </t>
  </si>
  <si>
    <t>Bonus: second chart excluding the top two sellers</t>
  </si>
  <si>
    <t>Copy and paste results below (or set B104 of this sheet as the output range)</t>
  </si>
  <si>
    <t>Copy and paste results below (you can set B130 of this sheet as the output range)</t>
  </si>
  <si>
    <t>Copy and paste results below (or set B159 in this sheet as the output range)</t>
  </si>
  <si>
    <t>Task 5: Use Data Analysis Toolpak function Regression to regress Units (DV) on Price $/Unit (IV) [in the IRI SKUs sheet]</t>
  </si>
  <si>
    <r>
      <t xml:space="preserve">Microsoft have chosen the symbol </t>
    </r>
    <r>
      <rPr>
        <i/>
        <sz val="12"/>
        <color theme="1"/>
        <rFont val="Calibri"/>
        <family val="2"/>
        <scheme val="minor"/>
      </rPr>
      <t>m</t>
    </r>
    <r>
      <rPr>
        <sz val="12"/>
        <color theme="1"/>
        <rFont val="Calibri"/>
        <family val="2"/>
        <scheme val="minor"/>
      </rPr>
      <t xml:space="preserve"> for the slope, and </t>
    </r>
    <r>
      <rPr>
        <i/>
        <sz val="12"/>
        <color theme="1"/>
        <rFont val="Calibri"/>
        <family val="2"/>
        <scheme val="minor"/>
      </rPr>
      <t>b</t>
    </r>
    <r>
      <rPr>
        <sz val="12"/>
        <color theme="1"/>
        <rFont val="Calibri"/>
        <family val="2"/>
        <scheme val="minor"/>
      </rPr>
      <t xml:space="preserve"> for the intercept. At least the formula is correct!</t>
    </r>
  </si>
  <si>
    <t>Q1 2025</t>
  </si>
  <si>
    <t>Q2 2025</t>
  </si>
  <si>
    <t>Q3 2025</t>
  </si>
  <si>
    <t>Q4 2025</t>
  </si>
  <si>
    <t>Q1 2026</t>
  </si>
  <si>
    <t>16 + 16Plus + 16e + Air + 17 + 17 Pro +17 Pro Max</t>
  </si>
  <si>
    <t>16 + 16Plus + 16e + Air + 17 + 17 Pro +17 Pro Max + 17e</t>
  </si>
  <si>
    <t>2025/2026</t>
  </si>
  <si>
    <t>1.5: Now extrapolate revenue for Q1 2026, based on your forecast unit sales for Q1</t>
  </si>
  <si>
    <r>
      <t xml:space="preserve">First regress iPhone Revenue (Y, column E) on iPhone units sold (X, column B) </t>
    </r>
    <r>
      <rPr>
        <b/>
        <sz val="10"/>
        <rFont val="Arial"/>
        <family val="2"/>
      </rPr>
      <t>from Q4 2008 to Q4 2025</t>
    </r>
    <r>
      <rPr>
        <sz val="10"/>
        <rFont val="Arial"/>
        <family val="2"/>
      </rPr>
      <t>, and setting the Constant (intercept) to 0</t>
    </r>
  </si>
  <si>
    <t>Use the resulting equations to predict iPhone revenue and Total Revenue in Q1 2026</t>
  </si>
  <si>
    <t>https://www.statista.com/statistics/299153/apple-smartphone-shipments-worldwide/</t>
  </si>
  <si>
    <t>1.1: Calculate iPhone revenue as a percentage of total revenue for each quarter (F21:F89)</t>
  </si>
  <si>
    <t>1.2: We want to forecast iPhone and total revenue in Q1 2026, but to do this we need to know unit sales for Q4 2025 and Q1 2026, since we do not have this data.</t>
  </si>
  <si>
    <t>1.2: Also extend the average iPhone 'price' to G88)</t>
  </si>
  <si>
    <t>1.3: Extrapolate units for Q4 2025 and Q1 2026*: add to bottom of table</t>
  </si>
  <si>
    <t>* Apple's 'second' quarter ends March 2026: data will be released early May; the quarters shown here are calendar quarters</t>
  </si>
  <si>
    <t>1.4: To extrapolate units for Q4 2025 and Q1 2026: first regress Q4 (Y) on Q3 (X) for 2008-2024, to predict Q4 2025 using Q3 2025 as the input</t>
  </si>
  <si>
    <r>
      <t xml:space="preserve"> </t>
    </r>
    <r>
      <rPr>
        <b/>
        <i/>
        <sz val="10"/>
        <rFont val="Arial"/>
        <family val="2"/>
      </rPr>
      <t>then</t>
    </r>
    <r>
      <rPr>
        <sz val="10"/>
        <rFont val="Arial"/>
        <family val="2"/>
      </rPr>
      <t xml:space="preserve"> regress Q1 (Y) on Q4 (X) 2008-2024, to predict Q1 2025=6 using Q4 2025 as the input</t>
    </r>
  </si>
  <si>
    <t>Use the known Q3 2025 unit sales value, and the regression equation, to predict Q4</t>
  </si>
  <si>
    <r>
      <t xml:space="preserve">iPhone unit sales Q1 2026 = </t>
    </r>
    <r>
      <rPr>
        <b/>
        <i/>
        <sz val="10"/>
        <rFont val="Arial"/>
        <family val="2"/>
      </rPr>
      <t>a</t>
    </r>
    <r>
      <rPr>
        <sz val="10"/>
        <rFont val="Arial"/>
        <family val="2"/>
      </rPr>
      <t xml:space="preserve"> + </t>
    </r>
    <r>
      <rPr>
        <b/>
        <i/>
        <sz val="10"/>
        <rFont val="Arial"/>
        <family val="2"/>
      </rPr>
      <t>b</t>
    </r>
    <r>
      <rPr>
        <sz val="10"/>
        <rFont val="Arial"/>
        <family val="2"/>
      </rPr>
      <t xml:space="preserve"> iPhone unit sales Q4 2025</t>
    </r>
  </si>
  <si>
    <t>Once we have the expected Q4 2025 unit sales value, we can use the second regression equation to prediict Q1 2026 unit sales</t>
  </si>
  <si>
    <t>1.6: Complete the predicted iPhone revenue (cells H21:H90 - paste special formulas), and interpret the residuals between the predicted values and the actual values (cells  I21:I90), ESPECIALLY cell I90.</t>
  </si>
  <si>
    <t>=@linest()</t>
  </si>
  <si>
    <r>
      <t xml:space="preserve">Add trendline and equation (with R-square statistic): Chart Design &gt; Add Chart Element &gt; Trendline &gt; More Trendline options,  </t>
    </r>
    <r>
      <rPr>
        <b/>
        <sz val="12"/>
        <color rgb="FFFF0000"/>
        <rFont val="Calibri (Body)"/>
      </rPr>
      <t>setting the Intercept to be 0</t>
    </r>
  </si>
  <si>
    <t>First load the IRI Temple plugin, and extract the weekly transaction data for the two Products, for all NZ, as follows (see steps to right)</t>
  </si>
  <si>
    <t>(If you forget to do this step, your second product's data will lie underneath the first - you can rearrange the resulting output instead if you want)</t>
  </si>
  <si>
    <t>Transfer to IRI products tab:</t>
  </si>
  <si>
    <t>As per Lab 9, you'll need to get your data out of Massey's remote desktop environment and into your lab file.</t>
  </si>
  <si>
    <t>Use a browser within the Virtual Machine to upload your saved data file (in the Virtual Machine environment) to the IRI Data temorary submission upload box - DOES NOT COUNT FOR MARKS</t>
  </si>
  <si>
    <t xml:space="preserve"> Then using your regular browser, download the data file and copy to your Lab file. [You will need to rearrange the data a bit because of the columns for the moving average calculations.]</t>
  </si>
  <si>
    <t>Use the IRI Temple plugin to extract data as per the IRI SKUs tab (see hints video in Topic 9)</t>
  </si>
  <si>
    <t>Create a new table in cell B2 of the Virtual Machine version of Excel, with the following selected:</t>
  </si>
  <si>
    <t>Due date: 19 October</t>
  </si>
  <si>
    <t>MAT To 19/04/26</t>
  </si>
  <si>
    <t>Best Rolls 40g</t>
  </si>
  <si>
    <t>Best Rolls Rice 525g</t>
  </si>
  <si>
    <t>Best Rolls Rice 620g</t>
  </si>
  <si>
    <t>Best Rolls Neon 500g</t>
  </si>
  <si>
    <t>Best Rolls Neon 620g</t>
  </si>
  <si>
    <t>Best Rolls BlueNeon Circlesond 410g</t>
  </si>
  <si>
    <t>Best Rolls Nuttyadamia Lemon 620g</t>
  </si>
  <si>
    <t>Best Rolls Nuttyadamia With Not So Yummy Clusters 410g</t>
  </si>
  <si>
    <t>Best Rolls Manuka Lemon 500g</t>
  </si>
  <si>
    <t>Best Rolls Melon Lovers 410g</t>
  </si>
  <si>
    <t>Best Rolls Peach RaspNeon 410g</t>
  </si>
  <si>
    <t>Best Rolls Peach RaspNeon 450g</t>
  </si>
  <si>
    <t>Best Clusters Fasterlden Circlesond Crunch 410g</t>
  </si>
  <si>
    <t>Best Crunchy Pieces Super 800g</t>
  </si>
  <si>
    <t>Best Crunchy Rice 315g</t>
  </si>
  <si>
    <t>Best Double Crunch Neon 315g</t>
  </si>
  <si>
    <t>Best Not So Yummy Pieces 320g</t>
  </si>
  <si>
    <t>Best Chippies 22g</t>
  </si>
  <si>
    <t>Better Bites Caramel Crunch 510g</t>
  </si>
  <si>
    <t>Better Rolls 1.2kg</t>
  </si>
  <si>
    <t>Better Rolls 1.5kg</t>
  </si>
  <si>
    <t>Better Rolls 1kg</t>
  </si>
  <si>
    <t>Better Rolls 375g</t>
  </si>
  <si>
    <t>Better Rolls 375g 1</t>
  </si>
  <si>
    <t>Better Rolls 375g 2</t>
  </si>
  <si>
    <t>Better Rolls 400g</t>
  </si>
  <si>
    <t>Better Rolls 440g</t>
  </si>
  <si>
    <t>Better Rolls 500g</t>
  </si>
  <si>
    <t>Better Rolls 575g</t>
  </si>
  <si>
    <t>Better Rolls 750g</t>
  </si>
  <si>
    <t>Better Rolls 750g 1</t>
  </si>
  <si>
    <t>Better Rolls 800g</t>
  </si>
  <si>
    <t>Better Rolls Circlesond &amp; Caramel 460g</t>
  </si>
  <si>
    <t>Better Rolls Chunk Forged 450g</t>
  </si>
  <si>
    <t>Better Rolls Rice 500g</t>
  </si>
  <si>
    <t>Better Rolls Rice Crunch 525g</t>
  </si>
  <si>
    <t>Better Rolls Banana Blast 500g</t>
  </si>
  <si>
    <t>Better Rolls Neon &amp; Milkyilla 460g</t>
  </si>
  <si>
    <t>Better Rolls Neon Crunch 400g</t>
  </si>
  <si>
    <t>Better Rolls Coco Crunch 500g</t>
  </si>
  <si>
    <t>Better Rolls CocoMelon &amp; Forged 400g</t>
  </si>
  <si>
    <t>Better Rolls YummyNeon &amp; CocoMelon 450g</t>
  </si>
  <si>
    <t>Better Rolls Energize 800g</t>
  </si>
  <si>
    <t>Better Rolls Energize Protein 400g</t>
  </si>
  <si>
    <t>Better Rolls Energize Milkyilla 500g</t>
  </si>
  <si>
    <t>Better Rolls Fasterlden Crumble 525g</t>
  </si>
  <si>
    <t>Better Rolls Grains &amp; Seeds 525g</t>
  </si>
  <si>
    <t>Better Rolls Get You Fastering 750g</t>
  </si>
  <si>
    <t>Better Rolls Lemon &amp; Fasterlden Not So Yummys 450g</t>
  </si>
  <si>
    <t>Better Rolls Lemon Crunch 510g</t>
  </si>
  <si>
    <t>Better Rolls Heat Treated 860g</t>
  </si>
  <si>
    <t>Better Rolls Heat Treated+ 575g</t>
  </si>
  <si>
    <t>Better Rolls Rough Crumble 525g</t>
  </si>
  <si>
    <t>Better Rolls Sunflower &amp; Tastee 400g</t>
  </si>
  <si>
    <t>Better Rolls V/Pk 1.2kg</t>
  </si>
  <si>
    <t>Better Rolls V/Pk 1.4kg</t>
  </si>
  <si>
    <t>Better Rolls Milkyilla CocoMelon Crunch 500g</t>
  </si>
  <si>
    <t>Better Rolls Weis Yummy Ltd Ed 480g</t>
  </si>
  <si>
    <t>Better Rolls Wholegrain NAS 1kg</t>
  </si>
  <si>
    <t>Better Rolls Wild Neon 500g</t>
  </si>
  <si>
    <t>Better Crunch-ola 1kg</t>
  </si>
  <si>
    <t>Better Crunch-ola 375g</t>
  </si>
  <si>
    <t>Better Crunch-ola 750g 1</t>
  </si>
  <si>
    <t>Better Super Doopers All Black Sprockets 1.2kg</t>
  </si>
  <si>
    <t>Better Super Doopers All Black Sprockets 750g</t>
  </si>
  <si>
    <t>Better Super Doopers Bowl 1pk</t>
  </si>
  <si>
    <t>Better Super Doopers Cater 1.12kg</t>
  </si>
  <si>
    <t>Better Super Doopers Heritage Sprockets 750g</t>
  </si>
  <si>
    <t>Fab Rolls 640g</t>
  </si>
  <si>
    <t>Fab Rolls Grape 1.15kg</t>
  </si>
  <si>
    <t>Fab Rolls Grape 435g</t>
  </si>
  <si>
    <t>Fab Rolls Grape 675g</t>
  </si>
  <si>
    <t>Fab Rolls Grape 765g</t>
  </si>
  <si>
    <t>Fab Rolls Mint Lift 430g</t>
  </si>
  <si>
    <t>Fab Rolls Mint Lift 700g</t>
  </si>
  <si>
    <t>Fab Rolls Mint Lift 775g</t>
  </si>
  <si>
    <t>Fab Rolls Fasterlden Crunchy 650g</t>
  </si>
  <si>
    <t>Fab Rolls Lemon 520g</t>
  </si>
  <si>
    <t>Fab Rolls Immune Support 565g</t>
  </si>
  <si>
    <t>Fab Rolls Immune Support 690g</t>
  </si>
  <si>
    <t>Fab Rolls Iron Clasters Cashew 630g</t>
  </si>
  <si>
    <t>Fab Rolls Iron Clasters Cashew 710g</t>
  </si>
  <si>
    <t>Fab Rolls Iron Clasters Melonty 410g</t>
  </si>
  <si>
    <t>Fab Rolls Low Sugar 450g</t>
  </si>
  <si>
    <t>Fab Rolls Low Sugar 510g</t>
  </si>
  <si>
    <t>Fab Rolls Heat Treated 320g</t>
  </si>
  <si>
    <t>Fab Rolls Heat Treated 560g</t>
  </si>
  <si>
    <t>Fab Rolls Heat Treated 580g</t>
  </si>
  <si>
    <t>Fab Rolls Original 280g</t>
  </si>
  <si>
    <t>Fab Rolls Original 360g</t>
  </si>
  <si>
    <t>Fab Rolls Original 700g</t>
  </si>
  <si>
    <t>Fab Rolls Slicies Original Whole Grain 500g</t>
  </si>
  <si>
    <t>Fab Rolls Slicies Original Whole Grain 720g</t>
  </si>
  <si>
    <t>Fab Rolls Slicies Original Whole Grain 750g</t>
  </si>
  <si>
    <t>Fab Rolls Squarz 460g</t>
  </si>
  <si>
    <t>Fab Rolls Wholegrain 510g</t>
  </si>
  <si>
    <t>Fab Rolls Wholegrain 895g</t>
  </si>
  <si>
    <t>Fab Rolls WildNeon 500g</t>
  </si>
  <si>
    <t>Fab Fruity Faves Rolls 375g</t>
  </si>
  <si>
    <t>Fab Fruity Faves Rolls 960g</t>
  </si>
  <si>
    <t>Fab Fruity Faves Lemon &amp; Not So Yummy 305g</t>
  </si>
  <si>
    <t>Fab Fruity Faves Lemon Wholegrains 640g</t>
  </si>
  <si>
    <t>Fab Fruity Faves Low Sugar 320g</t>
  </si>
  <si>
    <t>Fab Fruity Faves Whlgrains 670g</t>
  </si>
  <si>
    <t>Fab Pieces Indulgent RaspNeon Cacao Nib 620g</t>
  </si>
  <si>
    <t>Fab Pieces Indulgent Salted Caramel Nuttyadamia 550g</t>
  </si>
  <si>
    <t>Fab Pieces Tasty Lemon Circlesond 625g</t>
  </si>
  <si>
    <t>Fab Pieces W/Grain Chunk RaspNeon CocoMelon 550g</t>
  </si>
  <si>
    <t>Fab Pieces W/Grain Not So Yummy Cluster Pumpkin Seeds Circlesond 645g</t>
  </si>
  <si>
    <t>Fab Fruity Pillows Chunk 500g</t>
  </si>
  <si>
    <t>Fab Fasterodness Bowl Tasty Pieces Neon 625g</t>
  </si>
  <si>
    <t>Fab Fasterodness Bowl W/Grain Pieces Beans Currants Circlesonds 620g</t>
  </si>
  <si>
    <t>Fab Fasterodness Bowl Wholegrain Pieces Original 535g</t>
  </si>
  <si>
    <t>Fab H'wise Heart 510g</t>
  </si>
  <si>
    <t>Fab Muesli Pieces 705g</t>
  </si>
  <si>
    <t>Fab Muesli Pieces 820g</t>
  </si>
  <si>
    <t>Fab Not So Yummy Brits 1kg</t>
  </si>
  <si>
    <t>Fab Black Grape 1.22kg</t>
  </si>
  <si>
    <t>Fab Black Grape 795g</t>
  </si>
  <si>
    <t>Fab Black Calcium 385g</t>
  </si>
  <si>
    <t>Fab Black Calcium 690g</t>
  </si>
  <si>
    <t>Fab Black Clusters Circlesond Pepitas 450g</t>
  </si>
  <si>
    <t>Fab Black Clusters YummyNeon HazelMelon 450g</t>
  </si>
  <si>
    <t>Fab Black Omega 3 Lift 775g</t>
  </si>
  <si>
    <t>Fab Black Omega3 Lift 430g</t>
  </si>
  <si>
    <t>Fab Black Omega3 Lift 810g</t>
  </si>
  <si>
    <t>Fab Protein Lift 410g</t>
  </si>
  <si>
    <t>Fab Protein Not So Yummy Clusters 620g</t>
  </si>
  <si>
    <t>Fab Protein Not So Yummy Clusters 705g</t>
  </si>
  <si>
    <t>Fab Slicies Chunk 270g</t>
  </si>
  <si>
    <t>Fab Slicies Chunk 500g</t>
  </si>
  <si>
    <t>Fab Slicies Chunk Bitesize 370g</t>
  </si>
  <si>
    <t>Fab Slicies Chunk Bitesize 500g</t>
  </si>
  <si>
    <t>Fab Slicies Chunk Fruitful 500g</t>
  </si>
  <si>
    <t>Fab Slicies Chunk Lemon 500g</t>
  </si>
  <si>
    <t>Fab Slicies 750g</t>
  </si>
  <si>
    <t>Fab Slicies Fruit 500g</t>
  </si>
  <si>
    <t>Fab Slicies Lemon 500g</t>
  </si>
  <si>
    <t>Fab Slicies The Frosted One Vegan 500g</t>
  </si>
  <si>
    <t>Fab Vita Super Doopers 455g</t>
  </si>
  <si>
    <r>
      <t xml:space="preserve">Generate a Scatterplot with the remaining 33 SKUs (ignoring the Total Widgets row, if you have this), with </t>
    </r>
    <r>
      <rPr>
        <b/>
        <sz val="12"/>
        <color rgb="FFFF0000"/>
        <rFont val="Calibri (Body)"/>
      </rPr>
      <t>Dist Num %</t>
    </r>
    <r>
      <rPr>
        <sz val="12"/>
        <color theme="1"/>
        <rFont val="Calibri"/>
        <family val="2"/>
        <scheme val="minor"/>
      </rPr>
      <t xml:space="preserve"> on the X axis and </t>
    </r>
    <r>
      <rPr>
        <b/>
        <sz val="12"/>
        <color rgb="FFFF0000"/>
        <rFont val="Calibri (Body)"/>
      </rPr>
      <t>Dollars</t>
    </r>
    <r>
      <rPr>
        <sz val="12"/>
        <color theme="1"/>
        <rFont val="Calibri"/>
        <family val="2"/>
        <scheme val="minor"/>
      </rPr>
      <t xml:space="preserve"> on the Y</t>
    </r>
  </si>
  <si>
    <r>
      <t xml:space="preserve">Make sure the DistNum% variable is formatted with two decimal places. Paste the resulting table into the IRI SKUs tab of this file, and </t>
    </r>
    <r>
      <rPr>
        <b/>
        <sz val="12"/>
        <color rgb="FFFF0000"/>
        <rFont val="Calibri (Body)"/>
      </rPr>
      <t xml:space="preserve">remove the 129 products with sales units of 1 or less </t>
    </r>
    <r>
      <rPr>
        <b/>
        <sz val="12"/>
        <color theme="1"/>
        <rFont val="Calibri (Body)"/>
      </rPr>
      <t xml:space="preserve">(leaves </t>
    </r>
    <r>
      <rPr>
        <b/>
        <sz val="12"/>
        <color rgb="FFFF0000"/>
        <rFont val="Calibri (Body)"/>
      </rPr>
      <t>33</t>
    </r>
    <r>
      <rPr>
        <sz val="12"/>
        <color theme="1"/>
        <rFont val="Calibri"/>
        <family val="2"/>
        <scheme val="minor"/>
      </rPr>
      <t xml:space="preserve"> products). </t>
    </r>
  </si>
  <si>
    <t>Dollars, Units, Dist Num%, Price $/Unit, Highest Weekly Price, Lowest Weekly Price, Promoted Price, Non Promoted Price, Percentage Discount</t>
  </si>
  <si>
    <t>MAT to 19/04/26 (the moving annual total: the previous 52 weeks combined)</t>
  </si>
  <si>
    <t xml:space="preserve">How? Sort the whole data range (A3:J164) by column D, largest to smallest </t>
  </si>
  <si>
    <r>
      <t xml:space="preserve">Identify any extremely large Dollar values, and in a </t>
    </r>
    <r>
      <rPr>
        <b/>
        <sz val="12"/>
        <color rgb="FFFF0000"/>
        <rFont val="Calibri (Body)"/>
      </rPr>
      <t>second copy of the chart</t>
    </r>
    <r>
      <rPr>
        <sz val="12"/>
        <color theme="1"/>
        <rFont val="Calibri"/>
        <family val="2"/>
        <scheme val="minor"/>
      </rPr>
      <t xml:space="preserve">, remove it/them. </t>
    </r>
    <r>
      <rPr>
        <sz val="10"/>
        <color theme="1"/>
        <rFont val="Calibri (Body)"/>
      </rPr>
      <t>(Easiest way: sort largest to smallest by sales Dollars, and exclude the top row of extremely large values</t>
    </r>
  </si>
  <si>
    <t>Critical Values</t>
  </si>
  <si>
    <t>t</t>
  </si>
  <si>
    <t>Select column J of the IRI SKUs sheet (Percentage Discount) and Cut; right-click column F and Insert Cut Cells.</t>
  </si>
  <si>
    <t>In normal economics convention, price is put on the Y axis and quantity on the X (because Alfred Marshall did it that way in 1890)</t>
  </si>
  <si>
    <t>Task 6 step 1: Enter "Done" in cell B198</t>
  </si>
  <si>
    <t>Task 6 step 2: Enter "I'm Done" in cell B200</t>
  </si>
  <si>
    <t>&lt;&lt;End Lab 11&gt;&gt;</t>
  </si>
  <si>
    <t>In the 'Filter Values' box: scroll down to 'Weekly folder' and select it; and in the Highlighted box click the box next to Description to select all 520 weeks from 08/05/16 to 19/04/26</t>
  </si>
  <si>
    <t>(NB: the Selected box shows from the bottom, the most recent dates)</t>
  </si>
  <si>
    <r>
      <t xml:space="preserve">Select all NZ </t>
    </r>
    <r>
      <rPr>
        <sz val="9"/>
        <rFont val="Arial"/>
        <family val="2"/>
      </rPr>
      <t>(type 'n' into Search box)</t>
    </r>
  </si>
  <si>
    <t>Highest Weekly Price, Lowest Weekly Price, Promoted Price, Non Promoted Price, Percentage Discount</t>
  </si>
  <si>
    <t>Select Dollars, Units, Dist Num%, Price $/Unit  (Dist Num% needs format set to 2 d.p)</t>
  </si>
  <si>
    <t>Choose Items in Filter Values box, then the select all tick in the Highlighted box</t>
  </si>
  <si>
    <t xml:space="preserve">In the 'Filter Values' box: tick the 'MATfolder', and in the Highlighted box tick the box next to MAT To 19/04/26 </t>
  </si>
  <si>
    <r>
      <t xml:space="preserve">Select all NZ </t>
    </r>
    <r>
      <rPr>
        <sz val="9"/>
        <rFont val="Arial"/>
        <family val="2"/>
      </rPr>
      <t>(type 'n' into Search box)</t>
    </r>
    <r>
      <rPr>
        <sz val="10"/>
        <rFont val="Arial"/>
        <family val="2"/>
      </rPr>
      <t>, tick New Zealand Grocery</t>
    </r>
  </si>
  <si>
    <t>then the Select button to move into the Selected box</t>
  </si>
  <si>
    <t>Drag Product onto Time to swap them around (and any other changes needed as follows). Then click Done</t>
  </si>
  <si>
    <r>
      <t xml:space="preserve">Task 2: </t>
    </r>
    <r>
      <rPr>
        <i/>
        <sz val="10"/>
        <rFont val="Arial"/>
        <family val="2"/>
      </rPr>
      <t xml:space="preserve">Complete 4-week and 8-week moving averages for two products in the IRI dataset: </t>
    </r>
    <r>
      <rPr>
        <b/>
        <sz val="10"/>
        <rFont val="Arial"/>
        <family val="2"/>
      </rPr>
      <t>Better Rolls Heat Treated+ 575g and Best Rolls Neon 500g</t>
    </r>
  </si>
  <si>
    <t xml:space="preserve">Choose Items in Filter Values box, then in the Highlighted box search for 'treated' </t>
  </si>
  <si>
    <t>and select Better Rolls Heat Treated+ 575g, then search for 'neon'</t>
  </si>
  <si>
    <t>{If you scroll down the resulting data, you may notice that sales for Best Rolls Neon 500g stops at the end of 2025}</t>
  </si>
  <si>
    <t>08/05/16</t>
  </si>
  <si>
    <t>15/05/16</t>
  </si>
  <si>
    <t>22/05/16</t>
  </si>
  <si>
    <t>29/05/16</t>
  </si>
  <si>
    <t>05/06/16</t>
  </si>
  <si>
    <t>12/06/16</t>
  </si>
  <si>
    <t>19/06/16</t>
  </si>
  <si>
    <t>26/06/16</t>
  </si>
  <si>
    <t>03/07/16</t>
  </si>
  <si>
    <t>10/07/16</t>
  </si>
  <si>
    <t>17/07/16</t>
  </si>
  <si>
    <t>24/07/16</t>
  </si>
  <si>
    <t>31/07/16</t>
  </si>
  <si>
    <t>07/08/16</t>
  </si>
  <si>
    <t>14/08/16</t>
  </si>
  <si>
    <t>21/08/16</t>
  </si>
  <si>
    <t>28/08/16</t>
  </si>
  <si>
    <t>04/09/16</t>
  </si>
  <si>
    <t>11/09/16</t>
  </si>
  <si>
    <t>18/09/16</t>
  </si>
  <si>
    <t>25/09/16</t>
  </si>
  <si>
    <t>02/10/16</t>
  </si>
  <si>
    <t>09/10/16</t>
  </si>
  <si>
    <t>16/10/16</t>
  </si>
  <si>
    <t>23/10/16</t>
  </si>
  <si>
    <t>30/10/16</t>
  </si>
  <si>
    <t>06/11/16</t>
  </si>
  <si>
    <t>13/11/16</t>
  </si>
  <si>
    <t>20/11/16</t>
  </si>
  <si>
    <t>27/11/16</t>
  </si>
  <si>
    <t>04/12/16</t>
  </si>
  <si>
    <t>11/12/16</t>
  </si>
  <si>
    <t>18/12/16</t>
  </si>
  <si>
    <t>25/12/16</t>
  </si>
  <si>
    <t>01/01/17</t>
  </si>
  <si>
    <t>08/01/17</t>
  </si>
  <si>
    <t>15/01/17</t>
  </si>
  <si>
    <t>22/01/17</t>
  </si>
  <si>
    <t>29/01/17</t>
  </si>
  <si>
    <t>05/02/17</t>
  </si>
  <si>
    <t>12/02/17</t>
  </si>
  <si>
    <t>19/02/17</t>
  </si>
  <si>
    <t>26/02/17</t>
  </si>
  <si>
    <t>05/03/17</t>
  </si>
  <si>
    <t>12/03/17</t>
  </si>
  <si>
    <t>19/03/17</t>
  </si>
  <si>
    <t>26/03/17</t>
  </si>
  <si>
    <t>02/04/17</t>
  </si>
  <si>
    <t>09/04/17</t>
  </si>
  <si>
    <t>16/04/17</t>
  </si>
  <si>
    <t>23/04/17</t>
  </si>
  <si>
    <t>30/04/17</t>
  </si>
  <si>
    <t>07/05/17</t>
  </si>
  <si>
    <t>14/05/17</t>
  </si>
  <si>
    <t>21/05/17</t>
  </si>
  <si>
    <t>28/05/17</t>
  </si>
  <si>
    <t>04/06/17</t>
  </si>
  <si>
    <t>11/06/17</t>
  </si>
  <si>
    <t>18/06/17</t>
  </si>
  <si>
    <t>25/06/17</t>
  </si>
  <si>
    <t>02/07/17</t>
  </si>
  <si>
    <t>09/07/17</t>
  </si>
  <si>
    <t>16/07/17</t>
  </si>
  <si>
    <t>23/07/17</t>
  </si>
  <si>
    <t>30/07/17</t>
  </si>
  <si>
    <t>06/08/17</t>
  </si>
  <si>
    <t>13/08/17</t>
  </si>
  <si>
    <t>20/08/17</t>
  </si>
  <si>
    <t>27/08/17</t>
  </si>
  <si>
    <t>03/09/17</t>
  </si>
  <si>
    <t>10/09/17</t>
  </si>
  <si>
    <t>17/09/17</t>
  </si>
  <si>
    <t>24/09/17</t>
  </si>
  <si>
    <t>01/10/17</t>
  </si>
  <si>
    <t>08/10/17</t>
  </si>
  <si>
    <t>15/10/17</t>
  </si>
  <si>
    <t>22/10/17</t>
  </si>
  <si>
    <t>29/10/17</t>
  </si>
  <si>
    <t>05/11/17</t>
  </si>
  <si>
    <t>12/11/17</t>
  </si>
  <si>
    <t>19/11/17</t>
  </si>
  <si>
    <t>26/11/17</t>
  </si>
  <si>
    <t>03/12/17</t>
  </si>
  <si>
    <t>10/12/17</t>
  </si>
  <si>
    <t>17/12/17</t>
  </si>
  <si>
    <t>24/12/17</t>
  </si>
  <si>
    <t>31/12/17</t>
  </si>
  <si>
    <t>07/01/18</t>
  </si>
  <si>
    <t>14/01/18</t>
  </si>
  <si>
    <t>21/01/18</t>
  </si>
  <si>
    <t>28/01/18</t>
  </si>
  <si>
    <t>04/02/18</t>
  </si>
  <si>
    <t>11/02/18</t>
  </si>
  <si>
    <t>18/02/18</t>
  </si>
  <si>
    <t>25/02/18</t>
  </si>
  <si>
    <t>04/03/18</t>
  </si>
  <si>
    <t>11/03/18</t>
  </si>
  <si>
    <t>18/03/18</t>
  </si>
  <si>
    <t>25/03/18</t>
  </si>
  <si>
    <t>01/04/18</t>
  </si>
  <si>
    <t>08/04/18</t>
  </si>
  <si>
    <t>15/04/18</t>
  </si>
  <si>
    <t>22/04/18</t>
  </si>
  <si>
    <t>29/04/18</t>
  </si>
  <si>
    <t>06/05/18</t>
  </si>
  <si>
    <t>13/05/18</t>
  </si>
  <si>
    <t>20/05/18</t>
  </si>
  <si>
    <t>27/05/18</t>
  </si>
  <si>
    <t>03/06/18</t>
  </si>
  <si>
    <t>10/06/18</t>
  </si>
  <si>
    <t>17/06/18</t>
  </si>
  <si>
    <t>24/06/18</t>
  </si>
  <si>
    <t>01/07/18</t>
  </si>
  <si>
    <t>08/07/18</t>
  </si>
  <si>
    <t>15/07/18</t>
  </si>
  <si>
    <t>22/07/18</t>
  </si>
  <si>
    <t>29/07/18</t>
  </si>
  <si>
    <t>05/08/18</t>
  </si>
  <si>
    <t>12/08/18</t>
  </si>
  <si>
    <t>19/08/18</t>
  </si>
  <si>
    <t>26/08/18</t>
  </si>
  <si>
    <t>02/09/18</t>
  </si>
  <si>
    <t>09/09/18</t>
  </si>
  <si>
    <t>16/09/18</t>
  </si>
  <si>
    <t>23/09/18</t>
  </si>
  <si>
    <t>30/09/18</t>
  </si>
  <si>
    <t>07/10/18</t>
  </si>
  <si>
    <t>14/10/18</t>
  </si>
  <si>
    <t>21/10/18</t>
  </si>
  <si>
    <t>28/10/18</t>
  </si>
  <si>
    <t>04/11/18</t>
  </si>
  <si>
    <t>11/11/18</t>
  </si>
  <si>
    <t>18/11/18</t>
  </si>
  <si>
    <t>25/11/18</t>
  </si>
  <si>
    <t>02/12/18</t>
  </si>
  <si>
    <t>09/12/18</t>
  </si>
  <si>
    <t>16/12/18</t>
  </si>
  <si>
    <t>23/12/18</t>
  </si>
  <si>
    <t>30/12/18</t>
  </si>
  <si>
    <t>06/01/19</t>
  </si>
  <si>
    <t>13/01/19</t>
  </si>
  <si>
    <t>20/01/19</t>
  </si>
  <si>
    <t>27/01/19</t>
  </si>
  <si>
    <t>03/02/19</t>
  </si>
  <si>
    <t>10/02/19</t>
  </si>
  <si>
    <t>17/02/19</t>
  </si>
  <si>
    <t>24/02/19</t>
  </si>
  <si>
    <t>03/03/19</t>
  </si>
  <si>
    <t>10/03/19</t>
  </si>
  <si>
    <t>17/03/19</t>
  </si>
  <si>
    <t>24/03/19</t>
  </si>
  <si>
    <t>31/03/19</t>
  </si>
  <si>
    <t>07/04/19</t>
  </si>
  <si>
    <t>14/04/19</t>
  </si>
  <si>
    <t>21/04/19</t>
  </si>
  <si>
    <t>28/04/19</t>
  </si>
  <si>
    <t>05/05/19</t>
  </si>
  <si>
    <t>12/05/19</t>
  </si>
  <si>
    <t>19/05/19</t>
  </si>
  <si>
    <t>26/05/19</t>
  </si>
  <si>
    <t>02/06/19</t>
  </si>
  <si>
    <t>09/06/19</t>
  </si>
  <si>
    <t>16/06/19</t>
  </si>
  <si>
    <t>23/06/19</t>
  </si>
  <si>
    <t>30/06/19</t>
  </si>
  <si>
    <t>07/07/19</t>
  </si>
  <si>
    <t>14/07/19</t>
  </si>
  <si>
    <t>21/07/19</t>
  </si>
  <si>
    <t>28/07/19</t>
  </si>
  <si>
    <t>04/08/19</t>
  </si>
  <si>
    <t>11/08/19</t>
  </si>
  <si>
    <t>18/08/19</t>
  </si>
  <si>
    <t>25/08/19</t>
  </si>
  <si>
    <t>01/09/19</t>
  </si>
  <si>
    <t>08/09/19</t>
  </si>
  <si>
    <t>15/09/19</t>
  </si>
  <si>
    <t>22/09/19</t>
  </si>
  <si>
    <t>29/09/19</t>
  </si>
  <si>
    <t>06/10/19</t>
  </si>
  <si>
    <t>13/10/19</t>
  </si>
  <si>
    <t>20/10/19</t>
  </si>
  <si>
    <t>27/10/19</t>
  </si>
  <si>
    <t>03/11/19</t>
  </si>
  <si>
    <t>10/11/19</t>
  </si>
  <si>
    <t>17/11/19</t>
  </si>
  <si>
    <t>24/11/19</t>
  </si>
  <si>
    <t>01/12/19</t>
  </si>
  <si>
    <t>08/12/19</t>
  </si>
  <si>
    <t>15/12/19</t>
  </si>
  <si>
    <t>22/12/19</t>
  </si>
  <si>
    <t>29/12/19</t>
  </si>
  <si>
    <t>05/01/20</t>
  </si>
  <si>
    <t>12/01/20</t>
  </si>
  <si>
    <t>19/01/20</t>
  </si>
  <si>
    <t>26/01/20</t>
  </si>
  <si>
    <t>02/02/20</t>
  </si>
  <si>
    <t>09/02/20</t>
  </si>
  <si>
    <t>16/02/20</t>
  </si>
  <si>
    <t>23/02/20</t>
  </si>
  <si>
    <t>01/03/20</t>
  </si>
  <si>
    <t>08/03/20</t>
  </si>
  <si>
    <t>15/03/20</t>
  </si>
  <si>
    <t>22/03/20</t>
  </si>
  <si>
    <t>29/03/20</t>
  </si>
  <si>
    <t>05/04/20</t>
  </si>
  <si>
    <t>12/04/20</t>
  </si>
  <si>
    <t>19/04/20</t>
  </si>
  <si>
    <t>26/04/20</t>
  </si>
  <si>
    <t>03/05/20</t>
  </si>
  <si>
    <t>10/05/20</t>
  </si>
  <si>
    <t>17/05/20</t>
  </si>
  <si>
    <t>24/05/20</t>
  </si>
  <si>
    <t>31/05/20</t>
  </si>
  <si>
    <t>07/06/20</t>
  </si>
  <si>
    <t>14/06/20</t>
  </si>
  <si>
    <t>21/06/20</t>
  </si>
  <si>
    <t>28/06/20</t>
  </si>
  <si>
    <t>05/07/20</t>
  </si>
  <si>
    <t>12/07/20</t>
  </si>
  <si>
    <t>19/07/20</t>
  </si>
  <si>
    <t>26/07/20</t>
  </si>
  <si>
    <t>02/08/20</t>
  </si>
  <si>
    <t>09/08/20</t>
  </si>
  <si>
    <t>16/08/20</t>
  </si>
  <si>
    <t>23/08/20</t>
  </si>
  <si>
    <t>30/08/20</t>
  </si>
  <si>
    <t>06/09/20</t>
  </si>
  <si>
    <t>13/09/20</t>
  </si>
  <si>
    <t>20/09/20</t>
  </si>
  <si>
    <t>27/09/20</t>
  </si>
  <si>
    <t>04/10/20</t>
  </si>
  <si>
    <t>11/10/20</t>
  </si>
  <si>
    <t>18/10/20</t>
  </si>
  <si>
    <t>25/10/20</t>
  </si>
  <si>
    <t>01/11/20</t>
  </si>
  <si>
    <t>08/11/20</t>
  </si>
  <si>
    <t>15/11/20</t>
  </si>
  <si>
    <t>22/11/20</t>
  </si>
  <si>
    <t>29/11/20</t>
  </si>
  <si>
    <t>06/12/20</t>
  </si>
  <si>
    <t>13/12/20</t>
  </si>
  <si>
    <t>20/12/20</t>
  </si>
  <si>
    <t>27/12/20</t>
  </si>
  <si>
    <t>03/01/21</t>
  </si>
  <si>
    <t>10/01/21</t>
  </si>
  <si>
    <t>17/01/21</t>
  </si>
  <si>
    <t>24/01/21</t>
  </si>
  <si>
    <t>31/01/21</t>
  </si>
  <si>
    <t>07/02/21</t>
  </si>
  <si>
    <t>14/02/21</t>
  </si>
  <si>
    <t>21/02/21</t>
  </si>
  <si>
    <t>28/02/21</t>
  </si>
  <si>
    <t>07/03/21</t>
  </si>
  <si>
    <t>14/03/21</t>
  </si>
  <si>
    <t>21/03/21</t>
  </si>
  <si>
    <t>28/03/21</t>
  </si>
  <si>
    <t>04/04/21</t>
  </si>
  <si>
    <t>11/04/21</t>
  </si>
  <si>
    <t>18/04/21</t>
  </si>
  <si>
    <t>25/04/21</t>
  </si>
  <si>
    <t>02/05/21</t>
  </si>
  <si>
    <t>09/05/21</t>
  </si>
  <si>
    <t>16/05/21</t>
  </si>
  <si>
    <t>23/05/21</t>
  </si>
  <si>
    <t>30/05/21</t>
  </si>
  <si>
    <t>06/06/21</t>
  </si>
  <si>
    <t>13/06/21</t>
  </si>
  <si>
    <t>20/06/21</t>
  </si>
  <si>
    <t>27/06/21</t>
  </si>
  <si>
    <t>04/07/21</t>
  </si>
  <si>
    <t>11/07/21</t>
  </si>
  <si>
    <t>18/07/21</t>
  </si>
  <si>
    <t>25/07/21</t>
  </si>
  <si>
    <t>01/08/21</t>
  </si>
  <si>
    <t>08/08/21</t>
  </si>
  <si>
    <t>15/08/21</t>
  </si>
  <si>
    <t>22/08/21</t>
  </si>
  <si>
    <t>29/08/21</t>
  </si>
  <si>
    <t>05/09/21</t>
  </si>
  <si>
    <t>12/09/21</t>
  </si>
  <si>
    <t>19/09/21</t>
  </si>
  <si>
    <t>26/09/21</t>
  </si>
  <si>
    <t>03/10/21</t>
  </si>
  <si>
    <t>10/10/21</t>
  </si>
  <si>
    <t>17/10/21</t>
  </si>
  <si>
    <t>24/10/21</t>
  </si>
  <si>
    <t>31/10/21</t>
  </si>
  <si>
    <t>07/11/21</t>
  </si>
  <si>
    <t>14/11/21</t>
  </si>
  <si>
    <t>21/11/21</t>
  </si>
  <si>
    <t>28/11/21</t>
  </si>
  <si>
    <t>05/12/21</t>
  </si>
  <si>
    <t>12/12/21</t>
  </si>
  <si>
    <t>19/12/21</t>
  </si>
  <si>
    <t>26/12/21</t>
  </si>
  <si>
    <t>02/01/22</t>
  </si>
  <si>
    <t>09/01/22</t>
  </si>
  <si>
    <t>16/01/22</t>
  </si>
  <si>
    <t>23/01/22</t>
  </si>
  <si>
    <t>30/01/22</t>
  </si>
  <si>
    <t>06/02/22</t>
  </si>
  <si>
    <t>13/02/22</t>
  </si>
  <si>
    <t>20/02/22</t>
  </si>
  <si>
    <t>27/02/22</t>
  </si>
  <si>
    <t>06/03/22</t>
  </si>
  <si>
    <t>13/03/22</t>
  </si>
  <si>
    <t>20/03/22</t>
  </si>
  <si>
    <t>27/03/22</t>
  </si>
  <si>
    <t>03/04/22</t>
  </si>
  <si>
    <t>10/04/22</t>
  </si>
  <si>
    <t>17/04/22</t>
  </si>
  <si>
    <t>24/04/22</t>
  </si>
  <si>
    <t>01/05/22</t>
  </si>
  <si>
    <t>08/05/22</t>
  </si>
  <si>
    <t>15/05/22</t>
  </si>
  <si>
    <t>22/05/22</t>
  </si>
  <si>
    <t>29/05/22</t>
  </si>
  <si>
    <t>05/06/22</t>
  </si>
  <si>
    <t>12/06/22</t>
  </si>
  <si>
    <t>19/06/22</t>
  </si>
  <si>
    <t>26/06/22</t>
  </si>
  <si>
    <t>03/07/22</t>
  </si>
  <si>
    <t>10/07/22</t>
  </si>
  <si>
    <t>17/07/22</t>
  </si>
  <si>
    <t>24/07/22</t>
  </si>
  <si>
    <t>31/07/22</t>
  </si>
  <si>
    <t>07/08/22</t>
  </si>
  <si>
    <t>14/08/22</t>
  </si>
  <si>
    <t>21/08/22</t>
  </si>
  <si>
    <t>28/08/22</t>
  </si>
  <si>
    <t>04/09/22</t>
  </si>
  <si>
    <t>11/09/22</t>
  </si>
  <si>
    <t>18/09/22</t>
  </si>
  <si>
    <t>25/09/22</t>
  </si>
  <si>
    <t>02/10/22</t>
  </si>
  <si>
    <t>09/10/22</t>
  </si>
  <si>
    <t>16/10/22</t>
  </si>
  <si>
    <t>23/10/22</t>
  </si>
  <si>
    <t>30/10/22</t>
  </si>
  <si>
    <t>06/11/22</t>
  </si>
  <si>
    <t>13/11/22</t>
  </si>
  <si>
    <t>20/11/22</t>
  </si>
  <si>
    <t>27/11/22</t>
  </si>
  <si>
    <t>04/12/22</t>
  </si>
  <si>
    <t>11/12/22</t>
  </si>
  <si>
    <t>18/12/22</t>
  </si>
  <si>
    <t>25/12/22</t>
  </si>
  <si>
    <t>01/01/23</t>
  </si>
  <si>
    <t>08/01/23</t>
  </si>
  <si>
    <t>15/01/23</t>
  </si>
  <si>
    <t>22/01/23</t>
  </si>
  <si>
    <t>29/01/23</t>
  </si>
  <si>
    <t>05/02/23</t>
  </si>
  <si>
    <t>12/02/23</t>
  </si>
  <si>
    <t>19/02/23</t>
  </si>
  <si>
    <t>26/02/23</t>
  </si>
  <si>
    <t>05/03/23</t>
  </si>
  <si>
    <t>12/03/23</t>
  </si>
  <si>
    <t>19/03/23</t>
  </si>
  <si>
    <t>26/03/23</t>
  </si>
  <si>
    <t>02/04/23</t>
  </si>
  <si>
    <t>09/04/23</t>
  </si>
  <si>
    <t>16/04/23</t>
  </si>
  <si>
    <t>23/04/23</t>
  </si>
  <si>
    <t>30/04/23</t>
  </si>
  <si>
    <t>07/05/23</t>
  </si>
  <si>
    <t>14/05/23</t>
  </si>
  <si>
    <t>21/05/23</t>
  </si>
  <si>
    <t>28/05/23</t>
  </si>
  <si>
    <t>04/06/23</t>
  </si>
  <si>
    <t>11/06/23</t>
  </si>
  <si>
    <t>18/06/23</t>
  </si>
  <si>
    <t>25/06/23</t>
  </si>
  <si>
    <t>02/07/23</t>
  </si>
  <si>
    <t>09/07/23</t>
  </si>
  <si>
    <t>16/07/23</t>
  </si>
  <si>
    <t>23/07/23</t>
  </si>
  <si>
    <t>30/07/23</t>
  </si>
  <si>
    <t>06/08/23</t>
  </si>
  <si>
    <t>13/08/23</t>
  </si>
  <si>
    <t>20/08/23</t>
  </si>
  <si>
    <t>27/08/23</t>
  </si>
  <si>
    <t>03/09/23</t>
  </si>
  <si>
    <t>10/09/23</t>
  </si>
  <si>
    <t>17/09/23</t>
  </si>
  <si>
    <t>24/09/23</t>
  </si>
  <si>
    <t>01/10/23</t>
  </si>
  <si>
    <t>08/10/23</t>
  </si>
  <si>
    <t>15/10/23</t>
  </si>
  <si>
    <t>22/10/23</t>
  </si>
  <si>
    <t>29/10/23</t>
  </si>
  <si>
    <t>05/11/23</t>
  </si>
  <si>
    <t>12/11/23</t>
  </si>
  <si>
    <t>19/11/23</t>
  </si>
  <si>
    <t>26/11/23</t>
  </si>
  <si>
    <t>03/12/23</t>
  </si>
  <si>
    <t>10/12/23</t>
  </si>
  <si>
    <t>17/12/23</t>
  </si>
  <si>
    <t>24/12/23</t>
  </si>
  <si>
    <t>31/12/23</t>
  </si>
  <si>
    <t>07/01/24</t>
  </si>
  <si>
    <t>14/01/24</t>
  </si>
  <si>
    <t>21/01/24</t>
  </si>
  <si>
    <t>28/01/24</t>
  </si>
  <si>
    <t>04/02/24</t>
  </si>
  <si>
    <t>11/02/24</t>
  </si>
  <si>
    <t>18/02/24</t>
  </si>
  <si>
    <t>25/02/24</t>
  </si>
  <si>
    <t>03/03/24</t>
  </si>
  <si>
    <t>10/03/24</t>
  </si>
  <si>
    <t>17/03/24</t>
  </si>
  <si>
    <t>24/03/24</t>
  </si>
  <si>
    <t>31/03/24</t>
  </si>
  <si>
    <t>07/04/24</t>
  </si>
  <si>
    <t>14/04/24</t>
  </si>
  <si>
    <t>21/04/24</t>
  </si>
  <si>
    <t>28/04/24</t>
  </si>
  <si>
    <t>05/05/24</t>
  </si>
  <si>
    <t>12/05/24</t>
  </si>
  <si>
    <t>19/05/24</t>
  </si>
  <si>
    <t>26/05/24</t>
  </si>
  <si>
    <t>02/06/24</t>
  </si>
  <si>
    <t>09/06/24</t>
  </si>
  <si>
    <t>16/06/24</t>
  </si>
  <si>
    <t>23/06/24</t>
  </si>
  <si>
    <t>30/06/24</t>
  </si>
  <si>
    <t>07/07/24</t>
  </si>
  <si>
    <t>14/07/24</t>
  </si>
  <si>
    <t>21/07/24</t>
  </si>
  <si>
    <t>28/07/24</t>
  </si>
  <si>
    <t>04/08/24</t>
  </si>
  <si>
    <t>11/08/24</t>
  </si>
  <si>
    <t>18/08/24</t>
  </si>
  <si>
    <t>25/08/24</t>
  </si>
  <si>
    <t>01/09/24</t>
  </si>
  <si>
    <t>08/09/24</t>
  </si>
  <si>
    <t>15/09/24</t>
  </si>
  <si>
    <t>22/09/24</t>
  </si>
  <si>
    <t>29/09/24</t>
  </si>
  <si>
    <t>06/10/24</t>
  </si>
  <si>
    <t>13/10/24</t>
  </si>
  <si>
    <t>20/10/24</t>
  </si>
  <si>
    <t>27/10/24</t>
  </si>
  <si>
    <t>03/11/24</t>
  </si>
  <si>
    <t>10/11/24</t>
  </si>
  <si>
    <t>17/11/24</t>
  </si>
  <si>
    <t>24/11/24</t>
  </si>
  <si>
    <t>01/12/24</t>
  </si>
  <si>
    <t>08/12/24</t>
  </si>
  <si>
    <t>15/12/24</t>
  </si>
  <si>
    <t>22/12/24</t>
  </si>
  <si>
    <t>29/12/24</t>
  </si>
  <si>
    <t>05/01/25</t>
  </si>
  <si>
    <t>12/01/25</t>
  </si>
  <si>
    <t>19/01/25</t>
  </si>
  <si>
    <t>26/01/25</t>
  </si>
  <si>
    <t>02/02/25</t>
  </si>
  <si>
    <t>09/02/25</t>
  </si>
  <si>
    <t>16/02/25</t>
  </si>
  <si>
    <t>23/02/25</t>
  </si>
  <si>
    <t>02/03/25</t>
  </si>
  <si>
    <t>09/03/25</t>
  </si>
  <si>
    <t>16/03/25</t>
  </si>
  <si>
    <t>23/03/25</t>
  </si>
  <si>
    <t>30/03/25</t>
  </si>
  <si>
    <t>06/04/25</t>
  </si>
  <si>
    <t>13/04/25</t>
  </si>
  <si>
    <t>20/04/25</t>
  </si>
  <si>
    <t>27/04/25</t>
  </si>
  <si>
    <t>04/05/25</t>
  </si>
  <si>
    <t>11/05/25</t>
  </si>
  <si>
    <t>18/05/25</t>
  </si>
  <si>
    <t>25/05/25</t>
  </si>
  <si>
    <t>01/06/25</t>
  </si>
  <si>
    <t>08/06/25</t>
  </si>
  <si>
    <t>15/06/25</t>
  </si>
  <si>
    <t>22/06/25</t>
  </si>
  <si>
    <t>29/06/25</t>
  </si>
  <si>
    <t>06/07/25</t>
  </si>
  <si>
    <t>13/07/25</t>
  </si>
  <si>
    <t>20/07/25</t>
  </si>
  <si>
    <t>27/07/25</t>
  </si>
  <si>
    <t>03/08/25</t>
  </si>
  <si>
    <t>10/08/25</t>
  </si>
  <si>
    <t>17/08/25</t>
  </si>
  <si>
    <t>24/08/25</t>
  </si>
  <si>
    <t>31/08/25</t>
  </si>
  <si>
    <t>07/09/25</t>
  </si>
  <si>
    <t>14/09/25</t>
  </si>
  <si>
    <t>21/09/25</t>
  </si>
  <si>
    <t>28/09/25</t>
  </si>
  <si>
    <t>05/10/25</t>
  </si>
  <si>
    <t>12/10/25</t>
  </si>
  <si>
    <t>19/10/25</t>
  </si>
  <si>
    <t>26/10/25</t>
  </si>
  <si>
    <t>02/11/25</t>
  </si>
  <si>
    <t>09/11/25</t>
  </si>
  <si>
    <t>16/11/25</t>
  </si>
  <si>
    <t>23/11/25</t>
  </si>
  <si>
    <t>30/11/25</t>
  </si>
  <si>
    <t>07/12/25</t>
  </si>
  <si>
    <t>14/12/25</t>
  </si>
  <si>
    <t>21/12/25</t>
  </si>
  <si>
    <t>28/12/25</t>
  </si>
  <si>
    <t>04/01/26</t>
  </si>
  <si>
    <t>11/01/26</t>
  </si>
  <si>
    <t>18/01/26</t>
  </si>
  <si>
    <t>25/01/26</t>
  </si>
  <si>
    <t>01/02/26</t>
  </si>
  <si>
    <t>08/02/26</t>
  </si>
  <si>
    <t>15/02/26</t>
  </si>
  <si>
    <t>22/02/26</t>
  </si>
  <si>
    <t>01/03/26</t>
  </si>
  <si>
    <t>08/03/26</t>
  </si>
  <si>
    <t>15/03/26</t>
  </si>
  <si>
    <t>22/03/26</t>
  </si>
  <si>
    <t>29/03/26</t>
  </si>
  <si>
    <t>05/04/26</t>
  </si>
  <si>
    <t>12/04/26</t>
  </si>
  <si>
    <t>19/04/26</t>
  </si>
  <si>
    <t>All 162 product SKUs (click on Items in the Filter Values box to narrow down to just the 162 products available, then click the box next to Description to select them all, and shift them over to the Selected box]</t>
  </si>
  <si>
    <r>
      <t xml:space="preserve">Task 3: </t>
    </r>
    <r>
      <rPr>
        <i/>
        <sz val="10"/>
        <rFont val="Arial"/>
        <family val="2"/>
      </rPr>
      <t xml:space="preserve">For </t>
    </r>
    <r>
      <rPr>
        <b/>
        <sz val="10"/>
        <rFont val="Arial"/>
        <family val="2"/>
      </rPr>
      <t>Better Rolls Heat Treated+ 575g: create a scatterplot of price per unit on the X axis and Units sold on the Y axis</t>
    </r>
  </si>
  <si>
    <t>Bonus: repeat for Best Rolls Neon 500g, and identify any outliers in both charts</t>
  </si>
  <si>
    <t>Modify the X axis to the range 6 to 10, and modify the Y range if needed (eg 1000 - 3000). Add a trendline, regression equation and R-squared</t>
  </si>
  <si>
    <t>Is the relationship stronger, weaker or similar for Best Rolls Neon 500g? [bonus task]</t>
  </si>
  <si>
    <t>Paste final charts here: one showing the 4- and 8-week moving averages for Price $/unit for Better Rolls Heat Treated+ 575g and Best Rolls Neon 500g</t>
  </si>
  <si>
    <t>Version: 1.3 (29 Sept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</si>
</sst>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0.0"/>
    <numFmt numFmtId="165" formatCode="_-* #,##0.00_-;\-* #,##0.00_-;_-* &quot;-&quot;??_-;_-@_-"/>
    <numFmt numFmtId="166" formatCode="0.000"/>
    <numFmt numFmtId="167" formatCode="0.0000"/>
    <numFmt numFmtId="168" formatCode="0.000000"/>
    <numFmt numFmtId="169" formatCode="0.00000000"/>
  </numFmts>
  <fonts count="57" x14ac:knownFonts="1">
    <font>
      <sz val="12"/>
      <color theme="1"/>
      <name val="Calibri"/>
      <family val="2"/>
      <scheme val="minor"/>
    </font>
    <font>
      <u/>
      <sz val="12"/>
      <color theme="10"/>
      <name val="Calibri"/>
      <family val="2"/>
      <scheme val="minor"/>
    </font>
    <font>
      <u/>
      <sz val="12"/>
      <color theme="11"/>
      <name val="Calibri"/>
      <family val="2"/>
      <scheme val="minor"/>
    </font>
    <font>
      <b/>
      <sz val="12"/>
      <color theme="1"/>
      <name val="Calibri"/>
      <family val="2"/>
      <scheme val="minor"/>
    </font>
    <font>
      <i/>
      <sz val="12"/>
      <color theme="1"/>
      <name val="Calibri"/>
      <family val="2"/>
      <scheme val="minor"/>
    </font>
    <font>
      <i/>
      <vertAlign val="subscript"/>
      <sz val="12"/>
      <color theme="1"/>
      <name val="Calibri"/>
      <family val="2"/>
      <scheme val="minor"/>
    </font>
    <font>
      <sz val="10"/>
      <color theme="1"/>
      <name val="Calibri"/>
      <family val="2"/>
      <scheme val="minor"/>
    </font>
    <font>
      <b/>
      <vertAlign val="superscript"/>
      <sz val="12"/>
      <color theme="1"/>
      <name val="Calibri"/>
      <family val="2"/>
      <scheme val="minor"/>
    </font>
    <font>
      <b/>
      <sz val="10"/>
      <color theme="1"/>
      <name val="Calibri"/>
      <family val="2"/>
      <scheme val="minor"/>
    </font>
    <font>
      <b/>
      <sz val="20"/>
      <color rgb="FF000000"/>
      <name val="Calibri"/>
      <family val="2"/>
      <scheme val="minor"/>
    </font>
    <font>
      <sz val="10"/>
      <color rgb="FF000000"/>
      <name val="Tahoma"/>
      <family val="2"/>
    </font>
    <font>
      <b/>
      <sz val="10"/>
      <color rgb="FF000000"/>
      <name val="Tahoma"/>
      <family val="2"/>
    </font>
    <font>
      <sz val="12"/>
      <color theme="1"/>
      <name val="Calibri"/>
      <family val="2"/>
      <scheme val="minor"/>
    </font>
    <font>
      <sz val="12"/>
      <color rgb="FFFF0000"/>
      <name val="Calibri"/>
      <family val="2"/>
      <scheme val="minor"/>
    </font>
    <font>
      <i/>
      <sz val="12"/>
      <color rgb="FF000000"/>
      <name val="Calibri"/>
      <family val="2"/>
      <scheme val="minor"/>
    </font>
    <font>
      <b/>
      <sz val="12"/>
      <color rgb="FFFF0000"/>
      <name val="Calibri (Body)"/>
    </font>
    <font>
      <i/>
      <sz val="12"/>
      <color rgb="FFFF0000"/>
      <name val="Calibri"/>
      <family val="2"/>
      <scheme val="minor"/>
    </font>
    <font>
      <sz val="10"/>
      <name val="Arial"/>
      <family val="2"/>
    </font>
    <font>
      <b/>
      <sz val="10"/>
      <name val="Arial"/>
      <family val="2"/>
    </font>
    <font>
      <i/>
      <sz val="10"/>
      <name val="Arial"/>
      <family val="2"/>
    </font>
    <font>
      <sz val="9"/>
      <name val="Arial"/>
      <family val="2"/>
    </font>
    <font>
      <b/>
      <i/>
      <sz val="10"/>
      <name val="Arial"/>
      <family val="2"/>
    </font>
    <font>
      <sz val="8"/>
      <name val="Arial"/>
      <family val="2"/>
    </font>
    <font>
      <sz val="12"/>
      <color rgb="FF000000"/>
      <name val="Calibri"/>
      <family val="2"/>
    </font>
    <font>
      <sz val="10"/>
      <color rgb="FFFF0000"/>
      <name val="Arial"/>
      <family val="2"/>
    </font>
    <font>
      <b/>
      <sz val="20"/>
      <color rgb="FF000000"/>
      <name val="Calibri"/>
      <family val="2"/>
    </font>
    <font>
      <sz val="9"/>
      <color rgb="FF000000"/>
      <name val="Tahoma"/>
      <family val="2"/>
    </font>
    <font>
      <sz val="9"/>
      <color rgb="FF000000"/>
      <name val="Arial"/>
      <family val="2"/>
    </font>
    <font>
      <b/>
      <sz val="10"/>
      <color rgb="FF000000"/>
      <name val="Calibri"/>
      <family val="2"/>
    </font>
    <font>
      <sz val="10"/>
      <color rgb="FF000000"/>
      <name val="Calibri"/>
      <family val="2"/>
    </font>
    <font>
      <sz val="11"/>
      <color indexed="8"/>
      <name val="Calibri"/>
      <family val="2"/>
    </font>
    <font>
      <sz val="8"/>
      <name val="Calibri"/>
      <family val="2"/>
      <scheme val="minor"/>
    </font>
    <font>
      <b/>
      <sz val="9"/>
      <color rgb="FF000000"/>
      <name val="Tahoma"/>
      <family val="2"/>
    </font>
    <font>
      <i/>
      <sz val="11"/>
      <color rgb="FFFF0000"/>
      <name val="Calibri"/>
      <family val="2"/>
      <scheme val="minor"/>
    </font>
    <font>
      <sz val="11"/>
      <color theme="1"/>
      <name val="Calibri"/>
      <family val="2"/>
      <scheme val="minor"/>
    </font>
    <font>
      <sz val="8"/>
      <color rgb="FFFF0000"/>
      <name val="Calibri"/>
      <family val="2"/>
      <scheme val="minor"/>
    </font>
    <font>
      <sz val="8"/>
      <color theme="1"/>
      <name val="Calibri"/>
      <family val="2"/>
      <scheme val="minor"/>
    </font>
    <font>
      <b/>
      <sz val="20"/>
      <color theme="1"/>
      <name val="Helvetica Neue"/>
      <family val="2"/>
    </font>
    <font>
      <sz val="13"/>
      <color theme="1"/>
      <name val="Helvetica Neue"/>
      <family val="2"/>
    </font>
    <font>
      <sz val="10"/>
      <color rgb="FFFF0000"/>
      <name val="Calibri"/>
      <family val="2"/>
    </font>
    <font>
      <sz val="10"/>
      <color rgb="FF000000"/>
      <name val="Calibri"/>
      <family val="2"/>
      <scheme val="minor"/>
    </font>
    <font>
      <sz val="12"/>
      <color theme="0"/>
      <name val="Calibri"/>
      <family val="2"/>
      <scheme val="minor"/>
    </font>
    <font>
      <sz val="10"/>
      <color theme="0"/>
      <name val="Arial"/>
      <family val="2"/>
    </font>
    <font>
      <sz val="10"/>
      <color rgb="FF000000"/>
      <name val="Arial"/>
      <family val="2"/>
    </font>
    <font>
      <sz val="11"/>
      <name val="Calibri"/>
      <family val="2"/>
      <scheme val="minor"/>
    </font>
    <font>
      <sz val="10"/>
      <name val="Calibri"/>
      <family val="2"/>
      <scheme val="minor"/>
    </font>
    <font>
      <sz val="11"/>
      <color rgb="FF000000"/>
      <name val="Tahoma"/>
      <family val="2"/>
    </font>
    <font>
      <b/>
      <sz val="11"/>
      <color rgb="FF000000"/>
      <name val="Calibri"/>
      <family val="2"/>
    </font>
    <font>
      <sz val="12"/>
      <color theme="1"/>
      <name val="Arial"/>
      <family val="2"/>
    </font>
    <font>
      <sz val="10"/>
      <color theme="1"/>
      <name val="Arial"/>
      <family val="2"/>
    </font>
    <font>
      <b/>
      <sz val="9"/>
      <name val="Arial"/>
      <family val="2"/>
    </font>
    <font>
      <b/>
      <sz val="12"/>
      <color theme="1"/>
      <name val="Calibri (Body)"/>
    </font>
    <font>
      <b/>
      <sz val="10"/>
      <color rgb="FF000000"/>
      <name val="Arial"/>
      <family val="2"/>
    </font>
    <font>
      <i/>
      <sz val="10"/>
      <color rgb="FF000000"/>
      <name val="Arial"/>
      <family val="2"/>
    </font>
    <font>
      <sz val="10"/>
      <color theme="1"/>
      <name val="Calibri (Body)"/>
    </font>
    <font>
      <sz val="11"/>
      <color rgb="FFFFFFFF"/>
      <name val="Calibri"/>
      <family val="2"/>
      <scheme val="minor"/>
    </font>
    <font>
      <sz val="12"/>
      <color rgb="FF00000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F2F2F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theme="0" tint="-0.14999847407452621"/>
        <bgColor indexed="64"/>
      </patternFill>
    </fill>
    <fill>
      <patternFill patternType="solid">
        <fgColor theme="5" tint="0.79998168889431442"/>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top style="medium">
        <color indexed="64"/>
      </top>
      <bottom style="thin">
        <color indexed="64"/>
      </bottom>
      <diagonal/>
    </border>
    <border>
      <left/>
      <right/>
      <top/>
      <bottom style="medium">
        <color indexed="64"/>
      </bottom>
      <diagonal/>
    </border>
    <border>
      <left/>
      <right/>
      <top/>
      <bottom style="thin">
        <color auto="1"/>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rgb="FFBFBFBF"/>
      </left>
      <right/>
      <top style="thin">
        <color rgb="FFBFBFBF"/>
      </top>
      <bottom/>
      <diagonal/>
    </border>
    <border>
      <left/>
      <right style="thin">
        <color rgb="FFBFBFBF"/>
      </right>
      <top/>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rgb="FF92D050"/>
      </left>
      <right style="thin">
        <color rgb="FF92D050"/>
      </right>
      <top style="thin">
        <color rgb="FF92D050"/>
      </top>
      <bottom style="thin">
        <color rgb="FF92D05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rgb="FFBFBFBF"/>
      </right>
      <top style="thin">
        <color indexed="64"/>
      </top>
      <bottom/>
      <diagonal/>
    </border>
    <border>
      <left style="thin">
        <color rgb="FFBFBFBF"/>
      </left>
      <right/>
      <top/>
      <bottom/>
      <diagonal/>
    </border>
    <border>
      <left style="thin">
        <color rgb="FFBFBFBF"/>
      </left>
      <right/>
      <top/>
      <bottom style="thin">
        <color rgb="FFBFBFBF"/>
      </bottom>
      <diagonal/>
    </border>
    <border>
      <left/>
      <right style="thin">
        <color rgb="FFBFBFBF"/>
      </right>
      <top/>
      <bottom style="thin">
        <color indexed="64"/>
      </bottom>
      <diagonal/>
    </border>
  </borders>
  <cellStyleXfs count="100">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2" fillId="0" borderId="0"/>
    <xf numFmtId="165" fontId="12" fillId="0" borderId="0" applyFont="0" applyFill="0" applyBorder="0" applyAlignment="0" applyProtection="0"/>
    <xf numFmtId="44" fontId="12" fillId="0" borderId="0" applyFont="0" applyFill="0" applyBorder="0" applyAlignment="0" applyProtection="0"/>
    <xf numFmtId="0" fontId="12" fillId="0" borderId="0"/>
    <xf numFmtId="0" fontId="1" fillId="0" borderId="0" applyNumberFormat="0" applyFill="0" applyBorder="0" applyAlignment="0" applyProtection="0"/>
    <xf numFmtId="0" fontId="17" fillId="0" borderId="0"/>
    <xf numFmtId="0" fontId="34" fillId="0" borderId="0"/>
  </cellStyleXfs>
  <cellXfs count="129">
    <xf numFmtId="0" fontId="0" fillId="0" borderId="0" xfId="0"/>
    <xf numFmtId="0" fontId="0" fillId="0" borderId="0" xfId="0" applyAlignment="1">
      <alignment horizontal="right"/>
    </xf>
    <xf numFmtId="0" fontId="0" fillId="0" borderId="0" xfId="0" quotePrefix="1"/>
    <xf numFmtId="0" fontId="0" fillId="0" borderId="1" xfId="0" applyBorder="1"/>
    <xf numFmtId="0" fontId="3" fillId="0" borderId="0" xfId="0" applyFont="1"/>
    <xf numFmtId="0" fontId="3" fillId="0" borderId="0" xfId="0" applyFont="1" applyAlignment="1">
      <alignment horizontal="right"/>
    </xf>
    <xf numFmtId="0" fontId="9" fillId="0" borderId="0" xfId="0" applyFont="1" applyAlignment="1">
      <alignment horizontal="left"/>
    </xf>
    <xf numFmtId="0" fontId="9" fillId="0" borderId="0" xfId="0" applyFont="1"/>
    <xf numFmtId="0" fontId="4" fillId="0" borderId="0" xfId="0" applyFont="1"/>
    <xf numFmtId="0" fontId="9" fillId="0" borderId="0" xfId="96" applyFont="1"/>
    <xf numFmtId="0" fontId="12" fillId="0" borderId="0" xfId="96"/>
    <xf numFmtId="0" fontId="13" fillId="0" borderId="0" xfId="0" applyFont="1"/>
    <xf numFmtId="0" fontId="3" fillId="0" borderId="1" xfId="0" applyFont="1" applyBorder="1"/>
    <xf numFmtId="0" fontId="3" fillId="0" borderId="1" xfId="0" applyFont="1" applyBorder="1" applyAlignment="1">
      <alignment horizontal="right" wrapText="1"/>
    </xf>
    <xf numFmtId="0" fontId="14" fillId="0" borderId="0" xfId="0" applyFont="1" applyAlignment="1">
      <alignment horizontal="right" wrapText="1"/>
    </xf>
    <xf numFmtId="0" fontId="1" fillId="0" borderId="0" xfId="97"/>
    <xf numFmtId="0" fontId="4" fillId="0" borderId="6" xfId="0" applyFont="1" applyBorder="1" applyAlignment="1">
      <alignment horizontal="centerContinuous"/>
    </xf>
    <xf numFmtId="0" fontId="0" fillId="0" borderId="7" xfId="0" applyBorder="1"/>
    <xf numFmtId="0" fontId="4" fillId="0" borderId="6" xfId="0" applyFont="1" applyBorder="1" applyAlignment="1">
      <alignment horizontal="center"/>
    </xf>
    <xf numFmtId="0" fontId="16" fillId="0" borderId="0" xfId="0" applyFont="1"/>
    <xf numFmtId="164" fontId="0" fillId="0" borderId="1" xfId="0" applyNumberFormat="1" applyBorder="1" applyAlignment="1">
      <alignment horizontal="right"/>
    </xf>
    <xf numFmtId="0" fontId="17" fillId="0" borderId="0" xfId="98"/>
    <xf numFmtId="0" fontId="18" fillId="0" borderId="0" xfId="98" applyFont="1" applyAlignment="1">
      <alignment horizontal="right"/>
    </xf>
    <xf numFmtId="0" fontId="17" fillId="0" borderId="0" xfId="98" applyAlignment="1">
      <alignment horizontal="right"/>
    </xf>
    <xf numFmtId="0" fontId="19" fillId="0" borderId="0" xfId="98" applyFont="1"/>
    <xf numFmtId="0" fontId="20" fillId="0" borderId="0" xfId="98" applyFont="1"/>
    <xf numFmtId="0" fontId="22" fillId="0" borderId="0" xfId="98" applyFont="1"/>
    <xf numFmtId="0" fontId="22" fillId="0" borderId="0" xfId="98" applyFont="1" applyAlignment="1">
      <alignment horizontal="right"/>
    </xf>
    <xf numFmtId="0" fontId="20" fillId="0" borderId="0" xfId="98" applyFont="1" applyAlignment="1">
      <alignment horizontal="center"/>
    </xf>
    <xf numFmtId="164" fontId="17" fillId="0" borderId="5" xfId="98" applyNumberFormat="1" applyBorder="1"/>
    <xf numFmtId="164" fontId="17" fillId="0" borderId="0" xfId="98" applyNumberFormat="1"/>
    <xf numFmtId="2" fontId="17" fillId="0" borderId="0" xfId="98" applyNumberFormat="1"/>
    <xf numFmtId="1" fontId="17" fillId="0" borderId="0" xfId="98" applyNumberFormat="1"/>
    <xf numFmtId="164" fontId="19" fillId="0" borderId="0" xfId="98" applyNumberFormat="1" applyFont="1"/>
    <xf numFmtId="0" fontId="17" fillId="0" borderId="8" xfId="98" applyBorder="1"/>
    <xf numFmtId="0" fontId="12" fillId="0" borderId="0" xfId="98" applyFont="1"/>
    <xf numFmtId="0" fontId="23" fillId="0" borderId="0" xfId="98" applyFont="1"/>
    <xf numFmtId="0" fontId="24" fillId="0" borderId="0" xfId="98" applyFont="1"/>
    <xf numFmtId="0" fontId="25" fillId="0" borderId="0" xfId="98" applyFont="1"/>
    <xf numFmtId="0" fontId="25" fillId="0" borderId="0" xfId="98" applyFont="1" applyAlignment="1">
      <alignment horizontal="left"/>
    </xf>
    <xf numFmtId="0" fontId="17" fillId="0" borderId="12" xfId="98" applyBorder="1"/>
    <xf numFmtId="0" fontId="17" fillId="0" borderId="13" xfId="98" applyBorder="1"/>
    <xf numFmtId="0" fontId="17" fillId="0" borderId="14" xfId="98" applyBorder="1"/>
    <xf numFmtId="49" fontId="30" fillId="3" borderId="15" xfId="98" applyNumberFormat="1" applyFont="1" applyFill="1" applyBorder="1" applyAlignment="1">
      <alignment horizontal="left" vertical="center"/>
    </xf>
    <xf numFmtId="0" fontId="17" fillId="0" borderId="0" xfId="98" applyAlignment="1">
      <alignment wrapText="1"/>
    </xf>
    <xf numFmtId="0" fontId="17" fillId="0" borderId="10" xfId="98" applyBorder="1" applyAlignment="1">
      <alignment horizontal="right" wrapText="1"/>
    </xf>
    <xf numFmtId="0" fontId="17" fillId="0" borderId="0" xfId="98" applyAlignment="1">
      <alignment horizontal="right" wrapText="1"/>
    </xf>
    <xf numFmtId="0" fontId="18" fillId="0" borderId="0" xfId="98" applyFont="1" applyAlignment="1">
      <alignment wrapText="1"/>
    </xf>
    <xf numFmtId="1" fontId="0" fillId="0" borderId="0" xfId="0" applyNumberFormat="1" applyAlignment="1">
      <alignment horizontal="center" vertical="center" wrapText="1"/>
    </xf>
    <xf numFmtId="2" fontId="0" fillId="0" borderId="0" xfId="0" applyNumberFormat="1" applyAlignment="1">
      <alignment horizontal="center" vertical="center" wrapText="1"/>
    </xf>
    <xf numFmtId="164" fontId="0" fillId="0" borderId="16" xfId="0" applyNumberFormat="1" applyBorder="1" applyAlignment="1">
      <alignment horizontal="center" vertical="center" wrapText="1"/>
    </xf>
    <xf numFmtId="2" fontId="0" fillId="0" borderId="1" xfId="0" applyNumberFormat="1" applyBorder="1"/>
    <xf numFmtId="0" fontId="0" fillId="0" borderId="5" xfId="0" applyBorder="1" applyAlignment="1">
      <alignment horizontal="right"/>
    </xf>
    <xf numFmtId="0" fontId="6" fillId="0" borderId="0" xfId="0" applyFont="1" applyAlignment="1">
      <alignment horizontal="right"/>
    </xf>
    <xf numFmtId="0" fontId="33" fillId="0" borderId="0" xfId="0" applyFont="1"/>
    <xf numFmtId="0" fontId="35" fillId="0" borderId="0" xfId="0" applyFont="1" applyAlignment="1">
      <alignment horizontal="right"/>
    </xf>
    <xf numFmtId="0" fontId="6" fillId="0" borderId="17" xfId="0" applyFont="1" applyBorder="1"/>
    <xf numFmtId="0" fontId="36" fillId="0" borderId="18" xfId="0" applyFont="1" applyBorder="1"/>
    <xf numFmtId="166" fontId="17" fillId="0" borderId="0" xfId="98" applyNumberFormat="1"/>
    <xf numFmtId="0" fontId="37" fillId="0" borderId="0" xfId="0" applyFont="1"/>
    <xf numFmtId="0" fontId="38" fillId="0" borderId="0" xfId="0" applyFont="1"/>
    <xf numFmtId="0" fontId="17" fillId="0" borderId="0" xfId="0" applyFont="1"/>
    <xf numFmtId="0" fontId="17" fillId="0" borderId="8" xfId="98" applyBorder="1" applyAlignment="1">
      <alignment wrapText="1"/>
    </xf>
    <xf numFmtId="0" fontId="17" fillId="0" borderId="8" xfId="98" applyBorder="1" applyAlignment="1">
      <alignment horizontal="center" wrapText="1"/>
    </xf>
    <xf numFmtId="166" fontId="12" fillId="2" borderId="19" xfId="96" applyNumberFormat="1" applyFill="1" applyBorder="1"/>
    <xf numFmtId="166" fontId="0" fillId="2" borderId="2" xfId="0" applyNumberFormat="1" applyFill="1" applyBorder="1"/>
    <xf numFmtId="0" fontId="17" fillId="4" borderId="0" xfId="98" applyFill="1"/>
    <xf numFmtId="0" fontId="0" fillId="4" borderId="0" xfId="0" applyFill="1"/>
    <xf numFmtId="0" fontId="34" fillId="0" borderId="0" xfId="0" applyFont="1"/>
    <xf numFmtId="0" fontId="17" fillId="5" borderId="8" xfId="98" applyFill="1" applyBorder="1" applyAlignment="1">
      <alignment wrapText="1"/>
    </xf>
    <xf numFmtId="0" fontId="17" fillId="5" borderId="0" xfId="98" applyFill="1"/>
    <xf numFmtId="0" fontId="18" fillId="5" borderId="0" xfId="98" applyFont="1" applyFill="1"/>
    <xf numFmtId="0" fontId="3" fillId="5" borderId="0" xfId="0" applyFont="1" applyFill="1"/>
    <xf numFmtId="0" fontId="0" fillId="5" borderId="0" xfId="0" applyFill="1"/>
    <xf numFmtId="2" fontId="0" fillId="2" borderId="2" xfId="0" applyNumberFormat="1" applyFill="1" applyBorder="1"/>
    <xf numFmtId="0" fontId="40" fillId="0" borderId="0" xfId="0" applyFont="1"/>
    <xf numFmtId="166" fontId="41" fillId="6" borderId="0" xfId="0" applyNumberFormat="1" applyFont="1" applyFill="1"/>
    <xf numFmtId="2" fontId="12" fillId="2" borderId="19" xfId="96" applyNumberFormat="1" applyFill="1" applyBorder="1"/>
    <xf numFmtId="166" fontId="42" fillId="6" borderId="0" xfId="98" applyNumberFormat="1" applyFont="1" applyFill="1"/>
    <xf numFmtId="1" fontId="42" fillId="6" borderId="0" xfId="98" applyNumberFormat="1" applyFont="1" applyFill="1"/>
    <xf numFmtId="164" fontId="17" fillId="7" borderId="2" xfId="98" applyNumberFormat="1" applyFill="1" applyBorder="1"/>
    <xf numFmtId="1" fontId="17" fillId="7" borderId="0" xfId="98" applyNumberFormat="1" applyFill="1"/>
    <xf numFmtId="166" fontId="17" fillId="7" borderId="0" xfId="98" applyNumberFormat="1" applyFill="1"/>
    <xf numFmtId="164" fontId="17" fillId="7" borderId="5" xfId="98" applyNumberFormat="1" applyFill="1" applyBorder="1"/>
    <xf numFmtId="164" fontId="12" fillId="2" borderId="19" xfId="96" applyNumberFormat="1" applyFill="1" applyBorder="1"/>
    <xf numFmtId="0" fontId="31" fillId="0" borderId="0" xfId="0" applyFont="1"/>
    <xf numFmtId="0" fontId="45" fillId="0" borderId="0" xfId="0" applyFont="1"/>
    <xf numFmtId="164" fontId="0" fillId="2" borderId="2" xfId="0" applyNumberFormat="1" applyFill="1" applyBorder="1"/>
    <xf numFmtId="164" fontId="41" fillId="6" borderId="2" xfId="0" applyNumberFormat="1" applyFont="1" applyFill="1" applyBorder="1"/>
    <xf numFmtId="167" fontId="0" fillId="0" borderId="1" xfId="0" applyNumberFormat="1" applyBorder="1"/>
    <xf numFmtId="167" fontId="0" fillId="2" borderId="2" xfId="0" applyNumberFormat="1" applyFill="1" applyBorder="1"/>
    <xf numFmtId="164" fontId="0" fillId="0" borderId="0" xfId="0" applyNumberFormat="1"/>
    <xf numFmtId="11" fontId="0" fillId="2" borderId="2" xfId="0" applyNumberFormat="1" applyFill="1" applyBorder="1"/>
    <xf numFmtId="2" fontId="41" fillId="6" borderId="1" xfId="0" applyNumberFormat="1" applyFont="1" applyFill="1" applyBorder="1"/>
    <xf numFmtId="0" fontId="6" fillId="0" borderId="0" xfId="0" applyFont="1"/>
    <xf numFmtId="0" fontId="0" fillId="8" borderId="0" xfId="0" applyFill="1"/>
    <xf numFmtId="2" fontId="48" fillId="2" borderId="19" xfId="96" applyNumberFormat="1" applyFont="1" applyFill="1" applyBorder="1"/>
    <xf numFmtId="1" fontId="12" fillId="2" borderId="19" xfId="96" applyNumberFormat="1" applyFill="1" applyBorder="1"/>
    <xf numFmtId="168" fontId="49" fillId="2" borderId="19" xfId="96" applyNumberFormat="1" applyFont="1" applyFill="1" applyBorder="1"/>
    <xf numFmtId="164" fontId="42" fillId="6" borderId="0" xfId="98" applyNumberFormat="1" applyFont="1" applyFill="1"/>
    <xf numFmtId="164" fontId="48" fillId="2" borderId="19" xfId="96" applyNumberFormat="1" applyFont="1" applyFill="1" applyBorder="1"/>
    <xf numFmtId="0" fontId="20" fillId="0" borderId="0" xfId="98" applyFont="1" applyAlignment="1">
      <alignment vertical="top"/>
    </xf>
    <xf numFmtId="0" fontId="50" fillId="0" borderId="0" xfId="98" applyFont="1"/>
    <xf numFmtId="167" fontId="0" fillId="0" borderId="2" xfId="0" applyNumberFormat="1" applyBorder="1"/>
    <xf numFmtId="0" fontId="55" fillId="0" borderId="0" xfId="0" applyFont="1"/>
    <xf numFmtId="0" fontId="56" fillId="0" borderId="0" xfId="0" applyFont="1"/>
    <xf numFmtId="0" fontId="44" fillId="0" borderId="20" xfId="0" applyFont="1" applyBorder="1"/>
    <xf numFmtId="0" fontId="17" fillId="0" borderId="11" xfId="98" applyBorder="1" applyAlignment="1">
      <alignment horizontal="center" wrapText="1"/>
    </xf>
    <xf numFmtId="0" fontId="17" fillId="0" borderId="0" xfId="98" applyAlignment="1">
      <alignment horizontal="center" wrapText="1"/>
    </xf>
    <xf numFmtId="49" fontId="0" fillId="3" borderId="15" xfId="0" applyNumberFormat="1" applyFill="1" applyBorder="1" applyAlignment="1">
      <alignment horizontal="left" vertical="center"/>
    </xf>
    <xf numFmtId="1" fontId="0" fillId="0" borderId="14" xfId="0" applyNumberFormat="1" applyBorder="1" applyAlignment="1">
      <alignment horizontal="center" vertical="center" wrapText="1"/>
    </xf>
    <xf numFmtId="1" fontId="0" fillId="0" borderId="13" xfId="0" applyNumberFormat="1" applyBorder="1" applyAlignment="1">
      <alignment horizontal="center" vertical="center" wrapText="1"/>
    </xf>
    <xf numFmtId="2" fontId="0" fillId="0" borderId="21" xfId="0" applyNumberFormat="1" applyBorder="1" applyAlignment="1">
      <alignment horizontal="center" vertical="center" wrapText="1"/>
    </xf>
    <xf numFmtId="0" fontId="0" fillId="0" borderId="13" xfId="0" applyBorder="1"/>
    <xf numFmtId="0" fontId="0" fillId="0" borderId="12" xfId="0" applyBorder="1"/>
    <xf numFmtId="0" fontId="17" fillId="0" borderId="5" xfId="98" applyBorder="1"/>
    <xf numFmtId="1" fontId="0" fillId="0" borderId="11" xfId="0" applyNumberFormat="1" applyBorder="1" applyAlignment="1">
      <alignment horizontal="center" vertical="center" wrapText="1"/>
    </xf>
    <xf numFmtId="2" fontId="0" fillId="0" borderId="16" xfId="0" applyNumberFormat="1" applyBorder="1" applyAlignment="1">
      <alignment horizontal="center" vertical="center" wrapText="1"/>
    </xf>
    <xf numFmtId="49" fontId="0" fillId="3" borderId="22" xfId="0" applyNumberFormat="1" applyFill="1" applyBorder="1" applyAlignment="1">
      <alignment horizontal="left" vertical="center"/>
    </xf>
    <xf numFmtId="0" fontId="0" fillId="0" borderId="10" xfId="0" applyBorder="1"/>
    <xf numFmtId="169" fontId="0" fillId="0" borderId="0" xfId="0" applyNumberFormat="1"/>
    <xf numFmtId="169" fontId="0" fillId="0" borderId="10" xfId="0" applyNumberFormat="1" applyBorder="1"/>
    <xf numFmtId="49" fontId="0" fillId="3" borderId="23" xfId="0" applyNumberFormat="1" applyFill="1" applyBorder="1" applyAlignment="1">
      <alignment horizontal="left" vertical="center"/>
    </xf>
    <xf numFmtId="1" fontId="0" fillId="0" borderId="9" xfId="0" applyNumberFormat="1" applyBorder="1" applyAlignment="1">
      <alignment horizontal="center" vertical="center" wrapText="1"/>
    </xf>
    <xf numFmtId="1" fontId="0" fillId="0" borderId="8" xfId="0" applyNumberFormat="1" applyBorder="1" applyAlignment="1">
      <alignment horizontal="center" vertical="center" wrapText="1"/>
    </xf>
    <xf numFmtId="2" fontId="0" fillId="0" borderId="24" xfId="0" applyNumberFormat="1" applyBorder="1" applyAlignment="1">
      <alignment horizontal="center" vertical="center" wrapText="1"/>
    </xf>
    <xf numFmtId="0" fontId="17" fillId="0" borderId="9" xfId="98" applyBorder="1" applyAlignment="1">
      <alignment horizontal="center" wrapText="1"/>
    </xf>
    <xf numFmtId="0" fontId="0" fillId="0" borderId="3" xfId="0" applyBorder="1" applyAlignment="1">
      <alignment horizontal="left"/>
    </xf>
    <xf numFmtId="0" fontId="0" fillId="0" borderId="4" xfId="0" applyBorder="1" applyAlignment="1">
      <alignment horizontal="left"/>
    </xf>
  </cellXfs>
  <cellStyles count="100">
    <cellStyle name="Comma 2" xfId="94" xr:uid="{2921D564-F082-1345-ADB8-F14EA67D04D2}"/>
    <cellStyle name="Currency 2" xfId="95" xr:uid="{52D16245-A480-DF4D-BB8A-E3D4366A9D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7" builtinId="8"/>
    <cellStyle name="Normal" xfId="0" builtinId="0"/>
    <cellStyle name="Normal 2" xfId="96" xr:uid="{78E2C4C8-D0C2-384B-B9A0-13D27B122F11}"/>
    <cellStyle name="Normal 3" xfId="98" xr:uid="{2D360B13-6775-0F4F-931B-C12693EB2097}"/>
    <cellStyle name="Normal 4" xfId="93" xr:uid="{3E89FEAA-3A8D-E74D-99F5-070FD1C692E9}"/>
    <cellStyle name="Normal 7" xfId="99" xr:uid="{8D498905-045E-AB48-A4D9-F4C6EADA1A78}"/>
  </cellStyles>
  <dxfs count="35">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9" defaultPivotStyle="PivotStyleMedium4"/>
  <colors>
    <mruColors>
      <color rgb="FFF3EB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_rels/drawing2.xml.rels><?xml version="1.0" encoding="UTF-8" standalone="yes"?>
<Relationships xmlns="http://schemas.openxmlformats.org/package/2006/relationships"><Relationship Id="rId13" Type="http://schemas.openxmlformats.org/officeDocument/2006/relationships/image" Target="../media/image41.png"/><Relationship Id="rId18" Type="http://schemas.openxmlformats.org/officeDocument/2006/relationships/image" Target="../media/image46.tiff"/><Relationship Id="rId26" Type="http://schemas.openxmlformats.org/officeDocument/2006/relationships/image" Target="../media/image54.png"/><Relationship Id="rId39" Type="http://schemas.openxmlformats.org/officeDocument/2006/relationships/image" Target="../media/image64.png"/><Relationship Id="rId21" Type="http://schemas.openxmlformats.org/officeDocument/2006/relationships/image" Target="../media/image49.svg"/><Relationship Id="rId34" Type="http://schemas.openxmlformats.org/officeDocument/2006/relationships/image" Target="../media/image61.png"/><Relationship Id="rId42" Type="http://schemas.openxmlformats.org/officeDocument/2006/relationships/image" Target="../media/image22.png"/><Relationship Id="rId7" Type="http://schemas.openxmlformats.org/officeDocument/2006/relationships/image" Target="../media/image36.svg"/><Relationship Id="rId2" Type="http://schemas.openxmlformats.org/officeDocument/2006/relationships/image" Target="../media/image31.png"/><Relationship Id="rId16" Type="http://schemas.openxmlformats.org/officeDocument/2006/relationships/image" Target="../media/image44.png"/><Relationship Id="rId29" Type="http://schemas.openxmlformats.org/officeDocument/2006/relationships/image" Target="../media/image18.png"/><Relationship Id="rId1" Type="http://schemas.openxmlformats.org/officeDocument/2006/relationships/image" Target="../media/image30.png"/><Relationship Id="rId6" Type="http://schemas.openxmlformats.org/officeDocument/2006/relationships/image" Target="../media/image35.png"/><Relationship Id="rId11" Type="http://schemas.openxmlformats.org/officeDocument/2006/relationships/image" Target="../media/image25.png"/><Relationship Id="rId24" Type="http://schemas.openxmlformats.org/officeDocument/2006/relationships/image" Target="../media/image52.png"/><Relationship Id="rId32" Type="http://schemas.openxmlformats.org/officeDocument/2006/relationships/image" Target="../media/image59.png"/><Relationship Id="rId37" Type="http://schemas.openxmlformats.org/officeDocument/2006/relationships/image" Target="../media/image63.png"/><Relationship Id="rId40" Type="http://schemas.openxmlformats.org/officeDocument/2006/relationships/image" Target="../media/image65.png"/><Relationship Id="rId45" Type="http://schemas.openxmlformats.org/officeDocument/2006/relationships/image" Target="../media/image69.png"/><Relationship Id="rId5" Type="http://schemas.openxmlformats.org/officeDocument/2006/relationships/image" Target="../media/image34.svg"/><Relationship Id="rId15" Type="http://schemas.openxmlformats.org/officeDocument/2006/relationships/image" Target="../media/image43.png"/><Relationship Id="rId23" Type="http://schemas.openxmlformats.org/officeDocument/2006/relationships/image" Target="../media/image51.svg"/><Relationship Id="rId28" Type="http://schemas.openxmlformats.org/officeDocument/2006/relationships/image" Target="../media/image56.png"/><Relationship Id="rId36" Type="http://schemas.openxmlformats.org/officeDocument/2006/relationships/image" Target="../media/image23.png"/><Relationship Id="rId10" Type="http://schemas.openxmlformats.org/officeDocument/2006/relationships/image" Target="../media/image39.png"/><Relationship Id="rId19" Type="http://schemas.openxmlformats.org/officeDocument/2006/relationships/image" Target="../media/image47.png"/><Relationship Id="rId31" Type="http://schemas.openxmlformats.org/officeDocument/2006/relationships/image" Target="../media/image58.png"/><Relationship Id="rId44" Type="http://schemas.openxmlformats.org/officeDocument/2006/relationships/image" Target="../media/image68.png"/><Relationship Id="rId4" Type="http://schemas.openxmlformats.org/officeDocument/2006/relationships/image" Target="../media/image33.png"/><Relationship Id="rId9" Type="http://schemas.openxmlformats.org/officeDocument/2006/relationships/image" Target="../media/image38.svg"/><Relationship Id="rId14" Type="http://schemas.openxmlformats.org/officeDocument/2006/relationships/image" Target="../media/image42.png"/><Relationship Id="rId22" Type="http://schemas.openxmlformats.org/officeDocument/2006/relationships/image" Target="../media/image50.png"/><Relationship Id="rId27" Type="http://schemas.openxmlformats.org/officeDocument/2006/relationships/image" Target="../media/image55.svg"/><Relationship Id="rId30" Type="http://schemas.openxmlformats.org/officeDocument/2006/relationships/image" Target="../media/image57.png"/><Relationship Id="rId35" Type="http://schemas.openxmlformats.org/officeDocument/2006/relationships/image" Target="../media/image62.png"/><Relationship Id="rId43" Type="http://schemas.openxmlformats.org/officeDocument/2006/relationships/image" Target="../media/image67.png"/><Relationship Id="rId8" Type="http://schemas.openxmlformats.org/officeDocument/2006/relationships/image" Target="../media/image37.png"/><Relationship Id="rId3" Type="http://schemas.openxmlformats.org/officeDocument/2006/relationships/image" Target="../media/image32.png"/><Relationship Id="rId12" Type="http://schemas.openxmlformats.org/officeDocument/2006/relationships/image" Target="../media/image40.png"/><Relationship Id="rId17" Type="http://schemas.openxmlformats.org/officeDocument/2006/relationships/image" Target="../media/image45.png"/><Relationship Id="rId25" Type="http://schemas.openxmlformats.org/officeDocument/2006/relationships/image" Target="../media/image53.svg"/><Relationship Id="rId33" Type="http://schemas.openxmlformats.org/officeDocument/2006/relationships/image" Target="../media/image60.png"/><Relationship Id="rId38" Type="http://schemas.openxmlformats.org/officeDocument/2006/relationships/image" Target="../media/image26.png"/><Relationship Id="rId46" Type="http://schemas.openxmlformats.org/officeDocument/2006/relationships/image" Target="../media/image70.png"/><Relationship Id="rId20" Type="http://schemas.openxmlformats.org/officeDocument/2006/relationships/image" Target="../media/image48.png"/><Relationship Id="rId41" Type="http://schemas.openxmlformats.org/officeDocument/2006/relationships/image" Target="../media/image66.png"/></Relationships>
</file>

<file path=xl/drawings/drawing1.xml><?xml version="1.0" encoding="utf-8"?>
<xdr:wsDr xmlns:xdr="http://schemas.openxmlformats.org/drawingml/2006/spreadsheetDrawing" xmlns:a="http://schemas.openxmlformats.org/drawingml/2006/main">
  <xdr:twoCellAnchor editAs="oneCell">
    <xdr:from>
      <xdr:col>10</xdr:col>
      <xdr:colOff>640080</xdr:colOff>
      <xdr:row>151</xdr:row>
      <xdr:rowOff>182880</xdr:rowOff>
    </xdr:from>
    <xdr:to>
      <xdr:col>16</xdr:col>
      <xdr:colOff>718565</xdr:colOff>
      <xdr:row>166</xdr:row>
      <xdr:rowOff>104701</xdr:rowOff>
    </xdr:to>
    <xdr:pic>
      <xdr:nvPicPr>
        <xdr:cNvPr id="73" name="Picture 72">
          <a:extLst>
            <a:ext uri="{FF2B5EF4-FFF2-40B4-BE49-F238E27FC236}">
              <a16:creationId xmlns:a16="http://schemas.microsoft.com/office/drawing/2014/main" id="{4EF02C87-895E-6C42-93FB-A080BAFA6A55}"/>
            </a:ext>
          </a:extLst>
        </xdr:cNvPr>
        <xdr:cNvPicPr>
          <a:picLocks noChangeAspect="1"/>
        </xdr:cNvPicPr>
      </xdr:nvPicPr>
      <xdr:blipFill>
        <a:blip xmlns:r="http://schemas.openxmlformats.org/officeDocument/2006/relationships" r:embed="rId1"/>
        <a:stretch>
          <a:fillRect/>
        </a:stretch>
      </xdr:blipFill>
      <xdr:spPr>
        <a:xfrm>
          <a:off x="9814560" y="31526480"/>
          <a:ext cx="5138165" cy="2990141"/>
        </a:xfrm>
        <a:prstGeom prst="rect">
          <a:avLst/>
        </a:prstGeom>
      </xdr:spPr>
    </xdr:pic>
    <xdr:clientData/>
  </xdr:twoCellAnchor>
  <xdr:oneCellAnchor>
    <xdr:from>
      <xdr:col>17</xdr:col>
      <xdr:colOff>45632</xdr:colOff>
      <xdr:row>154</xdr:row>
      <xdr:rowOff>201228</xdr:rowOff>
    </xdr:from>
    <xdr:ext cx="1950720" cy="1290977"/>
    <xdr:sp macro="" textlink="">
      <xdr:nvSpPr>
        <xdr:cNvPr id="74" name="TextBox 73">
          <a:extLst>
            <a:ext uri="{FF2B5EF4-FFF2-40B4-BE49-F238E27FC236}">
              <a16:creationId xmlns:a16="http://schemas.microsoft.com/office/drawing/2014/main" id="{6D1287E1-6B33-9343-A370-E3118C4FC3E1}"/>
            </a:ext>
          </a:extLst>
        </xdr:cNvPr>
        <xdr:cNvSpPr txBox="1"/>
      </xdr:nvSpPr>
      <xdr:spPr>
        <a:xfrm>
          <a:off x="15123072" y="32154428"/>
          <a:ext cx="1950720" cy="1290977"/>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This is what the range will look like if you initiate the Regression function from the IRI SKUs sheet (doesn't need the data sheet name), and point to the output range in this sheet</a:t>
          </a:r>
          <a:r>
            <a:rPr lang="en-US" sz="1050" baseline="0"/>
            <a:t> (does need this sheet name)</a:t>
          </a:r>
        </a:p>
      </xdr:txBody>
    </xdr:sp>
    <xdr:clientData/>
  </xdr:oneCellAnchor>
  <xdr:twoCellAnchor editAs="oneCell">
    <xdr:from>
      <xdr:col>10</xdr:col>
      <xdr:colOff>609600</xdr:colOff>
      <xdr:row>125</xdr:row>
      <xdr:rowOff>101600</xdr:rowOff>
    </xdr:from>
    <xdr:to>
      <xdr:col>16</xdr:col>
      <xdr:colOff>701613</xdr:colOff>
      <xdr:row>140</xdr:row>
      <xdr:rowOff>4303</xdr:rowOff>
    </xdr:to>
    <xdr:pic>
      <xdr:nvPicPr>
        <xdr:cNvPr id="62" name="Picture 61">
          <a:extLst>
            <a:ext uri="{FF2B5EF4-FFF2-40B4-BE49-F238E27FC236}">
              <a16:creationId xmlns:a16="http://schemas.microsoft.com/office/drawing/2014/main" id="{E7B4CCE2-4D8F-8A4E-98E0-9EA5D0F8F4AE}"/>
            </a:ext>
          </a:extLst>
        </xdr:cNvPr>
        <xdr:cNvPicPr>
          <a:picLocks noChangeAspect="1"/>
        </xdr:cNvPicPr>
      </xdr:nvPicPr>
      <xdr:blipFill>
        <a:blip xmlns:r="http://schemas.openxmlformats.org/officeDocument/2006/relationships" r:embed="rId2"/>
        <a:stretch>
          <a:fillRect/>
        </a:stretch>
      </xdr:blipFill>
      <xdr:spPr>
        <a:xfrm>
          <a:off x="9784080" y="26101040"/>
          <a:ext cx="5151693" cy="2981183"/>
        </a:xfrm>
        <a:prstGeom prst="rect">
          <a:avLst/>
        </a:prstGeom>
      </xdr:spPr>
    </xdr:pic>
    <xdr:clientData/>
  </xdr:twoCellAnchor>
  <xdr:oneCellAnchor>
    <xdr:from>
      <xdr:col>16</xdr:col>
      <xdr:colOff>752823</xdr:colOff>
      <xdr:row>129</xdr:row>
      <xdr:rowOff>46702</xdr:rowOff>
    </xdr:from>
    <xdr:ext cx="1950720" cy="1131857"/>
    <xdr:sp macro="" textlink="">
      <xdr:nvSpPr>
        <xdr:cNvPr id="65" name="TextBox 64">
          <a:extLst>
            <a:ext uri="{FF2B5EF4-FFF2-40B4-BE49-F238E27FC236}">
              <a16:creationId xmlns:a16="http://schemas.microsoft.com/office/drawing/2014/main" id="{9A8A8977-5010-1846-AC77-ABFA87FACB9B}"/>
            </a:ext>
          </a:extLst>
        </xdr:cNvPr>
        <xdr:cNvSpPr txBox="1"/>
      </xdr:nvSpPr>
      <xdr:spPr>
        <a:xfrm>
          <a:off x="14986983" y="26858942"/>
          <a:ext cx="1950720" cy="1131857"/>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This is what the range will look like if you initiate the Regression function from this sheet, and point to the data ranges in the IRI SKUs sheet,</a:t>
          </a:r>
          <a:r>
            <a:rPr lang="en-US" sz="1050" baseline="0"/>
            <a:t> and output in this sheet</a:t>
          </a:r>
        </a:p>
      </xdr:txBody>
    </xdr:sp>
    <xdr:clientData/>
  </xdr:oneCellAnchor>
  <xdr:twoCellAnchor editAs="oneCell">
    <xdr:from>
      <xdr:col>11</xdr:col>
      <xdr:colOff>30480</xdr:colOff>
      <xdr:row>101</xdr:row>
      <xdr:rowOff>50800</xdr:rowOff>
    </xdr:from>
    <xdr:to>
      <xdr:col>16</xdr:col>
      <xdr:colOff>644023</xdr:colOff>
      <xdr:row>113</xdr:row>
      <xdr:rowOff>50391</xdr:rowOff>
    </xdr:to>
    <xdr:pic>
      <xdr:nvPicPr>
        <xdr:cNvPr id="29" name="Picture 28">
          <a:extLst>
            <a:ext uri="{FF2B5EF4-FFF2-40B4-BE49-F238E27FC236}">
              <a16:creationId xmlns:a16="http://schemas.microsoft.com/office/drawing/2014/main" id="{177C9AD4-71AD-9942-B69A-283FE100625B}"/>
            </a:ext>
          </a:extLst>
        </xdr:cNvPr>
        <xdr:cNvPicPr>
          <a:picLocks noChangeAspect="1"/>
        </xdr:cNvPicPr>
      </xdr:nvPicPr>
      <xdr:blipFill>
        <a:blip xmlns:r="http://schemas.openxmlformats.org/officeDocument/2006/relationships" r:embed="rId3"/>
        <a:stretch>
          <a:fillRect/>
        </a:stretch>
      </xdr:blipFill>
      <xdr:spPr>
        <a:xfrm>
          <a:off x="10048240" y="21112480"/>
          <a:ext cx="4829943" cy="2468471"/>
        </a:xfrm>
        <a:prstGeom prst="rect">
          <a:avLst/>
        </a:prstGeom>
      </xdr:spPr>
    </xdr:pic>
    <xdr:clientData/>
  </xdr:twoCellAnchor>
  <xdr:twoCellAnchor>
    <xdr:from>
      <xdr:col>14</xdr:col>
      <xdr:colOff>43180</xdr:colOff>
      <xdr:row>106</xdr:row>
      <xdr:rowOff>22330</xdr:rowOff>
    </xdr:from>
    <xdr:to>
      <xdr:col>15</xdr:col>
      <xdr:colOff>673100</xdr:colOff>
      <xdr:row>107</xdr:row>
      <xdr:rowOff>195579</xdr:rowOff>
    </xdr:to>
    <xdr:sp macro="" textlink="">
      <xdr:nvSpPr>
        <xdr:cNvPr id="17" name="Oval 16">
          <a:extLst>
            <a:ext uri="{FF2B5EF4-FFF2-40B4-BE49-F238E27FC236}">
              <a16:creationId xmlns:a16="http://schemas.microsoft.com/office/drawing/2014/main" id="{B3056A3C-EC86-624D-8DFE-F09981B9206D}"/>
            </a:ext>
          </a:extLst>
        </xdr:cNvPr>
        <xdr:cNvSpPr/>
      </xdr:nvSpPr>
      <xdr:spPr>
        <a:xfrm>
          <a:off x="12590780" y="21043370"/>
          <a:ext cx="1473200" cy="37644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0</xdr:colOff>
      <xdr:row>41</xdr:row>
      <xdr:rowOff>0</xdr:rowOff>
    </xdr:from>
    <xdr:to>
      <xdr:col>6</xdr:col>
      <xdr:colOff>406400</xdr:colOff>
      <xdr:row>49</xdr:row>
      <xdr:rowOff>50799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a:stretch>
          <a:fillRect/>
        </a:stretch>
      </xdr:blipFill>
      <xdr:spPr>
        <a:xfrm>
          <a:off x="825500" y="4140200"/>
          <a:ext cx="5168900" cy="1574800"/>
        </a:xfrm>
        <a:prstGeom prst="rect">
          <a:avLst/>
        </a:prstGeom>
      </xdr:spPr>
    </xdr:pic>
    <xdr:clientData/>
  </xdr:twoCellAnchor>
  <xdr:oneCellAnchor>
    <xdr:from>
      <xdr:col>12</xdr:col>
      <xdr:colOff>0</xdr:colOff>
      <xdr:row>0</xdr:row>
      <xdr:rowOff>0</xdr:rowOff>
    </xdr:from>
    <xdr:ext cx="6350000" cy="3962400"/>
    <xdr:sp macro="" textlink="">
      <xdr:nvSpPr>
        <xdr:cNvPr id="5" name="TextBox 4">
          <a:extLst>
            <a:ext uri="{FF2B5EF4-FFF2-40B4-BE49-F238E27FC236}">
              <a16:creationId xmlns:a16="http://schemas.microsoft.com/office/drawing/2014/main" id="{5DD2608F-E0F7-2146-BA19-0F9525A2C167}"/>
            </a:ext>
          </a:extLst>
        </xdr:cNvPr>
        <xdr:cNvSpPr txBox="1"/>
      </xdr:nvSpPr>
      <xdr:spPr>
        <a:xfrm>
          <a:off x="10807700" y="0"/>
          <a:ext cx="6350000" cy="39624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This</a:t>
          </a:r>
          <a:r>
            <a:rPr lang="en-US" sz="1200" baseline="0"/>
            <a:t> lab explores the IRI dataset that we access using the Temple plugin for Excel. Instructions on uing the plugin are found in separate videos which show i) how to load the plugin, using Microsoft Remote Desktop Access and Massey RemoteApp; and ii) how to load IRI Widgets data and use the Temple plugin. </a:t>
          </a:r>
          <a:r>
            <a:rPr lang="en-US" sz="1200" b="1" baseline="0">
              <a:solidFill>
                <a:srgbClr val="FF0000"/>
              </a:solidFill>
            </a:rPr>
            <a:t>I strongly encourage you to watch these videos prior to attempting the lab.</a:t>
          </a:r>
        </a:p>
        <a:p>
          <a:endParaRPr lang="en-US" sz="1200" baseline="0"/>
        </a:p>
        <a:p>
          <a:r>
            <a:rPr lang="en-US" sz="1200" baseline="0"/>
            <a:t>In this lab you will generate the SKU list, similar to what we used in lab 3. You will use this data to create scatterplots to investigate the patterns in the data, and make any adjustments required, and then generate two regressions. </a:t>
          </a:r>
        </a:p>
        <a:p>
          <a:endParaRPr lang="en-US" sz="1200" baseline="0"/>
        </a:p>
        <a:p>
          <a:r>
            <a:rPr lang="en-US" sz="1200" baseline="0"/>
            <a:t>Task 1 uses a spurious relationship to demonstrate how correlation and regression work (and to check you are paying attention to the dangers of applying methods without understanding how this could be misleading).</a:t>
          </a:r>
        </a:p>
        <a:p>
          <a:r>
            <a:rPr lang="en-US" sz="1200" baseline="0"/>
            <a:t>Task 2 explores one relationship in the IRI data: store penetration (Distribution Num %) on sales, using Scatterplot.</a:t>
          </a:r>
        </a:p>
        <a:p>
          <a:r>
            <a:rPr lang="en-US" sz="1200" baseline="0"/>
            <a:t>Task 3 uses the Analysis Toolpak to generate regression output for a single IV (regressing sales Dollars on store Distribution)</a:t>
          </a:r>
        </a:p>
        <a:p>
          <a:r>
            <a:rPr lang="en-US" sz="1200" baseline="0"/>
            <a:t>Task 4 uses the Toolpak to generate multiple regression output for three IVs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t>Task 5 looks at the classic price-quantity relationship central to classical economics, using the IRI dataset.</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aseline="0"/>
        </a:p>
      </xdr:txBody>
    </xdr:sp>
    <xdr:clientData/>
  </xdr:oneCellAnchor>
  <xdr:oneCellAnchor>
    <xdr:from>
      <xdr:col>7</xdr:col>
      <xdr:colOff>546100</xdr:colOff>
      <xdr:row>96</xdr:row>
      <xdr:rowOff>0</xdr:rowOff>
    </xdr:from>
    <xdr:ext cx="5095876" cy="841375"/>
    <xdr:sp macro="" textlink="">
      <xdr:nvSpPr>
        <xdr:cNvPr id="31" name="TextBox 30">
          <a:extLst>
            <a:ext uri="{FF2B5EF4-FFF2-40B4-BE49-F238E27FC236}">
              <a16:creationId xmlns:a16="http://schemas.microsoft.com/office/drawing/2014/main" id="{A2DB30C8-689D-B442-AA23-FFBFE59D5CFC}"/>
            </a:ext>
          </a:extLst>
        </xdr:cNvPr>
        <xdr:cNvSpPr txBox="1"/>
      </xdr:nvSpPr>
      <xdr:spPr>
        <a:xfrm>
          <a:off x="7048500" y="19189700"/>
          <a:ext cx="5095876" cy="841375"/>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Add in Analysis Toolpak:</a:t>
          </a:r>
          <a:r>
            <a:rPr lang="en-US" sz="1050" baseline="0"/>
            <a:t> Mac: Tools &gt; Excel Add-ins &gt; Analysis Toolpak</a:t>
          </a:r>
        </a:p>
        <a:p>
          <a:r>
            <a:rPr lang="en-US" sz="1050"/>
            <a:t>PC: File &gt; Options &gt; Add-Ins &gt; Manage Excel Add-Ins &gt; Go… &gt; Analysis Toolpak</a:t>
          </a:r>
          <a:r>
            <a:rPr lang="en-US" sz="1050" baseline="0"/>
            <a:t> </a:t>
          </a:r>
        </a:p>
        <a:p>
          <a:r>
            <a:rPr lang="en-US" sz="1050" baseline="0"/>
            <a:t>(This may need to be done each time you start Excel, at least on lab computers.)</a:t>
          </a:r>
        </a:p>
        <a:p>
          <a:r>
            <a:rPr lang="en-US" sz="1050" baseline="0"/>
            <a:t>Once active, go to Data toolbar menu &gt; Data Analysis button on far right of Data toolbar.</a:t>
          </a:r>
        </a:p>
      </xdr:txBody>
    </xdr:sp>
    <xdr:clientData/>
  </xdr:oneCellAnchor>
  <xdr:oneCellAnchor>
    <xdr:from>
      <xdr:col>12</xdr:col>
      <xdr:colOff>266701</xdr:colOff>
      <xdr:row>51</xdr:row>
      <xdr:rowOff>63500</xdr:rowOff>
    </xdr:from>
    <xdr:ext cx="838200" cy="1145540"/>
    <xdr:pic>
      <xdr:nvPicPr>
        <xdr:cNvPr id="32" name="Picture 31">
          <a:extLst>
            <a:ext uri="{FF2B5EF4-FFF2-40B4-BE49-F238E27FC236}">
              <a16:creationId xmlns:a16="http://schemas.microsoft.com/office/drawing/2014/main" id="{026768FC-DDED-3640-B8A7-722455B78A33}"/>
            </a:ext>
          </a:extLst>
        </xdr:cNvPr>
        <xdr:cNvPicPr>
          <a:picLocks noChangeAspect="1"/>
        </xdr:cNvPicPr>
      </xdr:nvPicPr>
      <xdr:blipFill>
        <a:blip xmlns:r="http://schemas.openxmlformats.org/officeDocument/2006/relationships" r:embed="rId5"/>
        <a:stretch>
          <a:fillRect/>
        </a:stretch>
      </xdr:blipFill>
      <xdr:spPr>
        <a:xfrm>
          <a:off x="10960101" y="10121900"/>
          <a:ext cx="838200" cy="1145540"/>
        </a:xfrm>
        <a:prstGeom prst="rect">
          <a:avLst/>
        </a:prstGeom>
      </xdr:spPr>
    </xdr:pic>
    <xdr:clientData/>
  </xdr:oneCellAnchor>
  <xdr:oneCellAnchor>
    <xdr:from>
      <xdr:col>16</xdr:col>
      <xdr:colOff>546100</xdr:colOff>
      <xdr:row>62</xdr:row>
      <xdr:rowOff>2540</xdr:rowOff>
    </xdr:from>
    <xdr:ext cx="1530347" cy="584199"/>
    <xdr:pic>
      <xdr:nvPicPr>
        <xdr:cNvPr id="36" name="Picture 35">
          <a:extLst>
            <a:ext uri="{FF2B5EF4-FFF2-40B4-BE49-F238E27FC236}">
              <a16:creationId xmlns:a16="http://schemas.microsoft.com/office/drawing/2014/main" id="{9A2B0CC9-E38D-F148-AF6B-737A8C9AAED9}"/>
            </a:ext>
          </a:extLst>
        </xdr:cNvPr>
        <xdr:cNvPicPr>
          <a:picLocks noChangeAspect="1"/>
        </xdr:cNvPicPr>
      </xdr:nvPicPr>
      <xdr:blipFill>
        <a:blip xmlns:r="http://schemas.openxmlformats.org/officeDocument/2006/relationships" r:embed="rId6"/>
        <a:stretch>
          <a:fillRect/>
        </a:stretch>
      </xdr:blipFill>
      <xdr:spPr>
        <a:xfrm>
          <a:off x="14706600" y="12296140"/>
          <a:ext cx="1530347" cy="584199"/>
        </a:xfrm>
        <a:prstGeom prst="rect">
          <a:avLst/>
        </a:prstGeom>
      </xdr:spPr>
    </xdr:pic>
    <xdr:clientData/>
  </xdr:oneCellAnchor>
  <xdr:twoCellAnchor>
    <xdr:from>
      <xdr:col>16</xdr:col>
      <xdr:colOff>469900</xdr:colOff>
      <xdr:row>62</xdr:row>
      <xdr:rowOff>197590</xdr:rowOff>
    </xdr:from>
    <xdr:to>
      <xdr:col>18</xdr:col>
      <xdr:colOff>190500</xdr:colOff>
      <xdr:row>64</xdr:row>
      <xdr:rowOff>167639</xdr:rowOff>
    </xdr:to>
    <xdr:sp macro="" textlink="">
      <xdr:nvSpPr>
        <xdr:cNvPr id="37" name="Oval 36">
          <a:extLst>
            <a:ext uri="{FF2B5EF4-FFF2-40B4-BE49-F238E27FC236}">
              <a16:creationId xmlns:a16="http://schemas.microsoft.com/office/drawing/2014/main" id="{20F79DF3-8775-9E49-9B81-8902A23E1829}"/>
            </a:ext>
          </a:extLst>
        </xdr:cNvPr>
        <xdr:cNvSpPr/>
      </xdr:nvSpPr>
      <xdr:spPr>
        <a:xfrm>
          <a:off x="14630400" y="12491190"/>
          <a:ext cx="1397000" cy="37644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13</xdr:col>
      <xdr:colOff>292100</xdr:colOff>
      <xdr:row>53</xdr:row>
      <xdr:rowOff>2540</xdr:rowOff>
    </xdr:from>
    <xdr:ext cx="1295400" cy="355600"/>
    <xdr:pic>
      <xdr:nvPicPr>
        <xdr:cNvPr id="38" name="Picture 37">
          <a:extLst>
            <a:ext uri="{FF2B5EF4-FFF2-40B4-BE49-F238E27FC236}">
              <a16:creationId xmlns:a16="http://schemas.microsoft.com/office/drawing/2014/main" id="{02898ABD-B3E0-F641-9552-6B0D5330EAC2}"/>
            </a:ext>
          </a:extLst>
        </xdr:cNvPr>
        <xdr:cNvPicPr>
          <a:picLocks noChangeAspect="1"/>
        </xdr:cNvPicPr>
      </xdr:nvPicPr>
      <xdr:blipFill>
        <a:blip xmlns:r="http://schemas.openxmlformats.org/officeDocument/2006/relationships" r:embed="rId7"/>
        <a:stretch>
          <a:fillRect/>
        </a:stretch>
      </xdr:blipFill>
      <xdr:spPr>
        <a:xfrm>
          <a:off x="11823700" y="10467340"/>
          <a:ext cx="1295400" cy="355600"/>
        </a:xfrm>
        <a:prstGeom prst="rect">
          <a:avLst/>
        </a:prstGeom>
      </xdr:spPr>
    </xdr:pic>
    <xdr:clientData/>
  </xdr:oneCellAnchor>
  <xdr:oneCellAnchor>
    <xdr:from>
      <xdr:col>16</xdr:col>
      <xdr:colOff>546100</xdr:colOff>
      <xdr:row>56</xdr:row>
      <xdr:rowOff>104140</xdr:rowOff>
    </xdr:from>
    <xdr:ext cx="1534160" cy="1066800"/>
    <xdr:pic>
      <xdr:nvPicPr>
        <xdr:cNvPr id="39" name="Picture 38">
          <a:extLst>
            <a:ext uri="{FF2B5EF4-FFF2-40B4-BE49-F238E27FC236}">
              <a16:creationId xmlns:a16="http://schemas.microsoft.com/office/drawing/2014/main" id="{6EB4CFC0-E91C-D14A-BBC0-9D2E863835F0}"/>
            </a:ext>
          </a:extLst>
        </xdr:cNvPr>
        <xdr:cNvPicPr>
          <a:picLocks noChangeAspect="1"/>
        </xdr:cNvPicPr>
      </xdr:nvPicPr>
      <xdr:blipFill>
        <a:blip xmlns:r="http://schemas.openxmlformats.org/officeDocument/2006/relationships" r:embed="rId8"/>
        <a:stretch>
          <a:fillRect/>
        </a:stretch>
      </xdr:blipFill>
      <xdr:spPr>
        <a:xfrm>
          <a:off x="14706600" y="11178540"/>
          <a:ext cx="1534160" cy="1066800"/>
        </a:xfrm>
        <a:prstGeom prst="rect">
          <a:avLst/>
        </a:prstGeom>
      </xdr:spPr>
    </xdr:pic>
    <xdr:clientData/>
  </xdr:oneCellAnchor>
  <xdr:twoCellAnchor editAs="oneCell">
    <xdr:from>
      <xdr:col>13</xdr:col>
      <xdr:colOff>330200</xdr:colOff>
      <xdr:row>55</xdr:row>
      <xdr:rowOff>63500</xdr:rowOff>
    </xdr:from>
    <xdr:to>
      <xdr:col>16</xdr:col>
      <xdr:colOff>444500</xdr:colOff>
      <xdr:row>62</xdr:row>
      <xdr:rowOff>88900</xdr:rowOff>
    </xdr:to>
    <xdr:pic>
      <xdr:nvPicPr>
        <xdr:cNvPr id="22" name="Picture 21">
          <a:extLst>
            <a:ext uri="{FF2B5EF4-FFF2-40B4-BE49-F238E27FC236}">
              <a16:creationId xmlns:a16="http://schemas.microsoft.com/office/drawing/2014/main" id="{A4F24CE2-20B4-7746-8ED7-EE5FEA3A4A77}"/>
            </a:ext>
          </a:extLst>
        </xdr:cNvPr>
        <xdr:cNvPicPr>
          <a:picLocks noChangeAspect="1"/>
        </xdr:cNvPicPr>
      </xdr:nvPicPr>
      <xdr:blipFill>
        <a:blip xmlns:r="http://schemas.openxmlformats.org/officeDocument/2006/relationships" r:embed="rId9"/>
        <a:stretch>
          <a:fillRect/>
        </a:stretch>
      </xdr:blipFill>
      <xdr:spPr>
        <a:xfrm>
          <a:off x="11976100" y="10934700"/>
          <a:ext cx="2628900" cy="1447800"/>
        </a:xfrm>
        <a:prstGeom prst="rect">
          <a:avLst/>
        </a:prstGeom>
      </xdr:spPr>
    </xdr:pic>
    <xdr:clientData/>
  </xdr:twoCellAnchor>
  <xdr:twoCellAnchor>
    <xdr:from>
      <xdr:col>15</xdr:col>
      <xdr:colOff>76200</xdr:colOff>
      <xdr:row>61</xdr:row>
      <xdr:rowOff>63500</xdr:rowOff>
    </xdr:from>
    <xdr:to>
      <xdr:col>16</xdr:col>
      <xdr:colOff>279400</xdr:colOff>
      <xdr:row>62</xdr:row>
      <xdr:rowOff>101600</xdr:rowOff>
    </xdr:to>
    <xdr:sp macro="" textlink="">
      <xdr:nvSpPr>
        <xdr:cNvPr id="23" name="Oval 22">
          <a:extLst>
            <a:ext uri="{FF2B5EF4-FFF2-40B4-BE49-F238E27FC236}">
              <a16:creationId xmlns:a16="http://schemas.microsoft.com/office/drawing/2014/main" id="{B149ADA0-5656-614A-BE3E-53DD09E56760}"/>
            </a:ext>
          </a:extLst>
        </xdr:cNvPr>
        <xdr:cNvSpPr/>
      </xdr:nvSpPr>
      <xdr:spPr>
        <a:xfrm>
          <a:off x="13398500" y="12153900"/>
          <a:ext cx="1041400" cy="241300"/>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533400</xdr:colOff>
      <xdr:row>70</xdr:row>
      <xdr:rowOff>190500</xdr:rowOff>
    </xdr:from>
    <xdr:ext cx="5095876" cy="841375"/>
    <xdr:sp macro="" textlink="">
      <xdr:nvSpPr>
        <xdr:cNvPr id="25" name="TextBox 24">
          <a:extLst>
            <a:ext uri="{FF2B5EF4-FFF2-40B4-BE49-F238E27FC236}">
              <a16:creationId xmlns:a16="http://schemas.microsoft.com/office/drawing/2014/main" id="{90DFA059-123F-A64F-9B9D-2921ECC1BE50}"/>
            </a:ext>
          </a:extLst>
        </xdr:cNvPr>
        <xdr:cNvSpPr txBox="1"/>
      </xdr:nvSpPr>
      <xdr:spPr>
        <a:xfrm>
          <a:off x="7988300" y="14109700"/>
          <a:ext cx="5095876" cy="841375"/>
        </a:xfrm>
        <a:prstGeom prst="rect">
          <a:avLst/>
        </a:prstGeom>
        <a:solidFill>
          <a:srgbClr val="F3EB5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rtl="0">
            <a:defRPr sz="1000"/>
          </a:pPr>
          <a:r>
            <a:rPr lang="en-GB" sz="1050" b="0" i="0" u="none" strike="noStrike" baseline="0">
              <a:solidFill>
                <a:srgbClr val="000000"/>
              </a:solidFill>
              <a:latin typeface="Tahoma" pitchFamily="2" charset="0"/>
              <a:ea typeface="Tahoma" pitchFamily="2" charset="0"/>
              <a:cs typeface="Tahoma" pitchFamily="2" charset="0"/>
            </a:rPr>
            <a:t>If you have trouble finding the data, having successfully loaded the plugin: </a:t>
          </a:r>
        </a:p>
        <a:p>
          <a:pPr algn="l" rtl="0">
            <a:defRPr sz="1000"/>
          </a:pPr>
          <a:r>
            <a:rPr lang="en-GB" sz="1050" b="0" i="0" u="none" strike="noStrike" baseline="0">
              <a:solidFill>
                <a:srgbClr val="000000"/>
              </a:solidFill>
              <a:latin typeface="Tahoma" pitchFamily="2" charset="0"/>
              <a:ea typeface="Tahoma" pitchFamily="2" charset="0"/>
              <a:cs typeface="Tahoma" pitchFamily="2" charset="0"/>
            </a:rPr>
            <a:t>click on the plugin (IRI Temple) and then Data Source &gt;&gt; Open Drfx button &gt;&gt; navigate to Data (E:) &gt;&gt; Temple Plugin &gt;&gt; database.drfx and Open.</a:t>
          </a:r>
        </a:p>
        <a:p>
          <a:pPr algn="l" rtl="0">
            <a:defRPr sz="1000"/>
          </a:pPr>
          <a:r>
            <a:rPr lang="en-GB" sz="1050" b="0" i="0" u="none" strike="noStrike" baseline="0">
              <a:solidFill>
                <a:srgbClr val="000000"/>
              </a:solidFill>
              <a:latin typeface="Tahoma" pitchFamily="2" charset="0"/>
              <a:ea typeface="Tahoma" pitchFamily="2" charset="0"/>
              <a:cs typeface="Tahoma" pitchFamily="2" charset="0"/>
            </a:rPr>
            <a:t>Open the Database folder within and then Widgets</a:t>
          </a:r>
        </a:p>
      </xdr:txBody>
    </xdr:sp>
    <xdr:clientData/>
  </xdr:oneCellAnchor>
  <xdr:twoCellAnchor>
    <xdr:from>
      <xdr:col>6</xdr:col>
      <xdr:colOff>772160</xdr:colOff>
      <xdr:row>70</xdr:row>
      <xdr:rowOff>152400</xdr:rowOff>
    </xdr:from>
    <xdr:to>
      <xdr:col>14</xdr:col>
      <xdr:colOff>802640</xdr:colOff>
      <xdr:row>74</xdr:row>
      <xdr:rowOff>109220</xdr:rowOff>
    </xdr:to>
    <xdr:cxnSp macro="">
      <xdr:nvCxnSpPr>
        <xdr:cNvPr id="34" name="Straight Arrow Connector 33">
          <a:extLst>
            <a:ext uri="{FF2B5EF4-FFF2-40B4-BE49-F238E27FC236}">
              <a16:creationId xmlns:a16="http://schemas.microsoft.com/office/drawing/2014/main" id="{2E8D5A11-B50A-5645-BCC1-9306EFF0CE08}"/>
            </a:ext>
          </a:extLst>
        </xdr:cNvPr>
        <xdr:cNvCxnSpPr/>
      </xdr:nvCxnSpPr>
      <xdr:spPr>
        <a:xfrm flipV="1">
          <a:off x="6573520" y="13858240"/>
          <a:ext cx="6776720" cy="7696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41</xdr:row>
      <xdr:rowOff>0</xdr:rowOff>
    </xdr:from>
    <xdr:to>
      <xdr:col>6</xdr:col>
      <xdr:colOff>406400</xdr:colOff>
      <xdr:row>49</xdr:row>
      <xdr:rowOff>50799</xdr:rowOff>
    </xdr:to>
    <xdr:pic>
      <xdr:nvPicPr>
        <xdr:cNvPr id="35" name="Picture 34">
          <a:extLst>
            <a:ext uri="{FF2B5EF4-FFF2-40B4-BE49-F238E27FC236}">
              <a16:creationId xmlns:a16="http://schemas.microsoft.com/office/drawing/2014/main" id="{27AEE354-73E6-5E43-9D3A-6C4DC5A325E1}"/>
            </a:ext>
          </a:extLst>
        </xdr:cNvPr>
        <xdr:cNvPicPr>
          <a:picLocks noChangeAspect="1"/>
        </xdr:cNvPicPr>
      </xdr:nvPicPr>
      <xdr:blipFill>
        <a:blip xmlns:r="http://schemas.openxmlformats.org/officeDocument/2006/relationships" r:embed="rId4"/>
        <a:stretch>
          <a:fillRect/>
        </a:stretch>
      </xdr:blipFill>
      <xdr:spPr>
        <a:xfrm>
          <a:off x="952500" y="7785100"/>
          <a:ext cx="5232400" cy="1676400"/>
        </a:xfrm>
        <a:prstGeom prst="rect">
          <a:avLst/>
        </a:prstGeom>
      </xdr:spPr>
    </xdr:pic>
    <xdr:clientData/>
  </xdr:twoCellAnchor>
  <xdr:oneCellAnchor>
    <xdr:from>
      <xdr:col>12</xdr:col>
      <xdr:colOff>0</xdr:colOff>
      <xdr:row>0</xdr:row>
      <xdr:rowOff>0</xdr:rowOff>
    </xdr:from>
    <xdr:ext cx="6350000" cy="3962400"/>
    <xdr:sp macro="" textlink="">
      <xdr:nvSpPr>
        <xdr:cNvPr id="43" name="TextBox 42">
          <a:extLst>
            <a:ext uri="{FF2B5EF4-FFF2-40B4-BE49-F238E27FC236}">
              <a16:creationId xmlns:a16="http://schemas.microsoft.com/office/drawing/2014/main" id="{A2B64562-6844-C04C-ACDD-9C6DF2F575FA}"/>
            </a:ext>
          </a:extLst>
        </xdr:cNvPr>
        <xdr:cNvSpPr txBox="1"/>
      </xdr:nvSpPr>
      <xdr:spPr>
        <a:xfrm>
          <a:off x="10807700" y="0"/>
          <a:ext cx="6350000" cy="39624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This</a:t>
          </a:r>
          <a:r>
            <a:rPr lang="en-US" sz="1200" baseline="0"/>
            <a:t> lab explores the IRI dataset that we access using the Temple plugin for Excel. Instructions on uing the plugin are found in separate videos which show i) how to access the plugin, using Massey's Virtual Machine found at </a:t>
          </a:r>
          <a:r>
            <a:rPr lang="en-US" sz="1200" i="1" baseline="0"/>
            <a:t>remote.massey.ac.nz</a:t>
          </a:r>
          <a:r>
            <a:rPr lang="en-US" sz="1200" baseline="0"/>
            <a:t> ; and ii) how to load IRI Widgets data and use the Temple plugin. </a:t>
          </a:r>
          <a:r>
            <a:rPr lang="en-US" sz="1200" b="1" baseline="0">
              <a:solidFill>
                <a:srgbClr val="FF0000"/>
              </a:solidFill>
            </a:rPr>
            <a:t>I strongly encourage you to watch these videos prior to attempting the lab.</a:t>
          </a:r>
        </a:p>
        <a:p>
          <a:endParaRPr lang="en-US" sz="1200" baseline="0"/>
        </a:p>
        <a:p>
          <a:r>
            <a:rPr lang="en-US" sz="1200" baseline="0"/>
            <a:t>In this lab you will generate the SKU list, similar to what we used in lab 3 (but with different data). You will use this data to create scatterplots to investigate the patterns in the data, and make any adjustments required, and then generate two regressions. </a:t>
          </a:r>
        </a:p>
        <a:p>
          <a:endParaRPr lang="en-US" sz="1200" baseline="0"/>
        </a:p>
        <a:p>
          <a:r>
            <a:rPr lang="en-US" sz="1200" baseline="0"/>
            <a:t>Task 1 uses data from a previous iteration of this class to explore the relationship between marks in Test 1 and Test 2, to show how correlation and regression work.</a:t>
          </a:r>
        </a:p>
        <a:p>
          <a:r>
            <a:rPr lang="en-US" sz="1200" baseline="0"/>
            <a:t>Task 2 explores one relationship in the IRI data: store penetration (Distribution Num %) on sales, using Scatterplot.</a:t>
          </a:r>
        </a:p>
        <a:p>
          <a:r>
            <a:rPr lang="en-US" sz="1200" baseline="0"/>
            <a:t>Task 3 uses the Analysis Toolpak to generate regression output for a single IV (regressing sales Dollars on store Distribution)</a:t>
          </a:r>
        </a:p>
        <a:p>
          <a:r>
            <a:rPr lang="en-US" sz="1200" baseline="0"/>
            <a:t>Task 4 uses the Toolpak to generate multiple regression output for three IVs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t>Task 5 looks at the classic price-quantity relationship central to classical economics, using the IRI cross-sectional dataset (ie, many products at one point in time: the 52 weeks to 19 April 2026, combined).</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aseline="0"/>
        </a:p>
      </xdr:txBody>
    </xdr:sp>
    <xdr:clientData/>
  </xdr:oneCellAnchor>
  <xdr:oneCellAnchor>
    <xdr:from>
      <xdr:col>7</xdr:col>
      <xdr:colOff>546100</xdr:colOff>
      <xdr:row>96</xdr:row>
      <xdr:rowOff>0</xdr:rowOff>
    </xdr:from>
    <xdr:ext cx="5095876" cy="841375"/>
    <xdr:sp macro="" textlink="">
      <xdr:nvSpPr>
        <xdr:cNvPr id="46" name="TextBox 45">
          <a:extLst>
            <a:ext uri="{FF2B5EF4-FFF2-40B4-BE49-F238E27FC236}">
              <a16:creationId xmlns:a16="http://schemas.microsoft.com/office/drawing/2014/main" id="{09356DE4-5F0B-304B-BE61-9BA27635E94E}"/>
            </a:ext>
          </a:extLst>
        </xdr:cNvPr>
        <xdr:cNvSpPr txBox="1"/>
      </xdr:nvSpPr>
      <xdr:spPr>
        <a:xfrm>
          <a:off x="7162800" y="18973800"/>
          <a:ext cx="5095876" cy="841375"/>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Add in Analysis Toolpak:</a:t>
          </a:r>
          <a:r>
            <a:rPr lang="en-US" sz="1050" baseline="0"/>
            <a:t> Mac: Tools &gt; Excel Add-ins &gt; Analysis Toolpak</a:t>
          </a:r>
        </a:p>
        <a:p>
          <a:r>
            <a:rPr lang="en-US" sz="1050"/>
            <a:t>PC: File &gt; Options &gt; Add-Ins &gt; Manage Excel Add-Ins &gt; Go… &gt; Analysis Toolpak</a:t>
          </a:r>
          <a:r>
            <a:rPr lang="en-US" sz="1050" baseline="0"/>
            <a:t> </a:t>
          </a:r>
        </a:p>
        <a:p>
          <a:r>
            <a:rPr lang="en-US" sz="1050" baseline="0"/>
            <a:t>(This may need to be done each time you start Excel, at least on lab computers.)</a:t>
          </a:r>
        </a:p>
        <a:p>
          <a:r>
            <a:rPr lang="en-US" sz="1050" baseline="0"/>
            <a:t>Once active, go to Data toolbar menu &gt; Data Analysis button on far right of Data toolbar.</a:t>
          </a:r>
        </a:p>
      </xdr:txBody>
    </xdr:sp>
    <xdr:clientData/>
  </xdr:oneCellAnchor>
  <xdr:oneCellAnchor>
    <xdr:from>
      <xdr:col>12</xdr:col>
      <xdr:colOff>266701</xdr:colOff>
      <xdr:row>51</xdr:row>
      <xdr:rowOff>63500</xdr:rowOff>
    </xdr:from>
    <xdr:ext cx="838200" cy="1145540"/>
    <xdr:pic>
      <xdr:nvPicPr>
        <xdr:cNvPr id="47" name="Picture 46">
          <a:extLst>
            <a:ext uri="{FF2B5EF4-FFF2-40B4-BE49-F238E27FC236}">
              <a16:creationId xmlns:a16="http://schemas.microsoft.com/office/drawing/2014/main" id="{0DCE7B8A-FE0E-024D-989E-48F71A98EA37}"/>
            </a:ext>
          </a:extLst>
        </xdr:cNvPr>
        <xdr:cNvPicPr>
          <a:picLocks noChangeAspect="1"/>
        </xdr:cNvPicPr>
      </xdr:nvPicPr>
      <xdr:blipFill>
        <a:blip xmlns:r="http://schemas.openxmlformats.org/officeDocument/2006/relationships" r:embed="rId5"/>
        <a:stretch>
          <a:fillRect/>
        </a:stretch>
      </xdr:blipFill>
      <xdr:spPr>
        <a:xfrm>
          <a:off x="11074401" y="9906000"/>
          <a:ext cx="838200" cy="1145540"/>
        </a:xfrm>
        <a:prstGeom prst="rect">
          <a:avLst/>
        </a:prstGeom>
      </xdr:spPr>
    </xdr:pic>
    <xdr:clientData/>
  </xdr:oneCellAnchor>
  <xdr:twoCellAnchor editAs="oneCell">
    <xdr:from>
      <xdr:col>9</xdr:col>
      <xdr:colOff>406217</xdr:colOff>
      <xdr:row>56</xdr:row>
      <xdr:rowOff>82230</xdr:rowOff>
    </xdr:from>
    <xdr:to>
      <xdr:col>12</xdr:col>
      <xdr:colOff>146290</xdr:colOff>
      <xdr:row>59</xdr:row>
      <xdr:rowOff>119945</xdr:rowOff>
    </xdr:to>
    <xdr:pic>
      <xdr:nvPicPr>
        <xdr:cNvPr id="48" name="Picture 47">
          <a:extLst>
            <a:ext uri="{FF2B5EF4-FFF2-40B4-BE49-F238E27FC236}">
              <a16:creationId xmlns:a16="http://schemas.microsoft.com/office/drawing/2014/main" id="{9F37753B-31F7-C046-9570-6AA5E7B273AB}"/>
            </a:ext>
          </a:extLst>
        </xdr:cNvPr>
        <xdr:cNvPicPr>
          <a:picLocks noChangeAspect="1"/>
        </xdr:cNvPicPr>
      </xdr:nvPicPr>
      <xdr:blipFill>
        <a:blip xmlns:r="http://schemas.openxmlformats.org/officeDocument/2006/relationships" r:embed="rId10"/>
        <a:stretch>
          <a:fillRect/>
        </a:stretch>
      </xdr:blipFill>
      <xdr:spPr>
        <a:xfrm>
          <a:off x="8711469" y="11868561"/>
          <a:ext cx="2261799" cy="640737"/>
        </a:xfrm>
        <a:prstGeom prst="rect">
          <a:avLst/>
        </a:prstGeom>
      </xdr:spPr>
    </xdr:pic>
    <xdr:clientData/>
  </xdr:twoCellAnchor>
  <xdr:oneCellAnchor>
    <xdr:from>
      <xdr:col>16</xdr:col>
      <xdr:colOff>546100</xdr:colOff>
      <xdr:row>62</xdr:row>
      <xdr:rowOff>2540</xdr:rowOff>
    </xdr:from>
    <xdr:ext cx="1530347" cy="584199"/>
    <xdr:pic>
      <xdr:nvPicPr>
        <xdr:cNvPr id="51" name="Picture 50">
          <a:extLst>
            <a:ext uri="{FF2B5EF4-FFF2-40B4-BE49-F238E27FC236}">
              <a16:creationId xmlns:a16="http://schemas.microsoft.com/office/drawing/2014/main" id="{8C052286-B171-3A48-9578-37447FFB8469}"/>
            </a:ext>
          </a:extLst>
        </xdr:cNvPr>
        <xdr:cNvPicPr>
          <a:picLocks noChangeAspect="1"/>
        </xdr:cNvPicPr>
      </xdr:nvPicPr>
      <xdr:blipFill>
        <a:blip xmlns:r="http://schemas.openxmlformats.org/officeDocument/2006/relationships" r:embed="rId6"/>
        <a:stretch>
          <a:fillRect/>
        </a:stretch>
      </xdr:blipFill>
      <xdr:spPr>
        <a:xfrm>
          <a:off x="14706600" y="12080240"/>
          <a:ext cx="1530347" cy="584199"/>
        </a:xfrm>
        <a:prstGeom prst="rect">
          <a:avLst/>
        </a:prstGeom>
      </xdr:spPr>
    </xdr:pic>
    <xdr:clientData/>
  </xdr:oneCellAnchor>
  <xdr:twoCellAnchor>
    <xdr:from>
      <xdr:col>16</xdr:col>
      <xdr:colOff>469900</xdr:colOff>
      <xdr:row>62</xdr:row>
      <xdr:rowOff>197590</xdr:rowOff>
    </xdr:from>
    <xdr:to>
      <xdr:col>18</xdr:col>
      <xdr:colOff>190500</xdr:colOff>
      <xdr:row>64</xdr:row>
      <xdr:rowOff>167639</xdr:rowOff>
    </xdr:to>
    <xdr:sp macro="" textlink="">
      <xdr:nvSpPr>
        <xdr:cNvPr id="52" name="Oval 51">
          <a:extLst>
            <a:ext uri="{FF2B5EF4-FFF2-40B4-BE49-F238E27FC236}">
              <a16:creationId xmlns:a16="http://schemas.microsoft.com/office/drawing/2014/main" id="{DA204AA6-ADC2-8348-B10F-4198E11B5662}"/>
            </a:ext>
          </a:extLst>
        </xdr:cNvPr>
        <xdr:cNvSpPr/>
      </xdr:nvSpPr>
      <xdr:spPr>
        <a:xfrm>
          <a:off x="14630400" y="12275290"/>
          <a:ext cx="1397000" cy="37644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13</xdr:col>
      <xdr:colOff>292100</xdr:colOff>
      <xdr:row>53</xdr:row>
      <xdr:rowOff>2540</xdr:rowOff>
    </xdr:from>
    <xdr:ext cx="1295400" cy="355600"/>
    <xdr:pic>
      <xdr:nvPicPr>
        <xdr:cNvPr id="53" name="Picture 52">
          <a:extLst>
            <a:ext uri="{FF2B5EF4-FFF2-40B4-BE49-F238E27FC236}">
              <a16:creationId xmlns:a16="http://schemas.microsoft.com/office/drawing/2014/main" id="{ED65BE1F-4353-9D44-935B-EB8330A34CC6}"/>
            </a:ext>
          </a:extLst>
        </xdr:cNvPr>
        <xdr:cNvPicPr>
          <a:picLocks noChangeAspect="1"/>
        </xdr:cNvPicPr>
      </xdr:nvPicPr>
      <xdr:blipFill>
        <a:blip xmlns:r="http://schemas.openxmlformats.org/officeDocument/2006/relationships" r:embed="rId7"/>
        <a:stretch>
          <a:fillRect/>
        </a:stretch>
      </xdr:blipFill>
      <xdr:spPr>
        <a:xfrm>
          <a:off x="11938000" y="10251440"/>
          <a:ext cx="1295400" cy="355600"/>
        </a:xfrm>
        <a:prstGeom prst="rect">
          <a:avLst/>
        </a:prstGeom>
      </xdr:spPr>
    </xdr:pic>
    <xdr:clientData/>
  </xdr:oneCellAnchor>
  <xdr:oneCellAnchor>
    <xdr:from>
      <xdr:col>16</xdr:col>
      <xdr:colOff>546100</xdr:colOff>
      <xdr:row>56</xdr:row>
      <xdr:rowOff>104140</xdr:rowOff>
    </xdr:from>
    <xdr:ext cx="1534160" cy="1066800"/>
    <xdr:pic>
      <xdr:nvPicPr>
        <xdr:cNvPr id="54" name="Picture 53">
          <a:extLst>
            <a:ext uri="{FF2B5EF4-FFF2-40B4-BE49-F238E27FC236}">
              <a16:creationId xmlns:a16="http://schemas.microsoft.com/office/drawing/2014/main" id="{E3780516-B64D-7349-827F-6784D7AA8441}"/>
            </a:ext>
          </a:extLst>
        </xdr:cNvPr>
        <xdr:cNvPicPr>
          <a:picLocks noChangeAspect="1"/>
        </xdr:cNvPicPr>
      </xdr:nvPicPr>
      <xdr:blipFill>
        <a:blip xmlns:r="http://schemas.openxmlformats.org/officeDocument/2006/relationships" r:embed="rId8"/>
        <a:stretch>
          <a:fillRect/>
        </a:stretch>
      </xdr:blipFill>
      <xdr:spPr>
        <a:xfrm>
          <a:off x="14706600" y="10962640"/>
          <a:ext cx="1534160" cy="1066800"/>
        </a:xfrm>
        <a:prstGeom prst="rect">
          <a:avLst/>
        </a:prstGeom>
      </xdr:spPr>
    </xdr:pic>
    <xdr:clientData/>
  </xdr:oneCellAnchor>
  <xdr:twoCellAnchor editAs="oneCell">
    <xdr:from>
      <xdr:col>13</xdr:col>
      <xdr:colOff>330200</xdr:colOff>
      <xdr:row>55</xdr:row>
      <xdr:rowOff>63500</xdr:rowOff>
    </xdr:from>
    <xdr:to>
      <xdr:col>16</xdr:col>
      <xdr:colOff>444500</xdr:colOff>
      <xdr:row>62</xdr:row>
      <xdr:rowOff>88900</xdr:rowOff>
    </xdr:to>
    <xdr:pic>
      <xdr:nvPicPr>
        <xdr:cNvPr id="58" name="Picture 57">
          <a:extLst>
            <a:ext uri="{FF2B5EF4-FFF2-40B4-BE49-F238E27FC236}">
              <a16:creationId xmlns:a16="http://schemas.microsoft.com/office/drawing/2014/main" id="{16192869-FEB5-DD4B-B198-8704B3D48FFA}"/>
            </a:ext>
          </a:extLst>
        </xdr:cNvPr>
        <xdr:cNvPicPr>
          <a:picLocks noChangeAspect="1"/>
        </xdr:cNvPicPr>
      </xdr:nvPicPr>
      <xdr:blipFill>
        <a:blip xmlns:r="http://schemas.openxmlformats.org/officeDocument/2006/relationships" r:embed="rId9"/>
        <a:stretch>
          <a:fillRect/>
        </a:stretch>
      </xdr:blipFill>
      <xdr:spPr>
        <a:xfrm>
          <a:off x="11976100" y="10718800"/>
          <a:ext cx="2628900" cy="1447800"/>
        </a:xfrm>
        <a:prstGeom prst="rect">
          <a:avLst/>
        </a:prstGeom>
      </xdr:spPr>
    </xdr:pic>
    <xdr:clientData/>
  </xdr:twoCellAnchor>
  <xdr:twoCellAnchor>
    <xdr:from>
      <xdr:col>15</xdr:col>
      <xdr:colOff>76200</xdr:colOff>
      <xdr:row>61</xdr:row>
      <xdr:rowOff>63500</xdr:rowOff>
    </xdr:from>
    <xdr:to>
      <xdr:col>16</xdr:col>
      <xdr:colOff>279400</xdr:colOff>
      <xdr:row>62</xdr:row>
      <xdr:rowOff>101600</xdr:rowOff>
    </xdr:to>
    <xdr:sp macro="" textlink="">
      <xdr:nvSpPr>
        <xdr:cNvPr id="59" name="Oval 58">
          <a:extLst>
            <a:ext uri="{FF2B5EF4-FFF2-40B4-BE49-F238E27FC236}">
              <a16:creationId xmlns:a16="http://schemas.microsoft.com/office/drawing/2014/main" id="{91BB39DF-5C37-E442-BE17-93F99808F9BB}"/>
            </a:ext>
          </a:extLst>
        </xdr:cNvPr>
        <xdr:cNvSpPr/>
      </xdr:nvSpPr>
      <xdr:spPr>
        <a:xfrm>
          <a:off x="13398500" y="11938000"/>
          <a:ext cx="1041400" cy="241300"/>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533400</xdr:colOff>
      <xdr:row>70</xdr:row>
      <xdr:rowOff>190500</xdr:rowOff>
    </xdr:from>
    <xdr:ext cx="5095876" cy="841375"/>
    <xdr:sp macro="" textlink="">
      <xdr:nvSpPr>
        <xdr:cNvPr id="60" name="TextBox 59">
          <a:extLst>
            <a:ext uri="{FF2B5EF4-FFF2-40B4-BE49-F238E27FC236}">
              <a16:creationId xmlns:a16="http://schemas.microsoft.com/office/drawing/2014/main" id="{F0D8D4C0-5FE8-6541-B486-2B3D84641D9E}"/>
            </a:ext>
          </a:extLst>
        </xdr:cNvPr>
        <xdr:cNvSpPr txBox="1"/>
      </xdr:nvSpPr>
      <xdr:spPr>
        <a:xfrm>
          <a:off x="7988300" y="13893800"/>
          <a:ext cx="5095876" cy="841375"/>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rtl="0">
            <a:defRPr sz="1000"/>
          </a:pPr>
          <a:r>
            <a:rPr lang="en-GB" sz="1050" b="0" i="0" u="none" strike="noStrike" baseline="0">
              <a:solidFill>
                <a:srgbClr val="000000"/>
              </a:solidFill>
              <a:latin typeface="Tahoma" pitchFamily="2" charset="0"/>
              <a:ea typeface="Tahoma" pitchFamily="2" charset="0"/>
              <a:cs typeface="Tahoma" pitchFamily="2" charset="0"/>
            </a:rPr>
            <a:t>If you have trouble finding the data, having successfully loaded the plugin: </a:t>
          </a:r>
        </a:p>
        <a:p>
          <a:pPr algn="l" rtl="0">
            <a:defRPr sz="1000"/>
          </a:pPr>
          <a:r>
            <a:rPr lang="en-GB" sz="1050" b="0" i="0" u="none" strike="noStrike" baseline="0">
              <a:solidFill>
                <a:srgbClr val="000000"/>
              </a:solidFill>
              <a:latin typeface="Tahoma" pitchFamily="2" charset="0"/>
              <a:ea typeface="Tahoma" pitchFamily="2" charset="0"/>
              <a:cs typeface="Tahoma" pitchFamily="2" charset="0"/>
            </a:rPr>
            <a:t>click on the plugin (IRI Temple) and then Data Source &gt;&gt; Open Drfx button &gt;&gt; navigate to Dataset (T:) &gt;&gt; Temple Plugin &gt;&gt; database.drfx and Open.</a:t>
          </a:r>
        </a:p>
        <a:p>
          <a:pPr algn="l" rtl="0">
            <a:defRPr sz="1000"/>
          </a:pPr>
          <a:r>
            <a:rPr lang="en-GB" sz="1050" b="0" i="0" u="none" strike="noStrike" baseline="0">
              <a:solidFill>
                <a:srgbClr val="000000"/>
              </a:solidFill>
              <a:latin typeface="Tahoma" pitchFamily="2" charset="0"/>
              <a:ea typeface="Tahoma" pitchFamily="2" charset="0"/>
              <a:cs typeface="Tahoma" pitchFamily="2" charset="0"/>
            </a:rPr>
            <a:t>Open the Database folder within and then Widgets</a:t>
          </a:r>
        </a:p>
      </xdr:txBody>
    </xdr:sp>
    <xdr:clientData/>
  </xdr:oneCellAnchor>
  <xdr:twoCellAnchor editAs="oneCell">
    <xdr:from>
      <xdr:col>8</xdr:col>
      <xdr:colOff>775620</xdr:colOff>
      <xdr:row>57</xdr:row>
      <xdr:rowOff>109640</xdr:rowOff>
    </xdr:from>
    <xdr:to>
      <xdr:col>9</xdr:col>
      <xdr:colOff>402654</xdr:colOff>
      <xdr:row>59</xdr:row>
      <xdr:rowOff>119872</xdr:rowOff>
    </xdr:to>
    <xdr:pic>
      <xdr:nvPicPr>
        <xdr:cNvPr id="68" name="Picture 67">
          <a:extLst>
            <a:ext uri="{FF2B5EF4-FFF2-40B4-BE49-F238E27FC236}">
              <a16:creationId xmlns:a16="http://schemas.microsoft.com/office/drawing/2014/main" id="{AD3BFC54-60AF-B44B-86F4-474206BA3C5F}"/>
            </a:ext>
          </a:extLst>
        </xdr:cNvPr>
        <xdr:cNvPicPr>
          <a:picLocks noChangeAspect="1"/>
        </xdr:cNvPicPr>
      </xdr:nvPicPr>
      <xdr:blipFill>
        <a:blip xmlns:r="http://schemas.openxmlformats.org/officeDocument/2006/relationships" r:embed="rId11"/>
        <a:stretch>
          <a:fillRect/>
        </a:stretch>
      </xdr:blipFill>
      <xdr:spPr>
        <a:xfrm>
          <a:off x="8240296" y="12096978"/>
          <a:ext cx="467610" cy="412247"/>
        </a:xfrm>
        <a:prstGeom prst="rect">
          <a:avLst/>
        </a:prstGeom>
      </xdr:spPr>
    </xdr:pic>
    <xdr:clientData/>
  </xdr:twoCellAnchor>
  <xdr:twoCellAnchor>
    <xdr:from>
      <xdr:col>8</xdr:col>
      <xdr:colOff>114300</xdr:colOff>
      <xdr:row>126</xdr:row>
      <xdr:rowOff>139700</xdr:rowOff>
    </xdr:from>
    <xdr:to>
      <xdr:col>13</xdr:col>
      <xdr:colOff>762000</xdr:colOff>
      <xdr:row>133</xdr:row>
      <xdr:rowOff>101600</xdr:rowOff>
    </xdr:to>
    <xdr:cxnSp macro="">
      <xdr:nvCxnSpPr>
        <xdr:cNvPr id="75" name="Straight Arrow Connector 74">
          <a:extLst>
            <a:ext uri="{FF2B5EF4-FFF2-40B4-BE49-F238E27FC236}">
              <a16:creationId xmlns:a16="http://schemas.microsoft.com/office/drawing/2014/main" id="{6FF3EE3D-775C-FC44-B71E-27888606D9CD}"/>
            </a:ext>
          </a:extLst>
        </xdr:cNvPr>
        <xdr:cNvCxnSpPr/>
      </xdr:nvCxnSpPr>
      <xdr:spPr>
        <a:xfrm>
          <a:off x="7569200" y="25285700"/>
          <a:ext cx="4838700" cy="13970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50800</xdr:colOff>
      <xdr:row>130</xdr:row>
      <xdr:rowOff>63500</xdr:rowOff>
    </xdr:from>
    <xdr:to>
      <xdr:col>8</xdr:col>
      <xdr:colOff>317500</xdr:colOff>
      <xdr:row>137</xdr:row>
      <xdr:rowOff>185420</xdr:rowOff>
    </xdr:to>
    <xdr:sp macro="" textlink="">
      <xdr:nvSpPr>
        <xdr:cNvPr id="69" name="TextBox 68">
          <a:extLst>
            <a:ext uri="{FF2B5EF4-FFF2-40B4-BE49-F238E27FC236}">
              <a16:creationId xmlns:a16="http://schemas.microsoft.com/office/drawing/2014/main" id="{6B36C0FE-C2D2-9B4D-9555-059048539E72}"/>
            </a:ext>
          </a:extLst>
        </xdr:cNvPr>
        <xdr:cNvSpPr txBox="1"/>
      </xdr:nvSpPr>
      <xdr:spPr>
        <a:xfrm>
          <a:off x="4051300" y="26022300"/>
          <a:ext cx="3721100" cy="156972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a:effectLst/>
            </a:rPr>
            <a:t>&lt;&lt;Results Interpretation&gt;&gt;</a:t>
          </a:r>
        </a:p>
      </xdr:txBody>
    </xdr:sp>
    <xdr:clientData/>
  </xdr:twoCellAnchor>
  <xdr:twoCellAnchor>
    <xdr:from>
      <xdr:col>3</xdr:col>
      <xdr:colOff>832993</xdr:colOff>
      <xdr:row>103</xdr:row>
      <xdr:rowOff>14253</xdr:rowOff>
    </xdr:from>
    <xdr:to>
      <xdr:col>8</xdr:col>
      <xdr:colOff>259117</xdr:colOff>
      <xdr:row>110</xdr:row>
      <xdr:rowOff>154446</xdr:rowOff>
    </xdr:to>
    <xdr:sp macro="" textlink="">
      <xdr:nvSpPr>
        <xdr:cNvPr id="76" name="TextBox 75">
          <a:extLst>
            <a:ext uri="{FF2B5EF4-FFF2-40B4-BE49-F238E27FC236}">
              <a16:creationId xmlns:a16="http://schemas.microsoft.com/office/drawing/2014/main" id="{1D5229F7-194A-AA47-9066-6236BBAF9C2A}"/>
            </a:ext>
          </a:extLst>
        </xdr:cNvPr>
        <xdr:cNvSpPr txBox="1"/>
      </xdr:nvSpPr>
      <xdr:spPr>
        <a:xfrm>
          <a:off x="3994288" y="20270296"/>
          <a:ext cx="3729505" cy="1565517"/>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effectLst/>
            </a:rPr>
            <a:t>&lt;&lt;Results Interpretation&gt;&gt;</a:t>
          </a:r>
        </a:p>
        <a:p>
          <a:endParaRPr lang="en-US" sz="1000">
            <a:effectLst/>
          </a:endParaRPr>
        </a:p>
      </xdr:txBody>
    </xdr:sp>
    <xdr:clientData/>
  </xdr:twoCellAnchor>
  <xdr:twoCellAnchor>
    <xdr:from>
      <xdr:col>4</xdr:col>
      <xdr:colOff>38100</xdr:colOff>
      <xdr:row>159</xdr:row>
      <xdr:rowOff>63500</xdr:rowOff>
    </xdr:from>
    <xdr:to>
      <xdr:col>8</xdr:col>
      <xdr:colOff>304800</xdr:colOff>
      <xdr:row>166</xdr:row>
      <xdr:rowOff>185420</xdr:rowOff>
    </xdr:to>
    <xdr:sp macro="" textlink="">
      <xdr:nvSpPr>
        <xdr:cNvPr id="77" name="TextBox 76">
          <a:extLst>
            <a:ext uri="{FF2B5EF4-FFF2-40B4-BE49-F238E27FC236}">
              <a16:creationId xmlns:a16="http://schemas.microsoft.com/office/drawing/2014/main" id="{5A618CCD-BF0C-4A47-BBA6-57339C840639}"/>
            </a:ext>
          </a:extLst>
        </xdr:cNvPr>
        <xdr:cNvSpPr txBox="1"/>
      </xdr:nvSpPr>
      <xdr:spPr>
        <a:xfrm>
          <a:off x="4038600" y="31991300"/>
          <a:ext cx="3721100" cy="156972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a:effectLst/>
            </a:rPr>
            <a:t>&lt;&lt;Results Interpretation&gt;&gt;</a:t>
          </a:r>
        </a:p>
        <a:p>
          <a:pPr marL="0" marR="0" lvl="0" indent="0" defTabSz="914400" eaLnBrk="1" fontAlgn="auto" latinLnBrk="0" hangingPunct="1">
            <a:lnSpc>
              <a:spcPct val="100000"/>
            </a:lnSpc>
            <a:spcBef>
              <a:spcPts val="0"/>
            </a:spcBef>
            <a:spcAft>
              <a:spcPts val="0"/>
            </a:spcAft>
            <a:buClrTx/>
            <a:buSzTx/>
            <a:buFontTx/>
            <a:buNone/>
            <a:tabLst/>
            <a:defRPr/>
          </a:pPr>
          <a:endParaRPr lang="en-US" sz="1000">
            <a:effectLst/>
          </a:endParaRPr>
        </a:p>
      </xdr:txBody>
    </xdr:sp>
    <xdr:clientData/>
  </xdr:twoCellAnchor>
  <xdr:twoCellAnchor>
    <xdr:from>
      <xdr:col>6</xdr:col>
      <xdr:colOff>152400</xdr:colOff>
      <xdr:row>98</xdr:row>
      <xdr:rowOff>121920</xdr:rowOff>
    </xdr:from>
    <xdr:to>
      <xdr:col>14</xdr:col>
      <xdr:colOff>50800</xdr:colOff>
      <xdr:row>103</xdr:row>
      <xdr:rowOff>139700</xdr:rowOff>
    </xdr:to>
    <xdr:cxnSp macro="">
      <xdr:nvCxnSpPr>
        <xdr:cNvPr id="71" name="Straight Arrow Connector 70">
          <a:extLst>
            <a:ext uri="{FF2B5EF4-FFF2-40B4-BE49-F238E27FC236}">
              <a16:creationId xmlns:a16="http://schemas.microsoft.com/office/drawing/2014/main" id="{BFDA40DA-3632-3449-B465-A574FD7FB411}"/>
            </a:ext>
          </a:extLst>
        </xdr:cNvPr>
        <xdr:cNvCxnSpPr/>
      </xdr:nvCxnSpPr>
      <xdr:spPr>
        <a:xfrm>
          <a:off x="5930900" y="19502120"/>
          <a:ext cx="6604000" cy="103378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215900</xdr:colOff>
      <xdr:row>99</xdr:row>
      <xdr:rowOff>121920</xdr:rowOff>
    </xdr:from>
    <xdr:to>
      <xdr:col>14</xdr:col>
      <xdr:colOff>12700</xdr:colOff>
      <xdr:row>105</xdr:row>
      <xdr:rowOff>63500</xdr:rowOff>
    </xdr:to>
    <xdr:cxnSp macro="">
      <xdr:nvCxnSpPr>
        <xdr:cNvPr id="42" name="Straight Arrow Connector 41">
          <a:extLst>
            <a:ext uri="{FF2B5EF4-FFF2-40B4-BE49-F238E27FC236}">
              <a16:creationId xmlns:a16="http://schemas.microsoft.com/office/drawing/2014/main" id="{801734C4-ABFE-8A40-8C07-B07C8F80260C}"/>
            </a:ext>
          </a:extLst>
        </xdr:cNvPr>
        <xdr:cNvCxnSpPr/>
      </xdr:nvCxnSpPr>
      <xdr:spPr>
        <a:xfrm>
          <a:off x="5054600" y="19705320"/>
          <a:ext cx="7442200" cy="117348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787400</xdr:colOff>
      <xdr:row>132</xdr:row>
      <xdr:rowOff>121390</xdr:rowOff>
    </xdr:from>
    <xdr:to>
      <xdr:col>15</xdr:col>
      <xdr:colOff>584200</xdr:colOff>
      <xdr:row>134</xdr:row>
      <xdr:rowOff>91439</xdr:rowOff>
    </xdr:to>
    <xdr:sp macro="" textlink="">
      <xdr:nvSpPr>
        <xdr:cNvPr id="79" name="Oval 78">
          <a:extLst>
            <a:ext uri="{FF2B5EF4-FFF2-40B4-BE49-F238E27FC236}">
              <a16:creationId xmlns:a16="http://schemas.microsoft.com/office/drawing/2014/main" id="{A0D6D256-09FB-964C-B5A0-A3B45434BB33}"/>
            </a:ext>
          </a:extLst>
        </xdr:cNvPr>
        <xdr:cNvSpPr/>
      </xdr:nvSpPr>
      <xdr:spPr>
        <a:xfrm>
          <a:off x="12433300" y="26499290"/>
          <a:ext cx="1473200" cy="37644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546100</xdr:colOff>
      <xdr:row>126</xdr:row>
      <xdr:rowOff>127000</xdr:rowOff>
    </xdr:from>
    <xdr:to>
      <xdr:col>14</xdr:col>
      <xdr:colOff>274320</xdr:colOff>
      <xdr:row>131</xdr:row>
      <xdr:rowOff>111760</xdr:rowOff>
    </xdr:to>
    <xdr:cxnSp macro="">
      <xdr:nvCxnSpPr>
        <xdr:cNvPr id="80" name="Straight Arrow Connector 79">
          <a:extLst>
            <a:ext uri="{FF2B5EF4-FFF2-40B4-BE49-F238E27FC236}">
              <a16:creationId xmlns:a16="http://schemas.microsoft.com/office/drawing/2014/main" id="{0BDCAB3C-CE84-AF49-9073-B74AFAEAF38D}"/>
            </a:ext>
          </a:extLst>
        </xdr:cNvPr>
        <xdr:cNvCxnSpPr/>
      </xdr:nvCxnSpPr>
      <xdr:spPr>
        <a:xfrm>
          <a:off x="5402580" y="25262840"/>
          <a:ext cx="7419340" cy="1010920"/>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705645</xdr:colOff>
      <xdr:row>82</xdr:row>
      <xdr:rowOff>138713</xdr:rowOff>
    </xdr:from>
    <xdr:to>
      <xdr:col>17</xdr:col>
      <xdr:colOff>30170</xdr:colOff>
      <xdr:row>87</xdr:row>
      <xdr:rowOff>61059</xdr:rowOff>
    </xdr:to>
    <xdr:pic>
      <xdr:nvPicPr>
        <xdr:cNvPr id="20" name="Picture 19">
          <a:extLst>
            <a:ext uri="{FF2B5EF4-FFF2-40B4-BE49-F238E27FC236}">
              <a16:creationId xmlns:a16="http://schemas.microsoft.com/office/drawing/2014/main" id="{475E3DF6-ADEE-4D48-88BF-C70D50D7A10A}"/>
            </a:ext>
          </a:extLst>
        </xdr:cNvPr>
        <xdr:cNvPicPr>
          <a:picLocks noChangeAspect="1"/>
        </xdr:cNvPicPr>
      </xdr:nvPicPr>
      <xdr:blipFill>
        <a:blip xmlns:r="http://schemas.openxmlformats.org/officeDocument/2006/relationships" r:embed="rId12"/>
        <a:stretch>
          <a:fillRect/>
        </a:stretch>
      </xdr:blipFill>
      <xdr:spPr>
        <a:xfrm>
          <a:off x="12373199" y="16950224"/>
          <a:ext cx="2686827" cy="927382"/>
        </a:xfrm>
        <a:prstGeom prst="rect">
          <a:avLst/>
        </a:prstGeom>
      </xdr:spPr>
    </xdr:pic>
    <xdr:clientData/>
  </xdr:twoCellAnchor>
  <xdr:twoCellAnchor>
    <xdr:from>
      <xdr:col>15</xdr:col>
      <xdr:colOff>80969</xdr:colOff>
      <xdr:row>83</xdr:row>
      <xdr:rowOff>126013</xdr:rowOff>
    </xdr:from>
    <xdr:to>
      <xdr:col>16</xdr:col>
      <xdr:colOff>169869</xdr:colOff>
      <xdr:row>83</xdr:row>
      <xdr:rowOff>138713</xdr:rowOff>
    </xdr:to>
    <xdr:cxnSp macro="">
      <xdr:nvCxnSpPr>
        <xdr:cNvPr id="84" name="Straight Arrow Connector 83">
          <a:extLst>
            <a:ext uri="{FF2B5EF4-FFF2-40B4-BE49-F238E27FC236}">
              <a16:creationId xmlns:a16="http://schemas.microsoft.com/office/drawing/2014/main" id="{B639E04C-C793-0045-9464-D28E0B9F3E9B}"/>
            </a:ext>
          </a:extLst>
        </xdr:cNvPr>
        <xdr:cNvCxnSpPr/>
      </xdr:nvCxnSpPr>
      <xdr:spPr>
        <a:xfrm>
          <a:off x="13429674" y="17138531"/>
          <a:ext cx="929476" cy="127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505150</xdr:colOff>
      <xdr:row>78</xdr:row>
      <xdr:rowOff>186973</xdr:rowOff>
    </xdr:from>
    <xdr:to>
      <xdr:col>14</xdr:col>
      <xdr:colOff>0</xdr:colOff>
      <xdr:row>83</xdr:row>
      <xdr:rowOff>60960</xdr:rowOff>
    </xdr:to>
    <xdr:cxnSp macro="">
      <xdr:nvCxnSpPr>
        <xdr:cNvPr id="86" name="Straight Arrow Connector 85">
          <a:extLst>
            <a:ext uri="{FF2B5EF4-FFF2-40B4-BE49-F238E27FC236}">
              <a16:creationId xmlns:a16="http://schemas.microsoft.com/office/drawing/2014/main" id="{C2B89CAA-1A5F-E54B-9B51-820F7E173D8E}"/>
            </a:ext>
          </a:extLst>
        </xdr:cNvPr>
        <xdr:cNvCxnSpPr/>
      </xdr:nvCxnSpPr>
      <xdr:spPr>
        <a:xfrm>
          <a:off x="9679630" y="16382013"/>
          <a:ext cx="2867970" cy="88998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91440</xdr:colOff>
      <xdr:row>155</xdr:row>
      <xdr:rowOff>119380</xdr:rowOff>
    </xdr:from>
    <xdr:to>
      <xdr:col>14</xdr:col>
      <xdr:colOff>48260</xdr:colOff>
      <xdr:row>159</xdr:row>
      <xdr:rowOff>157480</xdr:rowOff>
    </xdr:to>
    <xdr:cxnSp macro="">
      <xdr:nvCxnSpPr>
        <xdr:cNvPr id="70" name="Straight Arrow Connector 69">
          <a:extLst>
            <a:ext uri="{FF2B5EF4-FFF2-40B4-BE49-F238E27FC236}">
              <a16:creationId xmlns:a16="http://schemas.microsoft.com/office/drawing/2014/main" id="{DC5E32AC-7458-534A-A6E2-622B8EFD7905}"/>
            </a:ext>
          </a:extLst>
        </xdr:cNvPr>
        <xdr:cNvCxnSpPr/>
      </xdr:nvCxnSpPr>
      <xdr:spPr>
        <a:xfrm>
          <a:off x="7579360" y="31208980"/>
          <a:ext cx="5016500" cy="8509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447040</xdr:colOff>
      <xdr:row>154</xdr:row>
      <xdr:rowOff>132080</xdr:rowOff>
    </xdr:from>
    <xdr:to>
      <xdr:col>13</xdr:col>
      <xdr:colOff>802640</xdr:colOff>
      <xdr:row>157</xdr:row>
      <xdr:rowOff>170180</xdr:rowOff>
    </xdr:to>
    <xdr:cxnSp macro="">
      <xdr:nvCxnSpPr>
        <xdr:cNvPr id="81" name="Straight Arrow Connector 80">
          <a:extLst>
            <a:ext uri="{FF2B5EF4-FFF2-40B4-BE49-F238E27FC236}">
              <a16:creationId xmlns:a16="http://schemas.microsoft.com/office/drawing/2014/main" id="{3FB7969B-B4CE-2F46-A6A4-2AC0F519E1E1}"/>
            </a:ext>
          </a:extLst>
        </xdr:cNvPr>
        <xdr:cNvCxnSpPr/>
      </xdr:nvCxnSpPr>
      <xdr:spPr>
        <a:xfrm>
          <a:off x="7934960" y="31018480"/>
          <a:ext cx="4572000" cy="6477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497840</xdr:colOff>
      <xdr:row>154</xdr:row>
      <xdr:rowOff>132080</xdr:rowOff>
    </xdr:from>
    <xdr:to>
      <xdr:col>14</xdr:col>
      <xdr:colOff>10160</xdr:colOff>
      <xdr:row>156</xdr:row>
      <xdr:rowOff>93980</xdr:rowOff>
    </xdr:to>
    <xdr:cxnSp macro="">
      <xdr:nvCxnSpPr>
        <xdr:cNvPr id="85" name="Straight Arrow Connector 84">
          <a:extLst>
            <a:ext uri="{FF2B5EF4-FFF2-40B4-BE49-F238E27FC236}">
              <a16:creationId xmlns:a16="http://schemas.microsoft.com/office/drawing/2014/main" id="{F3471D07-3EC1-5441-A15F-465681894226}"/>
            </a:ext>
          </a:extLst>
        </xdr:cNvPr>
        <xdr:cNvCxnSpPr/>
      </xdr:nvCxnSpPr>
      <xdr:spPr>
        <a:xfrm>
          <a:off x="7985760" y="31018480"/>
          <a:ext cx="4572000" cy="3683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0</xdr:colOff>
      <xdr:row>102</xdr:row>
      <xdr:rowOff>0</xdr:rowOff>
    </xdr:from>
    <xdr:ext cx="1950720" cy="975360"/>
    <xdr:sp macro="" textlink="">
      <xdr:nvSpPr>
        <xdr:cNvPr id="18" name="TextBox 17">
          <a:extLst>
            <a:ext uri="{FF2B5EF4-FFF2-40B4-BE49-F238E27FC236}">
              <a16:creationId xmlns:a16="http://schemas.microsoft.com/office/drawing/2014/main" id="{ADADAE3E-08A5-064A-96BA-C97351643789}"/>
            </a:ext>
          </a:extLst>
        </xdr:cNvPr>
        <xdr:cNvSpPr txBox="1"/>
      </xdr:nvSpPr>
      <xdr:spPr>
        <a:xfrm>
          <a:off x="15077440" y="20198080"/>
          <a:ext cx="1950720" cy="975360"/>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This is what the range will look like if you initiate the Regression function from this sheet, and point to the data ranges in the SKUs sheet.</a:t>
          </a:r>
          <a:r>
            <a:rPr lang="en-US" sz="1050" baseline="0"/>
            <a:t>.</a:t>
          </a:r>
        </a:p>
      </xdr:txBody>
    </xdr:sp>
    <xdr:clientData/>
  </xdr:oneCellAnchor>
  <xdr:twoCellAnchor>
    <xdr:from>
      <xdr:col>5</xdr:col>
      <xdr:colOff>866140</xdr:colOff>
      <xdr:row>65</xdr:row>
      <xdr:rowOff>111760</xdr:rowOff>
    </xdr:from>
    <xdr:to>
      <xdr:col>9</xdr:col>
      <xdr:colOff>510997</xdr:colOff>
      <xdr:row>70</xdr:row>
      <xdr:rowOff>157863</xdr:rowOff>
    </xdr:to>
    <xdr:sp macro="" textlink="">
      <xdr:nvSpPr>
        <xdr:cNvPr id="55" name="TextBox 54">
          <a:extLst>
            <a:ext uri="{FF2B5EF4-FFF2-40B4-BE49-F238E27FC236}">
              <a16:creationId xmlns:a16="http://schemas.microsoft.com/office/drawing/2014/main" id="{5A60E1A7-3D71-724A-AA4C-59C18A484B8E}"/>
            </a:ext>
          </a:extLst>
        </xdr:cNvPr>
        <xdr:cNvSpPr txBox="1"/>
      </xdr:nvSpPr>
      <xdr:spPr>
        <a:xfrm>
          <a:off x="5722620" y="13868400"/>
          <a:ext cx="3119577" cy="1062103"/>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effectLst/>
            </a:rPr>
            <a:t>&lt;&lt;Data Interpretation&gt;&gt;</a:t>
          </a:r>
        </a:p>
      </xdr:txBody>
    </xdr:sp>
    <xdr:clientData/>
  </xdr:twoCellAnchor>
  <xdr:twoCellAnchor editAs="oneCell">
    <xdr:from>
      <xdr:col>16</xdr:col>
      <xdr:colOff>203200</xdr:colOff>
      <xdr:row>80</xdr:row>
      <xdr:rowOff>152400</xdr:rowOff>
    </xdr:from>
    <xdr:to>
      <xdr:col>17</xdr:col>
      <xdr:colOff>608493</xdr:colOff>
      <xdr:row>82</xdr:row>
      <xdr:rowOff>40640</xdr:rowOff>
    </xdr:to>
    <xdr:pic>
      <xdr:nvPicPr>
        <xdr:cNvPr id="61" name="Picture 60">
          <a:extLst>
            <a:ext uri="{FF2B5EF4-FFF2-40B4-BE49-F238E27FC236}">
              <a16:creationId xmlns:a16="http://schemas.microsoft.com/office/drawing/2014/main" id="{4B4CA619-3CC6-BE4D-A9BB-1F6A7B8F0125}"/>
            </a:ext>
          </a:extLst>
        </xdr:cNvPr>
        <xdr:cNvPicPr>
          <a:picLocks noChangeAspect="1"/>
        </xdr:cNvPicPr>
      </xdr:nvPicPr>
      <xdr:blipFill rotWithShape="1">
        <a:blip xmlns:r="http://schemas.openxmlformats.org/officeDocument/2006/relationships" r:embed="rId13"/>
        <a:srcRect t="90435"/>
        <a:stretch>
          <a:fillRect/>
        </a:stretch>
      </xdr:blipFill>
      <xdr:spPr>
        <a:xfrm>
          <a:off x="14437360" y="16957040"/>
          <a:ext cx="1248573" cy="294640"/>
        </a:xfrm>
        <a:prstGeom prst="rect">
          <a:avLst/>
        </a:prstGeom>
      </xdr:spPr>
    </xdr:pic>
    <xdr:clientData/>
  </xdr:twoCellAnchor>
  <xdr:twoCellAnchor>
    <xdr:from>
      <xdr:col>14</xdr:col>
      <xdr:colOff>250985</xdr:colOff>
      <xdr:row>72</xdr:row>
      <xdr:rowOff>99060</xdr:rowOff>
    </xdr:from>
    <xdr:to>
      <xdr:col>23</xdr:col>
      <xdr:colOff>654602</xdr:colOff>
      <xdr:row>83</xdr:row>
      <xdr:rowOff>172720</xdr:rowOff>
    </xdr:to>
    <xdr:grpSp>
      <xdr:nvGrpSpPr>
        <xdr:cNvPr id="64" name="Group 63">
          <a:extLst>
            <a:ext uri="{FF2B5EF4-FFF2-40B4-BE49-F238E27FC236}">
              <a16:creationId xmlns:a16="http://schemas.microsoft.com/office/drawing/2014/main" id="{56782BAB-4052-39B1-4472-344416061B4C}"/>
            </a:ext>
          </a:extLst>
        </xdr:cNvPr>
        <xdr:cNvGrpSpPr/>
      </xdr:nvGrpSpPr>
      <xdr:grpSpPr>
        <a:xfrm>
          <a:off x="12798585" y="15278100"/>
          <a:ext cx="7993137" cy="2308860"/>
          <a:chOff x="12798585" y="15278100"/>
          <a:chExt cx="7993137" cy="2308860"/>
        </a:xfrm>
      </xdr:grpSpPr>
      <xdr:pic>
        <xdr:nvPicPr>
          <xdr:cNvPr id="24" name="Picture 23">
            <a:extLst>
              <a:ext uri="{FF2B5EF4-FFF2-40B4-BE49-F238E27FC236}">
                <a16:creationId xmlns:a16="http://schemas.microsoft.com/office/drawing/2014/main" id="{A563CBCC-A2AD-3B44-8DA4-4FB58C662D93}"/>
              </a:ext>
            </a:extLst>
          </xdr:cNvPr>
          <xdr:cNvPicPr/>
        </xdr:nvPicPr>
        <xdr:blipFill>
          <a:blip xmlns:r="http://schemas.openxmlformats.org/officeDocument/2006/relationships" r:embed="rId14"/>
          <a:stretch>
            <a:fillRect/>
          </a:stretch>
        </xdr:blipFill>
        <xdr:spPr>
          <a:xfrm>
            <a:off x="12798585" y="16178922"/>
            <a:ext cx="1495136" cy="1090449"/>
          </a:xfrm>
          <a:prstGeom prst="rect">
            <a:avLst/>
          </a:prstGeom>
        </xdr:spPr>
      </xdr:pic>
      <xdr:cxnSp macro="">
        <xdr:nvCxnSpPr>
          <xdr:cNvPr id="67" name="Straight Arrow Connector 66">
            <a:extLst>
              <a:ext uri="{FF2B5EF4-FFF2-40B4-BE49-F238E27FC236}">
                <a16:creationId xmlns:a16="http://schemas.microsoft.com/office/drawing/2014/main" id="{2D211EED-F320-624E-BDF9-0D5B61C38967}"/>
              </a:ext>
            </a:extLst>
          </xdr:cNvPr>
          <xdr:cNvCxnSpPr/>
        </xdr:nvCxnSpPr>
        <xdr:spPr>
          <a:xfrm>
            <a:off x="12882880" y="15278100"/>
            <a:ext cx="375920" cy="126238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pic>
        <xdr:nvPicPr>
          <xdr:cNvPr id="16" name="Picture 15">
            <a:extLst>
              <a:ext uri="{FF2B5EF4-FFF2-40B4-BE49-F238E27FC236}">
                <a16:creationId xmlns:a16="http://schemas.microsoft.com/office/drawing/2014/main" id="{D9868008-A75A-70E3-4E5F-5932B7387C5E}"/>
              </a:ext>
            </a:extLst>
          </xdr:cNvPr>
          <xdr:cNvPicPr>
            <a:picLocks noChangeAspect="1"/>
          </xdr:cNvPicPr>
        </xdr:nvPicPr>
        <xdr:blipFill>
          <a:blip xmlns:r="http://schemas.openxmlformats.org/officeDocument/2006/relationships" r:embed="rId15"/>
          <a:stretch>
            <a:fillRect/>
          </a:stretch>
        </xdr:blipFill>
        <xdr:spPr>
          <a:xfrm>
            <a:off x="18491200" y="15971520"/>
            <a:ext cx="2300522" cy="1615440"/>
          </a:xfrm>
          <a:prstGeom prst="rect">
            <a:avLst/>
          </a:prstGeom>
        </xdr:spPr>
      </xdr:pic>
      <xdr:pic>
        <xdr:nvPicPr>
          <xdr:cNvPr id="21" name="Picture 20">
            <a:extLst>
              <a:ext uri="{FF2B5EF4-FFF2-40B4-BE49-F238E27FC236}">
                <a16:creationId xmlns:a16="http://schemas.microsoft.com/office/drawing/2014/main" id="{145BB969-ED3B-EB4A-C7BF-A452184FF5BA}"/>
              </a:ext>
            </a:extLst>
          </xdr:cNvPr>
          <xdr:cNvPicPr>
            <a:picLocks noChangeAspect="1"/>
          </xdr:cNvPicPr>
        </xdr:nvPicPr>
        <xdr:blipFill>
          <a:blip xmlns:r="http://schemas.openxmlformats.org/officeDocument/2006/relationships" r:embed="rId16"/>
          <a:stretch>
            <a:fillRect/>
          </a:stretch>
        </xdr:blipFill>
        <xdr:spPr>
          <a:xfrm>
            <a:off x="16570959" y="16002000"/>
            <a:ext cx="1883313" cy="1513840"/>
          </a:xfrm>
          <a:prstGeom prst="rect">
            <a:avLst/>
          </a:prstGeom>
        </xdr:spPr>
      </xdr:pic>
      <xdr:pic>
        <xdr:nvPicPr>
          <xdr:cNvPr id="57" name="Picture 56">
            <a:extLst>
              <a:ext uri="{FF2B5EF4-FFF2-40B4-BE49-F238E27FC236}">
                <a16:creationId xmlns:a16="http://schemas.microsoft.com/office/drawing/2014/main" id="{F0BC35CF-E7F6-DF3F-C9A7-A545367D3F7F}"/>
              </a:ext>
            </a:extLst>
          </xdr:cNvPr>
          <xdr:cNvPicPr>
            <a:picLocks noChangeAspect="1"/>
          </xdr:cNvPicPr>
        </xdr:nvPicPr>
        <xdr:blipFill rotWithShape="1">
          <a:blip xmlns:r="http://schemas.openxmlformats.org/officeDocument/2006/relationships" r:embed="rId13"/>
          <a:srcRect t="-1" b="46717"/>
          <a:stretch>
            <a:fillRect/>
          </a:stretch>
        </xdr:blipFill>
        <xdr:spPr>
          <a:xfrm>
            <a:off x="14437360" y="15905972"/>
            <a:ext cx="1016000" cy="1335548"/>
          </a:xfrm>
          <a:prstGeom prst="rect">
            <a:avLst/>
          </a:prstGeom>
        </xdr:spPr>
      </xdr:pic>
      <xdr:pic>
        <xdr:nvPicPr>
          <xdr:cNvPr id="63" name="Picture 62" descr="A screenshot of text&#10;&#10;Description automatically generated">
            <a:extLst>
              <a:ext uri="{FF2B5EF4-FFF2-40B4-BE49-F238E27FC236}">
                <a16:creationId xmlns:a16="http://schemas.microsoft.com/office/drawing/2014/main" id="{52011DEF-463F-5D25-8767-E04E0D5EC6AB}"/>
              </a:ext>
            </a:extLst>
          </xdr:cNvPr>
          <xdr:cNvPicPr>
            <a:picLocks noChangeAspect="1"/>
          </xdr:cNvPicPr>
        </xdr:nvPicPr>
        <xdr:blipFill rotWithShape="1">
          <a:blip xmlns:r="http://schemas.openxmlformats.org/officeDocument/2006/relationships" r:embed="rId17"/>
          <a:srcRect r="64539" b="9170"/>
          <a:stretch>
            <a:fillRect/>
          </a:stretch>
        </xdr:blipFill>
        <xdr:spPr>
          <a:xfrm>
            <a:off x="15636241" y="16845281"/>
            <a:ext cx="843280" cy="396240"/>
          </a:xfrm>
          <a:prstGeom prst="rect">
            <a:avLst/>
          </a:prstGeom>
        </xdr:spPr>
      </xdr:pic>
    </xdr:grpSp>
    <xdr:clientData/>
  </xdr:twoCellAnchor>
  <xdr:twoCellAnchor>
    <xdr:from>
      <xdr:col>15</xdr:col>
      <xdr:colOff>101600</xdr:colOff>
      <xdr:row>134</xdr:row>
      <xdr:rowOff>71120</xdr:rowOff>
    </xdr:from>
    <xdr:to>
      <xdr:col>17</xdr:col>
      <xdr:colOff>132080</xdr:colOff>
      <xdr:row>138</xdr:row>
      <xdr:rowOff>152400</xdr:rowOff>
    </xdr:to>
    <xdr:cxnSp macro="">
      <xdr:nvCxnSpPr>
        <xdr:cNvPr id="66" name="Straight Arrow Connector 65">
          <a:extLst>
            <a:ext uri="{FF2B5EF4-FFF2-40B4-BE49-F238E27FC236}">
              <a16:creationId xmlns:a16="http://schemas.microsoft.com/office/drawing/2014/main" id="{52A3767F-1559-5042-B327-BDF6A6E3CFAC}"/>
            </a:ext>
          </a:extLst>
        </xdr:cNvPr>
        <xdr:cNvCxnSpPr/>
      </xdr:nvCxnSpPr>
      <xdr:spPr>
        <a:xfrm flipH="1">
          <a:off x="13492480" y="27909520"/>
          <a:ext cx="1717040" cy="904240"/>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680720</xdr:colOff>
      <xdr:row>86</xdr:row>
      <xdr:rowOff>41677</xdr:rowOff>
    </xdr:from>
    <xdr:to>
      <xdr:col>20</xdr:col>
      <xdr:colOff>136494</xdr:colOff>
      <xdr:row>87</xdr:row>
      <xdr:rowOff>110872</xdr:rowOff>
    </xdr:to>
    <xdr:pic>
      <xdr:nvPicPr>
        <xdr:cNvPr id="89" name="Picture 88">
          <a:extLst>
            <a:ext uri="{FF2B5EF4-FFF2-40B4-BE49-F238E27FC236}">
              <a16:creationId xmlns:a16="http://schemas.microsoft.com/office/drawing/2014/main" id="{F70AF1D6-500A-5D4D-A009-6F89835EF10F}"/>
            </a:ext>
          </a:extLst>
        </xdr:cNvPr>
        <xdr:cNvPicPr>
          <a:picLocks noChangeAspect="1"/>
        </xdr:cNvPicPr>
      </xdr:nvPicPr>
      <xdr:blipFill rotWithShape="1">
        <a:blip xmlns:r="http://schemas.openxmlformats.org/officeDocument/2006/relationships" r:embed="rId18"/>
        <a:srcRect l="72504" t="13268" r="3328" b="9330"/>
        <a:stretch/>
      </xdr:blipFill>
      <xdr:spPr>
        <a:xfrm>
          <a:off x="17444720" y="19477757"/>
          <a:ext cx="299054" cy="272395"/>
        </a:xfrm>
        <a:prstGeom prst="rect">
          <a:avLst/>
        </a:prstGeom>
      </xdr:spPr>
    </xdr:pic>
    <xdr:clientData/>
  </xdr:twoCellAnchor>
  <xdr:twoCellAnchor>
    <xdr:from>
      <xdr:col>19</xdr:col>
      <xdr:colOff>689123</xdr:colOff>
      <xdr:row>87</xdr:row>
      <xdr:rowOff>0</xdr:rowOff>
    </xdr:from>
    <xdr:to>
      <xdr:col>32</xdr:col>
      <xdr:colOff>459740</xdr:colOff>
      <xdr:row>103</xdr:row>
      <xdr:rowOff>169402</xdr:rowOff>
    </xdr:to>
    <xdr:grpSp>
      <xdr:nvGrpSpPr>
        <xdr:cNvPr id="117" name="Group 116">
          <a:extLst>
            <a:ext uri="{FF2B5EF4-FFF2-40B4-BE49-F238E27FC236}">
              <a16:creationId xmlns:a16="http://schemas.microsoft.com/office/drawing/2014/main" id="{219B79FE-5421-4139-D09E-EB0630FA531C}"/>
            </a:ext>
          </a:extLst>
        </xdr:cNvPr>
        <xdr:cNvGrpSpPr/>
      </xdr:nvGrpSpPr>
      <xdr:grpSpPr>
        <a:xfrm>
          <a:off x="17453123" y="18227040"/>
          <a:ext cx="10733257" cy="3410442"/>
          <a:chOff x="17747763" y="19822160"/>
          <a:chExt cx="10733257" cy="3410442"/>
        </a:xfrm>
      </xdr:grpSpPr>
      <xdr:grpSp>
        <xdr:nvGrpSpPr>
          <xdr:cNvPr id="95" name="Group 94">
            <a:extLst>
              <a:ext uri="{FF2B5EF4-FFF2-40B4-BE49-F238E27FC236}">
                <a16:creationId xmlns:a16="http://schemas.microsoft.com/office/drawing/2014/main" id="{A4384687-0EBF-84EC-E707-A763F4EA0F55}"/>
              </a:ext>
            </a:extLst>
          </xdr:cNvPr>
          <xdr:cNvGrpSpPr/>
        </xdr:nvGrpSpPr>
        <xdr:grpSpPr>
          <a:xfrm>
            <a:off x="20238720" y="20309840"/>
            <a:ext cx="8242300" cy="2466340"/>
            <a:chOff x="23215600" y="15676880"/>
            <a:chExt cx="8242300" cy="2466340"/>
          </a:xfrm>
        </xdr:grpSpPr>
        <xdr:pic>
          <xdr:nvPicPr>
            <xdr:cNvPr id="26" name="Picture 25">
              <a:extLst>
                <a:ext uri="{FF2B5EF4-FFF2-40B4-BE49-F238E27FC236}">
                  <a16:creationId xmlns:a16="http://schemas.microsoft.com/office/drawing/2014/main" id="{22B2004E-6A25-9D42-903D-C3C4DE3879DD}"/>
                </a:ext>
              </a:extLst>
            </xdr:cNvPr>
            <xdr:cNvPicPr>
              <a:picLocks noChangeAspect="1"/>
            </xdr:cNvPicPr>
          </xdr:nvPicPr>
          <xdr:blipFill>
            <a:blip xmlns:r="http://schemas.openxmlformats.org/officeDocument/2006/relationships" r:embed="rId19"/>
            <a:stretch>
              <a:fillRect/>
            </a:stretch>
          </xdr:blipFill>
          <xdr:spPr>
            <a:xfrm>
              <a:off x="23215600" y="15676880"/>
              <a:ext cx="5118100" cy="1257300"/>
            </a:xfrm>
            <a:prstGeom prst="rect">
              <a:avLst/>
            </a:prstGeom>
          </xdr:spPr>
        </xdr:pic>
        <xdr:pic>
          <xdr:nvPicPr>
            <xdr:cNvPr id="33" name="Picture 32">
              <a:extLst>
                <a:ext uri="{FF2B5EF4-FFF2-40B4-BE49-F238E27FC236}">
                  <a16:creationId xmlns:a16="http://schemas.microsoft.com/office/drawing/2014/main" id="{F9DCF7CD-5DBF-C440-B02A-5DAD83A9FD96}"/>
                </a:ext>
              </a:extLst>
            </xdr:cNvPr>
            <xdr:cNvPicPr>
              <a:picLocks noChangeAspect="1"/>
            </xdr:cNvPicPr>
          </xdr:nvPicPr>
          <xdr:blipFill>
            <a:blip xmlns:r="http://schemas.openxmlformats.org/officeDocument/2006/relationships" r:embed="rId20"/>
            <a:stretch>
              <a:fillRect/>
            </a:stretch>
          </xdr:blipFill>
          <xdr:spPr>
            <a:xfrm>
              <a:off x="23246080" y="17038320"/>
              <a:ext cx="4356100" cy="1104900"/>
            </a:xfrm>
            <a:prstGeom prst="rect">
              <a:avLst/>
            </a:prstGeom>
          </xdr:spPr>
        </xdr:pic>
        <xdr:pic>
          <xdr:nvPicPr>
            <xdr:cNvPr id="40" name="Picture 39">
              <a:extLst>
                <a:ext uri="{FF2B5EF4-FFF2-40B4-BE49-F238E27FC236}">
                  <a16:creationId xmlns:a16="http://schemas.microsoft.com/office/drawing/2014/main" id="{640533D9-E8E1-3F4F-85FE-462A156F6127}"/>
                </a:ext>
              </a:extLst>
            </xdr:cNvPr>
            <xdr:cNvPicPr>
              <a:picLocks noChangeAspect="1"/>
            </xdr:cNvPicPr>
          </xdr:nvPicPr>
          <xdr:blipFill>
            <a:blip xmlns:r="http://schemas.openxmlformats.org/officeDocument/2006/relationships" r:embed="rId21"/>
            <a:stretch>
              <a:fillRect/>
            </a:stretch>
          </xdr:blipFill>
          <xdr:spPr>
            <a:xfrm>
              <a:off x="28397200" y="15961360"/>
              <a:ext cx="3060700" cy="2146300"/>
            </a:xfrm>
            <a:prstGeom prst="rect">
              <a:avLst/>
            </a:prstGeom>
          </xdr:spPr>
        </xdr:pic>
        <xdr:cxnSp macro="">
          <xdr:nvCxnSpPr>
            <xdr:cNvPr id="41" name="Straight Arrow Connector 40">
              <a:extLst>
                <a:ext uri="{FF2B5EF4-FFF2-40B4-BE49-F238E27FC236}">
                  <a16:creationId xmlns:a16="http://schemas.microsoft.com/office/drawing/2014/main" id="{44DF3A0A-8CCC-2A4D-84EF-BC992359AF7A}"/>
                </a:ext>
              </a:extLst>
            </xdr:cNvPr>
            <xdr:cNvCxnSpPr/>
          </xdr:nvCxnSpPr>
          <xdr:spPr>
            <a:xfrm>
              <a:off x="27249120" y="16885920"/>
              <a:ext cx="1219200" cy="56896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4" name="Straight Arrow Connector 43">
              <a:extLst>
                <a:ext uri="{FF2B5EF4-FFF2-40B4-BE49-F238E27FC236}">
                  <a16:creationId xmlns:a16="http://schemas.microsoft.com/office/drawing/2014/main" id="{F9FA2486-542A-524A-9738-921C54F20E27}"/>
                </a:ext>
              </a:extLst>
            </xdr:cNvPr>
            <xdr:cNvCxnSpPr/>
          </xdr:nvCxnSpPr>
          <xdr:spPr>
            <a:xfrm flipV="1">
              <a:off x="26639520" y="15900400"/>
              <a:ext cx="274320" cy="7315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5" name="Straight Arrow Connector 44">
              <a:extLst>
                <a:ext uri="{FF2B5EF4-FFF2-40B4-BE49-F238E27FC236}">
                  <a16:creationId xmlns:a16="http://schemas.microsoft.com/office/drawing/2014/main" id="{04BEA902-FD40-AD41-931B-8A31AD28BFDE}"/>
                </a:ext>
              </a:extLst>
            </xdr:cNvPr>
            <xdr:cNvCxnSpPr/>
          </xdr:nvCxnSpPr>
          <xdr:spPr>
            <a:xfrm>
              <a:off x="26974800" y="15971520"/>
              <a:ext cx="203200" cy="8128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0" name="Straight Arrow Connector 49">
              <a:extLst>
                <a:ext uri="{FF2B5EF4-FFF2-40B4-BE49-F238E27FC236}">
                  <a16:creationId xmlns:a16="http://schemas.microsoft.com/office/drawing/2014/main" id="{BB005C52-F5FC-7944-9F96-B0726BECF76A}"/>
                </a:ext>
              </a:extLst>
            </xdr:cNvPr>
            <xdr:cNvCxnSpPr/>
          </xdr:nvCxnSpPr>
          <xdr:spPr>
            <a:xfrm flipH="1">
              <a:off x="26863040" y="17515840"/>
              <a:ext cx="1595120" cy="51816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pic>
        <xdr:nvPicPr>
          <xdr:cNvPr id="88" name="Picture 87">
            <a:extLst>
              <a:ext uri="{FF2B5EF4-FFF2-40B4-BE49-F238E27FC236}">
                <a16:creationId xmlns:a16="http://schemas.microsoft.com/office/drawing/2014/main" id="{12C4A348-C788-4F43-812A-A40DDC497CC0}"/>
              </a:ext>
            </a:extLst>
          </xdr:cNvPr>
          <xdr:cNvPicPr>
            <a:picLocks noChangeAspect="1"/>
          </xdr:cNvPicPr>
        </xdr:nvPicPr>
        <xdr:blipFill>
          <a:blip xmlns:r="http://schemas.openxmlformats.org/officeDocument/2006/relationships" r:embed="rId22"/>
          <a:stretch>
            <a:fillRect/>
          </a:stretch>
        </xdr:blipFill>
        <xdr:spPr>
          <a:xfrm>
            <a:off x="17747763" y="20045680"/>
            <a:ext cx="1964618" cy="3186922"/>
          </a:xfrm>
          <a:prstGeom prst="rect">
            <a:avLst/>
          </a:prstGeom>
        </xdr:spPr>
      </xdr:pic>
      <xdr:cxnSp macro="">
        <xdr:nvCxnSpPr>
          <xdr:cNvPr id="90" name="Straight Arrow Connector 89">
            <a:extLst>
              <a:ext uri="{FF2B5EF4-FFF2-40B4-BE49-F238E27FC236}">
                <a16:creationId xmlns:a16="http://schemas.microsoft.com/office/drawing/2014/main" id="{F4F5764E-E8DA-D447-A059-E98A35B7CB78}"/>
              </a:ext>
            </a:extLst>
          </xdr:cNvPr>
          <xdr:cNvCxnSpPr>
            <a:cxnSpLocks/>
          </xdr:cNvCxnSpPr>
        </xdr:nvCxnSpPr>
        <xdr:spPr>
          <a:xfrm flipV="1">
            <a:off x="18125440" y="21305520"/>
            <a:ext cx="2214880" cy="136144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00" name="Straight Arrow Connector 99">
            <a:extLst>
              <a:ext uri="{FF2B5EF4-FFF2-40B4-BE49-F238E27FC236}">
                <a16:creationId xmlns:a16="http://schemas.microsoft.com/office/drawing/2014/main" id="{FDC357CC-3166-614F-9211-9A63F687DF60}"/>
              </a:ext>
            </a:extLst>
          </xdr:cNvPr>
          <xdr:cNvCxnSpPr>
            <a:cxnSpLocks/>
          </xdr:cNvCxnSpPr>
        </xdr:nvCxnSpPr>
        <xdr:spPr>
          <a:xfrm>
            <a:off x="23317200" y="19822160"/>
            <a:ext cx="223520" cy="146304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30</xdr:col>
      <xdr:colOff>711200</xdr:colOff>
      <xdr:row>76</xdr:row>
      <xdr:rowOff>81280</xdr:rowOff>
    </xdr:from>
    <xdr:to>
      <xdr:col>36</xdr:col>
      <xdr:colOff>830580</xdr:colOff>
      <xdr:row>88</xdr:row>
      <xdr:rowOff>114300</xdr:rowOff>
    </xdr:to>
    <xdr:grpSp>
      <xdr:nvGrpSpPr>
        <xdr:cNvPr id="114" name="Group 113">
          <a:extLst>
            <a:ext uri="{FF2B5EF4-FFF2-40B4-BE49-F238E27FC236}">
              <a16:creationId xmlns:a16="http://schemas.microsoft.com/office/drawing/2014/main" id="{ADAE11B4-ED28-3451-56A0-5A6F0AEE13CA}"/>
            </a:ext>
          </a:extLst>
        </xdr:cNvPr>
        <xdr:cNvGrpSpPr/>
      </xdr:nvGrpSpPr>
      <xdr:grpSpPr>
        <a:xfrm>
          <a:off x="26751280" y="16073120"/>
          <a:ext cx="5179060" cy="2471420"/>
          <a:chOff x="22555200" y="16062960"/>
          <a:chExt cx="5179060" cy="2471420"/>
        </a:xfrm>
      </xdr:grpSpPr>
      <xdr:pic>
        <xdr:nvPicPr>
          <xdr:cNvPr id="102" name="Picture 101">
            <a:extLst>
              <a:ext uri="{FF2B5EF4-FFF2-40B4-BE49-F238E27FC236}">
                <a16:creationId xmlns:a16="http://schemas.microsoft.com/office/drawing/2014/main" id="{A2351537-41BB-1C4B-BB4D-E2788B19D823}"/>
              </a:ext>
            </a:extLst>
          </xdr:cNvPr>
          <xdr:cNvPicPr>
            <a:picLocks noChangeAspect="1"/>
          </xdr:cNvPicPr>
        </xdr:nvPicPr>
        <xdr:blipFill rotWithShape="1">
          <a:blip xmlns:r="http://schemas.openxmlformats.org/officeDocument/2006/relationships" r:embed="rId18"/>
          <a:srcRect l="38938" t="13268" r="36894" b="11541"/>
          <a:stretch/>
        </xdr:blipFill>
        <xdr:spPr>
          <a:xfrm>
            <a:off x="22555200" y="16062960"/>
            <a:ext cx="273275" cy="230824"/>
          </a:xfrm>
          <a:prstGeom prst="rect">
            <a:avLst/>
          </a:prstGeom>
        </xdr:spPr>
      </xdr:pic>
      <xdr:pic>
        <xdr:nvPicPr>
          <xdr:cNvPr id="103" name="Picture 102">
            <a:extLst>
              <a:ext uri="{FF2B5EF4-FFF2-40B4-BE49-F238E27FC236}">
                <a16:creationId xmlns:a16="http://schemas.microsoft.com/office/drawing/2014/main" id="{3DEFB8A0-0C60-1946-8D06-2A8EF641EDF1}"/>
              </a:ext>
            </a:extLst>
          </xdr:cNvPr>
          <xdr:cNvPicPr>
            <a:picLocks noChangeAspect="1"/>
          </xdr:cNvPicPr>
        </xdr:nvPicPr>
        <xdr:blipFill>
          <a:blip xmlns:r="http://schemas.openxmlformats.org/officeDocument/2006/relationships" r:embed="rId23"/>
          <a:stretch>
            <a:fillRect/>
          </a:stretch>
        </xdr:blipFill>
        <xdr:spPr>
          <a:xfrm>
            <a:off x="22893245" y="16185969"/>
            <a:ext cx="3831606" cy="747207"/>
          </a:xfrm>
          <a:prstGeom prst="rect">
            <a:avLst/>
          </a:prstGeom>
        </xdr:spPr>
      </xdr:pic>
      <xdr:pic>
        <xdr:nvPicPr>
          <xdr:cNvPr id="104" name="Picture 103">
            <a:extLst>
              <a:ext uri="{FF2B5EF4-FFF2-40B4-BE49-F238E27FC236}">
                <a16:creationId xmlns:a16="http://schemas.microsoft.com/office/drawing/2014/main" id="{678B6BAB-BE97-61D4-E81A-51378C0F4E87}"/>
              </a:ext>
            </a:extLst>
          </xdr:cNvPr>
          <xdr:cNvPicPr>
            <a:picLocks noChangeAspect="1"/>
          </xdr:cNvPicPr>
        </xdr:nvPicPr>
        <xdr:blipFill>
          <a:blip xmlns:r="http://schemas.openxmlformats.org/officeDocument/2006/relationships" r:embed="rId24"/>
          <a:stretch>
            <a:fillRect/>
          </a:stretch>
        </xdr:blipFill>
        <xdr:spPr>
          <a:xfrm>
            <a:off x="22870160" y="17048480"/>
            <a:ext cx="4864100" cy="1485900"/>
          </a:xfrm>
          <a:prstGeom prst="rect">
            <a:avLst/>
          </a:prstGeom>
        </xdr:spPr>
      </xdr:pic>
      <xdr:cxnSp macro="">
        <xdr:nvCxnSpPr>
          <xdr:cNvPr id="105" name="Straight Arrow Connector 104">
            <a:extLst>
              <a:ext uri="{FF2B5EF4-FFF2-40B4-BE49-F238E27FC236}">
                <a16:creationId xmlns:a16="http://schemas.microsoft.com/office/drawing/2014/main" id="{8188CE72-E5A9-CA4D-9843-3925B321E8E4}"/>
              </a:ext>
            </a:extLst>
          </xdr:cNvPr>
          <xdr:cNvCxnSpPr>
            <a:cxnSpLocks/>
          </xdr:cNvCxnSpPr>
        </xdr:nvCxnSpPr>
        <xdr:spPr>
          <a:xfrm flipH="1">
            <a:off x="23103840" y="16113760"/>
            <a:ext cx="2865120" cy="191008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25</xdr:col>
      <xdr:colOff>50800</xdr:colOff>
      <xdr:row>76</xdr:row>
      <xdr:rowOff>119365</xdr:rowOff>
    </xdr:from>
    <xdr:to>
      <xdr:col>30</xdr:col>
      <xdr:colOff>269389</xdr:colOff>
      <xdr:row>84</xdr:row>
      <xdr:rowOff>132080</xdr:rowOff>
    </xdr:to>
    <xdr:grpSp>
      <xdr:nvGrpSpPr>
        <xdr:cNvPr id="116" name="Group 115">
          <a:extLst>
            <a:ext uri="{FF2B5EF4-FFF2-40B4-BE49-F238E27FC236}">
              <a16:creationId xmlns:a16="http://schemas.microsoft.com/office/drawing/2014/main" id="{EFDF05CA-98D6-9849-EE03-24874369533C}"/>
            </a:ext>
          </a:extLst>
        </xdr:cNvPr>
        <xdr:cNvGrpSpPr/>
      </xdr:nvGrpSpPr>
      <xdr:grpSpPr>
        <a:xfrm>
          <a:off x="21874480" y="16111205"/>
          <a:ext cx="4434989" cy="1638315"/>
          <a:chOff x="21539200" y="15989285"/>
          <a:chExt cx="4434989" cy="1638315"/>
        </a:xfrm>
      </xdr:grpSpPr>
      <xdr:pic>
        <xdr:nvPicPr>
          <xdr:cNvPr id="83" name="Picture 82">
            <a:extLst>
              <a:ext uri="{FF2B5EF4-FFF2-40B4-BE49-F238E27FC236}">
                <a16:creationId xmlns:a16="http://schemas.microsoft.com/office/drawing/2014/main" id="{B5655574-E148-AA40-90FE-2287B5AFA6C0}"/>
              </a:ext>
            </a:extLst>
          </xdr:cNvPr>
          <xdr:cNvPicPr>
            <a:picLocks noChangeAspect="1"/>
          </xdr:cNvPicPr>
        </xdr:nvPicPr>
        <xdr:blipFill>
          <a:blip xmlns:r="http://schemas.openxmlformats.org/officeDocument/2006/relationships" r:embed="rId25"/>
          <a:stretch>
            <a:fillRect/>
          </a:stretch>
        </xdr:blipFill>
        <xdr:spPr>
          <a:xfrm>
            <a:off x="21539200" y="16286480"/>
            <a:ext cx="4434989" cy="1341120"/>
          </a:xfrm>
          <a:prstGeom prst="rect">
            <a:avLst/>
          </a:prstGeom>
        </xdr:spPr>
      </xdr:pic>
      <xdr:pic>
        <xdr:nvPicPr>
          <xdr:cNvPr id="87" name="Picture 86">
            <a:extLst>
              <a:ext uri="{FF2B5EF4-FFF2-40B4-BE49-F238E27FC236}">
                <a16:creationId xmlns:a16="http://schemas.microsoft.com/office/drawing/2014/main" id="{511F0F98-EB20-9D43-92C9-8A1398A8BB8B}"/>
              </a:ext>
            </a:extLst>
          </xdr:cNvPr>
          <xdr:cNvPicPr>
            <a:picLocks noChangeAspect="1"/>
          </xdr:cNvPicPr>
        </xdr:nvPicPr>
        <xdr:blipFill rotWithShape="1">
          <a:blip xmlns:r="http://schemas.openxmlformats.org/officeDocument/2006/relationships" r:embed="rId18"/>
          <a:srcRect l="4699" t="13268" r="71133" b="9331"/>
          <a:stretch/>
        </xdr:blipFill>
        <xdr:spPr>
          <a:xfrm>
            <a:off x="21547387" y="15989285"/>
            <a:ext cx="241589" cy="224475"/>
          </a:xfrm>
          <a:prstGeom prst="rect">
            <a:avLst/>
          </a:prstGeom>
        </xdr:spPr>
      </xdr:pic>
      <xdr:sp macro="" textlink="">
        <xdr:nvSpPr>
          <xdr:cNvPr id="107" name="Oval 106">
            <a:extLst>
              <a:ext uri="{FF2B5EF4-FFF2-40B4-BE49-F238E27FC236}">
                <a16:creationId xmlns:a16="http://schemas.microsoft.com/office/drawing/2014/main" id="{F05C4EC2-DE5B-92A2-0F18-04E33B06F373}"/>
              </a:ext>
            </a:extLst>
          </xdr:cNvPr>
          <xdr:cNvSpPr/>
        </xdr:nvSpPr>
        <xdr:spPr>
          <a:xfrm>
            <a:off x="24444960" y="16520160"/>
            <a:ext cx="680720" cy="619760"/>
          </a:xfrm>
          <a:prstGeom prst="ellipse">
            <a:avLst/>
          </a:prstGeom>
          <a:noFill/>
          <a:ln>
            <a:solidFill>
              <a:srgbClr val="00B05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grpSp>
    <xdr:clientData/>
  </xdr:twoCellAnchor>
  <xdr:twoCellAnchor>
    <xdr:from>
      <xdr:col>33</xdr:col>
      <xdr:colOff>71120</xdr:colOff>
      <xdr:row>90</xdr:row>
      <xdr:rowOff>10160</xdr:rowOff>
    </xdr:from>
    <xdr:to>
      <xdr:col>42</xdr:col>
      <xdr:colOff>224070</xdr:colOff>
      <xdr:row>97</xdr:row>
      <xdr:rowOff>48328</xdr:rowOff>
    </xdr:to>
    <xdr:grpSp>
      <xdr:nvGrpSpPr>
        <xdr:cNvPr id="113" name="Group 112">
          <a:extLst>
            <a:ext uri="{FF2B5EF4-FFF2-40B4-BE49-F238E27FC236}">
              <a16:creationId xmlns:a16="http://schemas.microsoft.com/office/drawing/2014/main" id="{D55D81A5-6A81-A0D6-9A0D-9499AD93AF30}"/>
            </a:ext>
          </a:extLst>
        </xdr:cNvPr>
        <xdr:cNvGrpSpPr/>
      </xdr:nvGrpSpPr>
      <xdr:grpSpPr>
        <a:xfrm>
          <a:off x="28641040" y="18836640"/>
          <a:ext cx="7742470" cy="1460568"/>
          <a:chOff x="28691840" y="16012160"/>
          <a:chExt cx="7742470" cy="1460568"/>
        </a:xfrm>
      </xdr:grpSpPr>
      <xdr:pic>
        <xdr:nvPicPr>
          <xdr:cNvPr id="108" name="Picture 107">
            <a:extLst>
              <a:ext uri="{FF2B5EF4-FFF2-40B4-BE49-F238E27FC236}">
                <a16:creationId xmlns:a16="http://schemas.microsoft.com/office/drawing/2014/main" id="{BACAEBF8-49AC-E24F-BBE6-0CB335E43AA8}"/>
              </a:ext>
            </a:extLst>
          </xdr:cNvPr>
          <xdr:cNvPicPr>
            <a:picLocks noChangeAspect="1"/>
          </xdr:cNvPicPr>
        </xdr:nvPicPr>
        <xdr:blipFill>
          <a:blip xmlns:r="http://schemas.openxmlformats.org/officeDocument/2006/relationships" r:embed="rId26"/>
          <a:stretch>
            <a:fillRect/>
          </a:stretch>
        </xdr:blipFill>
        <xdr:spPr>
          <a:xfrm>
            <a:off x="28691840" y="16012160"/>
            <a:ext cx="302365" cy="275534"/>
          </a:xfrm>
          <a:prstGeom prst="rect">
            <a:avLst/>
          </a:prstGeom>
        </xdr:spPr>
      </xdr:pic>
      <xdr:pic>
        <xdr:nvPicPr>
          <xdr:cNvPr id="109" name="Picture 108">
            <a:extLst>
              <a:ext uri="{FF2B5EF4-FFF2-40B4-BE49-F238E27FC236}">
                <a16:creationId xmlns:a16="http://schemas.microsoft.com/office/drawing/2014/main" id="{E49C894C-7736-1E00-2E8B-F5F8C5659457}"/>
              </a:ext>
            </a:extLst>
          </xdr:cNvPr>
          <xdr:cNvPicPr>
            <a:picLocks noChangeAspect="1"/>
          </xdr:cNvPicPr>
        </xdr:nvPicPr>
        <xdr:blipFill>
          <a:blip xmlns:r="http://schemas.openxmlformats.org/officeDocument/2006/relationships" r:embed="rId27"/>
          <a:stretch>
            <a:fillRect/>
          </a:stretch>
        </xdr:blipFill>
        <xdr:spPr>
          <a:xfrm>
            <a:off x="31496000" y="17200879"/>
            <a:ext cx="1253526" cy="271849"/>
          </a:xfrm>
          <a:prstGeom prst="rect">
            <a:avLst/>
          </a:prstGeom>
        </xdr:spPr>
      </xdr:pic>
      <xdr:pic>
        <xdr:nvPicPr>
          <xdr:cNvPr id="110" name="Picture 109">
            <a:extLst>
              <a:ext uri="{FF2B5EF4-FFF2-40B4-BE49-F238E27FC236}">
                <a16:creationId xmlns:a16="http://schemas.microsoft.com/office/drawing/2014/main" id="{D8027029-AC9F-2C29-1C32-8AA53799A00D}"/>
              </a:ext>
            </a:extLst>
          </xdr:cNvPr>
          <xdr:cNvPicPr>
            <a:picLocks noChangeAspect="1"/>
          </xdr:cNvPicPr>
        </xdr:nvPicPr>
        <xdr:blipFill>
          <a:blip xmlns:r="http://schemas.openxmlformats.org/officeDocument/2006/relationships" r:embed="rId28"/>
          <a:stretch>
            <a:fillRect/>
          </a:stretch>
        </xdr:blipFill>
        <xdr:spPr>
          <a:xfrm>
            <a:off x="28976320" y="16225520"/>
            <a:ext cx="2446638" cy="558800"/>
          </a:xfrm>
          <a:prstGeom prst="rect">
            <a:avLst/>
          </a:prstGeom>
        </xdr:spPr>
      </xdr:pic>
      <xdr:pic>
        <xdr:nvPicPr>
          <xdr:cNvPr id="112" name="Picture 111">
            <a:extLst>
              <a:ext uri="{FF2B5EF4-FFF2-40B4-BE49-F238E27FC236}">
                <a16:creationId xmlns:a16="http://schemas.microsoft.com/office/drawing/2014/main" id="{9A65B355-3C73-CBB7-1D40-FFF51C8C1759}"/>
              </a:ext>
            </a:extLst>
          </xdr:cNvPr>
          <xdr:cNvPicPr>
            <a:picLocks noChangeAspect="1"/>
          </xdr:cNvPicPr>
        </xdr:nvPicPr>
        <xdr:blipFill>
          <a:blip xmlns:r="http://schemas.openxmlformats.org/officeDocument/2006/relationships" r:embed="rId29"/>
          <a:stretch>
            <a:fillRect/>
          </a:stretch>
        </xdr:blipFill>
        <xdr:spPr>
          <a:xfrm>
            <a:off x="31465520" y="16245839"/>
            <a:ext cx="4968790" cy="921265"/>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604763</xdr:colOff>
      <xdr:row>191</xdr:row>
      <xdr:rowOff>250545</xdr:rowOff>
    </xdr:from>
    <xdr:to>
      <xdr:col>10</xdr:col>
      <xdr:colOff>690354</xdr:colOff>
      <xdr:row>208</xdr:row>
      <xdr:rowOff>98578</xdr:rowOff>
    </xdr:to>
    <xdr:pic>
      <xdr:nvPicPr>
        <xdr:cNvPr id="203" name="Picture 202">
          <a:extLst>
            <a:ext uri="{FF2B5EF4-FFF2-40B4-BE49-F238E27FC236}">
              <a16:creationId xmlns:a16="http://schemas.microsoft.com/office/drawing/2014/main" id="{BD84C42C-F68D-C5DF-473E-1EF294F83D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40953" y="35940137"/>
          <a:ext cx="4448517" cy="31569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230</xdr:row>
      <xdr:rowOff>164149</xdr:rowOff>
    </xdr:from>
    <xdr:to>
      <xdr:col>13</xdr:col>
      <xdr:colOff>656581</xdr:colOff>
      <xdr:row>232</xdr:row>
      <xdr:rowOff>95033</xdr:rowOff>
    </xdr:to>
    <xdr:pic>
      <xdr:nvPicPr>
        <xdr:cNvPr id="201" name="Picture 200">
          <a:extLst>
            <a:ext uri="{FF2B5EF4-FFF2-40B4-BE49-F238E27FC236}">
              <a16:creationId xmlns:a16="http://schemas.microsoft.com/office/drawing/2014/main" id="{C15D86D4-06D2-8822-B3BD-D5276FB8A31B}"/>
            </a:ext>
          </a:extLst>
        </xdr:cNvPr>
        <xdr:cNvPicPr>
          <a:picLocks noChangeAspect="1"/>
        </xdr:cNvPicPr>
      </xdr:nvPicPr>
      <xdr:blipFill>
        <a:blip xmlns:r="http://schemas.openxmlformats.org/officeDocument/2006/relationships" r:embed="rId2"/>
        <a:stretch>
          <a:fillRect/>
        </a:stretch>
      </xdr:blipFill>
      <xdr:spPr>
        <a:xfrm>
          <a:off x="8008776" y="42773945"/>
          <a:ext cx="6764676" cy="259183"/>
        </a:xfrm>
        <a:prstGeom prst="rect">
          <a:avLst/>
        </a:prstGeom>
      </xdr:spPr>
    </xdr:pic>
    <xdr:clientData/>
  </xdr:twoCellAnchor>
  <xdr:twoCellAnchor editAs="oneCell">
    <xdr:from>
      <xdr:col>2</xdr:col>
      <xdr:colOff>2902859</xdr:colOff>
      <xdr:row>209</xdr:row>
      <xdr:rowOff>155510</xdr:rowOff>
    </xdr:from>
    <xdr:to>
      <xdr:col>5</xdr:col>
      <xdr:colOff>71905</xdr:colOff>
      <xdr:row>224</xdr:row>
      <xdr:rowOff>8639</xdr:rowOff>
    </xdr:to>
    <xdr:pic>
      <xdr:nvPicPr>
        <xdr:cNvPr id="196" name="Picture 195">
          <a:extLst>
            <a:ext uri="{FF2B5EF4-FFF2-40B4-BE49-F238E27FC236}">
              <a16:creationId xmlns:a16="http://schemas.microsoft.com/office/drawing/2014/main" id="{2F06B795-8221-F6EC-8338-432216A6E8FF}"/>
            </a:ext>
          </a:extLst>
        </xdr:cNvPr>
        <xdr:cNvPicPr>
          <a:picLocks noChangeAspect="1"/>
        </xdr:cNvPicPr>
      </xdr:nvPicPr>
      <xdr:blipFill>
        <a:blip xmlns:r="http://schemas.openxmlformats.org/officeDocument/2006/relationships" r:embed="rId3"/>
        <a:stretch>
          <a:fillRect/>
        </a:stretch>
      </xdr:blipFill>
      <xdr:spPr>
        <a:xfrm>
          <a:off x="4855376" y="39318163"/>
          <a:ext cx="2352719" cy="2315374"/>
        </a:xfrm>
        <a:prstGeom prst="rect">
          <a:avLst/>
        </a:prstGeom>
      </xdr:spPr>
    </xdr:pic>
    <xdr:clientData/>
  </xdr:twoCellAnchor>
  <xdr:twoCellAnchor editAs="oneCell">
    <xdr:from>
      <xdr:col>0</xdr:col>
      <xdr:colOff>0</xdr:colOff>
      <xdr:row>232</xdr:row>
      <xdr:rowOff>103674</xdr:rowOff>
    </xdr:from>
    <xdr:to>
      <xdr:col>2</xdr:col>
      <xdr:colOff>2779985</xdr:colOff>
      <xdr:row>247</xdr:row>
      <xdr:rowOff>146871</xdr:rowOff>
    </xdr:to>
    <xdr:pic>
      <xdr:nvPicPr>
        <xdr:cNvPr id="195" name="Graphic 194">
          <a:extLst>
            <a:ext uri="{FF2B5EF4-FFF2-40B4-BE49-F238E27FC236}">
              <a16:creationId xmlns:a16="http://schemas.microsoft.com/office/drawing/2014/main" id="{BD590E1A-D7EA-A9F0-C22A-D063EFEBAB0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0" y="43041769"/>
          <a:ext cx="4732502" cy="2505442"/>
        </a:xfrm>
        <a:prstGeom prst="rect">
          <a:avLst/>
        </a:prstGeom>
      </xdr:spPr>
    </xdr:pic>
    <xdr:clientData/>
  </xdr:twoCellAnchor>
  <xdr:twoCellAnchor editAs="oneCell">
    <xdr:from>
      <xdr:col>0</xdr:col>
      <xdr:colOff>8640</xdr:colOff>
      <xdr:row>221</xdr:row>
      <xdr:rowOff>34558</xdr:rowOff>
    </xdr:from>
    <xdr:to>
      <xdr:col>2</xdr:col>
      <xdr:colOff>2799184</xdr:colOff>
      <xdr:row>232</xdr:row>
      <xdr:rowOff>61651</xdr:rowOff>
    </xdr:to>
    <xdr:pic>
      <xdr:nvPicPr>
        <xdr:cNvPr id="194" name="Graphic 193">
          <a:extLst>
            <a:ext uri="{FF2B5EF4-FFF2-40B4-BE49-F238E27FC236}">
              <a16:creationId xmlns:a16="http://schemas.microsoft.com/office/drawing/2014/main" id="{8B9CE4B7-CC9C-CA97-6F8A-F2D6F750DD2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640" y="41167007"/>
          <a:ext cx="4743061" cy="1832739"/>
        </a:xfrm>
        <a:prstGeom prst="rect">
          <a:avLst/>
        </a:prstGeom>
      </xdr:spPr>
    </xdr:pic>
    <xdr:clientData/>
  </xdr:twoCellAnchor>
  <xdr:twoCellAnchor editAs="oneCell">
    <xdr:from>
      <xdr:col>0</xdr:col>
      <xdr:colOff>0</xdr:colOff>
      <xdr:row>209</xdr:row>
      <xdr:rowOff>103672</xdr:rowOff>
    </xdr:from>
    <xdr:to>
      <xdr:col>2</xdr:col>
      <xdr:colOff>2790543</xdr:colOff>
      <xdr:row>221</xdr:row>
      <xdr:rowOff>2096</xdr:rowOff>
    </xdr:to>
    <xdr:pic>
      <xdr:nvPicPr>
        <xdr:cNvPr id="193" name="Graphic 192">
          <a:extLst>
            <a:ext uri="{FF2B5EF4-FFF2-40B4-BE49-F238E27FC236}">
              <a16:creationId xmlns:a16="http://schemas.microsoft.com/office/drawing/2014/main" id="{3B5D1CBF-4D7B-D706-4BD4-F471FE16AD3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0" y="39266325"/>
          <a:ext cx="4743060" cy="1868220"/>
        </a:xfrm>
        <a:prstGeom prst="rect">
          <a:avLst/>
        </a:prstGeom>
      </xdr:spPr>
    </xdr:pic>
    <xdr:clientData/>
  </xdr:twoCellAnchor>
  <xdr:twoCellAnchor editAs="oneCell">
    <xdr:from>
      <xdr:col>22</xdr:col>
      <xdr:colOff>241904</xdr:colOff>
      <xdr:row>197</xdr:row>
      <xdr:rowOff>60476</xdr:rowOff>
    </xdr:from>
    <xdr:to>
      <xdr:col>23</xdr:col>
      <xdr:colOff>791719</xdr:colOff>
      <xdr:row>205</xdr:row>
      <xdr:rowOff>42679</xdr:rowOff>
    </xdr:to>
    <xdr:pic>
      <xdr:nvPicPr>
        <xdr:cNvPr id="180" name="Picture 179">
          <a:extLst>
            <a:ext uri="{FF2B5EF4-FFF2-40B4-BE49-F238E27FC236}">
              <a16:creationId xmlns:a16="http://schemas.microsoft.com/office/drawing/2014/main" id="{A365232A-B792-9718-46A8-98CD14B806C1}"/>
            </a:ext>
          </a:extLst>
        </xdr:cNvPr>
        <xdr:cNvPicPr>
          <a:picLocks noChangeAspect="1"/>
        </xdr:cNvPicPr>
      </xdr:nvPicPr>
      <xdr:blipFill>
        <a:blip xmlns:r="http://schemas.openxmlformats.org/officeDocument/2006/relationships" r:embed="rId10"/>
        <a:stretch>
          <a:fillRect/>
        </a:stretch>
      </xdr:blipFill>
      <xdr:spPr>
        <a:xfrm>
          <a:off x="22263877" y="37253333"/>
          <a:ext cx="1422400" cy="1295400"/>
        </a:xfrm>
        <a:prstGeom prst="rect">
          <a:avLst/>
        </a:prstGeom>
      </xdr:spPr>
    </xdr:pic>
    <xdr:clientData/>
  </xdr:twoCellAnchor>
  <xdr:twoCellAnchor editAs="oneCell">
    <xdr:from>
      <xdr:col>8</xdr:col>
      <xdr:colOff>647958</xdr:colOff>
      <xdr:row>180</xdr:row>
      <xdr:rowOff>17279</xdr:rowOff>
    </xdr:from>
    <xdr:to>
      <xdr:col>12</xdr:col>
      <xdr:colOff>820575</xdr:colOff>
      <xdr:row>186</xdr:row>
      <xdr:rowOff>140042</xdr:rowOff>
    </xdr:to>
    <xdr:pic>
      <xdr:nvPicPr>
        <xdr:cNvPr id="82" name="Picture 81">
          <a:extLst>
            <a:ext uri="{FF2B5EF4-FFF2-40B4-BE49-F238E27FC236}">
              <a16:creationId xmlns:a16="http://schemas.microsoft.com/office/drawing/2014/main" id="{CB78F693-4D9A-625A-FDD6-0A3C423BF1FA}"/>
            </a:ext>
          </a:extLst>
        </xdr:cNvPr>
        <xdr:cNvPicPr>
          <a:picLocks noChangeAspect="1"/>
        </xdr:cNvPicPr>
      </xdr:nvPicPr>
      <xdr:blipFill>
        <a:blip xmlns:r="http://schemas.openxmlformats.org/officeDocument/2006/relationships" r:embed="rId11"/>
        <a:stretch>
          <a:fillRect/>
        </a:stretch>
      </xdr:blipFill>
      <xdr:spPr>
        <a:xfrm>
          <a:off x="10401904" y="33745714"/>
          <a:ext cx="3662957" cy="1107661"/>
        </a:xfrm>
        <a:prstGeom prst="rect">
          <a:avLst/>
        </a:prstGeom>
      </xdr:spPr>
    </xdr:pic>
    <xdr:clientData/>
  </xdr:twoCellAnchor>
  <xdr:twoCellAnchor editAs="oneCell">
    <xdr:from>
      <xdr:col>7</xdr:col>
      <xdr:colOff>182808</xdr:colOff>
      <xdr:row>103</xdr:row>
      <xdr:rowOff>23000</xdr:rowOff>
    </xdr:from>
    <xdr:to>
      <xdr:col>13</xdr:col>
      <xdr:colOff>267823</xdr:colOff>
      <xdr:row>117</xdr:row>
      <xdr:rowOff>164149</xdr:rowOff>
    </xdr:to>
    <xdr:pic>
      <xdr:nvPicPr>
        <xdr:cNvPr id="205" name="Picture 204">
          <a:extLst>
            <a:ext uri="{FF2B5EF4-FFF2-40B4-BE49-F238E27FC236}">
              <a16:creationId xmlns:a16="http://schemas.microsoft.com/office/drawing/2014/main" id="{521732AD-9303-9700-E922-FD3096488FA9}"/>
            </a:ext>
          </a:extLst>
        </xdr:cNvPr>
        <xdr:cNvPicPr>
          <a:picLocks noChangeAspect="1"/>
        </xdr:cNvPicPr>
      </xdr:nvPicPr>
      <xdr:blipFill>
        <a:blip xmlns:r="http://schemas.openxmlformats.org/officeDocument/2006/relationships" r:embed="rId12"/>
        <a:stretch>
          <a:fillRect/>
        </a:stretch>
      </xdr:blipFill>
      <xdr:spPr>
        <a:xfrm>
          <a:off x="9064169" y="18934769"/>
          <a:ext cx="5320525" cy="3026727"/>
        </a:xfrm>
        <a:prstGeom prst="rect">
          <a:avLst/>
        </a:prstGeom>
      </xdr:spPr>
    </xdr:pic>
    <xdr:clientData/>
  </xdr:twoCellAnchor>
  <xdr:twoCellAnchor editAs="oneCell">
    <xdr:from>
      <xdr:col>22</xdr:col>
      <xdr:colOff>285101</xdr:colOff>
      <xdr:row>34</xdr:row>
      <xdr:rowOff>34557</xdr:rowOff>
    </xdr:from>
    <xdr:to>
      <xdr:col>28</xdr:col>
      <xdr:colOff>2591</xdr:colOff>
      <xdr:row>49</xdr:row>
      <xdr:rowOff>100994</xdr:rowOff>
    </xdr:to>
    <xdr:pic>
      <xdr:nvPicPr>
        <xdr:cNvPr id="200" name="Picture 199">
          <a:extLst>
            <a:ext uri="{FF2B5EF4-FFF2-40B4-BE49-F238E27FC236}">
              <a16:creationId xmlns:a16="http://schemas.microsoft.com/office/drawing/2014/main" id="{6464A1FE-1524-5653-639C-D06A691B1BC5}"/>
            </a:ext>
          </a:extLst>
        </xdr:cNvPr>
        <xdr:cNvPicPr>
          <a:picLocks noChangeAspect="1"/>
        </xdr:cNvPicPr>
      </xdr:nvPicPr>
      <xdr:blipFill>
        <a:blip xmlns:r="http://schemas.openxmlformats.org/officeDocument/2006/relationships" r:embed="rId13"/>
        <a:stretch>
          <a:fillRect/>
        </a:stretch>
      </xdr:blipFill>
      <xdr:spPr>
        <a:xfrm>
          <a:off x="22255237" y="6574625"/>
          <a:ext cx="4953000" cy="2882900"/>
        </a:xfrm>
        <a:prstGeom prst="rect">
          <a:avLst/>
        </a:prstGeom>
      </xdr:spPr>
    </xdr:pic>
    <xdr:clientData/>
  </xdr:twoCellAnchor>
  <xdr:twoCellAnchor editAs="oneCell">
    <xdr:from>
      <xdr:col>13</xdr:col>
      <xdr:colOff>501089</xdr:colOff>
      <xdr:row>19</xdr:row>
      <xdr:rowOff>129592</xdr:rowOff>
    </xdr:from>
    <xdr:to>
      <xdr:col>19</xdr:col>
      <xdr:colOff>218579</xdr:colOff>
      <xdr:row>37</xdr:row>
      <xdr:rowOff>27301</xdr:rowOff>
    </xdr:to>
    <xdr:pic>
      <xdr:nvPicPr>
        <xdr:cNvPr id="199" name="Picture 198">
          <a:extLst>
            <a:ext uri="{FF2B5EF4-FFF2-40B4-BE49-F238E27FC236}">
              <a16:creationId xmlns:a16="http://schemas.microsoft.com/office/drawing/2014/main" id="{74BCE67A-63C9-E1A8-408F-BD62A1B44A26}"/>
            </a:ext>
          </a:extLst>
        </xdr:cNvPr>
        <xdr:cNvPicPr>
          <a:picLocks noChangeAspect="1"/>
        </xdr:cNvPicPr>
      </xdr:nvPicPr>
      <xdr:blipFill>
        <a:blip xmlns:r="http://schemas.openxmlformats.org/officeDocument/2006/relationships" r:embed="rId14"/>
        <a:stretch>
          <a:fillRect/>
        </a:stretch>
      </xdr:blipFill>
      <xdr:spPr>
        <a:xfrm>
          <a:off x="14617960" y="4164218"/>
          <a:ext cx="4953000" cy="2895600"/>
        </a:xfrm>
        <a:prstGeom prst="rect">
          <a:avLst/>
        </a:prstGeom>
      </xdr:spPr>
    </xdr:pic>
    <xdr:clientData/>
  </xdr:twoCellAnchor>
  <xdr:oneCellAnchor>
    <xdr:from>
      <xdr:col>0</xdr:col>
      <xdr:colOff>0</xdr:colOff>
      <xdr:row>181</xdr:row>
      <xdr:rowOff>161924</xdr:rowOff>
    </xdr:from>
    <xdr:ext cx="7099300" cy="5172076"/>
    <xdr:sp macro="" textlink="">
      <xdr:nvSpPr>
        <xdr:cNvPr id="3" name="TextBox 2">
          <a:extLst>
            <a:ext uri="{FF2B5EF4-FFF2-40B4-BE49-F238E27FC236}">
              <a16:creationId xmlns:a16="http://schemas.microsoft.com/office/drawing/2014/main" id="{51CBFECD-05D8-7C40-9A31-8D3DD6BAD905}"/>
            </a:ext>
          </a:extLst>
        </xdr:cNvPr>
        <xdr:cNvSpPr txBox="1"/>
      </xdr:nvSpPr>
      <xdr:spPr>
        <a:xfrm>
          <a:off x="0" y="30730824"/>
          <a:ext cx="7099300" cy="5172076"/>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Hint:</a:t>
          </a:r>
          <a:r>
            <a:rPr lang="en-US" sz="1100"/>
            <a:t> Use Data &gt; Data Analysis button &gt; Moving Average [pic 1]</a:t>
          </a:r>
          <a:r>
            <a:rPr lang="en-US" sz="1100" baseline="0"/>
            <a:t>. </a:t>
          </a:r>
          <a:br>
            <a:rPr lang="en-US" sz="1100" baseline="0"/>
          </a:br>
          <a:r>
            <a:rPr lang="en-US" sz="1100" baseline="0"/>
            <a:t>Once you have created your report via the Temple Plugin, copy the 156 weeks of data for Better Super Doopers 750g and paste into the IRI products sheet, and repeat for Fasterod Rolls Original 790g.</a:t>
          </a:r>
        </a:p>
        <a:p>
          <a:r>
            <a:rPr lang="en-US" sz="1100" baseline="0"/>
            <a:t>Copying the two products separately will allow you to leave room for the moving average calculations in columns F &amp; G plus L &amp; M in that sheet. (If you do them at the same time, the second product data is likely to be beneath the first, unless you reorganise how the data table is designed.)</a:t>
          </a:r>
        </a:p>
        <a:p>
          <a:endParaRPr lang="en-US" sz="1100" baseline="0"/>
        </a:p>
        <a:p>
          <a:r>
            <a:rPr lang="en-US" sz="1100" baseline="0"/>
            <a:t>Once you have the data, use the Data &gt; Analysis Toolpak option Moving Average, and select the data range for Price$/unit ($E$3:$E$158), with an interval of 4 (weeks in this case), and output into F3. Also select Chart Output, as shown.</a:t>
          </a:r>
        </a:p>
        <a:p>
          <a:endParaRPr lang="en-US" sz="1100" baseline="0"/>
        </a:p>
        <a:p>
          <a:r>
            <a:rPr lang="en-US" sz="1100" baseline="0"/>
            <a:t>The resulting chart will be pretty ugly (see chart 1 below) and will need considerable editing to make it useable, including: </a:t>
          </a:r>
        </a:p>
        <a:p>
          <a:r>
            <a:rPr lang="en-US" sz="1100" baseline="0"/>
            <a:t>1) removing the markers for both series [chart 2], or reducing their size (Builtin marker - reduce, </a:t>
          </a:r>
        </a:p>
        <a:p>
          <a:r>
            <a:rPr lang="en-US" sz="1100" baseline="0"/>
            <a:t>2) changing the Y-axis to between 3.5 and 5.5  (click on Y-axis &gt; axis options)</a:t>
          </a:r>
        </a:p>
        <a:p>
          <a:r>
            <a:rPr lang="en-US" sz="1100" baseline="0"/>
            <a:t>3) adding the X-axis time intervals by editing one of the series {click on either line to edit} by adding 'IRI products'!$B$3:$B$158 between the middle commas. (You only need to do this for one of the two series.)</a:t>
          </a:r>
        </a:p>
        <a:p>
          <a:r>
            <a:rPr lang="en-US" sz="1100" baseline="0"/>
            <a:t>4) You can also change 'Forecast' to "4-week moving average", change the Y-axis label, remove the heading, and move the legend onto the chart to create more room [chart 3]</a:t>
          </a:r>
        </a:p>
        <a:p>
          <a:r>
            <a:rPr lang="en-US" sz="1100" baseline="0"/>
            <a:t>5) Click on the 4-week line (choose a place where you can make sure you click on that line and not the actual) and copy the series (Ctrl/Command + c). Now click at the top of the chart, in white space, and then paste. Before you press return, change the last (series) number to 3, edit the last reference from $F to $G ( to point to the 8-week moving average data), and update the legend entry accordingly.  [chart 4]</a:t>
          </a:r>
        </a:p>
        <a:p>
          <a:r>
            <a:rPr lang="en-US" sz="1100" baseline="0"/>
            <a:t>NB: if 3) to 5) do not work, you can do this:  go to Chart design menu &gt; select data button &gt; click on your second series in the Legend entries box ("Forecast" or "4-week moving average" if you have renamed it in 4); </a:t>
          </a:r>
          <a:r>
            <a:rPr lang="en-NZ" sz="1100" b="0" i="0" u="none" strike="noStrike" baseline="0">
              <a:solidFill>
                <a:schemeClr val="tx1"/>
              </a:solidFill>
              <a:effectLst/>
              <a:latin typeface="+mn-lt"/>
              <a:ea typeface="+mn-ea"/>
              <a:cs typeface="+mn-cs"/>
            </a:rPr>
            <a:t>c</a:t>
          </a:r>
          <a:r>
            <a:rPr lang="en-NZ" sz="1100" b="0" i="0" u="none" strike="noStrike">
              <a:solidFill>
                <a:schemeClr val="tx1"/>
              </a:solidFill>
              <a:effectLst/>
              <a:latin typeface="+mn-lt"/>
              <a:ea typeface="+mn-ea"/>
              <a:cs typeface="+mn-cs"/>
            </a:rPr>
            <a:t>opy the information in the Y values box;</a:t>
          </a:r>
          <a:r>
            <a:rPr lang="en-NZ" sz="1100" b="0" i="0" u="none" strike="noStrike" baseline="0">
              <a:solidFill>
                <a:schemeClr val="tx1"/>
              </a:solidFill>
              <a:effectLst/>
              <a:latin typeface="+mn-lt"/>
              <a:ea typeface="+mn-ea"/>
              <a:cs typeface="+mn-cs"/>
            </a:rPr>
            <a:t> c</a:t>
          </a:r>
          <a:r>
            <a:rPr lang="en-NZ" sz="1100" b="0" i="0" u="none" strike="noStrike">
              <a:solidFill>
                <a:schemeClr val="tx1"/>
              </a:solidFill>
              <a:effectLst/>
              <a:latin typeface="+mn-lt"/>
              <a:ea typeface="+mn-ea"/>
              <a:cs typeface="+mn-cs"/>
            </a:rPr>
            <a:t>lick on + symbol in the Legend series box, paste what you copied into the Y values box, and change $F to $G;</a:t>
          </a:r>
          <a:r>
            <a:rPr lang="en-NZ" sz="1100" b="0" i="0" u="none" strike="noStrike" baseline="0">
              <a:solidFill>
                <a:schemeClr val="tx1"/>
              </a:solidFill>
              <a:effectLst/>
              <a:latin typeface="+mn-lt"/>
              <a:ea typeface="+mn-ea"/>
              <a:cs typeface="+mn-cs"/>
            </a:rPr>
            <a:t> </a:t>
          </a:r>
          <a:r>
            <a:rPr lang="en-NZ" sz="1100" b="0" i="0" u="none" strike="noStrike">
              <a:solidFill>
                <a:schemeClr val="tx1"/>
              </a:solidFill>
              <a:effectLst/>
              <a:latin typeface="+mn-lt"/>
              <a:ea typeface="+mn-ea"/>
              <a:cs typeface="+mn-cs"/>
            </a:rPr>
            <a:t>type 8-week moving average into the Name box; click OK button.</a:t>
          </a:r>
          <a:endParaRPr lang="en-US" sz="1100" b="0" i="0" u="none" strike="noStrike" baseline="0">
            <a:solidFill>
              <a:schemeClr val="tx1"/>
            </a:solidFill>
            <a:effectLst/>
            <a:latin typeface="+mn-lt"/>
            <a:ea typeface="+mn-ea"/>
            <a:cs typeface="+mn-cs"/>
          </a:endParaRPr>
        </a:p>
        <a:p>
          <a:endParaRPr lang="en-US" sz="1100" baseline="0"/>
        </a:p>
        <a:p>
          <a:r>
            <a:rPr lang="en-US" sz="1100" baseline="0"/>
            <a:t>Repeat the process for the other product. NB: you can simply copy across the moving average calculations, and duplicate the final chart, updating the chart references to columns K, L and M instead of E, F and G. You may need to adjust the Y-axis range (eg to 6-10)</a:t>
          </a:r>
        </a:p>
      </xdr:txBody>
    </xdr:sp>
    <xdr:clientData/>
  </xdr:oneCellAnchor>
  <xdr:oneCellAnchor>
    <xdr:from>
      <xdr:col>12</xdr:col>
      <xdr:colOff>69850</xdr:colOff>
      <xdr:row>0</xdr:row>
      <xdr:rowOff>73025</xdr:rowOff>
    </xdr:from>
    <xdr:ext cx="5914499" cy="2882900"/>
    <xdr:sp macro="" textlink="">
      <xdr:nvSpPr>
        <xdr:cNvPr id="4" name="TextBox 3">
          <a:extLst>
            <a:ext uri="{FF2B5EF4-FFF2-40B4-BE49-F238E27FC236}">
              <a16:creationId xmlns:a16="http://schemas.microsoft.com/office/drawing/2014/main" id="{A4BB5C3E-8345-E747-BBAF-68F4B4610EC0}"/>
            </a:ext>
          </a:extLst>
        </xdr:cNvPr>
        <xdr:cNvSpPr txBox="1"/>
      </xdr:nvSpPr>
      <xdr:spPr>
        <a:xfrm>
          <a:off x="10585450" y="73025"/>
          <a:ext cx="5914499" cy="28829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In this lab we look at Time Series data, and try some basic forecasting.</a:t>
          </a:r>
        </a:p>
        <a:p>
          <a:endParaRPr lang="en-US" sz="1200"/>
        </a:p>
        <a:p>
          <a:r>
            <a:rPr lang="en-US" sz="1200"/>
            <a:t>First we look at iPhone sales since they first sold, and construct a regression of iPhone revenue against units sold; and then Apple total revenue against iPhone units sold. How well can we predict Apple's total revenue if all we know is iPhone units sold? But that raises the second problem:</a:t>
          </a:r>
          <a:r>
            <a:rPr lang="en-US" sz="1200" baseline="0"/>
            <a:t> we are missing the units sold for Q4 2024 and Q1 2025, so have to forecast those first...</a:t>
          </a:r>
          <a:endParaRPr lang="en-US" sz="1200"/>
        </a:p>
        <a:p>
          <a:endParaRPr lang="en-US" sz="1200"/>
        </a:p>
        <a:p>
          <a:r>
            <a:rPr lang="en-US" sz="1200"/>
            <a:t>In task 2 we return</a:t>
          </a:r>
          <a:r>
            <a:rPr lang="en-US" sz="1200" baseline="0"/>
            <a:t> to the IRI Temple dataset and extract weekly sales data for two products: the best-selling "</a:t>
          </a:r>
          <a:r>
            <a:rPr lang="en-NZ" sz="1100" b="0" i="0" u="none" strike="noStrike">
              <a:solidFill>
                <a:schemeClr val="tx1"/>
              </a:solidFill>
              <a:effectLst/>
              <a:latin typeface="+mn-lt"/>
              <a:ea typeface="+mn-ea"/>
              <a:cs typeface="+mn-cs"/>
            </a:rPr>
            <a:t>Better Super Doopers 750g</a:t>
          </a:r>
          <a:r>
            <a:rPr lang="en-US" sz="1200" baseline="0"/>
            <a:t>", and the lower-ranked "</a:t>
          </a:r>
          <a:r>
            <a:rPr lang="en-NZ" sz="1100" b="0" i="0" u="none" strike="noStrike">
              <a:solidFill>
                <a:schemeClr val="tx1"/>
              </a:solidFill>
              <a:effectLst/>
              <a:latin typeface="+mn-lt"/>
              <a:ea typeface="+mn-ea"/>
              <a:cs typeface="+mn-cs"/>
            </a:rPr>
            <a:t>Fasterod Rolls Original 790g</a:t>
          </a:r>
          <a:r>
            <a:rPr lang="en-US" sz="1200" baseline="0"/>
            <a:t>". Using the 156 weeks of data (from 30.06.19 to 19.06.22), we construct 4-week &amp; 8-week moving averages for this data. Can you discern seasonal, cyclical or secular trends from this seemingly randomly fluctuating data? We then return to the price-quantity relationship, this time as time series: one or two products over 156 weeks of data.</a:t>
          </a:r>
          <a:endParaRPr lang="en-US" sz="1200"/>
        </a:p>
      </xdr:txBody>
    </xdr:sp>
    <xdr:clientData/>
  </xdr:oneCellAnchor>
  <xdr:oneCellAnchor>
    <xdr:from>
      <xdr:col>5</xdr:col>
      <xdr:colOff>381000</xdr:colOff>
      <xdr:row>0</xdr:row>
      <xdr:rowOff>44450</xdr:rowOff>
    </xdr:from>
    <xdr:ext cx="5194300" cy="869949"/>
    <xdr:sp macro="" textlink="">
      <xdr:nvSpPr>
        <xdr:cNvPr id="5" name="TextBox 4">
          <a:extLst>
            <a:ext uri="{FF2B5EF4-FFF2-40B4-BE49-F238E27FC236}">
              <a16:creationId xmlns:a16="http://schemas.microsoft.com/office/drawing/2014/main" id="{9056EAAD-2C0F-DE4A-A5DF-879F33E0F1B8}"/>
            </a:ext>
          </a:extLst>
        </xdr:cNvPr>
        <xdr:cNvSpPr txBox="1"/>
      </xdr:nvSpPr>
      <xdr:spPr>
        <a:xfrm>
          <a:off x="7531100" y="44450"/>
          <a:ext cx="5194300" cy="869949"/>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Add in Analysis Toolpak:</a:t>
          </a:r>
          <a:r>
            <a:rPr lang="en-US" sz="1050" baseline="0"/>
            <a:t> Mac: Tools &gt; Excel Add-ins &gt; Analysis Toolpak</a:t>
          </a:r>
        </a:p>
        <a:p>
          <a:r>
            <a:rPr lang="en-US" sz="1050"/>
            <a:t>PC: File &gt; Options &gt; Add-Ins &gt; Manage Excel Add-Ins &gt; Go… &gt; Analysis Toolpak</a:t>
          </a:r>
          <a:r>
            <a:rPr lang="en-US" sz="1050" baseline="0"/>
            <a:t> </a:t>
          </a:r>
        </a:p>
        <a:p>
          <a:r>
            <a:rPr lang="en-US" sz="1050" baseline="0"/>
            <a:t>(This may need to be done each time you start Excel, at least on lab computers.)</a:t>
          </a:r>
        </a:p>
        <a:p>
          <a:r>
            <a:rPr lang="en-US" sz="1050" baseline="0"/>
            <a:t>Once active, go to Data toolbar menu &gt; Data Analysis button on far right of Data toolbar.</a:t>
          </a:r>
        </a:p>
      </xdr:txBody>
    </xdr:sp>
    <xdr:clientData/>
  </xdr:oneCellAnchor>
  <xdr:oneCellAnchor>
    <xdr:from>
      <xdr:col>9</xdr:col>
      <xdr:colOff>12700</xdr:colOff>
      <xdr:row>224</xdr:row>
      <xdr:rowOff>88900</xdr:rowOff>
    </xdr:from>
    <xdr:ext cx="1651000" cy="1422400"/>
    <xdr:pic>
      <xdr:nvPicPr>
        <xdr:cNvPr id="7" name="Picture 6">
          <a:extLst>
            <a:ext uri="{FF2B5EF4-FFF2-40B4-BE49-F238E27FC236}">
              <a16:creationId xmlns:a16="http://schemas.microsoft.com/office/drawing/2014/main" id="{A785BF40-D617-5D4E-BCF6-FF65F9E3C021}"/>
            </a:ext>
          </a:extLst>
        </xdr:cNvPr>
        <xdr:cNvPicPr>
          <a:picLocks noChangeAspect="1"/>
        </xdr:cNvPicPr>
      </xdr:nvPicPr>
      <xdr:blipFill>
        <a:blip xmlns:r="http://schemas.openxmlformats.org/officeDocument/2006/relationships" r:embed="rId15"/>
        <a:stretch>
          <a:fillRect/>
        </a:stretch>
      </xdr:blipFill>
      <xdr:spPr>
        <a:xfrm>
          <a:off x="7899400" y="27660600"/>
          <a:ext cx="1651000" cy="1422400"/>
        </a:xfrm>
        <a:prstGeom prst="rect">
          <a:avLst/>
        </a:prstGeom>
      </xdr:spPr>
    </xdr:pic>
    <xdr:clientData/>
  </xdr:oneCellAnchor>
  <xdr:oneCellAnchor>
    <xdr:from>
      <xdr:col>9</xdr:col>
      <xdr:colOff>241300</xdr:colOff>
      <xdr:row>221</xdr:row>
      <xdr:rowOff>25400</xdr:rowOff>
    </xdr:from>
    <xdr:ext cx="1168400" cy="215900"/>
    <xdr:pic>
      <xdr:nvPicPr>
        <xdr:cNvPr id="8" name="Picture 7">
          <a:extLst>
            <a:ext uri="{FF2B5EF4-FFF2-40B4-BE49-F238E27FC236}">
              <a16:creationId xmlns:a16="http://schemas.microsoft.com/office/drawing/2014/main" id="{D8E4892C-2C5E-0749-BC37-F796E300FF28}"/>
            </a:ext>
          </a:extLst>
        </xdr:cNvPr>
        <xdr:cNvPicPr>
          <a:picLocks noChangeAspect="1"/>
        </xdr:cNvPicPr>
      </xdr:nvPicPr>
      <xdr:blipFill>
        <a:blip xmlns:r="http://schemas.openxmlformats.org/officeDocument/2006/relationships" r:embed="rId16"/>
        <a:stretch>
          <a:fillRect/>
        </a:stretch>
      </xdr:blipFill>
      <xdr:spPr>
        <a:xfrm>
          <a:off x="8128000" y="27101800"/>
          <a:ext cx="1168400" cy="215900"/>
        </a:xfrm>
        <a:prstGeom prst="rect">
          <a:avLst/>
        </a:prstGeom>
      </xdr:spPr>
    </xdr:pic>
    <xdr:clientData/>
  </xdr:oneCellAnchor>
  <xdr:twoCellAnchor>
    <xdr:from>
      <xdr:col>10</xdr:col>
      <xdr:colOff>38100</xdr:colOff>
      <xdr:row>218</xdr:row>
      <xdr:rowOff>25400</xdr:rowOff>
    </xdr:from>
    <xdr:to>
      <xdr:col>10</xdr:col>
      <xdr:colOff>127000</xdr:colOff>
      <xdr:row>220</xdr:row>
      <xdr:rowOff>127000</xdr:rowOff>
    </xdr:to>
    <xdr:sp macro="" textlink="">
      <xdr:nvSpPr>
        <xdr:cNvPr id="9" name="Down Arrow 8">
          <a:extLst>
            <a:ext uri="{FF2B5EF4-FFF2-40B4-BE49-F238E27FC236}">
              <a16:creationId xmlns:a16="http://schemas.microsoft.com/office/drawing/2014/main" id="{16915A41-54E7-AB45-9273-BD4C669D0DD6}"/>
            </a:ext>
          </a:extLst>
        </xdr:cNvPr>
        <xdr:cNvSpPr/>
      </xdr:nvSpPr>
      <xdr:spPr>
        <a:xfrm>
          <a:off x="8801100" y="27266900"/>
          <a:ext cx="88900" cy="431800"/>
        </a:xfrm>
        <a:prstGeom prst="downArrow">
          <a:avLst/>
        </a:prstGeom>
        <a:solidFill>
          <a:srgbClr val="FF0000"/>
        </a:solid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857250</xdr:colOff>
      <xdr:row>205</xdr:row>
      <xdr:rowOff>133350</xdr:rowOff>
    </xdr:from>
    <xdr:to>
      <xdr:col>6</xdr:col>
      <xdr:colOff>285750</xdr:colOff>
      <xdr:row>207</xdr:row>
      <xdr:rowOff>104775</xdr:rowOff>
    </xdr:to>
    <xdr:sp macro="" textlink="">
      <xdr:nvSpPr>
        <xdr:cNvPr id="10" name="Oval 9">
          <a:extLst>
            <a:ext uri="{FF2B5EF4-FFF2-40B4-BE49-F238E27FC236}">
              <a16:creationId xmlns:a16="http://schemas.microsoft.com/office/drawing/2014/main" id="{8A3308CF-ECFF-9446-AFC9-905282497130}"/>
            </a:ext>
          </a:extLst>
        </xdr:cNvPr>
        <xdr:cNvSpPr/>
      </xdr:nvSpPr>
      <xdr:spPr>
        <a:xfrm>
          <a:off x="7423150" y="35325050"/>
          <a:ext cx="304800" cy="301625"/>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oneCellAnchor>
    <xdr:from>
      <xdr:col>5</xdr:col>
      <xdr:colOff>381000</xdr:colOff>
      <xdr:row>2</xdr:row>
      <xdr:rowOff>88900</xdr:rowOff>
    </xdr:from>
    <xdr:ext cx="5178118" cy="444500"/>
    <xdr:sp macro="" textlink="">
      <xdr:nvSpPr>
        <xdr:cNvPr id="19" name="TextBox 18">
          <a:extLst>
            <a:ext uri="{FF2B5EF4-FFF2-40B4-BE49-F238E27FC236}">
              <a16:creationId xmlns:a16="http://schemas.microsoft.com/office/drawing/2014/main" id="{A059DC25-39C9-6F46-BD14-665BB1563A74}"/>
            </a:ext>
          </a:extLst>
        </xdr:cNvPr>
        <xdr:cNvSpPr txBox="1"/>
      </xdr:nvSpPr>
      <xdr:spPr>
        <a:xfrm>
          <a:off x="7531100" y="749300"/>
          <a:ext cx="5178118"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Hint:</a:t>
          </a:r>
          <a:r>
            <a:rPr lang="en-US" sz="1100"/>
            <a:t> Use Data &gt; Data Analysis button &gt; Regression </a:t>
          </a:r>
          <a:endParaRPr lang="en-US" sz="1100" baseline="0"/>
        </a:p>
        <a:p>
          <a:r>
            <a:rPr lang="en-US" sz="1100" baseline="0"/>
            <a:t>For Task 1.6: use $B$16:$B$82 as the X input range (ie, skip the first row)</a:t>
          </a:r>
        </a:p>
      </xdr:txBody>
    </xdr:sp>
    <xdr:clientData/>
  </xdr:oneCellAnchor>
  <xdr:twoCellAnchor>
    <xdr:from>
      <xdr:col>9</xdr:col>
      <xdr:colOff>698499</xdr:colOff>
      <xdr:row>12</xdr:row>
      <xdr:rowOff>50803</xdr:rowOff>
    </xdr:from>
    <xdr:to>
      <xdr:col>9</xdr:col>
      <xdr:colOff>872490</xdr:colOff>
      <xdr:row>16</xdr:row>
      <xdr:rowOff>156211</xdr:rowOff>
    </xdr:to>
    <xdr:sp macro="" textlink="">
      <xdr:nvSpPr>
        <xdr:cNvPr id="20" name="Striped Right Arrow 19">
          <a:extLst>
            <a:ext uri="{FF2B5EF4-FFF2-40B4-BE49-F238E27FC236}">
              <a16:creationId xmlns:a16="http://schemas.microsoft.com/office/drawing/2014/main" id="{52CF5DB4-440B-FC4F-88B7-AB5362E55265}"/>
            </a:ext>
          </a:extLst>
        </xdr:cNvPr>
        <xdr:cNvSpPr/>
      </xdr:nvSpPr>
      <xdr:spPr>
        <a:xfrm rot="4356329" flipV="1">
          <a:off x="10873741" y="2880361"/>
          <a:ext cx="1134108" cy="173991"/>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twoCellAnchor>
    <xdr:from>
      <xdr:col>10</xdr:col>
      <xdr:colOff>647700</xdr:colOff>
      <xdr:row>37</xdr:row>
      <xdr:rowOff>131826</xdr:rowOff>
    </xdr:from>
    <xdr:to>
      <xdr:col>11</xdr:col>
      <xdr:colOff>279400</xdr:colOff>
      <xdr:row>37</xdr:row>
      <xdr:rowOff>139700</xdr:rowOff>
    </xdr:to>
    <xdr:cxnSp macro="">
      <xdr:nvCxnSpPr>
        <xdr:cNvPr id="21" name="Straight Arrow Connector 20">
          <a:extLst>
            <a:ext uri="{FF2B5EF4-FFF2-40B4-BE49-F238E27FC236}">
              <a16:creationId xmlns:a16="http://schemas.microsoft.com/office/drawing/2014/main" id="{B6AC5D05-38D0-F645-881F-13B502337102}"/>
            </a:ext>
          </a:extLst>
        </xdr:cNvPr>
        <xdr:cNvCxnSpPr/>
      </xdr:nvCxnSpPr>
      <xdr:spPr>
        <a:xfrm flipV="1">
          <a:off x="9410700" y="5249926"/>
          <a:ext cx="508000" cy="7874"/>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34558</xdr:colOff>
      <xdr:row>66</xdr:row>
      <xdr:rowOff>95034</xdr:rowOff>
    </xdr:from>
    <xdr:to>
      <xdr:col>19</xdr:col>
      <xdr:colOff>846667</xdr:colOff>
      <xdr:row>89</xdr:row>
      <xdr:rowOff>112313</xdr:rowOff>
    </xdr:to>
    <xdr:cxnSp macro="">
      <xdr:nvCxnSpPr>
        <xdr:cNvPr id="22" name="Straight Arrow Connector 21">
          <a:extLst>
            <a:ext uri="{FF2B5EF4-FFF2-40B4-BE49-F238E27FC236}">
              <a16:creationId xmlns:a16="http://schemas.microsoft.com/office/drawing/2014/main" id="{AA40BE3E-4B97-154A-A8E0-2CA22FA8B66C}"/>
            </a:ext>
          </a:extLst>
        </xdr:cNvPr>
        <xdr:cNvCxnSpPr/>
      </xdr:nvCxnSpPr>
      <xdr:spPr>
        <a:xfrm flipH="1">
          <a:off x="1987075" y="12846871"/>
          <a:ext cx="18211973" cy="3835918"/>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584200</xdr:colOff>
      <xdr:row>37</xdr:row>
      <xdr:rowOff>119126</xdr:rowOff>
    </xdr:from>
    <xdr:to>
      <xdr:col>12</xdr:col>
      <xdr:colOff>215900</xdr:colOff>
      <xdr:row>37</xdr:row>
      <xdr:rowOff>127000</xdr:rowOff>
    </xdr:to>
    <xdr:cxnSp macro="">
      <xdr:nvCxnSpPr>
        <xdr:cNvPr id="24" name="Straight Arrow Connector 23">
          <a:extLst>
            <a:ext uri="{FF2B5EF4-FFF2-40B4-BE49-F238E27FC236}">
              <a16:creationId xmlns:a16="http://schemas.microsoft.com/office/drawing/2014/main" id="{78F09C0A-A710-3343-983F-E9B2BFA457BD}"/>
            </a:ext>
          </a:extLst>
        </xdr:cNvPr>
        <xdr:cNvCxnSpPr/>
      </xdr:nvCxnSpPr>
      <xdr:spPr>
        <a:xfrm flipV="1">
          <a:off x="10223500" y="5237226"/>
          <a:ext cx="508000" cy="7874"/>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355600</xdr:colOff>
      <xdr:row>90</xdr:row>
      <xdr:rowOff>38100</xdr:rowOff>
    </xdr:from>
    <xdr:to>
      <xdr:col>4</xdr:col>
      <xdr:colOff>406400</xdr:colOff>
      <xdr:row>125</xdr:row>
      <xdr:rowOff>0</xdr:rowOff>
    </xdr:to>
    <xdr:cxnSp macro="">
      <xdr:nvCxnSpPr>
        <xdr:cNvPr id="25" name="Straight Arrow Connector 24">
          <a:extLst>
            <a:ext uri="{FF2B5EF4-FFF2-40B4-BE49-F238E27FC236}">
              <a16:creationId xmlns:a16="http://schemas.microsoft.com/office/drawing/2014/main" id="{8C72B227-F3A5-C64C-A416-E3A36D6641A9}"/>
            </a:ext>
          </a:extLst>
        </xdr:cNvPr>
        <xdr:cNvCxnSpPr/>
      </xdr:nvCxnSpPr>
      <xdr:spPr>
        <a:xfrm flipV="1">
          <a:off x="3860800" y="10604500"/>
          <a:ext cx="50800" cy="5410200"/>
        </a:xfrm>
        <a:prstGeom prst="straightConnector1">
          <a:avLst/>
        </a:prstGeom>
        <a:ln>
          <a:solidFill>
            <a:schemeClr val="accent6">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558800</xdr:colOff>
      <xdr:row>90</xdr:row>
      <xdr:rowOff>38100</xdr:rowOff>
    </xdr:from>
    <xdr:to>
      <xdr:col>4</xdr:col>
      <xdr:colOff>165100</xdr:colOff>
      <xdr:row>152</xdr:row>
      <xdr:rowOff>38100</xdr:rowOff>
    </xdr:to>
    <xdr:cxnSp macro="">
      <xdr:nvCxnSpPr>
        <xdr:cNvPr id="26" name="Straight Arrow Connector 25">
          <a:extLst>
            <a:ext uri="{FF2B5EF4-FFF2-40B4-BE49-F238E27FC236}">
              <a16:creationId xmlns:a16="http://schemas.microsoft.com/office/drawing/2014/main" id="{29AEA7AE-C1B8-E94D-BF45-27D81EAA9037}"/>
            </a:ext>
          </a:extLst>
        </xdr:cNvPr>
        <xdr:cNvCxnSpPr/>
      </xdr:nvCxnSpPr>
      <xdr:spPr>
        <a:xfrm flipH="1" flipV="1">
          <a:off x="3187700" y="10604500"/>
          <a:ext cx="482600" cy="957580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2844800</xdr:colOff>
      <xdr:row>226</xdr:row>
      <xdr:rowOff>25400</xdr:rowOff>
    </xdr:from>
    <xdr:ext cx="2057400" cy="2870200"/>
    <xdr:pic>
      <xdr:nvPicPr>
        <xdr:cNvPr id="48" name="Picture 47">
          <a:extLst>
            <a:ext uri="{FF2B5EF4-FFF2-40B4-BE49-F238E27FC236}">
              <a16:creationId xmlns:a16="http://schemas.microsoft.com/office/drawing/2014/main" id="{6172D4DA-DC05-4740-9DEB-1738222FDA0C}"/>
            </a:ext>
          </a:extLst>
        </xdr:cNvPr>
        <xdr:cNvPicPr>
          <a:picLocks noChangeAspect="1"/>
        </xdr:cNvPicPr>
      </xdr:nvPicPr>
      <xdr:blipFill>
        <a:blip xmlns:r="http://schemas.openxmlformats.org/officeDocument/2006/relationships" r:embed="rId17"/>
        <a:stretch>
          <a:fillRect/>
        </a:stretch>
      </xdr:blipFill>
      <xdr:spPr>
        <a:xfrm>
          <a:off x="2628900" y="28752800"/>
          <a:ext cx="2057400" cy="2870200"/>
        </a:xfrm>
        <a:prstGeom prst="rect">
          <a:avLst/>
        </a:prstGeom>
      </xdr:spPr>
    </xdr:pic>
    <xdr:clientData/>
  </xdr:oneCellAnchor>
  <xdr:twoCellAnchor>
    <xdr:from>
      <xdr:col>2</xdr:col>
      <xdr:colOff>2946400</xdr:colOff>
      <xdr:row>239</xdr:row>
      <xdr:rowOff>88900</xdr:rowOff>
    </xdr:from>
    <xdr:to>
      <xdr:col>2</xdr:col>
      <xdr:colOff>3251200</xdr:colOff>
      <xdr:row>241</xdr:row>
      <xdr:rowOff>76200</xdr:rowOff>
    </xdr:to>
    <xdr:sp macro="" textlink="">
      <xdr:nvSpPr>
        <xdr:cNvPr id="49" name="Oval 48">
          <a:extLst>
            <a:ext uri="{FF2B5EF4-FFF2-40B4-BE49-F238E27FC236}">
              <a16:creationId xmlns:a16="http://schemas.microsoft.com/office/drawing/2014/main" id="{7F8E840F-9D61-8445-A91F-F834C5406179}"/>
            </a:ext>
          </a:extLst>
        </xdr:cNvPr>
        <xdr:cNvSpPr/>
      </xdr:nvSpPr>
      <xdr:spPr>
        <a:xfrm>
          <a:off x="4902200" y="42075100"/>
          <a:ext cx="304800" cy="317500"/>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oneCellAnchor>
    <xdr:from>
      <xdr:col>0</xdr:col>
      <xdr:colOff>50800</xdr:colOff>
      <xdr:row>248</xdr:row>
      <xdr:rowOff>50800</xdr:rowOff>
    </xdr:from>
    <xdr:ext cx="4635500" cy="2451100"/>
    <xdr:pic>
      <xdr:nvPicPr>
        <xdr:cNvPr id="56" name="Picture 55">
          <a:extLst>
            <a:ext uri="{FF2B5EF4-FFF2-40B4-BE49-F238E27FC236}">
              <a16:creationId xmlns:a16="http://schemas.microsoft.com/office/drawing/2014/main" id="{99A46960-60E9-A546-B6E9-4EBCC086BEC5}"/>
            </a:ext>
          </a:extLst>
        </xdr:cNvPr>
        <xdr:cNvPicPr>
          <a:picLocks noChangeAspect="1"/>
        </xdr:cNvPicPr>
      </xdr:nvPicPr>
      <xdr:blipFill>
        <a:blip xmlns:r="http://schemas.openxmlformats.org/officeDocument/2006/relationships" r:embed="rId18"/>
        <a:stretch>
          <a:fillRect/>
        </a:stretch>
      </xdr:blipFill>
      <xdr:spPr>
        <a:xfrm>
          <a:off x="50800" y="41681400"/>
          <a:ext cx="4635500" cy="2451100"/>
        </a:xfrm>
        <a:prstGeom prst="rect">
          <a:avLst/>
        </a:prstGeom>
      </xdr:spPr>
    </xdr:pic>
    <xdr:clientData/>
  </xdr:oneCellAnchor>
  <xdr:twoCellAnchor>
    <xdr:from>
      <xdr:col>7</xdr:col>
      <xdr:colOff>596900</xdr:colOff>
      <xdr:row>230</xdr:row>
      <xdr:rowOff>63500</xdr:rowOff>
    </xdr:from>
    <xdr:to>
      <xdr:col>8</xdr:col>
      <xdr:colOff>863600</xdr:colOff>
      <xdr:row>231</xdr:row>
      <xdr:rowOff>152400</xdr:rowOff>
    </xdr:to>
    <xdr:cxnSp macro="">
      <xdr:nvCxnSpPr>
        <xdr:cNvPr id="60" name="Straight Arrow Connector 59">
          <a:extLst>
            <a:ext uri="{FF2B5EF4-FFF2-40B4-BE49-F238E27FC236}">
              <a16:creationId xmlns:a16="http://schemas.microsoft.com/office/drawing/2014/main" id="{714E6E6B-63BE-ED4B-B764-0EB0FB3A06A0}"/>
            </a:ext>
          </a:extLst>
        </xdr:cNvPr>
        <xdr:cNvCxnSpPr/>
      </xdr:nvCxnSpPr>
      <xdr:spPr>
        <a:xfrm>
          <a:off x="6731000" y="29451300"/>
          <a:ext cx="1143000" cy="2540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787400</xdr:colOff>
      <xdr:row>232</xdr:row>
      <xdr:rowOff>127000</xdr:rowOff>
    </xdr:from>
    <xdr:to>
      <xdr:col>6</xdr:col>
      <xdr:colOff>812800</xdr:colOff>
      <xdr:row>234</xdr:row>
      <xdr:rowOff>25400</xdr:rowOff>
    </xdr:to>
    <xdr:cxnSp macro="">
      <xdr:nvCxnSpPr>
        <xdr:cNvPr id="66" name="Straight Arrow Connector 65">
          <a:extLst>
            <a:ext uri="{FF2B5EF4-FFF2-40B4-BE49-F238E27FC236}">
              <a16:creationId xmlns:a16="http://schemas.microsoft.com/office/drawing/2014/main" id="{0E88328E-A54B-8F4C-AB0A-0FF48E1B9B73}"/>
            </a:ext>
          </a:extLst>
        </xdr:cNvPr>
        <xdr:cNvCxnSpPr/>
      </xdr:nvCxnSpPr>
      <xdr:spPr>
        <a:xfrm>
          <a:off x="6045200" y="29845000"/>
          <a:ext cx="25400" cy="2286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381000</xdr:colOff>
      <xdr:row>235</xdr:row>
      <xdr:rowOff>139700</xdr:rowOff>
    </xdr:from>
    <xdr:ext cx="2870200" cy="1655079"/>
    <xdr:pic>
      <xdr:nvPicPr>
        <xdr:cNvPr id="69" name="Picture 68">
          <a:extLst>
            <a:ext uri="{FF2B5EF4-FFF2-40B4-BE49-F238E27FC236}">
              <a16:creationId xmlns:a16="http://schemas.microsoft.com/office/drawing/2014/main" id="{7C939559-78E1-7D4F-A414-7C9763C24286}"/>
            </a:ext>
          </a:extLst>
        </xdr:cNvPr>
        <xdr:cNvPicPr>
          <a:picLocks noChangeAspect="1"/>
        </xdr:cNvPicPr>
      </xdr:nvPicPr>
      <xdr:blipFill rotWithShape="1">
        <a:blip xmlns:r="http://schemas.openxmlformats.org/officeDocument/2006/relationships" r:embed="rId19"/>
        <a:srcRect t="34980"/>
        <a:stretch/>
      </xdr:blipFill>
      <xdr:spPr>
        <a:xfrm>
          <a:off x="4762500" y="30353000"/>
          <a:ext cx="2870200" cy="1655079"/>
        </a:xfrm>
        <a:prstGeom prst="rect">
          <a:avLst/>
        </a:prstGeom>
      </xdr:spPr>
    </xdr:pic>
    <xdr:clientData/>
  </xdr:oneCellAnchor>
  <xdr:oneCellAnchor>
    <xdr:from>
      <xdr:col>4</xdr:col>
      <xdr:colOff>88900</xdr:colOff>
      <xdr:row>239</xdr:row>
      <xdr:rowOff>139700</xdr:rowOff>
    </xdr:from>
    <xdr:ext cx="308226" cy="264431"/>
    <xdr:sp macro="" textlink="">
      <xdr:nvSpPr>
        <xdr:cNvPr id="70" name="TextBox 69">
          <a:extLst>
            <a:ext uri="{FF2B5EF4-FFF2-40B4-BE49-F238E27FC236}">
              <a16:creationId xmlns:a16="http://schemas.microsoft.com/office/drawing/2014/main" id="{F673365D-E09D-CC41-B688-6B154E4DD662}"/>
            </a:ext>
          </a:extLst>
        </xdr:cNvPr>
        <xdr:cNvSpPr txBox="1"/>
      </xdr:nvSpPr>
      <xdr:spPr>
        <a:xfrm>
          <a:off x="3594100" y="31013400"/>
          <a:ext cx="308226"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or</a:t>
          </a:r>
        </a:p>
      </xdr:txBody>
    </xdr:sp>
    <xdr:clientData/>
  </xdr:oneCellAnchor>
  <xdr:twoCellAnchor>
    <xdr:from>
      <xdr:col>4</xdr:col>
      <xdr:colOff>381000</xdr:colOff>
      <xdr:row>240</xdr:row>
      <xdr:rowOff>114300</xdr:rowOff>
    </xdr:from>
    <xdr:to>
      <xdr:col>5</xdr:col>
      <xdr:colOff>520700</xdr:colOff>
      <xdr:row>241</xdr:row>
      <xdr:rowOff>0</xdr:rowOff>
    </xdr:to>
    <xdr:cxnSp macro="">
      <xdr:nvCxnSpPr>
        <xdr:cNvPr id="71" name="Straight Arrow Connector 70">
          <a:extLst>
            <a:ext uri="{FF2B5EF4-FFF2-40B4-BE49-F238E27FC236}">
              <a16:creationId xmlns:a16="http://schemas.microsoft.com/office/drawing/2014/main" id="{A72F5107-74D8-9E42-8B91-8282141D1F90}"/>
            </a:ext>
          </a:extLst>
        </xdr:cNvPr>
        <xdr:cNvCxnSpPr/>
      </xdr:nvCxnSpPr>
      <xdr:spPr>
        <a:xfrm>
          <a:off x="3886200" y="31153100"/>
          <a:ext cx="1016000" cy="508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203200</xdr:colOff>
      <xdr:row>244</xdr:row>
      <xdr:rowOff>127000</xdr:rowOff>
    </xdr:from>
    <xdr:to>
      <xdr:col>7</xdr:col>
      <xdr:colOff>546100</xdr:colOff>
      <xdr:row>244</xdr:row>
      <xdr:rowOff>127000</xdr:rowOff>
    </xdr:to>
    <xdr:cxnSp macro="">
      <xdr:nvCxnSpPr>
        <xdr:cNvPr id="72" name="Straight Arrow Connector 71">
          <a:extLst>
            <a:ext uri="{FF2B5EF4-FFF2-40B4-BE49-F238E27FC236}">
              <a16:creationId xmlns:a16="http://schemas.microsoft.com/office/drawing/2014/main" id="{84EF37A1-73E0-F44E-AADB-C0679C3C79D5}"/>
            </a:ext>
          </a:extLst>
        </xdr:cNvPr>
        <xdr:cNvCxnSpPr/>
      </xdr:nvCxnSpPr>
      <xdr:spPr>
        <a:xfrm>
          <a:off x="5461000" y="31826200"/>
          <a:ext cx="1219200"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3289300</xdr:colOff>
      <xdr:row>231</xdr:row>
      <xdr:rowOff>101600</xdr:rowOff>
    </xdr:from>
    <xdr:to>
      <xdr:col>3</xdr:col>
      <xdr:colOff>482600</xdr:colOff>
      <xdr:row>233</xdr:row>
      <xdr:rowOff>50800</xdr:rowOff>
    </xdr:to>
    <xdr:cxnSp macro="">
      <xdr:nvCxnSpPr>
        <xdr:cNvPr id="73" name="Straight Arrow Connector 72">
          <a:extLst>
            <a:ext uri="{FF2B5EF4-FFF2-40B4-BE49-F238E27FC236}">
              <a16:creationId xmlns:a16="http://schemas.microsoft.com/office/drawing/2014/main" id="{9A821E75-D984-A643-9BE5-39D714E7DB12}"/>
            </a:ext>
          </a:extLst>
        </xdr:cNvPr>
        <xdr:cNvCxnSpPr/>
      </xdr:nvCxnSpPr>
      <xdr:spPr>
        <a:xfrm>
          <a:off x="5245100" y="40767000"/>
          <a:ext cx="635000" cy="2794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3263900</xdr:colOff>
      <xdr:row>235</xdr:row>
      <xdr:rowOff>38100</xdr:rowOff>
    </xdr:from>
    <xdr:to>
      <xdr:col>3</xdr:col>
      <xdr:colOff>482600</xdr:colOff>
      <xdr:row>239</xdr:row>
      <xdr:rowOff>101600</xdr:rowOff>
    </xdr:to>
    <xdr:cxnSp macro="">
      <xdr:nvCxnSpPr>
        <xdr:cNvPr id="74" name="Straight Arrow Connector 73">
          <a:extLst>
            <a:ext uri="{FF2B5EF4-FFF2-40B4-BE49-F238E27FC236}">
              <a16:creationId xmlns:a16="http://schemas.microsoft.com/office/drawing/2014/main" id="{8A5FC3F7-814A-D145-A4DC-3842CF4BECE7}"/>
            </a:ext>
          </a:extLst>
        </xdr:cNvPr>
        <xdr:cNvCxnSpPr/>
      </xdr:nvCxnSpPr>
      <xdr:spPr>
        <a:xfrm flipH="1">
          <a:off x="5219700" y="41363900"/>
          <a:ext cx="660400" cy="7239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317500</xdr:colOff>
      <xdr:row>158</xdr:row>
      <xdr:rowOff>152400</xdr:rowOff>
    </xdr:from>
    <xdr:to>
      <xdr:col>2</xdr:col>
      <xdr:colOff>2082800</xdr:colOff>
      <xdr:row>168</xdr:row>
      <xdr:rowOff>71120</xdr:rowOff>
    </xdr:to>
    <xdr:sp macro="" textlink="">
      <xdr:nvSpPr>
        <xdr:cNvPr id="88" name="TextBox 87">
          <a:extLst>
            <a:ext uri="{FF2B5EF4-FFF2-40B4-BE49-F238E27FC236}">
              <a16:creationId xmlns:a16="http://schemas.microsoft.com/office/drawing/2014/main" id="{AACF0E3A-EBAB-D747-B7D9-6895D44C0C55}"/>
            </a:ext>
          </a:extLst>
        </xdr:cNvPr>
        <xdr:cNvSpPr txBox="1"/>
      </xdr:nvSpPr>
      <xdr:spPr>
        <a:xfrm>
          <a:off x="317500" y="24549100"/>
          <a:ext cx="3721100" cy="1569720"/>
        </a:xfrm>
        <a:prstGeom prst="rect">
          <a:avLst/>
        </a:prstGeom>
        <a:solidFill>
          <a:schemeClr val="lt1"/>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effectLst/>
            </a:rPr>
            <a:t>&lt;&lt;1.6, 1.7: Forecast &amp; Residuals Interpretation&gt;&gt;</a:t>
          </a:r>
        </a:p>
        <a:p>
          <a:endParaRPr lang="en-US" sz="1000">
            <a:effectLst/>
          </a:endParaRPr>
        </a:p>
      </xdr:txBody>
    </xdr:sp>
    <xdr:clientData/>
  </xdr:twoCellAnchor>
  <xdr:twoCellAnchor editAs="oneCell">
    <xdr:from>
      <xdr:col>0</xdr:col>
      <xdr:colOff>76200</xdr:colOff>
      <xdr:row>221</xdr:row>
      <xdr:rowOff>50800</xdr:rowOff>
    </xdr:from>
    <xdr:to>
      <xdr:col>0</xdr:col>
      <xdr:colOff>484823</xdr:colOff>
      <xdr:row>223</xdr:row>
      <xdr:rowOff>129223</xdr:rowOff>
    </xdr:to>
    <xdr:pic>
      <xdr:nvPicPr>
        <xdr:cNvPr id="34" name="Graphic 33" descr="Badge with solid fill">
          <a:extLst>
            <a:ext uri="{FF2B5EF4-FFF2-40B4-BE49-F238E27FC236}">
              <a16:creationId xmlns:a16="http://schemas.microsoft.com/office/drawing/2014/main" id="{F4726823-9222-6F05-E8C3-C10A63EBF0FA}"/>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6200" y="37223700"/>
          <a:ext cx="408623" cy="408623"/>
        </a:xfrm>
        <a:prstGeom prst="rect">
          <a:avLst/>
        </a:prstGeom>
      </xdr:spPr>
    </xdr:pic>
    <xdr:clientData/>
  </xdr:twoCellAnchor>
  <xdr:twoCellAnchor editAs="oneCell">
    <xdr:from>
      <xdr:col>0</xdr:col>
      <xdr:colOff>20303</xdr:colOff>
      <xdr:row>209</xdr:row>
      <xdr:rowOff>145316</xdr:rowOff>
    </xdr:from>
    <xdr:to>
      <xdr:col>0</xdr:col>
      <xdr:colOff>439403</xdr:colOff>
      <xdr:row>212</xdr:row>
      <xdr:rowOff>69116</xdr:rowOff>
    </xdr:to>
    <xdr:pic>
      <xdr:nvPicPr>
        <xdr:cNvPr id="39" name="Graphic 38" descr="Badge 1 with solid fill">
          <a:extLst>
            <a:ext uri="{FF2B5EF4-FFF2-40B4-BE49-F238E27FC236}">
              <a16:creationId xmlns:a16="http://schemas.microsoft.com/office/drawing/2014/main" id="{B9264F43-C181-6FCD-3E72-C201F33C7AB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0303" y="39307969"/>
          <a:ext cx="419100" cy="416249"/>
        </a:xfrm>
        <a:prstGeom prst="rect">
          <a:avLst/>
        </a:prstGeom>
      </xdr:spPr>
    </xdr:pic>
    <xdr:clientData/>
  </xdr:twoCellAnchor>
  <xdr:twoCellAnchor editAs="oneCell">
    <xdr:from>
      <xdr:col>0</xdr:col>
      <xdr:colOff>50800</xdr:colOff>
      <xdr:row>233</xdr:row>
      <xdr:rowOff>50800</xdr:rowOff>
    </xdr:from>
    <xdr:to>
      <xdr:col>0</xdr:col>
      <xdr:colOff>431800</xdr:colOff>
      <xdr:row>235</xdr:row>
      <xdr:rowOff>101601</xdr:rowOff>
    </xdr:to>
    <xdr:pic>
      <xdr:nvPicPr>
        <xdr:cNvPr id="51" name="Graphic 50" descr="Badge 3 with solid fill">
          <a:extLst>
            <a:ext uri="{FF2B5EF4-FFF2-40B4-BE49-F238E27FC236}">
              <a16:creationId xmlns:a16="http://schemas.microsoft.com/office/drawing/2014/main" id="{AB893667-DDDC-1542-D83B-CC9DD974EBBC}"/>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50800" y="39204900"/>
          <a:ext cx="381000" cy="381000"/>
        </a:xfrm>
        <a:prstGeom prst="rect">
          <a:avLst/>
        </a:prstGeom>
      </xdr:spPr>
    </xdr:pic>
    <xdr:clientData/>
  </xdr:twoCellAnchor>
  <xdr:twoCellAnchor editAs="oneCell">
    <xdr:from>
      <xdr:col>0</xdr:col>
      <xdr:colOff>25400</xdr:colOff>
      <xdr:row>248</xdr:row>
      <xdr:rowOff>50800</xdr:rowOff>
    </xdr:from>
    <xdr:to>
      <xdr:col>0</xdr:col>
      <xdr:colOff>431800</xdr:colOff>
      <xdr:row>250</xdr:row>
      <xdr:rowOff>127000</xdr:rowOff>
    </xdr:to>
    <xdr:pic>
      <xdr:nvPicPr>
        <xdr:cNvPr id="77" name="Graphic 76" descr="Badge 4 with solid fill">
          <a:extLst>
            <a:ext uri="{FF2B5EF4-FFF2-40B4-BE49-F238E27FC236}">
              <a16:creationId xmlns:a16="http://schemas.microsoft.com/office/drawing/2014/main" id="{2AA6A1A9-29B9-142A-9077-8B45BB97159D}"/>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5400" y="41681400"/>
          <a:ext cx="406400" cy="406400"/>
        </a:xfrm>
        <a:prstGeom prst="rect">
          <a:avLst/>
        </a:prstGeom>
      </xdr:spPr>
    </xdr:pic>
    <xdr:clientData/>
  </xdr:twoCellAnchor>
  <xdr:oneCellAnchor>
    <xdr:from>
      <xdr:col>0</xdr:col>
      <xdr:colOff>673100</xdr:colOff>
      <xdr:row>248</xdr:row>
      <xdr:rowOff>114300</xdr:rowOff>
    </xdr:from>
    <xdr:ext cx="2640018" cy="264431"/>
    <xdr:sp macro="" textlink="">
      <xdr:nvSpPr>
        <xdr:cNvPr id="78" name="TextBox 77">
          <a:extLst>
            <a:ext uri="{FF2B5EF4-FFF2-40B4-BE49-F238E27FC236}">
              <a16:creationId xmlns:a16="http://schemas.microsoft.com/office/drawing/2014/main" id="{AB7F6A91-FDF5-F1F1-8E93-D13FE0EC4F49}"/>
            </a:ext>
          </a:extLst>
        </xdr:cNvPr>
        <xdr:cNvSpPr txBox="1"/>
      </xdr:nvSpPr>
      <xdr:spPr>
        <a:xfrm>
          <a:off x="673100" y="41744900"/>
          <a:ext cx="2640018"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t>this is an old chart - yours will be different!</a:t>
          </a:r>
        </a:p>
      </xdr:txBody>
    </xdr:sp>
    <xdr:clientData/>
  </xdr:oneCellAnchor>
  <xdr:twoCellAnchor editAs="oneCell">
    <xdr:from>
      <xdr:col>5</xdr:col>
      <xdr:colOff>596900</xdr:colOff>
      <xdr:row>209</xdr:row>
      <xdr:rowOff>50800</xdr:rowOff>
    </xdr:from>
    <xdr:to>
      <xdr:col>12</xdr:col>
      <xdr:colOff>774700</xdr:colOff>
      <xdr:row>225</xdr:row>
      <xdr:rowOff>126999</xdr:rowOff>
    </xdr:to>
    <xdr:pic>
      <xdr:nvPicPr>
        <xdr:cNvPr id="86" name="Picture 85">
          <a:extLst>
            <a:ext uri="{FF2B5EF4-FFF2-40B4-BE49-F238E27FC236}">
              <a16:creationId xmlns:a16="http://schemas.microsoft.com/office/drawing/2014/main" id="{817CFF7B-C95E-8E72-0393-27830779B6EA}"/>
            </a:ext>
          </a:extLst>
        </xdr:cNvPr>
        <xdr:cNvPicPr>
          <a:picLocks noChangeAspect="1"/>
        </xdr:cNvPicPr>
      </xdr:nvPicPr>
      <xdr:blipFill>
        <a:blip xmlns:r="http://schemas.openxmlformats.org/officeDocument/2006/relationships" r:embed="rId28"/>
        <a:stretch>
          <a:fillRect/>
        </a:stretch>
      </xdr:blipFill>
      <xdr:spPr>
        <a:xfrm>
          <a:off x="7162800" y="35902900"/>
          <a:ext cx="6311900" cy="2717800"/>
        </a:xfrm>
        <a:prstGeom prst="rect">
          <a:avLst/>
        </a:prstGeom>
      </xdr:spPr>
    </xdr:pic>
    <xdr:clientData/>
  </xdr:twoCellAnchor>
  <xdr:twoCellAnchor>
    <xdr:from>
      <xdr:col>11</xdr:col>
      <xdr:colOff>292100</xdr:colOff>
      <xdr:row>38</xdr:row>
      <xdr:rowOff>139700</xdr:rowOff>
    </xdr:from>
    <xdr:to>
      <xdr:col>11</xdr:col>
      <xdr:colOff>698500</xdr:colOff>
      <xdr:row>40</xdr:row>
      <xdr:rowOff>76200</xdr:rowOff>
    </xdr:to>
    <xdr:cxnSp macro="">
      <xdr:nvCxnSpPr>
        <xdr:cNvPr id="100" name="Straight Arrow Connector 99">
          <a:extLst>
            <a:ext uri="{FF2B5EF4-FFF2-40B4-BE49-F238E27FC236}">
              <a16:creationId xmlns:a16="http://schemas.microsoft.com/office/drawing/2014/main" id="{52962CD1-DE3A-CD4F-964E-C414A44C0303}"/>
            </a:ext>
          </a:extLst>
        </xdr:cNvPr>
        <xdr:cNvCxnSpPr/>
      </xdr:nvCxnSpPr>
      <xdr:spPr>
        <a:xfrm flipH="1">
          <a:off x="12700000" y="6819900"/>
          <a:ext cx="406400" cy="2667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863600</xdr:colOff>
      <xdr:row>38</xdr:row>
      <xdr:rowOff>101600</xdr:rowOff>
    </xdr:from>
    <xdr:to>
      <xdr:col>18</xdr:col>
      <xdr:colOff>800100</xdr:colOff>
      <xdr:row>40</xdr:row>
      <xdr:rowOff>101600</xdr:rowOff>
    </xdr:to>
    <xdr:cxnSp macro="">
      <xdr:nvCxnSpPr>
        <xdr:cNvPr id="103" name="Straight Arrow Connector 102">
          <a:extLst>
            <a:ext uri="{FF2B5EF4-FFF2-40B4-BE49-F238E27FC236}">
              <a16:creationId xmlns:a16="http://schemas.microsoft.com/office/drawing/2014/main" id="{A019D419-AE5B-9E44-A665-0D0218C328D6}"/>
            </a:ext>
          </a:extLst>
        </xdr:cNvPr>
        <xdr:cNvCxnSpPr/>
      </xdr:nvCxnSpPr>
      <xdr:spPr>
        <a:xfrm>
          <a:off x="14147800" y="6781800"/>
          <a:ext cx="5194300" cy="330200"/>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16</xdr:col>
      <xdr:colOff>127000</xdr:colOff>
      <xdr:row>31</xdr:row>
      <xdr:rowOff>139700</xdr:rowOff>
    </xdr:from>
    <xdr:ext cx="2425700" cy="444500"/>
    <xdr:sp macro="" textlink="">
      <xdr:nvSpPr>
        <xdr:cNvPr id="68" name="TextBox 67">
          <a:extLst>
            <a:ext uri="{FF2B5EF4-FFF2-40B4-BE49-F238E27FC236}">
              <a16:creationId xmlns:a16="http://schemas.microsoft.com/office/drawing/2014/main" id="{924FF62C-749A-B74C-9656-0E320CEF9C38}"/>
            </a:ext>
          </a:extLst>
        </xdr:cNvPr>
        <xdr:cNvSpPr txBox="1"/>
      </xdr:nvSpPr>
      <xdr:spPr>
        <a:xfrm>
          <a:off x="16916400" y="599440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oneCellAnchor>
    <xdr:from>
      <xdr:col>24</xdr:col>
      <xdr:colOff>850900</xdr:colOff>
      <xdr:row>45</xdr:row>
      <xdr:rowOff>114300</xdr:rowOff>
    </xdr:from>
    <xdr:ext cx="2425700" cy="444500"/>
    <xdr:sp macro="" textlink="">
      <xdr:nvSpPr>
        <xdr:cNvPr id="53" name="TextBox 52">
          <a:extLst>
            <a:ext uri="{FF2B5EF4-FFF2-40B4-BE49-F238E27FC236}">
              <a16:creationId xmlns:a16="http://schemas.microsoft.com/office/drawing/2014/main" id="{B032F4FB-1B45-3D44-B2E1-2D9C58B673E3}"/>
            </a:ext>
          </a:extLst>
        </xdr:cNvPr>
        <xdr:cNvSpPr txBox="1"/>
      </xdr:nvSpPr>
      <xdr:spPr>
        <a:xfrm>
          <a:off x="24650700" y="824230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oneCellAnchor>
    <xdr:from>
      <xdr:col>0</xdr:col>
      <xdr:colOff>0</xdr:colOff>
      <xdr:row>181</xdr:row>
      <xdr:rowOff>161924</xdr:rowOff>
    </xdr:from>
    <xdr:ext cx="7334898" cy="5172076"/>
    <xdr:sp macro="" textlink="">
      <xdr:nvSpPr>
        <xdr:cNvPr id="92" name="TextBox 91">
          <a:extLst>
            <a:ext uri="{FF2B5EF4-FFF2-40B4-BE49-F238E27FC236}">
              <a16:creationId xmlns:a16="http://schemas.microsoft.com/office/drawing/2014/main" id="{A2315BE4-1C1C-4B40-8724-502D727B515D}"/>
            </a:ext>
          </a:extLst>
        </xdr:cNvPr>
        <xdr:cNvSpPr txBox="1"/>
      </xdr:nvSpPr>
      <xdr:spPr>
        <a:xfrm>
          <a:off x="0" y="34054509"/>
          <a:ext cx="7334898" cy="5172076"/>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Hint:</a:t>
          </a:r>
          <a:r>
            <a:rPr lang="en-US" sz="1100"/>
            <a:t> Use Data &gt; Data Analysis button &gt; Moving Average [pic 1]</a:t>
          </a:r>
          <a:r>
            <a:rPr lang="en-US" sz="1100" baseline="0"/>
            <a:t>. </a:t>
          </a:r>
          <a:br>
            <a:rPr lang="en-US" sz="1100" baseline="0"/>
          </a:br>
          <a:r>
            <a:rPr lang="en-US" sz="1100" baseline="0"/>
            <a:t>Once you have created your report via the Temple Plugin, copy the 520 weeks of data for Better Rolls Heat Treated+ 575g and paste into the IRI products sheet, and repeat for Best Rolls Neon 500g.</a:t>
          </a:r>
        </a:p>
        <a:p>
          <a:r>
            <a:rPr lang="en-US" sz="1100" baseline="0"/>
            <a:t>Copying the two products separately will allow you to leave room for the moving average calculations in columns F &amp; G plus L &amp; M in that sheet. (If you do them at the same time, the second product data is likely to be beneath the first, unless you reorganise how the data table is designed.)</a:t>
          </a:r>
        </a:p>
        <a:p>
          <a:endParaRPr lang="en-US" sz="800" baseline="0"/>
        </a:p>
        <a:p>
          <a:r>
            <a:rPr lang="en-US" sz="1100" baseline="0"/>
            <a:t>Once you have the data, use the Data &gt; Analysis Toolpak option Moving Average, and select the data range for Price$/unit ($E$3:$E$522), with an interval of 4 (weeks in this case), and output into F3. Also select Chart Output, as shown.</a:t>
          </a:r>
        </a:p>
        <a:p>
          <a:endParaRPr lang="en-US" sz="800" baseline="0"/>
        </a:p>
        <a:p>
          <a:r>
            <a:rPr lang="en-US" sz="1100" baseline="0"/>
            <a:t>The resulting chart will be pretty ugly (see chart 1 below) and will need considerable editing to make it useable, including: </a:t>
          </a:r>
        </a:p>
        <a:p>
          <a:r>
            <a:rPr lang="en-US" sz="1100" baseline="0"/>
            <a:t>1) removing the markers for both series [chart 2], or reducing their size (Builtin marker - reduce, </a:t>
          </a:r>
        </a:p>
        <a:p>
          <a:r>
            <a:rPr lang="en-US" sz="1100" baseline="0"/>
            <a:t>2) changing the Y-axis to between 3.5 and 5.5  (click on Y-axis &gt; axis options)</a:t>
          </a:r>
        </a:p>
        <a:p>
          <a:r>
            <a:rPr lang="en-US" sz="1100" baseline="0"/>
            <a:t>3) adding the X-axis time intervals by editing one of the series {click on either line to edit} by adding 'IRI products'!$B$3:$B$522 between the middle commas. (You only need to do this for one of the two series.)</a:t>
          </a:r>
        </a:p>
        <a:p>
          <a:r>
            <a:rPr lang="en-US" sz="1100" baseline="0"/>
            <a:t>4) You can also change 'Forecast' to "4-week moving average", change the Y-axis label, remove the heading, and move the legend onto the chart to create more room [chart 3]</a:t>
          </a:r>
        </a:p>
        <a:p>
          <a:r>
            <a:rPr lang="en-US" sz="1100" baseline="0"/>
            <a:t>5) Click on the 4-week line (choose a place where you can make sure you click on that line and not the actual) and copy the series (Ctrl/Command + c). Now click at the top of the chart, in white space, and then paste. Before you press return, change the last (series) number to 3, edit the last reference from $F to $G (to point to the 8-week moving average data), and update the legend entry accordingly.  [chart 4]</a:t>
          </a:r>
        </a:p>
        <a:p>
          <a:r>
            <a:rPr lang="en-US" sz="1100" baseline="0"/>
            <a:t>NB: if 3) to 5) do not work, you can do this:  go to Chart design menu &gt; select data button &gt; click on your second series in the Legend entries box ("Forecast" or "4-week moving average" if you have renamed it in 4); </a:t>
          </a:r>
          <a:r>
            <a:rPr lang="en-NZ" sz="1100" b="0" i="0" u="none" strike="noStrike" baseline="0">
              <a:solidFill>
                <a:schemeClr val="tx1"/>
              </a:solidFill>
              <a:effectLst/>
              <a:latin typeface="+mn-lt"/>
              <a:ea typeface="+mn-ea"/>
              <a:cs typeface="+mn-cs"/>
            </a:rPr>
            <a:t>c</a:t>
          </a:r>
          <a:r>
            <a:rPr lang="en-NZ" sz="1100" b="0" i="0" u="none" strike="noStrike">
              <a:solidFill>
                <a:schemeClr val="tx1"/>
              </a:solidFill>
              <a:effectLst/>
              <a:latin typeface="+mn-lt"/>
              <a:ea typeface="+mn-ea"/>
              <a:cs typeface="+mn-cs"/>
            </a:rPr>
            <a:t>opy the information in the Y values box;</a:t>
          </a:r>
          <a:r>
            <a:rPr lang="en-NZ" sz="1100" b="0" i="0" u="none" strike="noStrike" baseline="0">
              <a:solidFill>
                <a:schemeClr val="tx1"/>
              </a:solidFill>
              <a:effectLst/>
              <a:latin typeface="+mn-lt"/>
              <a:ea typeface="+mn-ea"/>
              <a:cs typeface="+mn-cs"/>
            </a:rPr>
            <a:t> c</a:t>
          </a:r>
          <a:r>
            <a:rPr lang="en-NZ" sz="1100" b="0" i="0" u="none" strike="noStrike">
              <a:solidFill>
                <a:schemeClr val="tx1"/>
              </a:solidFill>
              <a:effectLst/>
              <a:latin typeface="+mn-lt"/>
              <a:ea typeface="+mn-ea"/>
              <a:cs typeface="+mn-cs"/>
            </a:rPr>
            <a:t>lick on + symbol in the Legend series box, paste what you copied into the Y values box, and change $F to $G;</a:t>
          </a:r>
          <a:r>
            <a:rPr lang="en-NZ" sz="1100" b="0" i="0" u="none" strike="noStrike" baseline="0">
              <a:solidFill>
                <a:schemeClr val="tx1"/>
              </a:solidFill>
              <a:effectLst/>
              <a:latin typeface="+mn-lt"/>
              <a:ea typeface="+mn-ea"/>
              <a:cs typeface="+mn-cs"/>
            </a:rPr>
            <a:t> </a:t>
          </a:r>
          <a:r>
            <a:rPr lang="en-NZ" sz="1100" b="0" i="0" u="none" strike="noStrike">
              <a:solidFill>
                <a:schemeClr val="tx1"/>
              </a:solidFill>
              <a:effectLst/>
              <a:latin typeface="+mn-lt"/>
              <a:ea typeface="+mn-ea"/>
              <a:cs typeface="+mn-cs"/>
            </a:rPr>
            <a:t>type 8-week moving average into the Name box; click OK button.</a:t>
          </a:r>
          <a:endParaRPr lang="en-US" sz="1100" b="0" i="0" u="none" strike="noStrike" baseline="0">
            <a:solidFill>
              <a:schemeClr val="tx1"/>
            </a:solidFill>
            <a:effectLst/>
            <a:latin typeface="+mn-lt"/>
            <a:ea typeface="+mn-ea"/>
            <a:cs typeface="+mn-cs"/>
          </a:endParaRPr>
        </a:p>
        <a:p>
          <a:endParaRPr lang="en-US" sz="800" baseline="0"/>
        </a:p>
        <a:p>
          <a:r>
            <a:rPr lang="en-US" sz="1100" baseline="0"/>
            <a:t>Repeat the process for the other product. NB: you can simply copy across the moving average calculations, and duplicate the final chart, updating the chart references to columns K, L and M instead of E, F and G. You may need to adjust the Y-axis range (eg to 4-7). NB: all series will drop to 0 for 2026 for the second product. I suggest adjusting the data range to end at row 505 for both moving averages.</a:t>
          </a:r>
        </a:p>
      </xdr:txBody>
    </xdr:sp>
    <xdr:clientData/>
  </xdr:oneCellAnchor>
  <xdr:oneCellAnchor>
    <xdr:from>
      <xdr:col>12</xdr:col>
      <xdr:colOff>69850</xdr:colOff>
      <xdr:row>0</xdr:row>
      <xdr:rowOff>73025</xdr:rowOff>
    </xdr:from>
    <xdr:ext cx="5914499" cy="2882900"/>
    <xdr:sp macro="" textlink="">
      <xdr:nvSpPr>
        <xdr:cNvPr id="93" name="TextBox 92">
          <a:extLst>
            <a:ext uri="{FF2B5EF4-FFF2-40B4-BE49-F238E27FC236}">
              <a16:creationId xmlns:a16="http://schemas.microsoft.com/office/drawing/2014/main" id="{1002F990-E3A7-474E-AFD3-9341CBA8DF00}"/>
            </a:ext>
          </a:extLst>
        </xdr:cNvPr>
        <xdr:cNvSpPr txBox="1"/>
      </xdr:nvSpPr>
      <xdr:spPr>
        <a:xfrm>
          <a:off x="13354050" y="73025"/>
          <a:ext cx="5914499" cy="28829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In this lab we look at Time Series data, and try some basic forecasting.</a:t>
          </a:r>
        </a:p>
        <a:p>
          <a:endParaRPr lang="en-US" sz="1200"/>
        </a:p>
        <a:p>
          <a:r>
            <a:rPr lang="en-US" sz="1200"/>
            <a:t>First we look at iPhone sales since they first sold, and construct a regression of iPhone revenue against units sold; and then Apple total revenue against iPhone units sold. How well can we predict Apple's total revenue if all we know is iPhone units sold? But that raises the second problem:</a:t>
          </a:r>
          <a:r>
            <a:rPr lang="en-US" sz="1200" baseline="0"/>
            <a:t> we are missing the units sold for Q4 2025 and Q1 2026, so have to forecast those first...</a:t>
          </a:r>
          <a:endParaRPr lang="en-US" sz="1200"/>
        </a:p>
        <a:p>
          <a:endParaRPr lang="en-US" sz="1200"/>
        </a:p>
        <a:p>
          <a:r>
            <a:rPr lang="en-US" sz="1200"/>
            <a:t>In task 2 we return</a:t>
          </a:r>
          <a:r>
            <a:rPr lang="en-US" sz="1200" baseline="0"/>
            <a:t> to the IRI Temple dataset and extract weekly sales data for two products: "</a:t>
          </a:r>
          <a:r>
            <a:rPr lang="en-NZ" sz="1200" b="0" i="0" u="none" strike="noStrike">
              <a:solidFill>
                <a:schemeClr val="tx1"/>
              </a:solidFill>
              <a:effectLst/>
              <a:latin typeface="+mn-lt"/>
              <a:ea typeface="+mn-ea"/>
              <a:cs typeface="+mn-cs"/>
            </a:rPr>
            <a:t>Better Rolls Heat Treated+ 575g</a:t>
          </a:r>
          <a:r>
            <a:rPr lang="en-US" sz="1200" baseline="0"/>
            <a:t>", and "</a:t>
          </a:r>
          <a:r>
            <a:rPr lang="en-NZ" sz="1200" b="0" i="0" u="none" strike="noStrike">
              <a:solidFill>
                <a:schemeClr val="tx1"/>
              </a:solidFill>
              <a:effectLst/>
              <a:latin typeface="+mn-lt"/>
              <a:ea typeface="+mn-ea"/>
              <a:cs typeface="+mn-cs"/>
            </a:rPr>
            <a:t>Best Rolls Neon 500g</a:t>
          </a:r>
          <a:r>
            <a:rPr lang="en-US" sz="1200" baseline="0"/>
            <a:t>". Using the 520 weeks of data (from 08.05.16 to 19.04.26), we construct 4-week &amp; 8-week moving averages for this data. Can you discern seasonal, cyclical or secular trends from this seemingly randomly fluctuating data? We then return to the price-quantity relationship, this time as time series: one or two products over 520 weeks of data.</a:t>
          </a:r>
          <a:endParaRPr lang="en-US" sz="1200"/>
        </a:p>
      </xdr:txBody>
    </xdr:sp>
    <xdr:clientData/>
  </xdr:oneCellAnchor>
  <xdr:oneCellAnchor>
    <xdr:from>
      <xdr:col>5</xdr:col>
      <xdr:colOff>381000</xdr:colOff>
      <xdr:row>0</xdr:row>
      <xdr:rowOff>44450</xdr:rowOff>
    </xdr:from>
    <xdr:ext cx="5194300" cy="869949"/>
    <xdr:sp macro="" textlink="">
      <xdr:nvSpPr>
        <xdr:cNvPr id="94" name="TextBox 93">
          <a:extLst>
            <a:ext uri="{FF2B5EF4-FFF2-40B4-BE49-F238E27FC236}">
              <a16:creationId xmlns:a16="http://schemas.microsoft.com/office/drawing/2014/main" id="{D3AE48C3-C91D-534C-A4FC-3D00354AEDBC}"/>
            </a:ext>
          </a:extLst>
        </xdr:cNvPr>
        <xdr:cNvSpPr txBox="1"/>
      </xdr:nvSpPr>
      <xdr:spPr>
        <a:xfrm>
          <a:off x="7531100" y="44450"/>
          <a:ext cx="5194300" cy="869949"/>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t>Add in Analysis Toolpak:</a:t>
          </a:r>
          <a:r>
            <a:rPr lang="en-US" sz="1050" baseline="0"/>
            <a:t> Mac: Tools &gt; Excel Add-ins &gt; Analysis Toolpak</a:t>
          </a:r>
        </a:p>
        <a:p>
          <a:r>
            <a:rPr lang="en-US" sz="1050"/>
            <a:t>PC: File &gt; Options &gt; Add-Ins &gt; Manage Excel Add-Ins &gt; Go… &gt; Analysis Toolpak</a:t>
          </a:r>
          <a:r>
            <a:rPr lang="en-US" sz="1050" baseline="0"/>
            <a:t> </a:t>
          </a:r>
        </a:p>
        <a:p>
          <a:r>
            <a:rPr lang="en-US" sz="1050" baseline="0"/>
            <a:t>(This may need to be done each time you start Excel, at least on lab computers.)</a:t>
          </a:r>
        </a:p>
        <a:p>
          <a:r>
            <a:rPr lang="en-US" sz="1050" baseline="0"/>
            <a:t>Once active, go to Data toolbar menu &gt; Data Analysis button on far right of Data toolbar.</a:t>
          </a:r>
        </a:p>
      </xdr:txBody>
    </xdr:sp>
    <xdr:clientData/>
  </xdr:oneCellAnchor>
  <xdr:twoCellAnchor>
    <xdr:from>
      <xdr:col>2</xdr:col>
      <xdr:colOff>2362200</xdr:colOff>
      <xdr:row>7</xdr:row>
      <xdr:rowOff>76198</xdr:rowOff>
    </xdr:from>
    <xdr:to>
      <xdr:col>3</xdr:col>
      <xdr:colOff>812800</xdr:colOff>
      <xdr:row>7</xdr:row>
      <xdr:rowOff>121917</xdr:rowOff>
    </xdr:to>
    <xdr:sp macro="" textlink="">
      <xdr:nvSpPr>
        <xdr:cNvPr id="95" name="Striped Right Arrow 94">
          <a:extLst>
            <a:ext uri="{FF2B5EF4-FFF2-40B4-BE49-F238E27FC236}">
              <a16:creationId xmlns:a16="http://schemas.microsoft.com/office/drawing/2014/main" id="{A1133062-9359-554F-8D78-594F53CAEF9B}"/>
            </a:ext>
          </a:extLst>
        </xdr:cNvPr>
        <xdr:cNvSpPr/>
      </xdr:nvSpPr>
      <xdr:spPr>
        <a:xfrm rot="10800000">
          <a:off x="4318000" y="1600198"/>
          <a:ext cx="1892300" cy="45719"/>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oneCellAnchor>
    <xdr:from>
      <xdr:col>9</xdr:col>
      <xdr:colOff>12700</xdr:colOff>
      <xdr:row>224</xdr:row>
      <xdr:rowOff>88900</xdr:rowOff>
    </xdr:from>
    <xdr:ext cx="1651000" cy="1422400"/>
    <xdr:pic>
      <xdr:nvPicPr>
        <xdr:cNvPr id="96" name="Picture 95">
          <a:extLst>
            <a:ext uri="{FF2B5EF4-FFF2-40B4-BE49-F238E27FC236}">
              <a16:creationId xmlns:a16="http://schemas.microsoft.com/office/drawing/2014/main" id="{3627D0EC-AF98-4944-8CB2-CA1DE0A77454}"/>
            </a:ext>
          </a:extLst>
        </xdr:cNvPr>
        <xdr:cNvPicPr>
          <a:picLocks noChangeAspect="1"/>
        </xdr:cNvPicPr>
      </xdr:nvPicPr>
      <xdr:blipFill>
        <a:blip xmlns:r="http://schemas.openxmlformats.org/officeDocument/2006/relationships" r:embed="rId15"/>
        <a:stretch>
          <a:fillRect/>
        </a:stretch>
      </xdr:blipFill>
      <xdr:spPr>
        <a:xfrm>
          <a:off x="10668000" y="40716200"/>
          <a:ext cx="1651000" cy="1422400"/>
        </a:xfrm>
        <a:prstGeom prst="rect">
          <a:avLst/>
        </a:prstGeom>
      </xdr:spPr>
    </xdr:pic>
    <xdr:clientData/>
  </xdr:oneCellAnchor>
  <xdr:oneCellAnchor>
    <xdr:from>
      <xdr:col>9</xdr:col>
      <xdr:colOff>241300</xdr:colOff>
      <xdr:row>221</xdr:row>
      <xdr:rowOff>25400</xdr:rowOff>
    </xdr:from>
    <xdr:ext cx="1168400" cy="215900"/>
    <xdr:pic>
      <xdr:nvPicPr>
        <xdr:cNvPr id="97" name="Picture 96">
          <a:extLst>
            <a:ext uri="{FF2B5EF4-FFF2-40B4-BE49-F238E27FC236}">
              <a16:creationId xmlns:a16="http://schemas.microsoft.com/office/drawing/2014/main" id="{8C3BCBAA-64D4-CA42-918A-0728222F5027}"/>
            </a:ext>
          </a:extLst>
        </xdr:cNvPr>
        <xdr:cNvPicPr>
          <a:picLocks noChangeAspect="1"/>
        </xdr:cNvPicPr>
      </xdr:nvPicPr>
      <xdr:blipFill>
        <a:blip xmlns:r="http://schemas.openxmlformats.org/officeDocument/2006/relationships" r:embed="rId16"/>
        <a:stretch>
          <a:fillRect/>
        </a:stretch>
      </xdr:blipFill>
      <xdr:spPr>
        <a:xfrm>
          <a:off x="10896600" y="40157400"/>
          <a:ext cx="1168400" cy="215900"/>
        </a:xfrm>
        <a:prstGeom prst="rect">
          <a:avLst/>
        </a:prstGeom>
      </xdr:spPr>
    </xdr:pic>
    <xdr:clientData/>
  </xdr:oneCellAnchor>
  <xdr:twoCellAnchor>
    <xdr:from>
      <xdr:col>10</xdr:col>
      <xdr:colOff>38100</xdr:colOff>
      <xdr:row>218</xdr:row>
      <xdr:rowOff>25400</xdr:rowOff>
    </xdr:from>
    <xdr:to>
      <xdr:col>10</xdr:col>
      <xdr:colOff>127000</xdr:colOff>
      <xdr:row>220</xdr:row>
      <xdr:rowOff>127000</xdr:rowOff>
    </xdr:to>
    <xdr:sp macro="" textlink="">
      <xdr:nvSpPr>
        <xdr:cNvPr id="98" name="Down Arrow 97">
          <a:extLst>
            <a:ext uri="{FF2B5EF4-FFF2-40B4-BE49-F238E27FC236}">
              <a16:creationId xmlns:a16="http://schemas.microsoft.com/office/drawing/2014/main" id="{1149EE82-547F-0C49-93FB-2566A982107F}"/>
            </a:ext>
          </a:extLst>
        </xdr:cNvPr>
        <xdr:cNvSpPr/>
      </xdr:nvSpPr>
      <xdr:spPr>
        <a:xfrm>
          <a:off x="11569700" y="39662100"/>
          <a:ext cx="88900" cy="431800"/>
        </a:xfrm>
        <a:prstGeom prst="downArrow">
          <a:avLst/>
        </a:prstGeom>
        <a:solidFill>
          <a:srgbClr val="FF0000"/>
        </a:solidFill>
        <a:ln>
          <a:solidFill>
            <a:srgbClr val="FF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857250</xdr:colOff>
      <xdr:row>205</xdr:row>
      <xdr:rowOff>133350</xdr:rowOff>
    </xdr:from>
    <xdr:to>
      <xdr:col>6</xdr:col>
      <xdr:colOff>285750</xdr:colOff>
      <xdr:row>207</xdr:row>
      <xdr:rowOff>104775</xdr:rowOff>
    </xdr:to>
    <xdr:sp macro="" textlink="">
      <xdr:nvSpPr>
        <xdr:cNvPr id="99" name="Oval 98">
          <a:extLst>
            <a:ext uri="{FF2B5EF4-FFF2-40B4-BE49-F238E27FC236}">
              <a16:creationId xmlns:a16="http://schemas.microsoft.com/office/drawing/2014/main" id="{008E03EA-9979-7F46-960D-655C70B3CC3A}"/>
            </a:ext>
          </a:extLst>
        </xdr:cNvPr>
        <xdr:cNvSpPr/>
      </xdr:nvSpPr>
      <xdr:spPr>
        <a:xfrm>
          <a:off x="8007350" y="37788850"/>
          <a:ext cx="304800" cy="301625"/>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8</xdr:col>
      <xdr:colOff>361733</xdr:colOff>
      <xdr:row>197</xdr:row>
      <xdr:rowOff>1772</xdr:rowOff>
    </xdr:from>
    <xdr:to>
      <xdr:col>8</xdr:col>
      <xdr:colOff>647484</xdr:colOff>
      <xdr:row>198</xdr:row>
      <xdr:rowOff>153221</xdr:rowOff>
    </xdr:to>
    <xdr:sp macro="" textlink="">
      <xdr:nvSpPr>
        <xdr:cNvPr id="101" name="Oval 100">
          <a:extLst>
            <a:ext uri="{FF2B5EF4-FFF2-40B4-BE49-F238E27FC236}">
              <a16:creationId xmlns:a16="http://schemas.microsoft.com/office/drawing/2014/main" id="{559C3148-2401-504E-B04E-0D622B78B85B}"/>
            </a:ext>
          </a:extLst>
        </xdr:cNvPr>
        <xdr:cNvSpPr/>
      </xdr:nvSpPr>
      <xdr:spPr>
        <a:xfrm>
          <a:off x="10115679" y="37194629"/>
          <a:ext cx="285751" cy="31559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8</xdr:col>
      <xdr:colOff>286938</xdr:colOff>
      <xdr:row>193</xdr:row>
      <xdr:rowOff>227563</xdr:rowOff>
    </xdr:from>
    <xdr:to>
      <xdr:col>9</xdr:col>
      <xdr:colOff>718738</xdr:colOff>
      <xdr:row>195</xdr:row>
      <xdr:rowOff>11663</xdr:rowOff>
    </xdr:to>
    <xdr:sp macro="" textlink="">
      <xdr:nvSpPr>
        <xdr:cNvPr id="102" name="Oval 101">
          <a:extLst>
            <a:ext uri="{FF2B5EF4-FFF2-40B4-BE49-F238E27FC236}">
              <a16:creationId xmlns:a16="http://schemas.microsoft.com/office/drawing/2014/main" id="{23A4A15C-A785-BB43-9F7C-0620F7E21645}"/>
            </a:ext>
          </a:extLst>
        </xdr:cNvPr>
        <xdr:cNvSpPr/>
      </xdr:nvSpPr>
      <xdr:spPr>
        <a:xfrm>
          <a:off x="10040884" y="36556475"/>
          <a:ext cx="1304385" cy="319746"/>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9</xdr:col>
      <xdr:colOff>133631</xdr:colOff>
      <xdr:row>178</xdr:row>
      <xdr:rowOff>111278</xdr:rowOff>
    </xdr:from>
    <xdr:to>
      <xdr:col>9</xdr:col>
      <xdr:colOff>375220</xdr:colOff>
      <xdr:row>180</xdr:row>
      <xdr:rowOff>7454</xdr:rowOff>
    </xdr:to>
    <xdr:pic>
      <xdr:nvPicPr>
        <xdr:cNvPr id="106" name="Picture 105">
          <a:extLst>
            <a:ext uri="{FF2B5EF4-FFF2-40B4-BE49-F238E27FC236}">
              <a16:creationId xmlns:a16="http://schemas.microsoft.com/office/drawing/2014/main" id="{7D9FC1E2-CC5A-C24F-9FE5-D9E5AD360409}"/>
            </a:ext>
          </a:extLst>
        </xdr:cNvPr>
        <xdr:cNvPicPr>
          <a:picLocks noChangeAspect="1"/>
        </xdr:cNvPicPr>
      </xdr:nvPicPr>
      <xdr:blipFill rotWithShape="1">
        <a:blip xmlns:r="http://schemas.openxmlformats.org/officeDocument/2006/relationships" r:embed="rId29"/>
        <a:srcRect l="4699" t="13268" r="71133" b="9331"/>
        <a:stretch/>
      </xdr:blipFill>
      <xdr:spPr>
        <a:xfrm>
          <a:off x="10760162" y="33511414"/>
          <a:ext cx="241589" cy="224475"/>
        </a:xfrm>
        <a:prstGeom prst="rect">
          <a:avLst/>
        </a:prstGeom>
      </xdr:spPr>
    </xdr:pic>
    <xdr:clientData/>
  </xdr:twoCellAnchor>
  <xdr:oneCellAnchor>
    <xdr:from>
      <xdr:col>3</xdr:col>
      <xdr:colOff>597505</xdr:colOff>
      <xdr:row>7</xdr:row>
      <xdr:rowOff>59957</xdr:rowOff>
    </xdr:from>
    <xdr:ext cx="6273800" cy="800100"/>
    <xdr:sp macro="" textlink="">
      <xdr:nvSpPr>
        <xdr:cNvPr id="109" name="TextBox 108">
          <a:extLst>
            <a:ext uri="{FF2B5EF4-FFF2-40B4-BE49-F238E27FC236}">
              <a16:creationId xmlns:a16="http://schemas.microsoft.com/office/drawing/2014/main" id="{FFDA7242-5A42-0142-918A-CB43BB311D4B}"/>
            </a:ext>
          </a:extLst>
        </xdr:cNvPr>
        <xdr:cNvSpPr txBox="1"/>
      </xdr:nvSpPr>
      <xdr:spPr>
        <a:xfrm>
          <a:off x="5988525" y="1580501"/>
          <a:ext cx="6273800" cy="8001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Hint: We are wanting to predict</a:t>
          </a:r>
          <a:r>
            <a:rPr lang="en-US" sz="1000" b="0" baseline="0"/>
            <a:t> the revenue values in Q1 2026 (cells D90 and E90), using unit sales in Q1 2026 as the predictor (X variable). But since we do not have this value either, we need to forecast unit sales for Q1 2026 using Q4 2025 unit sales as the predictor (X). Since we </a:t>
          </a:r>
          <a:r>
            <a:rPr lang="en-US" sz="1000" b="1" i="1" baseline="0"/>
            <a:t>also</a:t>
          </a:r>
          <a:r>
            <a:rPr lang="en-US" sz="1000" b="0" baseline="0"/>
            <a:t> don't have Q4 unit sales, we FIRST need to forecast Q4 unit sales using Q3 unit sales as a predictor.</a:t>
          </a:r>
          <a:r>
            <a:rPr lang="en-US" sz="1000" b="0"/>
            <a:t> This</a:t>
          </a:r>
          <a:r>
            <a:rPr lang="en-US" sz="1000" b="0" baseline="0"/>
            <a:t> chain of predictions is pretty shaky for reliability, but is the best we've got.</a:t>
          </a:r>
          <a:endParaRPr lang="en-US" sz="1000" b="1"/>
        </a:p>
      </xdr:txBody>
    </xdr:sp>
    <xdr:clientData/>
  </xdr:oneCellAnchor>
  <xdr:oneCellAnchor>
    <xdr:from>
      <xdr:col>5</xdr:col>
      <xdr:colOff>381000</xdr:colOff>
      <xdr:row>2</xdr:row>
      <xdr:rowOff>88900</xdr:rowOff>
    </xdr:from>
    <xdr:ext cx="5178118" cy="444500"/>
    <xdr:sp macro="" textlink="">
      <xdr:nvSpPr>
        <xdr:cNvPr id="110" name="TextBox 109">
          <a:extLst>
            <a:ext uri="{FF2B5EF4-FFF2-40B4-BE49-F238E27FC236}">
              <a16:creationId xmlns:a16="http://schemas.microsoft.com/office/drawing/2014/main" id="{BB9DC060-9504-6A4B-B924-685AA237FA3C}"/>
            </a:ext>
          </a:extLst>
        </xdr:cNvPr>
        <xdr:cNvSpPr txBox="1"/>
      </xdr:nvSpPr>
      <xdr:spPr>
        <a:xfrm>
          <a:off x="7531100" y="749300"/>
          <a:ext cx="5178118"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Hint:</a:t>
          </a:r>
          <a:r>
            <a:rPr lang="en-US" sz="1100"/>
            <a:t> Use Data &gt; Data Analysis button &gt; Regression </a:t>
          </a:r>
          <a:endParaRPr lang="en-US" sz="1100" baseline="0"/>
        </a:p>
        <a:p>
          <a:r>
            <a:rPr lang="en-US" sz="1100" baseline="0"/>
            <a:t>For Task 1.6: use $B$21:$B$89 as the X input range (ie, skip the first few rows)</a:t>
          </a:r>
        </a:p>
      </xdr:txBody>
    </xdr:sp>
    <xdr:clientData/>
  </xdr:oneCellAnchor>
  <xdr:twoCellAnchor>
    <xdr:from>
      <xdr:col>9</xdr:col>
      <xdr:colOff>698499</xdr:colOff>
      <xdr:row>12</xdr:row>
      <xdr:rowOff>50803</xdr:rowOff>
    </xdr:from>
    <xdr:to>
      <xdr:col>9</xdr:col>
      <xdr:colOff>872490</xdr:colOff>
      <xdr:row>16</xdr:row>
      <xdr:rowOff>156211</xdr:rowOff>
    </xdr:to>
    <xdr:sp macro="" textlink="">
      <xdr:nvSpPr>
        <xdr:cNvPr id="111" name="Striped Right Arrow 110">
          <a:extLst>
            <a:ext uri="{FF2B5EF4-FFF2-40B4-BE49-F238E27FC236}">
              <a16:creationId xmlns:a16="http://schemas.microsoft.com/office/drawing/2014/main" id="{32EA9D70-3FD7-DC43-8412-195A350CD620}"/>
            </a:ext>
          </a:extLst>
        </xdr:cNvPr>
        <xdr:cNvSpPr/>
      </xdr:nvSpPr>
      <xdr:spPr>
        <a:xfrm rot="4356329" flipV="1">
          <a:off x="10784841" y="2969261"/>
          <a:ext cx="1311908" cy="173991"/>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twoCellAnchor>
    <xdr:from>
      <xdr:col>10</xdr:col>
      <xdr:colOff>647700</xdr:colOff>
      <xdr:row>37</xdr:row>
      <xdr:rowOff>131826</xdr:rowOff>
    </xdr:from>
    <xdr:to>
      <xdr:col>11</xdr:col>
      <xdr:colOff>279400</xdr:colOff>
      <xdr:row>37</xdr:row>
      <xdr:rowOff>139700</xdr:rowOff>
    </xdr:to>
    <xdr:cxnSp macro="">
      <xdr:nvCxnSpPr>
        <xdr:cNvPr id="114" name="Straight Arrow Connector 113">
          <a:extLst>
            <a:ext uri="{FF2B5EF4-FFF2-40B4-BE49-F238E27FC236}">
              <a16:creationId xmlns:a16="http://schemas.microsoft.com/office/drawing/2014/main" id="{4E17CF29-EDA4-8944-B980-9315851A540E}"/>
            </a:ext>
          </a:extLst>
        </xdr:cNvPr>
        <xdr:cNvCxnSpPr/>
      </xdr:nvCxnSpPr>
      <xdr:spPr>
        <a:xfrm flipV="1">
          <a:off x="12179300" y="7027926"/>
          <a:ext cx="508000" cy="7874"/>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38100</xdr:colOff>
      <xdr:row>66</xdr:row>
      <xdr:rowOff>86394</xdr:rowOff>
    </xdr:from>
    <xdr:to>
      <xdr:col>9</xdr:col>
      <xdr:colOff>846666</xdr:colOff>
      <xdr:row>88</xdr:row>
      <xdr:rowOff>76200</xdr:rowOff>
    </xdr:to>
    <xdr:cxnSp macro="">
      <xdr:nvCxnSpPr>
        <xdr:cNvPr id="117" name="Straight Arrow Connector 116">
          <a:extLst>
            <a:ext uri="{FF2B5EF4-FFF2-40B4-BE49-F238E27FC236}">
              <a16:creationId xmlns:a16="http://schemas.microsoft.com/office/drawing/2014/main" id="{E6251E26-7304-7848-AE01-9FF558F4A772}"/>
            </a:ext>
          </a:extLst>
        </xdr:cNvPr>
        <xdr:cNvCxnSpPr/>
      </xdr:nvCxnSpPr>
      <xdr:spPr>
        <a:xfrm flipH="1">
          <a:off x="1990617" y="12838231"/>
          <a:ext cx="9482580" cy="3601098"/>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584200</xdr:colOff>
      <xdr:row>37</xdr:row>
      <xdr:rowOff>119126</xdr:rowOff>
    </xdr:from>
    <xdr:to>
      <xdr:col>12</xdr:col>
      <xdr:colOff>215900</xdr:colOff>
      <xdr:row>37</xdr:row>
      <xdr:rowOff>127000</xdr:rowOff>
    </xdr:to>
    <xdr:cxnSp macro="">
      <xdr:nvCxnSpPr>
        <xdr:cNvPr id="118" name="Straight Arrow Connector 117">
          <a:extLst>
            <a:ext uri="{FF2B5EF4-FFF2-40B4-BE49-F238E27FC236}">
              <a16:creationId xmlns:a16="http://schemas.microsoft.com/office/drawing/2014/main" id="{FEA88680-E440-6744-BBF2-4F3217ED9FB6}"/>
            </a:ext>
          </a:extLst>
        </xdr:cNvPr>
        <xdr:cNvCxnSpPr/>
      </xdr:nvCxnSpPr>
      <xdr:spPr>
        <a:xfrm flipV="1">
          <a:off x="12992100" y="7015226"/>
          <a:ext cx="508000" cy="7874"/>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355600</xdr:colOff>
      <xdr:row>90</xdr:row>
      <xdr:rowOff>38100</xdr:rowOff>
    </xdr:from>
    <xdr:to>
      <xdr:col>4</xdr:col>
      <xdr:colOff>406400</xdr:colOff>
      <xdr:row>125</xdr:row>
      <xdr:rowOff>0</xdr:rowOff>
    </xdr:to>
    <xdr:cxnSp macro="">
      <xdr:nvCxnSpPr>
        <xdr:cNvPr id="120" name="Straight Arrow Connector 119">
          <a:extLst>
            <a:ext uri="{FF2B5EF4-FFF2-40B4-BE49-F238E27FC236}">
              <a16:creationId xmlns:a16="http://schemas.microsoft.com/office/drawing/2014/main" id="{43433D39-20E7-C34E-BA4B-7F0D2556A65F}"/>
            </a:ext>
          </a:extLst>
        </xdr:cNvPr>
        <xdr:cNvCxnSpPr/>
      </xdr:nvCxnSpPr>
      <xdr:spPr>
        <a:xfrm flipV="1">
          <a:off x="6629400" y="16141700"/>
          <a:ext cx="50800" cy="6616700"/>
        </a:xfrm>
        <a:prstGeom prst="straightConnector1">
          <a:avLst/>
        </a:prstGeom>
        <a:ln>
          <a:solidFill>
            <a:schemeClr val="accent6">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558800</xdr:colOff>
      <xdr:row>90</xdr:row>
      <xdr:rowOff>38100</xdr:rowOff>
    </xdr:from>
    <xdr:to>
      <xdr:col>4</xdr:col>
      <xdr:colOff>165100</xdr:colOff>
      <xdr:row>152</xdr:row>
      <xdr:rowOff>38100</xdr:rowOff>
    </xdr:to>
    <xdr:cxnSp macro="">
      <xdr:nvCxnSpPr>
        <xdr:cNvPr id="121" name="Straight Arrow Connector 120">
          <a:extLst>
            <a:ext uri="{FF2B5EF4-FFF2-40B4-BE49-F238E27FC236}">
              <a16:creationId xmlns:a16="http://schemas.microsoft.com/office/drawing/2014/main" id="{801F9EEE-16B1-F84C-B716-2FACD3CFC45F}"/>
            </a:ext>
          </a:extLst>
        </xdr:cNvPr>
        <xdr:cNvCxnSpPr/>
      </xdr:nvCxnSpPr>
      <xdr:spPr>
        <a:xfrm flipH="1" flipV="1">
          <a:off x="5956300" y="16141700"/>
          <a:ext cx="482600" cy="1206500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446336</xdr:colOff>
      <xdr:row>179</xdr:row>
      <xdr:rowOff>59366</xdr:rowOff>
    </xdr:from>
    <xdr:to>
      <xdr:col>9</xdr:col>
      <xdr:colOff>133631</xdr:colOff>
      <xdr:row>179</xdr:row>
      <xdr:rowOff>86610</xdr:rowOff>
    </xdr:to>
    <xdr:cxnSp macro="">
      <xdr:nvCxnSpPr>
        <xdr:cNvPr id="123" name="Straight Arrow Connector 122">
          <a:extLst>
            <a:ext uri="{FF2B5EF4-FFF2-40B4-BE49-F238E27FC236}">
              <a16:creationId xmlns:a16="http://schemas.microsoft.com/office/drawing/2014/main" id="{F7EBFF06-2A33-044B-80A1-3BA0C5A652D3}"/>
            </a:ext>
          </a:extLst>
        </xdr:cNvPr>
        <xdr:cNvCxnSpPr>
          <a:endCxn id="106" idx="1"/>
        </xdr:cNvCxnSpPr>
      </xdr:nvCxnSpPr>
      <xdr:spPr>
        <a:xfrm flipV="1">
          <a:off x="7582526" y="33623652"/>
          <a:ext cx="3177636" cy="27244"/>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2844800</xdr:colOff>
      <xdr:row>226</xdr:row>
      <xdr:rowOff>25400</xdr:rowOff>
    </xdr:from>
    <xdr:ext cx="2057400" cy="2870200"/>
    <xdr:pic>
      <xdr:nvPicPr>
        <xdr:cNvPr id="134" name="Picture 133">
          <a:extLst>
            <a:ext uri="{FF2B5EF4-FFF2-40B4-BE49-F238E27FC236}">
              <a16:creationId xmlns:a16="http://schemas.microsoft.com/office/drawing/2014/main" id="{47196DEA-845B-AD43-80AD-BD45775DC1E3}"/>
            </a:ext>
          </a:extLst>
        </xdr:cNvPr>
        <xdr:cNvPicPr>
          <a:picLocks noChangeAspect="1"/>
        </xdr:cNvPicPr>
      </xdr:nvPicPr>
      <xdr:blipFill>
        <a:blip xmlns:r="http://schemas.openxmlformats.org/officeDocument/2006/relationships" r:embed="rId17"/>
        <a:stretch>
          <a:fillRect/>
        </a:stretch>
      </xdr:blipFill>
      <xdr:spPr>
        <a:xfrm>
          <a:off x="4800600" y="41148000"/>
          <a:ext cx="2057400" cy="2870200"/>
        </a:xfrm>
        <a:prstGeom prst="rect">
          <a:avLst/>
        </a:prstGeom>
      </xdr:spPr>
    </xdr:pic>
    <xdr:clientData/>
  </xdr:oneCellAnchor>
  <xdr:twoCellAnchor>
    <xdr:from>
      <xdr:col>2</xdr:col>
      <xdr:colOff>2946400</xdr:colOff>
      <xdr:row>239</xdr:row>
      <xdr:rowOff>88900</xdr:rowOff>
    </xdr:from>
    <xdr:to>
      <xdr:col>2</xdr:col>
      <xdr:colOff>3251200</xdr:colOff>
      <xdr:row>241</xdr:row>
      <xdr:rowOff>76200</xdr:rowOff>
    </xdr:to>
    <xdr:sp macro="" textlink="">
      <xdr:nvSpPr>
        <xdr:cNvPr id="135" name="Oval 134">
          <a:extLst>
            <a:ext uri="{FF2B5EF4-FFF2-40B4-BE49-F238E27FC236}">
              <a16:creationId xmlns:a16="http://schemas.microsoft.com/office/drawing/2014/main" id="{C92266EA-44D8-D14B-A33A-2B9C286C2C4D}"/>
            </a:ext>
          </a:extLst>
        </xdr:cNvPr>
        <xdr:cNvSpPr/>
      </xdr:nvSpPr>
      <xdr:spPr>
        <a:xfrm>
          <a:off x="4902200" y="43357800"/>
          <a:ext cx="304800" cy="317500"/>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3</xdr:col>
      <xdr:colOff>705458</xdr:colOff>
      <xdr:row>214</xdr:row>
      <xdr:rowOff>91557</xdr:rowOff>
    </xdr:from>
    <xdr:to>
      <xdr:col>4</xdr:col>
      <xdr:colOff>248258</xdr:colOff>
      <xdr:row>216</xdr:row>
      <xdr:rowOff>78856</xdr:rowOff>
    </xdr:to>
    <xdr:sp macro="" textlink="">
      <xdr:nvSpPr>
        <xdr:cNvPr id="138" name="Oval 137">
          <a:extLst>
            <a:ext uri="{FF2B5EF4-FFF2-40B4-BE49-F238E27FC236}">
              <a16:creationId xmlns:a16="http://schemas.microsoft.com/office/drawing/2014/main" id="{DE11D04F-BD83-8249-A815-725965455C7C}"/>
            </a:ext>
          </a:extLst>
        </xdr:cNvPr>
        <xdr:cNvSpPr/>
      </xdr:nvSpPr>
      <xdr:spPr>
        <a:xfrm>
          <a:off x="6096478" y="40074958"/>
          <a:ext cx="415385" cy="315599"/>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oneCellAnchor>
    <xdr:from>
      <xdr:col>0</xdr:col>
      <xdr:colOff>50800</xdr:colOff>
      <xdr:row>248</xdr:row>
      <xdr:rowOff>50800</xdr:rowOff>
    </xdr:from>
    <xdr:ext cx="4635500" cy="2451100"/>
    <xdr:pic>
      <xdr:nvPicPr>
        <xdr:cNvPr id="139" name="Picture 138">
          <a:extLst>
            <a:ext uri="{FF2B5EF4-FFF2-40B4-BE49-F238E27FC236}">
              <a16:creationId xmlns:a16="http://schemas.microsoft.com/office/drawing/2014/main" id="{10EDC659-74B7-C743-93B6-B6CDC9C4C216}"/>
            </a:ext>
          </a:extLst>
        </xdr:cNvPr>
        <xdr:cNvPicPr>
          <a:picLocks noChangeAspect="1"/>
        </xdr:cNvPicPr>
      </xdr:nvPicPr>
      <xdr:blipFill>
        <a:blip xmlns:r="http://schemas.openxmlformats.org/officeDocument/2006/relationships" r:embed="rId18"/>
        <a:stretch>
          <a:fillRect/>
        </a:stretch>
      </xdr:blipFill>
      <xdr:spPr>
        <a:xfrm>
          <a:off x="50800" y="44805600"/>
          <a:ext cx="4635500" cy="2451100"/>
        </a:xfrm>
        <a:prstGeom prst="rect">
          <a:avLst/>
        </a:prstGeom>
      </xdr:spPr>
    </xdr:pic>
    <xdr:clientData/>
  </xdr:oneCellAnchor>
  <xdr:twoCellAnchor>
    <xdr:from>
      <xdr:col>7</xdr:col>
      <xdr:colOff>596900</xdr:colOff>
      <xdr:row>230</xdr:row>
      <xdr:rowOff>63500</xdr:rowOff>
    </xdr:from>
    <xdr:to>
      <xdr:col>8</xdr:col>
      <xdr:colOff>863600</xdr:colOff>
      <xdr:row>231</xdr:row>
      <xdr:rowOff>152400</xdr:rowOff>
    </xdr:to>
    <xdr:cxnSp macro="">
      <xdr:nvCxnSpPr>
        <xdr:cNvPr id="142" name="Straight Arrow Connector 141">
          <a:extLst>
            <a:ext uri="{FF2B5EF4-FFF2-40B4-BE49-F238E27FC236}">
              <a16:creationId xmlns:a16="http://schemas.microsoft.com/office/drawing/2014/main" id="{110F2E7B-61D3-2346-B6EC-1D8222ADCA91}"/>
            </a:ext>
          </a:extLst>
        </xdr:cNvPr>
        <xdr:cNvCxnSpPr/>
      </xdr:nvCxnSpPr>
      <xdr:spPr>
        <a:xfrm>
          <a:off x="9499600" y="41846500"/>
          <a:ext cx="1143000" cy="2540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488212</xdr:colOff>
      <xdr:row>232</xdr:row>
      <xdr:rowOff>100563</xdr:rowOff>
    </xdr:from>
    <xdr:to>
      <xdr:col>12</xdr:col>
      <xdr:colOff>513612</xdr:colOff>
      <xdr:row>233</xdr:row>
      <xdr:rowOff>163112</xdr:rowOff>
    </xdr:to>
    <xdr:cxnSp macro="">
      <xdr:nvCxnSpPr>
        <xdr:cNvPr id="144" name="Straight Arrow Connector 143">
          <a:extLst>
            <a:ext uri="{FF2B5EF4-FFF2-40B4-BE49-F238E27FC236}">
              <a16:creationId xmlns:a16="http://schemas.microsoft.com/office/drawing/2014/main" id="{DB57F512-8270-A040-81C9-B597F3443F42}"/>
            </a:ext>
          </a:extLst>
        </xdr:cNvPr>
        <xdr:cNvCxnSpPr/>
      </xdr:nvCxnSpPr>
      <xdr:spPr>
        <a:xfrm>
          <a:off x="13732498" y="43038658"/>
          <a:ext cx="25400" cy="226699"/>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22027</xdr:colOff>
      <xdr:row>232</xdr:row>
      <xdr:rowOff>100563</xdr:rowOff>
    </xdr:from>
    <xdr:to>
      <xdr:col>13</xdr:col>
      <xdr:colOff>47427</xdr:colOff>
      <xdr:row>233</xdr:row>
      <xdr:rowOff>163112</xdr:rowOff>
    </xdr:to>
    <xdr:cxnSp macro="">
      <xdr:nvCxnSpPr>
        <xdr:cNvPr id="145" name="Straight Arrow Connector 144">
          <a:extLst>
            <a:ext uri="{FF2B5EF4-FFF2-40B4-BE49-F238E27FC236}">
              <a16:creationId xmlns:a16="http://schemas.microsoft.com/office/drawing/2014/main" id="{EFECBA7E-944D-1040-AC71-AD2D9C2BF8EA}"/>
            </a:ext>
          </a:extLst>
        </xdr:cNvPr>
        <xdr:cNvCxnSpPr/>
      </xdr:nvCxnSpPr>
      <xdr:spPr>
        <a:xfrm>
          <a:off x="14138898" y="43038658"/>
          <a:ext cx="25400" cy="226699"/>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544107</xdr:colOff>
      <xdr:row>232</xdr:row>
      <xdr:rowOff>100563</xdr:rowOff>
    </xdr:from>
    <xdr:to>
      <xdr:col>13</xdr:col>
      <xdr:colOff>569507</xdr:colOff>
      <xdr:row>233</xdr:row>
      <xdr:rowOff>163112</xdr:rowOff>
    </xdr:to>
    <xdr:cxnSp macro="">
      <xdr:nvCxnSpPr>
        <xdr:cNvPr id="146" name="Straight Arrow Connector 145">
          <a:extLst>
            <a:ext uri="{FF2B5EF4-FFF2-40B4-BE49-F238E27FC236}">
              <a16:creationId xmlns:a16="http://schemas.microsoft.com/office/drawing/2014/main" id="{142C9D26-CFE2-3347-B2E2-140CF95D6A31}"/>
            </a:ext>
          </a:extLst>
        </xdr:cNvPr>
        <xdr:cNvCxnSpPr/>
      </xdr:nvCxnSpPr>
      <xdr:spPr>
        <a:xfrm>
          <a:off x="14660978" y="43038658"/>
          <a:ext cx="25400" cy="226699"/>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787400</xdr:colOff>
      <xdr:row>232</xdr:row>
      <xdr:rowOff>127000</xdr:rowOff>
    </xdr:from>
    <xdr:to>
      <xdr:col>6</xdr:col>
      <xdr:colOff>812800</xdr:colOff>
      <xdr:row>234</xdr:row>
      <xdr:rowOff>25400</xdr:rowOff>
    </xdr:to>
    <xdr:cxnSp macro="">
      <xdr:nvCxnSpPr>
        <xdr:cNvPr id="147" name="Straight Arrow Connector 146">
          <a:extLst>
            <a:ext uri="{FF2B5EF4-FFF2-40B4-BE49-F238E27FC236}">
              <a16:creationId xmlns:a16="http://schemas.microsoft.com/office/drawing/2014/main" id="{4CE9CA44-9FF8-2740-B482-DD7E4E38907E}"/>
            </a:ext>
          </a:extLst>
        </xdr:cNvPr>
        <xdr:cNvCxnSpPr/>
      </xdr:nvCxnSpPr>
      <xdr:spPr>
        <a:xfrm>
          <a:off x="8813800" y="42240200"/>
          <a:ext cx="25400" cy="2286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381000</xdr:colOff>
      <xdr:row>235</xdr:row>
      <xdr:rowOff>139700</xdr:rowOff>
    </xdr:from>
    <xdr:ext cx="2870200" cy="1655079"/>
    <xdr:pic>
      <xdr:nvPicPr>
        <xdr:cNvPr id="148" name="Picture 147">
          <a:extLst>
            <a:ext uri="{FF2B5EF4-FFF2-40B4-BE49-F238E27FC236}">
              <a16:creationId xmlns:a16="http://schemas.microsoft.com/office/drawing/2014/main" id="{6ECF83A6-7D05-9244-BC85-EEED84F0FCFF}"/>
            </a:ext>
          </a:extLst>
        </xdr:cNvPr>
        <xdr:cNvPicPr>
          <a:picLocks noChangeAspect="1"/>
        </xdr:cNvPicPr>
      </xdr:nvPicPr>
      <xdr:blipFill rotWithShape="1">
        <a:blip xmlns:r="http://schemas.openxmlformats.org/officeDocument/2006/relationships" r:embed="rId19"/>
        <a:srcRect t="34980"/>
        <a:stretch/>
      </xdr:blipFill>
      <xdr:spPr>
        <a:xfrm>
          <a:off x="7531100" y="42748200"/>
          <a:ext cx="2870200" cy="1655079"/>
        </a:xfrm>
        <a:prstGeom prst="rect">
          <a:avLst/>
        </a:prstGeom>
      </xdr:spPr>
    </xdr:pic>
    <xdr:clientData/>
  </xdr:oneCellAnchor>
  <xdr:oneCellAnchor>
    <xdr:from>
      <xdr:col>4</xdr:col>
      <xdr:colOff>88900</xdr:colOff>
      <xdr:row>239</xdr:row>
      <xdr:rowOff>139700</xdr:rowOff>
    </xdr:from>
    <xdr:ext cx="308226" cy="264431"/>
    <xdr:sp macro="" textlink="">
      <xdr:nvSpPr>
        <xdr:cNvPr id="149" name="TextBox 148">
          <a:extLst>
            <a:ext uri="{FF2B5EF4-FFF2-40B4-BE49-F238E27FC236}">
              <a16:creationId xmlns:a16="http://schemas.microsoft.com/office/drawing/2014/main" id="{9028B419-4FC2-BC41-91F0-EB958CB74EAB}"/>
            </a:ext>
          </a:extLst>
        </xdr:cNvPr>
        <xdr:cNvSpPr txBox="1"/>
      </xdr:nvSpPr>
      <xdr:spPr>
        <a:xfrm>
          <a:off x="6362700" y="43408600"/>
          <a:ext cx="308226"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or</a:t>
          </a:r>
        </a:p>
      </xdr:txBody>
    </xdr:sp>
    <xdr:clientData/>
  </xdr:oneCellAnchor>
  <xdr:twoCellAnchor>
    <xdr:from>
      <xdr:col>4</xdr:col>
      <xdr:colOff>381000</xdr:colOff>
      <xdr:row>240</xdr:row>
      <xdr:rowOff>114300</xdr:rowOff>
    </xdr:from>
    <xdr:to>
      <xdr:col>5</xdr:col>
      <xdr:colOff>520700</xdr:colOff>
      <xdr:row>241</xdr:row>
      <xdr:rowOff>0</xdr:rowOff>
    </xdr:to>
    <xdr:cxnSp macro="">
      <xdr:nvCxnSpPr>
        <xdr:cNvPr id="150" name="Straight Arrow Connector 149">
          <a:extLst>
            <a:ext uri="{FF2B5EF4-FFF2-40B4-BE49-F238E27FC236}">
              <a16:creationId xmlns:a16="http://schemas.microsoft.com/office/drawing/2014/main" id="{91330565-1730-6544-BE24-B2B685F6FEE4}"/>
            </a:ext>
          </a:extLst>
        </xdr:cNvPr>
        <xdr:cNvCxnSpPr/>
      </xdr:nvCxnSpPr>
      <xdr:spPr>
        <a:xfrm>
          <a:off x="6654800" y="43548300"/>
          <a:ext cx="1016000" cy="508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203200</xdr:colOff>
      <xdr:row>244</xdr:row>
      <xdr:rowOff>127000</xdr:rowOff>
    </xdr:from>
    <xdr:to>
      <xdr:col>7</xdr:col>
      <xdr:colOff>546100</xdr:colOff>
      <xdr:row>244</xdr:row>
      <xdr:rowOff>127000</xdr:rowOff>
    </xdr:to>
    <xdr:cxnSp macro="">
      <xdr:nvCxnSpPr>
        <xdr:cNvPr id="151" name="Straight Arrow Connector 150">
          <a:extLst>
            <a:ext uri="{FF2B5EF4-FFF2-40B4-BE49-F238E27FC236}">
              <a16:creationId xmlns:a16="http://schemas.microsoft.com/office/drawing/2014/main" id="{78AEE262-3C14-4349-9E75-C7D08CFB238B}"/>
            </a:ext>
          </a:extLst>
        </xdr:cNvPr>
        <xdr:cNvCxnSpPr/>
      </xdr:nvCxnSpPr>
      <xdr:spPr>
        <a:xfrm>
          <a:off x="8229600" y="44221400"/>
          <a:ext cx="1219200"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3289300</xdr:colOff>
      <xdr:row>231</xdr:row>
      <xdr:rowOff>101600</xdr:rowOff>
    </xdr:from>
    <xdr:to>
      <xdr:col>3</xdr:col>
      <xdr:colOff>482600</xdr:colOff>
      <xdr:row>233</xdr:row>
      <xdr:rowOff>50800</xdr:rowOff>
    </xdr:to>
    <xdr:cxnSp macro="">
      <xdr:nvCxnSpPr>
        <xdr:cNvPr id="152" name="Straight Arrow Connector 151">
          <a:extLst>
            <a:ext uri="{FF2B5EF4-FFF2-40B4-BE49-F238E27FC236}">
              <a16:creationId xmlns:a16="http://schemas.microsoft.com/office/drawing/2014/main" id="{D6B8C233-447D-834B-B7E5-BF794B9D5E12}"/>
            </a:ext>
          </a:extLst>
        </xdr:cNvPr>
        <xdr:cNvCxnSpPr/>
      </xdr:nvCxnSpPr>
      <xdr:spPr>
        <a:xfrm>
          <a:off x="5245100" y="42049700"/>
          <a:ext cx="635000" cy="2794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3263900</xdr:colOff>
      <xdr:row>235</xdr:row>
      <xdr:rowOff>38100</xdr:rowOff>
    </xdr:from>
    <xdr:to>
      <xdr:col>3</xdr:col>
      <xdr:colOff>482600</xdr:colOff>
      <xdr:row>239</xdr:row>
      <xdr:rowOff>101600</xdr:rowOff>
    </xdr:to>
    <xdr:cxnSp macro="">
      <xdr:nvCxnSpPr>
        <xdr:cNvPr id="153" name="Straight Arrow Connector 152">
          <a:extLst>
            <a:ext uri="{FF2B5EF4-FFF2-40B4-BE49-F238E27FC236}">
              <a16:creationId xmlns:a16="http://schemas.microsoft.com/office/drawing/2014/main" id="{1D4A7CF7-7FA3-A349-9B81-98DEACB47041}"/>
            </a:ext>
          </a:extLst>
        </xdr:cNvPr>
        <xdr:cNvCxnSpPr/>
      </xdr:nvCxnSpPr>
      <xdr:spPr>
        <a:xfrm flipH="1">
          <a:off x="5219700" y="42646600"/>
          <a:ext cx="660400" cy="7239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317500</xdr:colOff>
      <xdr:row>158</xdr:row>
      <xdr:rowOff>152400</xdr:rowOff>
    </xdr:from>
    <xdr:to>
      <xdr:col>2</xdr:col>
      <xdr:colOff>2082800</xdr:colOff>
      <xdr:row>168</xdr:row>
      <xdr:rowOff>71120</xdr:rowOff>
    </xdr:to>
    <xdr:sp macro="" textlink="">
      <xdr:nvSpPr>
        <xdr:cNvPr id="154" name="TextBox 153">
          <a:extLst>
            <a:ext uri="{FF2B5EF4-FFF2-40B4-BE49-F238E27FC236}">
              <a16:creationId xmlns:a16="http://schemas.microsoft.com/office/drawing/2014/main" id="{8F82B520-E512-C24C-8477-4FC803AB0934}"/>
            </a:ext>
          </a:extLst>
        </xdr:cNvPr>
        <xdr:cNvSpPr txBox="1"/>
      </xdr:nvSpPr>
      <xdr:spPr>
        <a:xfrm>
          <a:off x="317500" y="29387800"/>
          <a:ext cx="3721100" cy="1569720"/>
        </a:xfrm>
        <a:prstGeom prst="rect">
          <a:avLst/>
        </a:prstGeom>
        <a:solidFill>
          <a:schemeClr val="lt1"/>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effectLst/>
            </a:rPr>
            <a:t>&lt;&lt;1.6, 1.7: Forecast &amp; Residuals Interpretation&gt;&gt;</a:t>
          </a:r>
        </a:p>
      </xdr:txBody>
    </xdr:sp>
    <xdr:clientData/>
  </xdr:twoCellAnchor>
  <xdr:twoCellAnchor editAs="oneCell">
    <xdr:from>
      <xdr:col>0</xdr:col>
      <xdr:colOff>25400</xdr:colOff>
      <xdr:row>248</xdr:row>
      <xdr:rowOff>50800</xdr:rowOff>
    </xdr:from>
    <xdr:to>
      <xdr:col>0</xdr:col>
      <xdr:colOff>431800</xdr:colOff>
      <xdr:row>250</xdr:row>
      <xdr:rowOff>127000</xdr:rowOff>
    </xdr:to>
    <xdr:pic>
      <xdr:nvPicPr>
        <xdr:cNvPr id="162" name="Graphic 161" descr="Badge 4 with solid fill">
          <a:extLst>
            <a:ext uri="{FF2B5EF4-FFF2-40B4-BE49-F238E27FC236}">
              <a16:creationId xmlns:a16="http://schemas.microsoft.com/office/drawing/2014/main" id="{509C1C9E-6791-664E-804F-4CCF55FBF272}"/>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25400" y="44805600"/>
          <a:ext cx="406400" cy="406400"/>
        </a:xfrm>
        <a:prstGeom prst="rect">
          <a:avLst/>
        </a:prstGeom>
      </xdr:spPr>
    </xdr:pic>
    <xdr:clientData/>
  </xdr:twoCellAnchor>
  <xdr:oneCellAnchor>
    <xdr:from>
      <xdr:col>0</xdr:col>
      <xdr:colOff>673100</xdr:colOff>
      <xdr:row>248</xdr:row>
      <xdr:rowOff>114300</xdr:rowOff>
    </xdr:from>
    <xdr:ext cx="2640018" cy="264431"/>
    <xdr:sp macro="" textlink="">
      <xdr:nvSpPr>
        <xdr:cNvPr id="163" name="TextBox 162">
          <a:extLst>
            <a:ext uri="{FF2B5EF4-FFF2-40B4-BE49-F238E27FC236}">
              <a16:creationId xmlns:a16="http://schemas.microsoft.com/office/drawing/2014/main" id="{BC62BA15-1A84-F348-BBF4-201A7129927F}"/>
            </a:ext>
          </a:extLst>
        </xdr:cNvPr>
        <xdr:cNvSpPr txBox="1"/>
      </xdr:nvSpPr>
      <xdr:spPr>
        <a:xfrm>
          <a:off x="673100" y="44869100"/>
          <a:ext cx="2640018"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t>this is an old chart - yours will be different!</a:t>
          </a:r>
        </a:p>
      </xdr:txBody>
    </xdr:sp>
    <xdr:clientData/>
  </xdr:oneCellAnchor>
  <xdr:twoCellAnchor editAs="oneCell">
    <xdr:from>
      <xdr:col>5</xdr:col>
      <xdr:colOff>596900</xdr:colOff>
      <xdr:row>209</xdr:row>
      <xdr:rowOff>50800</xdr:rowOff>
    </xdr:from>
    <xdr:to>
      <xdr:col>12</xdr:col>
      <xdr:colOff>774700</xdr:colOff>
      <xdr:row>225</xdr:row>
      <xdr:rowOff>126999</xdr:rowOff>
    </xdr:to>
    <xdr:pic>
      <xdr:nvPicPr>
        <xdr:cNvPr id="164" name="Picture 163">
          <a:extLst>
            <a:ext uri="{FF2B5EF4-FFF2-40B4-BE49-F238E27FC236}">
              <a16:creationId xmlns:a16="http://schemas.microsoft.com/office/drawing/2014/main" id="{DC899072-7460-F941-ADBC-81524C686851}"/>
            </a:ext>
          </a:extLst>
        </xdr:cNvPr>
        <xdr:cNvPicPr>
          <a:picLocks noChangeAspect="1"/>
        </xdr:cNvPicPr>
      </xdr:nvPicPr>
      <xdr:blipFill>
        <a:blip xmlns:r="http://schemas.openxmlformats.org/officeDocument/2006/relationships" r:embed="rId28"/>
        <a:stretch>
          <a:fillRect/>
        </a:stretch>
      </xdr:blipFill>
      <xdr:spPr>
        <a:xfrm>
          <a:off x="7747000" y="38366700"/>
          <a:ext cx="6311900" cy="2717800"/>
        </a:xfrm>
        <a:prstGeom prst="rect">
          <a:avLst/>
        </a:prstGeom>
      </xdr:spPr>
    </xdr:pic>
    <xdr:clientData/>
  </xdr:twoCellAnchor>
  <xdr:twoCellAnchor>
    <xdr:from>
      <xdr:col>1</xdr:col>
      <xdr:colOff>515084</xdr:colOff>
      <xdr:row>203</xdr:row>
      <xdr:rowOff>156985</xdr:rowOff>
    </xdr:from>
    <xdr:to>
      <xdr:col>5</xdr:col>
      <xdr:colOff>667484</xdr:colOff>
      <xdr:row>224</xdr:row>
      <xdr:rowOff>55385</xdr:rowOff>
    </xdr:to>
    <xdr:cxnSp macro="">
      <xdr:nvCxnSpPr>
        <xdr:cNvPr id="165" name="Straight Arrow Connector 164">
          <a:extLst>
            <a:ext uri="{FF2B5EF4-FFF2-40B4-BE49-F238E27FC236}">
              <a16:creationId xmlns:a16="http://schemas.microsoft.com/office/drawing/2014/main" id="{BD90C4F7-549C-7944-AEDD-1F3687717146}"/>
            </a:ext>
          </a:extLst>
        </xdr:cNvPr>
        <xdr:cNvCxnSpPr/>
      </xdr:nvCxnSpPr>
      <xdr:spPr>
        <a:xfrm>
          <a:off x="1387669" y="38334740"/>
          <a:ext cx="6416005" cy="3345543"/>
        </a:xfrm>
        <a:prstGeom prst="straightConnector1">
          <a:avLst/>
        </a:prstGeom>
        <a:ln w="12700">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5</xdr:col>
      <xdr:colOff>872585</xdr:colOff>
      <xdr:row>228</xdr:row>
      <xdr:rowOff>164148</xdr:rowOff>
    </xdr:from>
    <xdr:to>
      <xdr:col>10</xdr:col>
      <xdr:colOff>267830</xdr:colOff>
      <xdr:row>230</xdr:row>
      <xdr:rowOff>146870</xdr:rowOff>
    </xdr:to>
    <xdr:pic>
      <xdr:nvPicPr>
        <xdr:cNvPr id="202" name="Picture 201">
          <a:extLst>
            <a:ext uri="{FF2B5EF4-FFF2-40B4-BE49-F238E27FC236}">
              <a16:creationId xmlns:a16="http://schemas.microsoft.com/office/drawing/2014/main" id="{1200EDFE-8C1E-C4B5-9C0D-E5CF0EDC080F}"/>
            </a:ext>
          </a:extLst>
        </xdr:cNvPr>
        <xdr:cNvPicPr>
          <a:picLocks noChangeAspect="1"/>
        </xdr:cNvPicPr>
      </xdr:nvPicPr>
      <xdr:blipFill>
        <a:blip xmlns:r="http://schemas.openxmlformats.org/officeDocument/2006/relationships" r:embed="rId30"/>
        <a:stretch>
          <a:fillRect/>
        </a:stretch>
      </xdr:blipFill>
      <xdr:spPr>
        <a:xfrm>
          <a:off x="8008775" y="42445645"/>
          <a:ext cx="3758171" cy="311021"/>
        </a:xfrm>
        <a:prstGeom prst="rect">
          <a:avLst/>
        </a:prstGeom>
      </xdr:spPr>
    </xdr:pic>
    <xdr:clientData/>
  </xdr:twoCellAnchor>
  <xdr:twoCellAnchor>
    <xdr:from>
      <xdr:col>4</xdr:col>
      <xdr:colOff>59439</xdr:colOff>
      <xdr:row>198</xdr:row>
      <xdr:rowOff>164149</xdr:rowOff>
    </xdr:from>
    <xdr:to>
      <xdr:col>7</xdr:col>
      <xdr:colOff>542039</xdr:colOff>
      <xdr:row>229</xdr:row>
      <xdr:rowOff>25400</xdr:rowOff>
    </xdr:to>
    <xdr:cxnSp macro="">
      <xdr:nvCxnSpPr>
        <xdr:cNvPr id="166" name="Straight Arrow Connector 165">
          <a:extLst>
            <a:ext uri="{FF2B5EF4-FFF2-40B4-BE49-F238E27FC236}">
              <a16:creationId xmlns:a16="http://schemas.microsoft.com/office/drawing/2014/main" id="{5DD7D69E-FBE4-8448-8E59-938286053D29}"/>
            </a:ext>
          </a:extLst>
        </xdr:cNvPr>
        <xdr:cNvCxnSpPr/>
      </xdr:nvCxnSpPr>
      <xdr:spPr>
        <a:xfrm>
          <a:off x="6323044" y="37521156"/>
          <a:ext cx="3100356" cy="4949890"/>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1334969</xdr:colOff>
      <xdr:row>195</xdr:row>
      <xdr:rowOff>161560</xdr:rowOff>
    </xdr:from>
    <xdr:to>
      <xdr:col>7</xdr:col>
      <xdr:colOff>204669</xdr:colOff>
      <xdr:row>229</xdr:row>
      <xdr:rowOff>59960</xdr:rowOff>
    </xdr:to>
    <xdr:cxnSp macro="">
      <xdr:nvCxnSpPr>
        <xdr:cNvPr id="167" name="Straight Arrow Connector 166">
          <a:extLst>
            <a:ext uri="{FF2B5EF4-FFF2-40B4-BE49-F238E27FC236}">
              <a16:creationId xmlns:a16="http://schemas.microsoft.com/office/drawing/2014/main" id="{A24E38AE-F16B-0444-8F5A-4A025BC84BE1}"/>
            </a:ext>
          </a:extLst>
        </xdr:cNvPr>
        <xdr:cNvCxnSpPr/>
      </xdr:nvCxnSpPr>
      <xdr:spPr>
        <a:xfrm>
          <a:off x="3287486" y="37026118"/>
          <a:ext cx="5798544" cy="5479488"/>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292100</xdr:colOff>
      <xdr:row>38</xdr:row>
      <xdr:rowOff>139700</xdr:rowOff>
    </xdr:from>
    <xdr:to>
      <xdr:col>11</xdr:col>
      <xdr:colOff>698500</xdr:colOff>
      <xdr:row>40</xdr:row>
      <xdr:rowOff>76200</xdr:rowOff>
    </xdr:to>
    <xdr:cxnSp macro="">
      <xdr:nvCxnSpPr>
        <xdr:cNvPr id="168" name="Straight Arrow Connector 167">
          <a:extLst>
            <a:ext uri="{FF2B5EF4-FFF2-40B4-BE49-F238E27FC236}">
              <a16:creationId xmlns:a16="http://schemas.microsoft.com/office/drawing/2014/main" id="{6715458C-EC69-D341-B309-AC072E84470D}"/>
            </a:ext>
          </a:extLst>
        </xdr:cNvPr>
        <xdr:cNvCxnSpPr/>
      </xdr:nvCxnSpPr>
      <xdr:spPr>
        <a:xfrm flipH="1">
          <a:off x="12700000" y="7200900"/>
          <a:ext cx="406400" cy="26670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863600</xdr:colOff>
      <xdr:row>38</xdr:row>
      <xdr:rowOff>101600</xdr:rowOff>
    </xdr:from>
    <xdr:to>
      <xdr:col>18</xdr:col>
      <xdr:colOff>800100</xdr:colOff>
      <xdr:row>40</xdr:row>
      <xdr:rowOff>101600</xdr:rowOff>
    </xdr:to>
    <xdr:cxnSp macro="">
      <xdr:nvCxnSpPr>
        <xdr:cNvPr id="169" name="Straight Arrow Connector 168">
          <a:extLst>
            <a:ext uri="{FF2B5EF4-FFF2-40B4-BE49-F238E27FC236}">
              <a16:creationId xmlns:a16="http://schemas.microsoft.com/office/drawing/2014/main" id="{B1AB6685-8728-FD44-BFE4-55685A6CB246}"/>
            </a:ext>
          </a:extLst>
        </xdr:cNvPr>
        <xdr:cNvCxnSpPr/>
      </xdr:nvCxnSpPr>
      <xdr:spPr>
        <a:xfrm>
          <a:off x="14147800" y="7162800"/>
          <a:ext cx="5194300" cy="330200"/>
        </a:xfrm>
        <a:prstGeom prst="straightConnector1">
          <a:avLst/>
        </a:prstGeom>
        <a:ln>
          <a:solidFill>
            <a:srgbClr val="0070C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16</xdr:col>
      <xdr:colOff>127000</xdr:colOff>
      <xdr:row>31</xdr:row>
      <xdr:rowOff>139700</xdr:rowOff>
    </xdr:from>
    <xdr:ext cx="2425700" cy="444500"/>
    <xdr:sp macro="" textlink="">
      <xdr:nvSpPr>
        <xdr:cNvPr id="171" name="TextBox 170">
          <a:extLst>
            <a:ext uri="{FF2B5EF4-FFF2-40B4-BE49-F238E27FC236}">
              <a16:creationId xmlns:a16="http://schemas.microsoft.com/office/drawing/2014/main" id="{C94F904C-B082-284E-A281-609898FDA0C8}"/>
            </a:ext>
          </a:extLst>
        </xdr:cNvPr>
        <xdr:cNvSpPr txBox="1"/>
      </xdr:nvSpPr>
      <xdr:spPr>
        <a:xfrm>
          <a:off x="16916400" y="621030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oneCellAnchor>
    <xdr:from>
      <xdr:col>24</xdr:col>
      <xdr:colOff>850900</xdr:colOff>
      <xdr:row>45</xdr:row>
      <xdr:rowOff>114300</xdr:rowOff>
    </xdr:from>
    <xdr:ext cx="2425700" cy="444500"/>
    <xdr:sp macro="" textlink="">
      <xdr:nvSpPr>
        <xdr:cNvPr id="173" name="TextBox 172">
          <a:extLst>
            <a:ext uri="{FF2B5EF4-FFF2-40B4-BE49-F238E27FC236}">
              <a16:creationId xmlns:a16="http://schemas.microsoft.com/office/drawing/2014/main" id="{2188007D-3D6E-854F-B75A-CDA0CFC9B7F8}"/>
            </a:ext>
          </a:extLst>
        </xdr:cNvPr>
        <xdr:cNvSpPr txBox="1"/>
      </xdr:nvSpPr>
      <xdr:spPr>
        <a:xfrm>
          <a:off x="24650700" y="845820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twoCellAnchor editAs="oneCell">
    <xdr:from>
      <xdr:col>9</xdr:col>
      <xdr:colOff>338666</xdr:colOff>
      <xdr:row>290</xdr:row>
      <xdr:rowOff>116418</xdr:rowOff>
    </xdr:from>
    <xdr:to>
      <xdr:col>11</xdr:col>
      <xdr:colOff>67733</xdr:colOff>
      <xdr:row>294</xdr:row>
      <xdr:rowOff>150286</xdr:rowOff>
    </xdr:to>
    <xdr:pic>
      <xdr:nvPicPr>
        <xdr:cNvPr id="57" name="Picture 56">
          <a:extLst>
            <a:ext uri="{FF2B5EF4-FFF2-40B4-BE49-F238E27FC236}">
              <a16:creationId xmlns:a16="http://schemas.microsoft.com/office/drawing/2014/main" id="{C4102F75-AD97-8E7F-6701-D8B0B8F0923C}"/>
            </a:ext>
          </a:extLst>
        </xdr:cNvPr>
        <xdr:cNvPicPr>
          <a:picLocks noChangeAspect="1"/>
        </xdr:cNvPicPr>
      </xdr:nvPicPr>
      <xdr:blipFill>
        <a:blip xmlns:r="http://schemas.openxmlformats.org/officeDocument/2006/relationships" r:embed="rId31"/>
        <a:stretch>
          <a:fillRect/>
        </a:stretch>
      </xdr:blipFill>
      <xdr:spPr>
        <a:xfrm>
          <a:off x="11006666" y="52313418"/>
          <a:ext cx="1485900" cy="711200"/>
        </a:xfrm>
        <a:prstGeom prst="rect">
          <a:avLst/>
        </a:prstGeom>
      </xdr:spPr>
    </xdr:pic>
    <xdr:clientData/>
  </xdr:twoCellAnchor>
  <xdr:oneCellAnchor>
    <xdr:from>
      <xdr:col>10</xdr:col>
      <xdr:colOff>371496</xdr:colOff>
      <xdr:row>113</xdr:row>
      <xdr:rowOff>129591</xdr:rowOff>
    </xdr:from>
    <xdr:ext cx="2425700" cy="444500"/>
    <xdr:sp macro="" textlink="">
      <xdr:nvSpPr>
        <xdr:cNvPr id="207" name="TextBox 206">
          <a:extLst>
            <a:ext uri="{FF2B5EF4-FFF2-40B4-BE49-F238E27FC236}">
              <a16:creationId xmlns:a16="http://schemas.microsoft.com/office/drawing/2014/main" id="{4760F143-C62F-4844-96AB-75CBEB9777ED}"/>
            </a:ext>
          </a:extLst>
        </xdr:cNvPr>
        <xdr:cNvSpPr txBox="1"/>
      </xdr:nvSpPr>
      <xdr:spPr>
        <a:xfrm>
          <a:off x="11870612" y="21088911"/>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twoCellAnchor editAs="oneCell">
    <xdr:from>
      <xdr:col>7</xdr:col>
      <xdr:colOff>241905</xdr:colOff>
      <xdr:row>130</xdr:row>
      <xdr:rowOff>86395</xdr:rowOff>
    </xdr:from>
    <xdr:to>
      <xdr:col>13</xdr:col>
      <xdr:colOff>60995</xdr:colOff>
      <xdr:row>144</xdr:row>
      <xdr:rowOff>71017</xdr:rowOff>
    </xdr:to>
    <xdr:pic>
      <xdr:nvPicPr>
        <xdr:cNvPr id="210" name="Picture 209">
          <a:extLst>
            <a:ext uri="{FF2B5EF4-FFF2-40B4-BE49-F238E27FC236}">
              <a16:creationId xmlns:a16="http://schemas.microsoft.com/office/drawing/2014/main" id="{D84D04A1-603A-53B4-6316-F11DB5BB55C4}"/>
            </a:ext>
          </a:extLst>
        </xdr:cNvPr>
        <xdr:cNvPicPr>
          <a:picLocks noChangeAspect="1"/>
        </xdr:cNvPicPr>
      </xdr:nvPicPr>
      <xdr:blipFill>
        <a:blip xmlns:r="http://schemas.openxmlformats.org/officeDocument/2006/relationships" r:embed="rId32"/>
        <a:stretch>
          <a:fillRect/>
        </a:stretch>
      </xdr:blipFill>
      <xdr:spPr>
        <a:xfrm>
          <a:off x="9123266" y="24518776"/>
          <a:ext cx="5054600" cy="2870200"/>
        </a:xfrm>
        <a:prstGeom prst="rect">
          <a:avLst/>
        </a:prstGeom>
      </xdr:spPr>
    </xdr:pic>
    <xdr:clientData/>
  </xdr:twoCellAnchor>
  <xdr:oneCellAnchor>
    <xdr:from>
      <xdr:col>10</xdr:col>
      <xdr:colOff>233266</xdr:colOff>
      <xdr:row>140</xdr:row>
      <xdr:rowOff>34558</xdr:rowOff>
    </xdr:from>
    <xdr:ext cx="2425700" cy="444500"/>
    <xdr:sp macro="" textlink="">
      <xdr:nvSpPr>
        <xdr:cNvPr id="211" name="TextBox 210">
          <a:extLst>
            <a:ext uri="{FF2B5EF4-FFF2-40B4-BE49-F238E27FC236}">
              <a16:creationId xmlns:a16="http://schemas.microsoft.com/office/drawing/2014/main" id="{BEF5E02B-CB9A-4E4A-8436-7263FB5D7ABD}"/>
            </a:ext>
          </a:extLst>
        </xdr:cNvPr>
        <xdr:cNvSpPr txBox="1"/>
      </xdr:nvSpPr>
      <xdr:spPr>
        <a:xfrm>
          <a:off x="11732382" y="26514490"/>
          <a:ext cx="2425700" cy="444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0"/>
            <a:t>Click OK to the</a:t>
          </a:r>
          <a:r>
            <a:rPr lang="en-US" sz="1000" b="0" baseline="0"/>
            <a:t> error message that pops up, to say you will overwrite existing cells.</a:t>
          </a:r>
          <a:endParaRPr lang="en-US" sz="1000" b="1"/>
        </a:p>
      </xdr:txBody>
    </xdr:sp>
    <xdr:clientData/>
  </xdr:oneCellAnchor>
  <xdr:twoCellAnchor>
    <xdr:from>
      <xdr:col>10</xdr:col>
      <xdr:colOff>233265</xdr:colOff>
      <xdr:row>137</xdr:row>
      <xdr:rowOff>60476</xdr:rowOff>
    </xdr:from>
    <xdr:to>
      <xdr:col>10</xdr:col>
      <xdr:colOff>519016</xdr:colOff>
      <xdr:row>138</xdr:row>
      <xdr:rowOff>151449</xdr:rowOff>
    </xdr:to>
    <xdr:sp macro="" textlink="">
      <xdr:nvSpPr>
        <xdr:cNvPr id="212" name="Oval 211">
          <a:extLst>
            <a:ext uri="{FF2B5EF4-FFF2-40B4-BE49-F238E27FC236}">
              <a16:creationId xmlns:a16="http://schemas.microsoft.com/office/drawing/2014/main" id="{6ADE885D-D971-3946-BBD3-07F125B83AFD}"/>
            </a:ext>
          </a:extLst>
        </xdr:cNvPr>
        <xdr:cNvSpPr/>
      </xdr:nvSpPr>
      <xdr:spPr>
        <a:xfrm>
          <a:off x="11732381" y="25909728"/>
          <a:ext cx="285751" cy="298320"/>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10</xdr:col>
      <xdr:colOff>355597</xdr:colOff>
      <xdr:row>110</xdr:row>
      <xdr:rowOff>100756</xdr:rowOff>
    </xdr:from>
    <xdr:to>
      <xdr:col>10</xdr:col>
      <xdr:colOff>641348</xdr:colOff>
      <xdr:row>111</xdr:row>
      <xdr:rowOff>191729</xdr:rowOff>
    </xdr:to>
    <xdr:sp macro="" textlink="">
      <xdr:nvSpPr>
        <xdr:cNvPr id="213" name="Oval 212">
          <a:extLst>
            <a:ext uri="{FF2B5EF4-FFF2-40B4-BE49-F238E27FC236}">
              <a16:creationId xmlns:a16="http://schemas.microsoft.com/office/drawing/2014/main" id="{3F746626-3C0C-2744-B447-C0F2E1BA48C2}"/>
            </a:ext>
          </a:extLst>
        </xdr:cNvPr>
        <xdr:cNvSpPr/>
      </xdr:nvSpPr>
      <xdr:spPr>
        <a:xfrm>
          <a:off x="11854713" y="20429395"/>
          <a:ext cx="285751" cy="298320"/>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editAs="oneCell">
    <xdr:from>
      <xdr:col>9</xdr:col>
      <xdr:colOff>587482</xdr:colOff>
      <xdr:row>156</xdr:row>
      <xdr:rowOff>146870</xdr:rowOff>
    </xdr:from>
    <xdr:to>
      <xdr:col>15</xdr:col>
      <xdr:colOff>584372</xdr:colOff>
      <xdr:row>158</xdr:row>
      <xdr:rowOff>47171</xdr:rowOff>
    </xdr:to>
    <xdr:pic>
      <xdr:nvPicPr>
        <xdr:cNvPr id="29" name="Picture 28">
          <a:extLst>
            <a:ext uri="{FF2B5EF4-FFF2-40B4-BE49-F238E27FC236}">
              <a16:creationId xmlns:a16="http://schemas.microsoft.com/office/drawing/2014/main" id="{0DE8F554-8FF9-8E4F-AFCF-00D98335C180}"/>
            </a:ext>
          </a:extLst>
        </xdr:cNvPr>
        <xdr:cNvPicPr>
          <a:picLocks noChangeAspect="1"/>
        </xdr:cNvPicPr>
      </xdr:nvPicPr>
      <xdr:blipFill>
        <a:blip xmlns:r="http://schemas.openxmlformats.org/officeDocument/2006/relationships" r:embed="rId33"/>
        <a:stretch>
          <a:fillRect/>
        </a:stretch>
      </xdr:blipFill>
      <xdr:spPr>
        <a:xfrm>
          <a:off x="11214013" y="29935714"/>
          <a:ext cx="5232400" cy="228600"/>
        </a:xfrm>
        <a:prstGeom prst="rect">
          <a:avLst/>
        </a:prstGeom>
      </xdr:spPr>
    </xdr:pic>
    <xdr:clientData/>
  </xdr:twoCellAnchor>
  <xdr:twoCellAnchor>
    <xdr:from>
      <xdr:col>13</xdr:col>
      <xdr:colOff>544285</xdr:colOff>
      <xdr:row>180</xdr:row>
      <xdr:rowOff>38100</xdr:rowOff>
    </xdr:from>
    <xdr:to>
      <xdr:col>19</xdr:col>
      <xdr:colOff>659606</xdr:colOff>
      <xdr:row>193</xdr:row>
      <xdr:rowOff>254674</xdr:rowOff>
    </xdr:to>
    <xdr:grpSp>
      <xdr:nvGrpSpPr>
        <xdr:cNvPr id="188" name="Group 187">
          <a:extLst>
            <a:ext uri="{FF2B5EF4-FFF2-40B4-BE49-F238E27FC236}">
              <a16:creationId xmlns:a16="http://schemas.microsoft.com/office/drawing/2014/main" id="{085F93DC-A2C1-F32C-3A75-B6E987005CFB}"/>
            </a:ext>
          </a:extLst>
        </xdr:cNvPr>
        <xdr:cNvGrpSpPr/>
      </xdr:nvGrpSpPr>
      <xdr:grpSpPr>
        <a:xfrm>
          <a:off x="14661156" y="33766535"/>
          <a:ext cx="5350831" cy="2817051"/>
          <a:chOff x="14661156" y="33766535"/>
          <a:chExt cx="5350831" cy="2817051"/>
        </a:xfrm>
      </xdr:grpSpPr>
      <xdr:pic>
        <xdr:nvPicPr>
          <xdr:cNvPr id="183" name="Picture 182">
            <a:extLst>
              <a:ext uri="{FF2B5EF4-FFF2-40B4-BE49-F238E27FC236}">
                <a16:creationId xmlns:a16="http://schemas.microsoft.com/office/drawing/2014/main" id="{C840CE8F-B77C-68C2-B738-EBE575318DFB}"/>
              </a:ext>
            </a:extLst>
          </xdr:cNvPr>
          <xdr:cNvPicPr>
            <a:picLocks noChangeAspect="1"/>
          </xdr:cNvPicPr>
        </xdr:nvPicPr>
        <xdr:blipFill>
          <a:blip xmlns:r="http://schemas.openxmlformats.org/officeDocument/2006/relationships" r:embed="rId34"/>
          <a:stretch>
            <a:fillRect/>
          </a:stretch>
        </xdr:blipFill>
        <xdr:spPr>
          <a:xfrm>
            <a:off x="14980817" y="34773809"/>
            <a:ext cx="5031170" cy="958980"/>
          </a:xfrm>
          <a:prstGeom prst="rect">
            <a:avLst/>
          </a:prstGeom>
        </xdr:spPr>
      </xdr:pic>
      <xdr:pic>
        <xdr:nvPicPr>
          <xdr:cNvPr id="182" name="Picture 181">
            <a:extLst>
              <a:ext uri="{FF2B5EF4-FFF2-40B4-BE49-F238E27FC236}">
                <a16:creationId xmlns:a16="http://schemas.microsoft.com/office/drawing/2014/main" id="{F7636179-46D3-C514-C317-543630C1DA8A}"/>
              </a:ext>
            </a:extLst>
          </xdr:cNvPr>
          <xdr:cNvPicPr>
            <a:picLocks noChangeAspect="1"/>
          </xdr:cNvPicPr>
        </xdr:nvPicPr>
        <xdr:blipFill>
          <a:blip xmlns:r="http://schemas.openxmlformats.org/officeDocument/2006/relationships" r:embed="rId35"/>
          <a:stretch>
            <a:fillRect/>
          </a:stretch>
        </xdr:blipFill>
        <xdr:spPr>
          <a:xfrm>
            <a:off x="14972177" y="35819182"/>
            <a:ext cx="5017270" cy="764404"/>
          </a:xfrm>
          <a:prstGeom prst="rect">
            <a:avLst/>
          </a:prstGeom>
        </xdr:spPr>
      </xdr:pic>
      <xdr:pic>
        <xdr:nvPicPr>
          <xdr:cNvPr id="104" name="Picture 103">
            <a:extLst>
              <a:ext uri="{FF2B5EF4-FFF2-40B4-BE49-F238E27FC236}">
                <a16:creationId xmlns:a16="http://schemas.microsoft.com/office/drawing/2014/main" id="{268172B5-48F0-EE4E-A79E-E3EF97D3D3D7}"/>
              </a:ext>
            </a:extLst>
          </xdr:cNvPr>
          <xdr:cNvPicPr>
            <a:picLocks noChangeAspect="1"/>
          </xdr:cNvPicPr>
        </xdr:nvPicPr>
        <xdr:blipFill rotWithShape="1">
          <a:blip xmlns:r="http://schemas.openxmlformats.org/officeDocument/2006/relationships" r:embed="rId29"/>
          <a:srcRect l="38938" t="13268" r="36894" b="11541"/>
          <a:stretch/>
        </xdr:blipFill>
        <xdr:spPr>
          <a:xfrm>
            <a:off x="14661156" y="33766535"/>
            <a:ext cx="273275" cy="230824"/>
          </a:xfrm>
          <a:prstGeom prst="rect">
            <a:avLst/>
          </a:prstGeom>
        </xdr:spPr>
      </xdr:pic>
      <xdr:pic>
        <xdr:nvPicPr>
          <xdr:cNvPr id="18" name="Picture 17">
            <a:extLst>
              <a:ext uri="{FF2B5EF4-FFF2-40B4-BE49-F238E27FC236}">
                <a16:creationId xmlns:a16="http://schemas.microsoft.com/office/drawing/2014/main" id="{B7D0689A-E58A-B94F-AA89-FA12870AA1B5}"/>
              </a:ext>
            </a:extLst>
          </xdr:cNvPr>
          <xdr:cNvPicPr>
            <a:picLocks noChangeAspect="1"/>
          </xdr:cNvPicPr>
        </xdr:nvPicPr>
        <xdr:blipFill>
          <a:blip xmlns:r="http://schemas.openxmlformats.org/officeDocument/2006/relationships" r:embed="rId36"/>
          <a:stretch>
            <a:fillRect/>
          </a:stretch>
        </xdr:blipFill>
        <xdr:spPr>
          <a:xfrm>
            <a:off x="15032653" y="33909864"/>
            <a:ext cx="3831606" cy="747207"/>
          </a:xfrm>
          <a:prstGeom prst="rect">
            <a:avLst/>
          </a:prstGeom>
        </xdr:spPr>
      </xdr:pic>
      <xdr:cxnSp macro="">
        <xdr:nvCxnSpPr>
          <xdr:cNvPr id="31" name="Straight Arrow Connector 30">
            <a:extLst>
              <a:ext uri="{FF2B5EF4-FFF2-40B4-BE49-F238E27FC236}">
                <a16:creationId xmlns:a16="http://schemas.microsoft.com/office/drawing/2014/main" id="{18AE9F71-2DDC-024F-97F4-EE959B62D86C}"/>
              </a:ext>
            </a:extLst>
          </xdr:cNvPr>
          <xdr:cNvCxnSpPr/>
        </xdr:nvCxnSpPr>
        <xdr:spPr>
          <a:xfrm flipV="1">
            <a:off x="16510778" y="35171224"/>
            <a:ext cx="2167725" cy="311798"/>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46" name="Straight Arrow Connector 45">
            <a:extLst>
              <a:ext uri="{FF2B5EF4-FFF2-40B4-BE49-F238E27FC236}">
                <a16:creationId xmlns:a16="http://schemas.microsoft.com/office/drawing/2014/main" id="{A1D9FB80-CA28-DC43-B432-659F648E4D3E}"/>
              </a:ext>
            </a:extLst>
          </xdr:cNvPr>
          <xdr:cNvCxnSpPr/>
        </xdr:nvCxnSpPr>
        <xdr:spPr>
          <a:xfrm flipV="1">
            <a:off x="16084334" y="36337551"/>
            <a:ext cx="2585530" cy="32225"/>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52" name="Straight Arrow Connector 51">
            <a:extLst>
              <a:ext uri="{FF2B5EF4-FFF2-40B4-BE49-F238E27FC236}">
                <a16:creationId xmlns:a16="http://schemas.microsoft.com/office/drawing/2014/main" id="{7166D96A-CD31-F04E-8A00-C2E55E60DD67}"/>
              </a:ext>
            </a:extLst>
          </xdr:cNvPr>
          <xdr:cNvCxnSpPr/>
        </xdr:nvCxnSpPr>
        <xdr:spPr>
          <a:xfrm>
            <a:off x="15352312" y="34989796"/>
            <a:ext cx="734355" cy="440612"/>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12" name="Straight Arrow Connector 111">
            <a:extLst>
              <a:ext uri="{FF2B5EF4-FFF2-40B4-BE49-F238E27FC236}">
                <a16:creationId xmlns:a16="http://schemas.microsoft.com/office/drawing/2014/main" id="{7B4508EE-2A91-0C4B-949E-5F5E78FAEFB5}"/>
              </a:ext>
            </a:extLst>
          </xdr:cNvPr>
          <xdr:cNvCxnSpPr/>
        </xdr:nvCxnSpPr>
        <xdr:spPr>
          <a:xfrm>
            <a:off x="15208640" y="36055645"/>
            <a:ext cx="670680" cy="290545"/>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19</xdr:col>
      <xdr:colOff>553632</xdr:colOff>
      <xdr:row>180</xdr:row>
      <xdr:rowOff>38101</xdr:rowOff>
    </xdr:from>
    <xdr:to>
      <xdr:col>26</xdr:col>
      <xdr:colOff>510159</xdr:colOff>
      <xdr:row>193</xdr:row>
      <xdr:rowOff>81297</xdr:rowOff>
    </xdr:to>
    <xdr:grpSp>
      <xdr:nvGrpSpPr>
        <xdr:cNvPr id="176" name="Group 175">
          <a:extLst>
            <a:ext uri="{FF2B5EF4-FFF2-40B4-BE49-F238E27FC236}">
              <a16:creationId xmlns:a16="http://schemas.microsoft.com/office/drawing/2014/main" id="{35862FB6-5F2A-57C9-A8E0-B73A58D23FBE}"/>
            </a:ext>
          </a:extLst>
        </xdr:cNvPr>
        <xdr:cNvGrpSpPr/>
      </xdr:nvGrpSpPr>
      <xdr:grpSpPr>
        <a:xfrm>
          <a:off x="19906013" y="33766536"/>
          <a:ext cx="6116459" cy="2643673"/>
          <a:chOff x="19906013" y="33766536"/>
          <a:chExt cx="6116459" cy="2643673"/>
        </a:xfrm>
      </xdr:grpSpPr>
      <xdr:pic>
        <xdr:nvPicPr>
          <xdr:cNvPr id="6" name="Picture 5">
            <a:extLst>
              <a:ext uri="{FF2B5EF4-FFF2-40B4-BE49-F238E27FC236}">
                <a16:creationId xmlns:a16="http://schemas.microsoft.com/office/drawing/2014/main" id="{934BD83A-D2A9-9C4B-8F54-004A3D31A24A}"/>
              </a:ext>
            </a:extLst>
          </xdr:cNvPr>
          <xdr:cNvPicPr>
            <a:picLocks noChangeAspect="1"/>
          </xdr:cNvPicPr>
        </xdr:nvPicPr>
        <xdr:blipFill>
          <a:blip xmlns:r="http://schemas.openxmlformats.org/officeDocument/2006/relationships" r:embed="rId37"/>
          <a:stretch>
            <a:fillRect/>
          </a:stretch>
        </xdr:blipFill>
        <xdr:spPr>
          <a:xfrm>
            <a:off x="22021972" y="33832109"/>
            <a:ext cx="4000500" cy="2578100"/>
          </a:xfrm>
          <a:prstGeom prst="rect">
            <a:avLst/>
          </a:prstGeom>
        </xdr:spPr>
      </xdr:pic>
      <xdr:pic>
        <xdr:nvPicPr>
          <xdr:cNvPr id="107" name="Picture 106">
            <a:extLst>
              <a:ext uri="{FF2B5EF4-FFF2-40B4-BE49-F238E27FC236}">
                <a16:creationId xmlns:a16="http://schemas.microsoft.com/office/drawing/2014/main" id="{67CB9448-A036-E348-9348-F182CB89775D}"/>
              </a:ext>
            </a:extLst>
          </xdr:cNvPr>
          <xdr:cNvPicPr>
            <a:picLocks noChangeAspect="1"/>
          </xdr:cNvPicPr>
        </xdr:nvPicPr>
        <xdr:blipFill>
          <a:blip xmlns:r="http://schemas.openxmlformats.org/officeDocument/2006/relationships" r:embed="rId38"/>
          <a:stretch>
            <a:fillRect/>
          </a:stretch>
        </xdr:blipFill>
        <xdr:spPr>
          <a:xfrm>
            <a:off x="19906013" y="33766536"/>
            <a:ext cx="302365" cy="275534"/>
          </a:xfrm>
          <a:prstGeom prst="rect">
            <a:avLst/>
          </a:prstGeom>
        </xdr:spPr>
      </xdr:pic>
      <xdr:pic>
        <xdr:nvPicPr>
          <xdr:cNvPr id="127" name="Picture 126">
            <a:extLst>
              <a:ext uri="{FF2B5EF4-FFF2-40B4-BE49-F238E27FC236}">
                <a16:creationId xmlns:a16="http://schemas.microsoft.com/office/drawing/2014/main" id="{3E8EBA19-EC03-D84E-8E2D-F096E78CDF35}"/>
              </a:ext>
            </a:extLst>
          </xdr:cNvPr>
          <xdr:cNvPicPr/>
        </xdr:nvPicPr>
        <xdr:blipFill>
          <a:blip xmlns:r="http://schemas.openxmlformats.org/officeDocument/2006/relationships" r:embed="rId39"/>
          <a:stretch>
            <a:fillRect/>
          </a:stretch>
        </xdr:blipFill>
        <xdr:spPr>
          <a:xfrm>
            <a:off x="20250366" y="33792453"/>
            <a:ext cx="1266825" cy="1257300"/>
          </a:xfrm>
          <a:prstGeom prst="rect">
            <a:avLst/>
          </a:prstGeom>
        </xdr:spPr>
      </xdr:pic>
      <xdr:cxnSp macro="">
        <xdr:nvCxnSpPr>
          <xdr:cNvPr id="129" name="Straight Arrow Connector 128">
            <a:extLst>
              <a:ext uri="{FF2B5EF4-FFF2-40B4-BE49-F238E27FC236}">
                <a16:creationId xmlns:a16="http://schemas.microsoft.com/office/drawing/2014/main" id="{DBB6B132-B6F0-DC43-96AF-A25EFF210029}"/>
              </a:ext>
            </a:extLst>
          </xdr:cNvPr>
          <xdr:cNvCxnSpPr/>
        </xdr:nvCxnSpPr>
        <xdr:spPr>
          <a:xfrm flipV="1">
            <a:off x="21417211" y="34488707"/>
            <a:ext cx="760272" cy="406055"/>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26</xdr:col>
      <xdr:colOff>406055</xdr:colOff>
      <xdr:row>194</xdr:row>
      <xdr:rowOff>198708</xdr:rowOff>
    </xdr:from>
    <xdr:to>
      <xdr:col>27</xdr:col>
      <xdr:colOff>66870</xdr:colOff>
      <xdr:row>196</xdr:row>
      <xdr:rowOff>34472</xdr:rowOff>
    </xdr:to>
    <xdr:pic>
      <xdr:nvPicPr>
        <xdr:cNvPr id="32" name="Picture 31">
          <a:extLst>
            <a:ext uri="{FF2B5EF4-FFF2-40B4-BE49-F238E27FC236}">
              <a16:creationId xmlns:a16="http://schemas.microsoft.com/office/drawing/2014/main" id="{A5C4FFCB-114F-E142-A88C-047D19F0777D}"/>
            </a:ext>
          </a:extLst>
        </xdr:cNvPr>
        <xdr:cNvPicPr>
          <a:picLocks noChangeAspect="1"/>
        </xdr:cNvPicPr>
      </xdr:nvPicPr>
      <xdr:blipFill>
        <a:blip xmlns:r="http://schemas.openxmlformats.org/officeDocument/2006/relationships" r:embed="rId40"/>
        <a:stretch>
          <a:fillRect/>
        </a:stretch>
      </xdr:blipFill>
      <xdr:spPr>
        <a:xfrm>
          <a:off x="25918368" y="36847279"/>
          <a:ext cx="533400" cy="215900"/>
        </a:xfrm>
        <a:prstGeom prst="rect">
          <a:avLst/>
        </a:prstGeom>
      </xdr:spPr>
    </xdr:pic>
    <xdr:clientData/>
  </xdr:twoCellAnchor>
  <xdr:twoCellAnchor>
    <xdr:from>
      <xdr:col>19</xdr:col>
      <xdr:colOff>546187</xdr:colOff>
      <xdr:row>196</xdr:row>
      <xdr:rowOff>8639</xdr:rowOff>
    </xdr:from>
    <xdr:to>
      <xdr:col>20</xdr:col>
      <xdr:colOff>3803</xdr:colOff>
      <xdr:row>197</xdr:row>
      <xdr:rowOff>154053</xdr:rowOff>
    </xdr:to>
    <xdr:pic>
      <xdr:nvPicPr>
        <xdr:cNvPr id="108" name="Picture 107">
          <a:extLst>
            <a:ext uri="{FF2B5EF4-FFF2-40B4-BE49-F238E27FC236}">
              <a16:creationId xmlns:a16="http://schemas.microsoft.com/office/drawing/2014/main" id="{86AD03FB-D1EB-2B48-A831-392446B87803}"/>
            </a:ext>
          </a:extLst>
        </xdr:cNvPr>
        <xdr:cNvPicPr>
          <a:picLocks noChangeAspect="1"/>
        </xdr:cNvPicPr>
      </xdr:nvPicPr>
      <xdr:blipFill>
        <a:blip xmlns:r="http://schemas.openxmlformats.org/officeDocument/2006/relationships" r:embed="rId41"/>
        <a:stretch>
          <a:fillRect/>
        </a:stretch>
      </xdr:blipFill>
      <xdr:spPr>
        <a:xfrm>
          <a:off x="19898568" y="37037346"/>
          <a:ext cx="330201" cy="309564"/>
        </a:xfrm>
        <a:prstGeom prst="rect">
          <a:avLst/>
        </a:prstGeom>
      </xdr:spPr>
    </xdr:pic>
    <xdr:clientData/>
  </xdr:twoCellAnchor>
  <xdr:twoCellAnchor>
    <xdr:from>
      <xdr:col>10</xdr:col>
      <xdr:colOff>555996</xdr:colOff>
      <xdr:row>189</xdr:row>
      <xdr:rowOff>34039</xdr:rowOff>
    </xdr:from>
    <xdr:to>
      <xdr:col>18</xdr:col>
      <xdr:colOff>674051</xdr:colOff>
      <xdr:row>204</xdr:row>
      <xdr:rowOff>84838</xdr:rowOff>
    </xdr:to>
    <xdr:grpSp>
      <xdr:nvGrpSpPr>
        <xdr:cNvPr id="155" name="Group 154">
          <a:extLst>
            <a:ext uri="{FF2B5EF4-FFF2-40B4-BE49-F238E27FC236}">
              <a16:creationId xmlns:a16="http://schemas.microsoft.com/office/drawing/2014/main" id="{22B91EDF-1C21-71D2-535D-2504429D9F4C}"/>
            </a:ext>
          </a:extLst>
        </xdr:cNvPr>
        <xdr:cNvGrpSpPr/>
      </xdr:nvGrpSpPr>
      <xdr:grpSpPr>
        <a:xfrm>
          <a:off x="12055112" y="35239821"/>
          <a:ext cx="7098735" cy="3186922"/>
          <a:chOff x="12055112" y="35239821"/>
          <a:chExt cx="7098735" cy="3186922"/>
        </a:xfrm>
      </xdr:grpSpPr>
      <xdr:pic>
        <xdr:nvPicPr>
          <xdr:cNvPr id="89" name="Picture 88">
            <a:extLst>
              <a:ext uri="{FF2B5EF4-FFF2-40B4-BE49-F238E27FC236}">
                <a16:creationId xmlns:a16="http://schemas.microsoft.com/office/drawing/2014/main" id="{08351CD2-D59A-9747-97C4-045BCDD3347D}"/>
              </a:ext>
            </a:extLst>
          </xdr:cNvPr>
          <xdr:cNvPicPr>
            <a:picLocks noChangeAspect="1"/>
          </xdr:cNvPicPr>
        </xdr:nvPicPr>
        <xdr:blipFill>
          <a:blip xmlns:r="http://schemas.openxmlformats.org/officeDocument/2006/relationships" r:embed="rId42"/>
          <a:stretch>
            <a:fillRect/>
          </a:stretch>
        </xdr:blipFill>
        <xdr:spPr>
          <a:xfrm>
            <a:off x="12388635" y="35239821"/>
            <a:ext cx="1964618" cy="3186922"/>
          </a:xfrm>
          <a:prstGeom prst="rect">
            <a:avLst/>
          </a:prstGeom>
        </xdr:spPr>
      </xdr:pic>
      <xdr:pic>
        <xdr:nvPicPr>
          <xdr:cNvPr id="105" name="Picture 104">
            <a:extLst>
              <a:ext uri="{FF2B5EF4-FFF2-40B4-BE49-F238E27FC236}">
                <a16:creationId xmlns:a16="http://schemas.microsoft.com/office/drawing/2014/main" id="{389598F5-7D73-A544-B176-889855E93633}"/>
              </a:ext>
            </a:extLst>
          </xdr:cNvPr>
          <xdr:cNvPicPr>
            <a:picLocks noChangeAspect="1"/>
          </xdr:cNvPicPr>
        </xdr:nvPicPr>
        <xdr:blipFill rotWithShape="1">
          <a:blip xmlns:r="http://schemas.openxmlformats.org/officeDocument/2006/relationships" r:embed="rId29"/>
          <a:srcRect l="72504" t="13268" r="3328" b="9330"/>
          <a:stretch/>
        </xdr:blipFill>
        <xdr:spPr>
          <a:xfrm>
            <a:off x="12055112" y="35239823"/>
            <a:ext cx="299054" cy="272395"/>
          </a:xfrm>
          <a:prstGeom prst="rect">
            <a:avLst/>
          </a:prstGeom>
        </xdr:spPr>
      </xdr:pic>
      <xdr:pic>
        <xdr:nvPicPr>
          <xdr:cNvPr id="125" name="Picture 124">
            <a:extLst>
              <a:ext uri="{FF2B5EF4-FFF2-40B4-BE49-F238E27FC236}">
                <a16:creationId xmlns:a16="http://schemas.microsoft.com/office/drawing/2014/main" id="{3CB2A951-4849-A440-8CDC-EBC6C79A542A}"/>
              </a:ext>
            </a:extLst>
          </xdr:cNvPr>
          <xdr:cNvPicPr/>
        </xdr:nvPicPr>
        <xdr:blipFill>
          <a:blip xmlns:r="http://schemas.openxmlformats.org/officeDocument/2006/relationships" r:embed="rId43"/>
          <a:stretch>
            <a:fillRect/>
          </a:stretch>
        </xdr:blipFill>
        <xdr:spPr>
          <a:xfrm>
            <a:off x="15000947" y="37241584"/>
            <a:ext cx="4152900" cy="1085850"/>
          </a:xfrm>
          <a:prstGeom prst="rect">
            <a:avLst/>
          </a:prstGeom>
        </xdr:spPr>
      </xdr:pic>
      <xdr:cxnSp macro="">
        <xdr:nvCxnSpPr>
          <xdr:cNvPr id="126" name="Straight Arrow Connector 125">
            <a:extLst>
              <a:ext uri="{FF2B5EF4-FFF2-40B4-BE49-F238E27FC236}">
                <a16:creationId xmlns:a16="http://schemas.microsoft.com/office/drawing/2014/main" id="{E667B6F1-618C-F545-86B7-180B3D4C88EB}"/>
              </a:ext>
            </a:extLst>
          </xdr:cNvPr>
          <xdr:cNvCxnSpPr>
            <a:cxnSpLocks/>
            <a:endCxn id="125" idx="1"/>
          </xdr:cNvCxnSpPr>
        </xdr:nvCxnSpPr>
        <xdr:spPr>
          <a:xfrm>
            <a:off x="13282905" y="36051412"/>
            <a:ext cx="1718042" cy="1733097"/>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35" name="Straight Arrow Connector 34">
            <a:extLst>
              <a:ext uri="{FF2B5EF4-FFF2-40B4-BE49-F238E27FC236}">
                <a16:creationId xmlns:a16="http://schemas.microsoft.com/office/drawing/2014/main" id="{3BEA0198-3E72-8F40-84FF-141F678D7132}"/>
              </a:ext>
            </a:extLst>
          </xdr:cNvPr>
          <xdr:cNvCxnSpPr>
            <a:cxnSpLocks/>
          </xdr:cNvCxnSpPr>
        </xdr:nvCxnSpPr>
        <xdr:spPr>
          <a:xfrm>
            <a:off x="13624422" y="38065442"/>
            <a:ext cx="1399592" cy="120953"/>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20</xdr:col>
      <xdr:colOff>190068</xdr:colOff>
      <xdr:row>197</xdr:row>
      <xdr:rowOff>69116</xdr:rowOff>
    </xdr:from>
    <xdr:to>
      <xdr:col>22</xdr:col>
      <xdr:colOff>5961</xdr:colOff>
      <xdr:row>205</xdr:row>
      <xdr:rowOff>127519</xdr:rowOff>
    </xdr:to>
    <xdr:pic>
      <xdr:nvPicPr>
        <xdr:cNvPr id="179" name="Picture 178">
          <a:extLst>
            <a:ext uri="{FF2B5EF4-FFF2-40B4-BE49-F238E27FC236}">
              <a16:creationId xmlns:a16="http://schemas.microsoft.com/office/drawing/2014/main" id="{3A1837A2-EBCE-3745-4465-6303515EA0E6}"/>
            </a:ext>
          </a:extLst>
        </xdr:cNvPr>
        <xdr:cNvPicPr>
          <a:picLocks noChangeAspect="1"/>
        </xdr:cNvPicPr>
      </xdr:nvPicPr>
      <xdr:blipFill>
        <a:blip xmlns:r="http://schemas.openxmlformats.org/officeDocument/2006/relationships" r:embed="rId44"/>
        <a:stretch>
          <a:fillRect/>
        </a:stretch>
      </xdr:blipFill>
      <xdr:spPr>
        <a:xfrm>
          <a:off x="20415034" y="37261973"/>
          <a:ext cx="1612900" cy="1371600"/>
        </a:xfrm>
        <a:prstGeom prst="rect">
          <a:avLst/>
        </a:prstGeom>
      </xdr:spPr>
    </xdr:pic>
    <xdr:clientData/>
  </xdr:twoCellAnchor>
  <xdr:twoCellAnchor>
    <xdr:from>
      <xdr:col>21</xdr:col>
      <xdr:colOff>518367</xdr:colOff>
      <xdr:row>197</xdr:row>
      <xdr:rowOff>155510</xdr:rowOff>
    </xdr:from>
    <xdr:to>
      <xdr:col>23</xdr:col>
      <xdr:colOff>1</xdr:colOff>
      <xdr:row>203</xdr:row>
      <xdr:rowOff>77755</xdr:rowOff>
    </xdr:to>
    <xdr:cxnSp macro="">
      <xdr:nvCxnSpPr>
        <xdr:cNvPr id="76" name="Straight Arrow Connector 75">
          <a:extLst>
            <a:ext uri="{FF2B5EF4-FFF2-40B4-BE49-F238E27FC236}">
              <a16:creationId xmlns:a16="http://schemas.microsoft.com/office/drawing/2014/main" id="{B0B991AB-3FFE-014D-BE95-646261870F88}"/>
            </a:ext>
          </a:extLst>
        </xdr:cNvPr>
        <xdr:cNvCxnSpPr/>
      </xdr:nvCxnSpPr>
      <xdr:spPr>
        <a:xfrm flipV="1">
          <a:off x="21667755" y="37348367"/>
          <a:ext cx="1226804" cy="907143"/>
        </a:xfrm>
        <a:prstGeom prst="straightConnector1">
          <a:avLst/>
        </a:prstGeom>
        <a:ln>
          <a:solidFill>
            <a:srgbClr val="00B05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5</xdr:col>
      <xdr:colOff>872585</xdr:colOff>
      <xdr:row>233</xdr:row>
      <xdr:rowOff>164149</xdr:rowOff>
    </xdr:from>
    <xdr:to>
      <xdr:col>13</xdr:col>
      <xdr:colOff>708443</xdr:colOff>
      <xdr:row>235</xdr:row>
      <xdr:rowOff>69116</xdr:rowOff>
    </xdr:to>
    <xdr:pic>
      <xdr:nvPicPr>
        <xdr:cNvPr id="198" name="Picture 197">
          <a:extLst>
            <a:ext uri="{FF2B5EF4-FFF2-40B4-BE49-F238E27FC236}">
              <a16:creationId xmlns:a16="http://schemas.microsoft.com/office/drawing/2014/main" id="{9195CFB2-F735-5B46-8EF7-65F8B872F115}"/>
            </a:ext>
          </a:extLst>
        </xdr:cNvPr>
        <xdr:cNvPicPr>
          <a:picLocks noChangeAspect="1"/>
        </xdr:cNvPicPr>
      </xdr:nvPicPr>
      <xdr:blipFill>
        <a:blip xmlns:r="http://schemas.openxmlformats.org/officeDocument/2006/relationships" r:embed="rId45"/>
        <a:stretch>
          <a:fillRect/>
        </a:stretch>
      </xdr:blipFill>
      <xdr:spPr>
        <a:xfrm>
          <a:off x="8008775" y="43266394"/>
          <a:ext cx="6816539" cy="233266"/>
        </a:xfrm>
        <a:prstGeom prst="rect">
          <a:avLst/>
        </a:prstGeom>
      </xdr:spPr>
    </xdr:pic>
    <xdr:clientData/>
  </xdr:twoCellAnchor>
  <xdr:twoCellAnchor>
    <xdr:from>
      <xdr:col>4</xdr:col>
      <xdr:colOff>250545</xdr:colOff>
      <xdr:row>190</xdr:row>
      <xdr:rowOff>233265</xdr:rowOff>
    </xdr:from>
    <xdr:to>
      <xdr:col>6</xdr:col>
      <xdr:colOff>28757</xdr:colOff>
      <xdr:row>206</xdr:row>
      <xdr:rowOff>13094</xdr:rowOff>
    </xdr:to>
    <xdr:cxnSp macro="">
      <xdr:nvCxnSpPr>
        <xdr:cNvPr id="137" name="Straight Arrow Connector 136">
          <a:extLst>
            <a:ext uri="{FF2B5EF4-FFF2-40B4-BE49-F238E27FC236}">
              <a16:creationId xmlns:a16="http://schemas.microsoft.com/office/drawing/2014/main" id="{4CE9C5EA-735E-E54C-99A6-86B3DBDAD158}"/>
            </a:ext>
          </a:extLst>
        </xdr:cNvPr>
        <xdr:cNvCxnSpPr>
          <a:cxnSpLocks/>
          <a:endCxn id="99" idx="1"/>
        </xdr:cNvCxnSpPr>
      </xdr:nvCxnSpPr>
      <xdr:spPr>
        <a:xfrm>
          <a:off x="6514150" y="35603197"/>
          <a:ext cx="1523383" cy="3080101"/>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24</xdr:col>
      <xdr:colOff>267824</xdr:colOff>
      <xdr:row>197</xdr:row>
      <xdr:rowOff>77754</xdr:rowOff>
    </xdr:from>
    <xdr:to>
      <xdr:col>29</xdr:col>
      <xdr:colOff>39495</xdr:colOff>
      <xdr:row>204</xdr:row>
      <xdr:rowOff>86393</xdr:rowOff>
    </xdr:to>
    <xdr:pic>
      <xdr:nvPicPr>
        <xdr:cNvPr id="206" name="Picture 205">
          <a:extLst>
            <a:ext uri="{FF2B5EF4-FFF2-40B4-BE49-F238E27FC236}">
              <a16:creationId xmlns:a16="http://schemas.microsoft.com/office/drawing/2014/main" id="{3CF186AE-5EBD-CF2A-7B12-FB82034EED3E}"/>
            </a:ext>
          </a:extLst>
        </xdr:cNvPr>
        <xdr:cNvPicPr>
          <a:picLocks noChangeAspect="1"/>
        </xdr:cNvPicPr>
      </xdr:nvPicPr>
      <xdr:blipFill>
        <a:blip xmlns:r="http://schemas.openxmlformats.org/officeDocument/2006/relationships" r:embed="rId46"/>
        <a:stretch>
          <a:fillRect/>
        </a:stretch>
      </xdr:blipFill>
      <xdr:spPr>
        <a:xfrm>
          <a:off x="24034967" y="37270611"/>
          <a:ext cx="4134596" cy="11576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15"/>
  <sheetViews>
    <sheetView tabSelected="1" zoomScale="125" zoomScaleNormal="212" workbookViewId="0">
      <selection activeCell="D3" sqref="D3"/>
    </sheetView>
  </sheetViews>
  <sheetFormatPr baseColWidth="10" defaultColWidth="11" defaultRowHeight="16" x14ac:dyDescent="0.2"/>
  <cols>
    <col min="1" max="1" width="12.5" customWidth="1"/>
    <col min="2" max="2" width="13.33203125" customWidth="1"/>
    <col min="3" max="3" width="15.6640625" customWidth="1"/>
    <col min="6" max="6" width="12.33203125" customWidth="1"/>
  </cols>
  <sheetData>
    <row r="1" spans="1:10" ht="26" x14ac:dyDescent="0.3">
      <c r="A1" s="6" t="s">
        <v>34</v>
      </c>
      <c r="G1" s="55" t="s">
        <v>219</v>
      </c>
      <c r="H1" s="56"/>
      <c r="I1" s="57"/>
    </row>
    <row r="2" spans="1:10" ht="26" x14ac:dyDescent="0.3">
      <c r="A2" s="9" t="s">
        <v>328</v>
      </c>
      <c r="B2" s="10"/>
      <c r="C2" s="10"/>
      <c r="D2" s="11" t="s">
        <v>1023</v>
      </c>
      <c r="G2" s="55" t="s">
        <v>220</v>
      </c>
      <c r="H2" s="56"/>
      <c r="I2" s="57"/>
    </row>
    <row r="3" spans="1:10" ht="26" x14ac:dyDescent="0.3">
      <c r="A3" s="7"/>
    </row>
    <row r="4" spans="1:10" x14ac:dyDescent="0.2">
      <c r="A4" s="73" t="s">
        <v>270</v>
      </c>
      <c r="B4" s="73"/>
      <c r="C4" s="73"/>
      <c r="D4" s="73"/>
      <c r="E4" s="73"/>
      <c r="F4" s="73"/>
      <c r="G4" s="73"/>
      <c r="H4" s="73"/>
      <c r="I4" s="73"/>
      <c r="J4" s="73"/>
    </row>
    <row r="5" spans="1:10" ht="17" x14ac:dyDescent="0.2">
      <c r="A5" t="s">
        <v>20</v>
      </c>
      <c r="B5" s="14" t="s">
        <v>272</v>
      </c>
      <c r="C5" s="14" t="s">
        <v>271</v>
      </c>
      <c r="E5" s="4" t="s">
        <v>19</v>
      </c>
      <c r="I5" s="1" t="s">
        <v>61</v>
      </c>
      <c r="J5" s="1" t="s">
        <v>48</v>
      </c>
    </row>
    <row r="6" spans="1:10" x14ac:dyDescent="0.2">
      <c r="B6" s="1" t="s">
        <v>0</v>
      </c>
      <c r="C6" s="1" t="s">
        <v>1</v>
      </c>
      <c r="E6" s="1" t="s">
        <v>5</v>
      </c>
      <c r="F6" s="1" t="s">
        <v>4</v>
      </c>
      <c r="G6" s="1" t="s">
        <v>6</v>
      </c>
      <c r="H6" s="1" t="s">
        <v>7</v>
      </c>
      <c r="I6" s="1" t="s">
        <v>63</v>
      </c>
      <c r="J6" s="1" t="s">
        <v>62</v>
      </c>
    </row>
    <row r="7" spans="1:10" x14ac:dyDescent="0.2">
      <c r="B7" s="91">
        <v>9.83</v>
      </c>
      <c r="C7" s="91">
        <v>8</v>
      </c>
      <c r="E7" s="87"/>
      <c r="F7" s="20">
        <f>C7-C$27</f>
        <v>8</v>
      </c>
      <c r="G7" s="3"/>
      <c r="H7" s="3"/>
      <c r="I7" s="51"/>
      <c r="J7" s="51"/>
    </row>
    <row r="8" spans="1:10" x14ac:dyDescent="0.2">
      <c r="B8" s="91">
        <v>8.5</v>
      </c>
      <c r="C8" s="91">
        <v>10</v>
      </c>
      <c r="E8" s="20"/>
      <c r="F8" s="20"/>
      <c r="G8" s="3"/>
      <c r="H8" s="3"/>
      <c r="I8" s="51"/>
      <c r="J8" s="51"/>
    </row>
    <row r="9" spans="1:10" x14ac:dyDescent="0.2">
      <c r="B9" s="91">
        <v>8.83</v>
      </c>
      <c r="C9" s="91">
        <v>9</v>
      </c>
      <c r="E9" s="20"/>
      <c r="F9" s="20"/>
      <c r="G9" s="3"/>
      <c r="H9" s="3"/>
      <c r="I9" s="51"/>
      <c r="J9" s="51"/>
    </row>
    <row r="10" spans="1:10" x14ac:dyDescent="0.2">
      <c r="B10" s="91">
        <v>7.5</v>
      </c>
      <c r="C10" s="91">
        <v>10</v>
      </c>
      <c r="E10" s="20"/>
      <c r="F10" s="20"/>
      <c r="G10" s="3"/>
      <c r="H10" s="3"/>
      <c r="I10" s="51"/>
      <c r="J10" s="51"/>
    </row>
    <row r="11" spans="1:10" x14ac:dyDescent="0.2">
      <c r="B11" s="91">
        <v>5.42</v>
      </c>
      <c r="C11" s="91">
        <v>8</v>
      </c>
      <c r="E11" s="20"/>
      <c r="F11" s="20"/>
      <c r="G11" s="3"/>
      <c r="H11" s="3"/>
      <c r="I11" s="51"/>
      <c r="J11" s="51"/>
    </row>
    <row r="12" spans="1:10" x14ac:dyDescent="0.2">
      <c r="B12" s="91">
        <v>4</v>
      </c>
      <c r="C12" s="91">
        <v>8</v>
      </c>
      <c r="E12" s="20"/>
      <c r="F12" s="87"/>
      <c r="G12" s="3"/>
      <c r="H12" s="3"/>
      <c r="I12" s="51"/>
      <c r="J12" s="51"/>
    </row>
    <row r="13" spans="1:10" x14ac:dyDescent="0.2">
      <c r="B13" s="91">
        <v>9.5</v>
      </c>
      <c r="C13" s="91">
        <v>9</v>
      </c>
      <c r="E13" s="20"/>
      <c r="F13" s="20"/>
      <c r="G13" s="3"/>
      <c r="H13" s="3"/>
      <c r="I13" s="51"/>
      <c r="J13" s="51"/>
    </row>
    <row r="14" spans="1:10" x14ac:dyDescent="0.2">
      <c r="B14" s="91">
        <v>6.83</v>
      </c>
      <c r="C14" s="91">
        <v>7</v>
      </c>
      <c r="E14" s="20"/>
      <c r="F14" s="20"/>
      <c r="G14" s="3"/>
      <c r="H14" s="3"/>
      <c r="I14" s="51"/>
      <c r="J14" s="51"/>
    </row>
    <row r="15" spans="1:10" x14ac:dyDescent="0.2">
      <c r="B15" s="91">
        <v>6.83</v>
      </c>
      <c r="C15" s="91">
        <v>8.5</v>
      </c>
      <c r="E15" s="20"/>
      <c r="F15" s="20"/>
      <c r="G15" s="3"/>
      <c r="H15" s="3"/>
      <c r="I15" s="51"/>
      <c r="J15" s="51"/>
    </row>
    <row r="16" spans="1:10" x14ac:dyDescent="0.2">
      <c r="B16" s="91">
        <v>7.5</v>
      </c>
      <c r="C16" s="91">
        <v>9.5</v>
      </c>
      <c r="E16" s="20"/>
      <c r="F16" s="20"/>
      <c r="G16" s="3"/>
      <c r="H16" s="3"/>
      <c r="I16" s="51"/>
      <c r="J16" s="51"/>
    </row>
    <row r="17" spans="1:10" x14ac:dyDescent="0.2">
      <c r="B17" s="91">
        <v>8</v>
      </c>
      <c r="C17" s="91">
        <v>7.5</v>
      </c>
      <c r="E17" s="20"/>
      <c r="F17" s="20"/>
      <c r="G17" s="3"/>
      <c r="H17" s="3"/>
      <c r="I17" s="51"/>
      <c r="J17" s="51"/>
    </row>
    <row r="18" spans="1:10" x14ac:dyDescent="0.2">
      <c r="B18" s="91">
        <v>9</v>
      </c>
      <c r="C18" s="91">
        <v>10</v>
      </c>
      <c r="E18" s="20"/>
      <c r="F18" s="20"/>
      <c r="G18" s="3"/>
      <c r="H18" s="3"/>
      <c r="I18" s="51"/>
      <c r="J18" s="51"/>
    </row>
    <row r="19" spans="1:10" x14ac:dyDescent="0.2">
      <c r="B19" s="91">
        <v>8.83</v>
      </c>
      <c r="C19" s="91">
        <v>8</v>
      </c>
      <c r="E19" s="20"/>
      <c r="F19" s="20"/>
      <c r="G19" s="3"/>
      <c r="H19" s="3"/>
      <c r="I19" s="51"/>
      <c r="J19" s="65"/>
    </row>
    <row r="20" spans="1:10" x14ac:dyDescent="0.2">
      <c r="B20" s="91">
        <v>8.5</v>
      </c>
      <c r="C20" s="91">
        <v>9</v>
      </c>
      <c r="E20" s="20"/>
      <c r="F20" s="20"/>
      <c r="G20" s="3"/>
      <c r="H20" s="3"/>
      <c r="I20" s="51"/>
      <c r="J20" s="51"/>
    </row>
    <row r="21" spans="1:10" x14ac:dyDescent="0.2">
      <c r="B21" s="91">
        <v>2</v>
      </c>
      <c r="C21" s="91">
        <v>5</v>
      </c>
      <c r="E21" s="20"/>
      <c r="F21" s="20"/>
      <c r="G21" s="90"/>
      <c r="H21" s="3"/>
      <c r="I21" s="74"/>
      <c r="J21" s="51"/>
    </row>
    <row r="22" spans="1:10" x14ac:dyDescent="0.2">
      <c r="B22" s="91">
        <v>4.5</v>
      </c>
      <c r="C22" s="91">
        <v>7.5</v>
      </c>
      <c r="E22" s="20"/>
      <c r="F22" s="20"/>
      <c r="G22" s="3"/>
      <c r="H22" s="3"/>
      <c r="I22" s="51"/>
      <c r="J22" s="51"/>
    </row>
    <row r="23" spans="1:10" x14ac:dyDescent="0.2">
      <c r="B23" s="91">
        <v>8</v>
      </c>
      <c r="C23" s="91">
        <v>8</v>
      </c>
      <c r="E23" s="20"/>
      <c r="F23" s="20"/>
      <c r="G23" s="3"/>
      <c r="H23" s="3"/>
      <c r="I23" s="51"/>
      <c r="J23" s="51"/>
    </row>
    <row r="24" spans="1:10" x14ac:dyDescent="0.2">
      <c r="B24" s="91">
        <v>9.33</v>
      </c>
      <c r="C24" s="91">
        <v>7.5</v>
      </c>
      <c r="E24" s="20"/>
      <c r="F24" s="20"/>
      <c r="G24" s="3"/>
      <c r="H24" s="3"/>
      <c r="I24" s="51"/>
      <c r="J24" s="51"/>
    </row>
    <row r="25" spans="1:10" x14ac:dyDescent="0.2">
      <c r="B25" s="91">
        <v>10</v>
      </c>
      <c r="C25" s="91">
        <v>10</v>
      </c>
      <c r="E25" s="20"/>
      <c r="F25" s="20"/>
      <c r="G25" s="3"/>
      <c r="H25" s="90"/>
      <c r="I25" s="51"/>
      <c r="J25" s="51"/>
    </row>
    <row r="26" spans="1:10" x14ac:dyDescent="0.2">
      <c r="B26" s="91">
        <v>8.5</v>
      </c>
      <c r="C26" s="91">
        <v>9</v>
      </c>
      <c r="E26" s="20"/>
      <c r="F26" s="20"/>
      <c r="G26" s="3"/>
      <c r="H26" s="3"/>
      <c r="I26" s="51"/>
      <c r="J26" s="51"/>
    </row>
    <row r="27" spans="1:10" ht="18" customHeight="1" x14ac:dyDescent="0.2">
      <c r="A27" s="5" t="s">
        <v>3</v>
      </c>
      <c r="B27" s="88"/>
      <c r="C27" s="87"/>
      <c r="E27" s="52"/>
      <c r="F27" s="5" t="s">
        <v>2</v>
      </c>
      <c r="G27">
        <f>SUM(G7:G26)</f>
        <v>0</v>
      </c>
      <c r="H27">
        <f>SUM(H7:H26)</f>
        <v>0</v>
      </c>
      <c r="J27" s="92">
        <f>SUM(J7:J26)</f>
        <v>0</v>
      </c>
    </row>
    <row r="28" spans="1:10" x14ac:dyDescent="0.2">
      <c r="B28" s="1" t="s">
        <v>28</v>
      </c>
      <c r="C28" s="1" t="s">
        <v>29</v>
      </c>
      <c r="G28" s="53" t="s">
        <v>21</v>
      </c>
      <c r="H28" s="89" t="e">
        <f>G27/H27</f>
        <v>#DIV/0!</v>
      </c>
    </row>
    <row r="29" spans="1:10" x14ac:dyDescent="0.2">
      <c r="G29" s="53" t="s">
        <v>22</v>
      </c>
      <c r="H29" s="90" t="e">
        <f>C27-H28*B27</f>
        <v>#DIV/0!</v>
      </c>
    </row>
    <row r="30" spans="1:10" x14ac:dyDescent="0.2">
      <c r="G30" s="53" t="s">
        <v>23</v>
      </c>
      <c r="H30" s="127"/>
      <c r="I30" s="128"/>
    </row>
    <row r="32" spans="1:10" x14ac:dyDescent="0.2">
      <c r="A32" s="73" t="s">
        <v>32</v>
      </c>
      <c r="B32" s="73"/>
      <c r="C32" s="73"/>
      <c r="D32" s="73"/>
    </row>
    <row r="33" spans="2:8" x14ac:dyDescent="0.2">
      <c r="C33" s="4" t="s">
        <v>15</v>
      </c>
      <c r="F33" s="4" t="s">
        <v>16</v>
      </c>
      <c r="G33" s="4" t="s">
        <v>275</v>
      </c>
      <c r="H33" s="4"/>
    </row>
    <row r="34" spans="2:8" x14ac:dyDescent="0.2">
      <c r="B34" s="4" t="s">
        <v>14</v>
      </c>
      <c r="C34" t="s">
        <v>24</v>
      </c>
      <c r="E34" s="93"/>
      <c r="F34" s="2" t="s">
        <v>9</v>
      </c>
      <c r="G34" t="s">
        <v>33</v>
      </c>
    </row>
    <row r="35" spans="2:8" x14ac:dyDescent="0.2">
      <c r="B35" s="4" t="s">
        <v>8</v>
      </c>
      <c r="C35" t="s">
        <v>25</v>
      </c>
      <c r="E35" s="90"/>
      <c r="F35" s="2" t="s">
        <v>318</v>
      </c>
      <c r="G35" t="s">
        <v>13</v>
      </c>
      <c r="H35" s="2" t="s">
        <v>276</v>
      </c>
    </row>
    <row r="36" spans="2:8" x14ac:dyDescent="0.2">
      <c r="C36" t="s">
        <v>26</v>
      </c>
      <c r="E36" s="89"/>
      <c r="F36" s="2" t="s">
        <v>10</v>
      </c>
      <c r="G36" t="s">
        <v>13</v>
      </c>
      <c r="H36" s="2" t="s">
        <v>17</v>
      </c>
    </row>
    <row r="37" spans="2:8" ht="19" x14ac:dyDescent="0.2">
      <c r="C37" t="s">
        <v>27</v>
      </c>
      <c r="E37" s="89"/>
      <c r="F37" s="2" t="s">
        <v>11</v>
      </c>
      <c r="G37" t="s">
        <v>13</v>
      </c>
    </row>
    <row r="38" spans="2:8" ht="19" x14ac:dyDescent="0.2">
      <c r="C38" t="s">
        <v>27</v>
      </c>
      <c r="E38" s="90"/>
      <c r="F38" s="2" t="s">
        <v>12</v>
      </c>
      <c r="H38" t="s">
        <v>18</v>
      </c>
    </row>
    <row r="41" spans="2:8" x14ac:dyDescent="0.2">
      <c r="B41" t="s">
        <v>30</v>
      </c>
    </row>
    <row r="51" spans="1:10" ht="18" x14ac:dyDescent="0.25">
      <c r="B51" t="s">
        <v>31</v>
      </c>
    </row>
    <row r="52" spans="1:10" x14ac:dyDescent="0.2">
      <c r="B52" t="s">
        <v>294</v>
      </c>
    </row>
    <row r="54" spans="1:10" x14ac:dyDescent="0.2">
      <c r="A54" s="73" t="s">
        <v>86</v>
      </c>
      <c r="B54" s="73"/>
      <c r="C54" s="73"/>
      <c r="D54" t="s">
        <v>273</v>
      </c>
    </row>
    <row r="55" spans="1:10" x14ac:dyDescent="0.2">
      <c r="B55" t="s">
        <v>277</v>
      </c>
      <c r="D55" s="67"/>
      <c r="E55" s="67"/>
      <c r="F55" s="67"/>
      <c r="G55" s="67"/>
      <c r="H55" s="67"/>
      <c r="J55" s="2"/>
    </row>
    <row r="56" spans="1:10" x14ac:dyDescent="0.2">
      <c r="B56" t="s">
        <v>274</v>
      </c>
    </row>
    <row r="57" spans="1:10" x14ac:dyDescent="0.2">
      <c r="B57" t="s">
        <v>87</v>
      </c>
    </row>
    <row r="58" spans="1:10" x14ac:dyDescent="0.2">
      <c r="B58" t="s">
        <v>278</v>
      </c>
    </row>
    <row r="71" spans="1:33" x14ac:dyDescent="0.2">
      <c r="P71" s="4" t="s">
        <v>327</v>
      </c>
    </row>
    <row r="72" spans="1:33" x14ac:dyDescent="0.2">
      <c r="P72" t="s">
        <v>104</v>
      </c>
      <c r="Q72" t="s">
        <v>72</v>
      </c>
    </row>
    <row r="73" spans="1:33" x14ac:dyDescent="0.2">
      <c r="P73" t="s">
        <v>201</v>
      </c>
      <c r="Q73" t="s">
        <v>1017</v>
      </c>
    </row>
    <row r="74" spans="1:33" x14ac:dyDescent="0.2">
      <c r="P74" t="s">
        <v>202</v>
      </c>
      <c r="Q74" t="s">
        <v>472</v>
      </c>
    </row>
    <row r="75" spans="1:33" x14ac:dyDescent="0.2">
      <c r="A75" s="73" t="s">
        <v>88</v>
      </c>
      <c r="B75" s="73" t="s">
        <v>326</v>
      </c>
      <c r="C75" s="73"/>
      <c r="D75" s="73"/>
      <c r="E75" s="73"/>
      <c r="F75" s="73"/>
      <c r="G75" s="73"/>
      <c r="H75" s="73"/>
      <c r="P75" t="s">
        <v>203</v>
      </c>
      <c r="Q75" t="s">
        <v>473</v>
      </c>
    </row>
    <row r="76" spans="1:33" x14ac:dyDescent="0.2">
      <c r="B76" s="95" t="s">
        <v>471</v>
      </c>
      <c r="C76" s="95"/>
      <c r="D76" s="95"/>
      <c r="E76" s="95"/>
      <c r="F76" s="95"/>
      <c r="G76" s="15"/>
    </row>
    <row r="77" spans="1:33" x14ac:dyDescent="0.2">
      <c r="B77" s="95" t="s">
        <v>474</v>
      </c>
      <c r="C77" s="95"/>
      <c r="D77" s="95"/>
      <c r="E77" s="95"/>
      <c r="F77" s="95"/>
      <c r="G77" s="15"/>
      <c r="Z77" s="22" t="s">
        <v>104</v>
      </c>
      <c r="AA77" s="21" t="s">
        <v>490</v>
      </c>
      <c r="AF77" s="22" t="s">
        <v>103</v>
      </c>
      <c r="AG77" s="25" t="s">
        <v>488</v>
      </c>
    </row>
    <row r="78" spans="1:33" x14ac:dyDescent="0.2">
      <c r="A78" s="73" t="s">
        <v>89</v>
      </c>
      <c r="B78" t="s">
        <v>470</v>
      </c>
      <c r="AA78" t="s">
        <v>491</v>
      </c>
    </row>
    <row r="79" spans="1:33" x14ac:dyDescent="0.2">
      <c r="B79" t="s">
        <v>319</v>
      </c>
    </row>
    <row r="80" spans="1:33" x14ac:dyDescent="0.2">
      <c r="B80" t="s">
        <v>475</v>
      </c>
      <c r="E80" s="2"/>
    </row>
    <row r="81" spans="2:35" x14ac:dyDescent="0.2">
      <c r="B81" t="s">
        <v>90</v>
      </c>
      <c r="E81" s="2"/>
    </row>
    <row r="83" spans="2:35" x14ac:dyDescent="0.2">
      <c r="H83" s="4"/>
    </row>
    <row r="87" spans="2:35" x14ac:dyDescent="0.2">
      <c r="U87" s="22" t="s">
        <v>100</v>
      </c>
      <c r="V87" s="21" t="s">
        <v>487</v>
      </c>
    </row>
    <row r="88" spans="2:35" x14ac:dyDescent="0.2">
      <c r="V88" t="s">
        <v>486</v>
      </c>
    </row>
    <row r="89" spans="2:35" ht="15" customHeight="1" x14ac:dyDescent="0.2"/>
    <row r="90" spans="2:35" x14ac:dyDescent="0.2">
      <c r="B90" s="8"/>
    </row>
    <row r="91" spans="2:35" x14ac:dyDescent="0.2">
      <c r="AH91" s="22" t="s">
        <v>102</v>
      </c>
      <c r="AI91" s="25" t="s">
        <v>489</v>
      </c>
    </row>
    <row r="98" spans="1:10" x14ac:dyDescent="0.2">
      <c r="A98" s="72" t="s">
        <v>95</v>
      </c>
      <c r="B98" s="73"/>
      <c r="C98" s="73"/>
      <c r="D98" s="73"/>
      <c r="E98" s="73"/>
      <c r="F98" s="73"/>
      <c r="G98" s="73"/>
    </row>
    <row r="99" spans="1:10" x14ac:dyDescent="0.2">
      <c r="B99" t="s">
        <v>91</v>
      </c>
    </row>
    <row r="100" spans="1:10" x14ac:dyDescent="0.2">
      <c r="B100" t="s">
        <v>92</v>
      </c>
    </row>
    <row r="101" spans="1:10" x14ac:dyDescent="0.2">
      <c r="B101" t="s">
        <v>248</v>
      </c>
    </row>
    <row r="102" spans="1:10" x14ac:dyDescent="0.2">
      <c r="B102" t="s">
        <v>290</v>
      </c>
    </row>
    <row r="104" spans="1:10" x14ac:dyDescent="0.2">
      <c r="B104" t="s">
        <v>35</v>
      </c>
    </row>
    <row r="105" spans="1:10" ht="17" thickBot="1" x14ac:dyDescent="0.25"/>
    <row r="106" spans="1:10" x14ac:dyDescent="0.2">
      <c r="B106" s="16" t="s">
        <v>36</v>
      </c>
      <c r="C106" s="16"/>
    </row>
    <row r="107" spans="1:10" x14ac:dyDescent="0.2">
      <c r="B107" t="s">
        <v>37</v>
      </c>
    </row>
    <row r="108" spans="1:10" x14ac:dyDescent="0.2">
      <c r="A108" s="65">
        <f>C108</f>
        <v>0</v>
      </c>
      <c r="B108" t="s">
        <v>38</v>
      </c>
      <c r="J108" s="75"/>
    </row>
    <row r="109" spans="1:10" x14ac:dyDescent="0.2">
      <c r="A109" s="76">
        <f>C109</f>
        <v>0</v>
      </c>
      <c r="B109" t="s">
        <v>39</v>
      </c>
    </row>
    <row r="110" spans="1:10" x14ac:dyDescent="0.2">
      <c r="B110" t="s">
        <v>40</v>
      </c>
    </row>
    <row r="111" spans="1:10" ht="17" thickBot="1" x14ac:dyDescent="0.25">
      <c r="B111" s="17" t="s">
        <v>41</v>
      </c>
      <c r="C111" s="17"/>
    </row>
    <row r="113" spans="1:12" ht="17" thickBot="1" x14ac:dyDescent="0.25">
      <c r="B113" t="s">
        <v>42</v>
      </c>
    </row>
    <row r="114" spans="1:12" x14ac:dyDescent="0.2">
      <c r="B114" s="18"/>
      <c r="C114" s="18" t="s">
        <v>43</v>
      </c>
      <c r="D114" s="18" t="s">
        <v>44</v>
      </c>
      <c r="E114" s="18" t="s">
        <v>45</v>
      </c>
      <c r="F114" s="18" t="s">
        <v>46</v>
      </c>
      <c r="G114" s="18" t="s">
        <v>47</v>
      </c>
      <c r="K114" s="18" t="s">
        <v>476</v>
      </c>
    </row>
    <row r="115" spans="1:12" x14ac:dyDescent="0.2">
      <c r="B115" t="s">
        <v>8</v>
      </c>
      <c r="K115" s="90"/>
      <c r="L115" t="s">
        <v>46</v>
      </c>
    </row>
    <row r="116" spans="1:12" x14ac:dyDescent="0.2">
      <c r="B116" t="s">
        <v>48</v>
      </c>
      <c r="K116" s="103"/>
      <c r="L116" t="s">
        <v>477</v>
      </c>
    </row>
    <row r="117" spans="1:12" ht="17" thickBot="1" x14ac:dyDescent="0.25">
      <c r="B117" s="17" t="s">
        <v>49</v>
      </c>
      <c r="C117" s="17"/>
      <c r="D117" s="17"/>
      <c r="E117" s="17"/>
      <c r="F117" s="17"/>
      <c r="G117" s="17"/>
    </row>
    <row r="118" spans="1:12" ht="17" thickBot="1" x14ac:dyDescent="0.25"/>
    <row r="119" spans="1:12" x14ac:dyDescent="0.2">
      <c r="B119" s="18"/>
      <c r="C119" s="18" t="s">
        <v>50</v>
      </c>
      <c r="D119" s="18" t="s">
        <v>40</v>
      </c>
      <c r="E119" s="18" t="s">
        <v>51</v>
      </c>
      <c r="F119" s="18" t="s">
        <v>52</v>
      </c>
      <c r="G119" s="18" t="s">
        <v>53</v>
      </c>
      <c r="H119" s="18" t="s">
        <v>54</v>
      </c>
      <c r="I119" s="18" t="s">
        <v>55</v>
      </c>
      <c r="J119" s="18" t="s">
        <v>56</v>
      </c>
    </row>
    <row r="120" spans="1:12" x14ac:dyDescent="0.2">
      <c r="B120" t="s">
        <v>57</v>
      </c>
      <c r="K120" s="94" t="s">
        <v>287</v>
      </c>
    </row>
    <row r="121" spans="1:12" ht="17" thickBot="1" x14ac:dyDescent="0.25">
      <c r="A121" s="19" t="s">
        <v>93</v>
      </c>
      <c r="B121" s="17" t="s">
        <v>58</v>
      </c>
      <c r="C121" s="17"/>
      <c r="D121" s="17"/>
      <c r="E121" s="17"/>
      <c r="F121" s="17"/>
      <c r="G121" s="17"/>
      <c r="H121" s="17"/>
      <c r="I121" s="17"/>
      <c r="J121" s="17"/>
    </row>
    <row r="124" spans="1:12" x14ac:dyDescent="0.2">
      <c r="A124" s="72" t="s">
        <v>94</v>
      </c>
      <c r="B124" s="73"/>
      <c r="C124" s="73"/>
      <c r="D124" s="73"/>
      <c r="E124" s="73"/>
      <c r="F124" s="73"/>
      <c r="G124" s="73"/>
      <c r="H124" s="73"/>
      <c r="I124" s="73"/>
    </row>
    <row r="125" spans="1:12" x14ac:dyDescent="0.2">
      <c r="B125" t="s">
        <v>249</v>
      </c>
    </row>
    <row r="126" spans="1:12" x14ac:dyDescent="0.2">
      <c r="B126" t="s">
        <v>478</v>
      </c>
    </row>
    <row r="127" spans="1:12" x14ac:dyDescent="0.2">
      <c r="B127" t="s">
        <v>205</v>
      </c>
    </row>
    <row r="128" spans="1:12" x14ac:dyDescent="0.2">
      <c r="B128" t="s">
        <v>291</v>
      </c>
    </row>
    <row r="130" spans="1:10" x14ac:dyDescent="0.2">
      <c r="B130" t="s">
        <v>35</v>
      </c>
    </row>
    <row r="131" spans="1:10" ht="17" thickBot="1" x14ac:dyDescent="0.25"/>
    <row r="132" spans="1:10" x14ac:dyDescent="0.2">
      <c r="B132" s="16" t="s">
        <v>36</v>
      </c>
      <c r="C132" s="16"/>
    </row>
    <row r="133" spans="1:10" x14ac:dyDescent="0.2">
      <c r="B133" t="s">
        <v>37</v>
      </c>
    </row>
    <row r="134" spans="1:10" x14ac:dyDescent="0.2">
      <c r="A134" s="65">
        <f>C134</f>
        <v>0</v>
      </c>
      <c r="B134" t="s">
        <v>38</v>
      </c>
    </row>
    <row r="135" spans="1:10" x14ac:dyDescent="0.2">
      <c r="A135" s="76">
        <f>C135</f>
        <v>0</v>
      </c>
      <c r="B135" t="s">
        <v>39</v>
      </c>
    </row>
    <row r="136" spans="1:10" x14ac:dyDescent="0.2">
      <c r="B136" t="s">
        <v>40</v>
      </c>
      <c r="J136" t="s">
        <v>288</v>
      </c>
    </row>
    <row r="137" spans="1:10" ht="17" thickBot="1" x14ac:dyDescent="0.25">
      <c r="B137" s="17" t="s">
        <v>41</v>
      </c>
      <c r="C137" s="17"/>
    </row>
    <row r="139" spans="1:10" ht="17" thickBot="1" x14ac:dyDescent="0.25">
      <c r="B139" t="s">
        <v>42</v>
      </c>
    </row>
    <row r="140" spans="1:10" x14ac:dyDescent="0.2">
      <c r="B140" s="18"/>
      <c r="C140" s="18" t="s">
        <v>43</v>
      </c>
      <c r="D140" s="18" t="s">
        <v>44</v>
      </c>
      <c r="E140" s="18" t="s">
        <v>45</v>
      </c>
      <c r="F140" s="18" t="s">
        <v>46</v>
      </c>
      <c r="G140" s="18" t="s">
        <v>47</v>
      </c>
    </row>
    <row r="141" spans="1:10" x14ac:dyDescent="0.2">
      <c r="B141" t="s">
        <v>8</v>
      </c>
    </row>
    <row r="142" spans="1:10" x14ac:dyDescent="0.2">
      <c r="B142" t="s">
        <v>48</v>
      </c>
    </row>
    <row r="143" spans="1:10" ht="17" thickBot="1" x14ac:dyDescent="0.25">
      <c r="B143" s="17" t="s">
        <v>49</v>
      </c>
      <c r="C143" s="17"/>
      <c r="D143" s="17"/>
      <c r="E143" s="17"/>
      <c r="F143" s="17"/>
      <c r="G143" s="17"/>
    </row>
    <row r="144" spans="1:10" ht="17" thickBot="1" x14ac:dyDescent="0.25"/>
    <row r="145" spans="1:10" x14ac:dyDescent="0.2">
      <c r="B145" s="18"/>
      <c r="C145" s="18" t="s">
        <v>50</v>
      </c>
      <c r="D145" s="18" t="s">
        <v>40</v>
      </c>
      <c r="E145" s="18" t="s">
        <v>51</v>
      </c>
      <c r="F145" s="18" t="s">
        <v>52</v>
      </c>
      <c r="G145" s="18" t="s">
        <v>53</v>
      </c>
      <c r="H145" s="18" t="s">
        <v>54</v>
      </c>
      <c r="I145" s="18" t="s">
        <v>55</v>
      </c>
      <c r="J145" s="18" t="s">
        <v>56</v>
      </c>
    </row>
    <row r="146" spans="1:10" x14ac:dyDescent="0.2">
      <c r="B146" t="s">
        <v>57</v>
      </c>
    </row>
    <row r="147" spans="1:10" x14ac:dyDescent="0.2">
      <c r="A147" s="54" t="s">
        <v>204</v>
      </c>
      <c r="B147" t="s">
        <v>58</v>
      </c>
    </row>
    <row r="148" spans="1:10" x14ac:dyDescent="0.2">
      <c r="A148" s="54" t="s">
        <v>228</v>
      </c>
      <c r="B148" t="s">
        <v>59</v>
      </c>
    </row>
    <row r="149" spans="1:10" ht="17" thickBot="1" x14ac:dyDescent="0.25">
      <c r="A149" s="54" t="s">
        <v>229</v>
      </c>
      <c r="B149" s="17" t="s">
        <v>60</v>
      </c>
      <c r="C149" s="17"/>
      <c r="D149" s="17"/>
      <c r="E149" s="17"/>
      <c r="F149" s="17"/>
      <c r="G149" s="17"/>
      <c r="H149" s="17"/>
      <c r="I149" s="17"/>
      <c r="J149" s="17"/>
    </row>
    <row r="152" spans="1:10" x14ac:dyDescent="0.2">
      <c r="A152" s="72" t="s">
        <v>293</v>
      </c>
      <c r="B152" s="73"/>
      <c r="C152" s="73"/>
      <c r="D152" s="73"/>
      <c r="E152" s="73"/>
      <c r="F152" s="73"/>
      <c r="G152" s="73"/>
    </row>
    <row r="153" spans="1:10" x14ac:dyDescent="0.2">
      <c r="B153" t="s">
        <v>233</v>
      </c>
    </row>
    <row r="154" spans="1:10" x14ac:dyDescent="0.2">
      <c r="B154" t="s">
        <v>479</v>
      </c>
    </row>
    <row r="155" spans="1:10" x14ac:dyDescent="0.2">
      <c r="B155" t="s">
        <v>230</v>
      </c>
    </row>
    <row r="156" spans="1:10" x14ac:dyDescent="0.2">
      <c r="B156" t="s">
        <v>206</v>
      </c>
    </row>
    <row r="157" spans="1:10" x14ac:dyDescent="0.2">
      <c r="B157" t="s">
        <v>292</v>
      </c>
    </row>
    <row r="159" spans="1:10" x14ac:dyDescent="0.2">
      <c r="B159" t="s">
        <v>35</v>
      </c>
    </row>
    <row r="160" spans="1:10" ht="17" thickBot="1" x14ac:dyDescent="0.25"/>
    <row r="161" spans="1:12" x14ac:dyDescent="0.2">
      <c r="B161" s="16" t="s">
        <v>36</v>
      </c>
      <c r="C161" s="16"/>
    </row>
    <row r="162" spans="1:12" x14ac:dyDescent="0.2">
      <c r="B162" t="s">
        <v>37</v>
      </c>
    </row>
    <row r="163" spans="1:12" x14ac:dyDescent="0.2">
      <c r="A163" s="65">
        <f>C163</f>
        <v>0</v>
      </c>
      <c r="B163" t="s">
        <v>38</v>
      </c>
    </row>
    <row r="164" spans="1:12" x14ac:dyDescent="0.2">
      <c r="A164" s="76">
        <f>C164</f>
        <v>0</v>
      </c>
      <c r="B164" t="s">
        <v>39</v>
      </c>
    </row>
    <row r="165" spans="1:12" x14ac:dyDescent="0.2">
      <c r="B165" t="s">
        <v>40</v>
      </c>
    </row>
    <row r="166" spans="1:12" ht="17" thickBot="1" x14ac:dyDescent="0.25">
      <c r="B166" s="17" t="s">
        <v>41</v>
      </c>
      <c r="C166" s="17"/>
    </row>
    <row r="168" spans="1:12" ht="17" thickBot="1" x14ac:dyDescent="0.25">
      <c r="B168" t="s">
        <v>42</v>
      </c>
    </row>
    <row r="169" spans="1:12" x14ac:dyDescent="0.2">
      <c r="B169" s="18"/>
      <c r="C169" s="18" t="s">
        <v>43</v>
      </c>
      <c r="D169" s="18" t="s">
        <v>44</v>
      </c>
      <c r="E169" s="18" t="s">
        <v>45</v>
      </c>
      <c r="F169" s="18" t="s">
        <v>46</v>
      </c>
      <c r="G169" s="18" t="s">
        <v>47</v>
      </c>
      <c r="K169" s="18" t="s">
        <v>476</v>
      </c>
    </row>
    <row r="170" spans="1:12" x14ac:dyDescent="0.2">
      <c r="B170" t="s">
        <v>8</v>
      </c>
      <c r="K170" s="90" t="e">
        <f>_xlfn.F.INV.RT(0.05,C170,C171)</f>
        <v>#NUM!</v>
      </c>
      <c r="L170" t="s">
        <v>46</v>
      </c>
    </row>
    <row r="171" spans="1:12" x14ac:dyDescent="0.2">
      <c r="B171" t="s">
        <v>48</v>
      </c>
      <c r="K171" s="103" t="e">
        <f>_xlfn.T.INV.2T(0.05,C171)</f>
        <v>#NUM!</v>
      </c>
      <c r="L171" t="s">
        <v>477</v>
      </c>
    </row>
    <row r="172" spans="1:12" ht="17" thickBot="1" x14ac:dyDescent="0.25">
      <c r="B172" s="17" t="s">
        <v>49</v>
      </c>
      <c r="C172" s="17"/>
      <c r="D172" s="17"/>
      <c r="E172" s="17"/>
      <c r="F172" s="17"/>
      <c r="G172" s="17"/>
    </row>
    <row r="173" spans="1:12" ht="17" thickBot="1" x14ac:dyDescent="0.25"/>
    <row r="174" spans="1:12" x14ac:dyDescent="0.2">
      <c r="B174" s="18"/>
      <c r="C174" s="18" t="s">
        <v>50</v>
      </c>
      <c r="D174" s="18" t="s">
        <v>40</v>
      </c>
      <c r="E174" s="18" t="s">
        <v>51</v>
      </c>
      <c r="F174" s="18" t="s">
        <v>52</v>
      </c>
      <c r="G174" s="18" t="s">
        <v>53</v>
      </c>
      <c r="H174" s="18" t="s">
        <v>54</v>
      </c>
      <c r="I174" s="18" t="s">
        <v>55</v>
      </c>
      <c r="J174" s="18" t="s">
        <v>56</v>
      </c>
    </row>
    <row r="175" spans="1:12" x14ac:dyDescent="0.2">
      <c r="B175" t="s">
        <v>57</v>
      </c>
    </row>
    <row r="176" spans="1:12" ht="17" thickBot="1" x14ac:dyDescent="0.25">
      <c r="A176" s="54" t="s">
        <v>228</v>
      </c>
      <c r="B176" s="17" t="s">
        <v>58</v>
      </c>
      <c r="C176" s="17"/>
      <c r="D176" s="17"/>
      <c r="E176" s="17"/>
      <c r="F176" s="17"/>
      <c r="G176" s="17"/>
      <c r="H176" s="17"/>
      <c r="I176" s="17"/>
      <c r="J176" s="17"/>
    </row>
    <row r="179" spans="1:10" x14ac:dyDescent="0.2">
      <c r="A179" s="72" t="s">
        <v>96</v>
      </c>
      <c r="B179" s="73"/>
      <c r="C179" s="73"/>
      <c r="D179" s="73"/>
      <c r="E179" s="73"/>
      <c r="F179" s="73"/>
      <c r="G179" s="73"/>
      <c r="H179" s="73"/>
      <c r="I179" s="73"/>
    </row>
    <row r="180" spans="1:10" x14ac:dyDescent="0.2">
      <c r="A180" t="s">
        <v>218</v>
      </c>
      <c r="G180" s="72" t="s">
        <v>289</v>
      </c>
      <c r="H180" s="73"/>
      <c r="I180" s="73"/>
      <c r="J180" s="73"/>
    </row>
    <row r="198" spans="1:34" x14ac:dyDescent="0.2">
      <c r="A198" s="104" t="s">
        <v>480</v>
      </c>
    </row>
    <row r="199" spans="1:34" x14ac:dyDescent="0.2">
      <c r="A199" s="105" t="s">
        <v>231</v>
      </c>
    </row>
    <row r="200" spans="1:34" x14ac:dyDescent="0.2">
      <c r="A200" s="104" t="s">
        <v>481</v>
      </c>
    </row>
    <row r="201" spans="1:34" s="85" customFormat="1" x14ac:dyDescent="0.2">
      <c r="A201"/>
      <c r="B201"/>
      <c r="C201"/>
      <c r="D201"/>
      <c r="E201"/>
      <c r="F201"/>
      <c r="G201"/>
      <c r="H201"/>
      <c r="I201"/>
      <c r="J201"/>
      <c r="T201"/>
      <c r="U201"/>
      <c r="V201"/>
      <c r="W201"/>
      <c r="X201"/>
      <c r="Y201"/>
      <c r="Z201"/>
      <c r="AA201"/>
      <c r="AB201"/>
      <c r="AC201"/>
      <c r="AD201"/>
      <c r="AE201"/>
      <c r="AF201"/>
      <c r="AG201"/>
      <c r="AH201"/>
    </row>
    <row r="202" spans="1:34" s="85" customFormat="1" x14ac:dyDescent="0.2">
      <c r="A202"/>
      <c r="B202"/>
      <c r="C202"/>
      <c r="D202"/>
      <c r="E202"/>
      <c r="F202"/>
      <c r="G202"/>
      <c r="H202"/>
      <c r="I202"/>
      <c r="J202"/>
    </row>
    <row r="203" spans="1:34" s="85" customFormat="1" x14ac:dyDescent="0.2">
      <c r="A203"/>
      <c r="B203"/>
      <c r="C203"/>
      <c r="D203"/>
      <c r="E203"/>
      <c r="F203"/>
      <c r="G203"/>
      <c r="H203"/>
      <c r="I203"/>
      <c r="J203"/>
    </row>
    <row r="204" spans="1:34" s="85" customFormat="1" x14ac:dyDescent="0.2">
      <c r="A204"/>
      <c r="B204"/>
      <c r="C204"/>
      <c r="D204"/>
      <c r="E204"/>
      <c r="F204"/>
      <c r="G204"/>
      <c r="H204"/>
      <c r="I204"/>
      <c r="J204"/>
    </row>
    <row r="205" spans="1:34" s="85" customFormat="1" x14ac:dyDescent="0.2">
      <c r="A205"/>
      <c r="B205"/>
      <c r="C205"/>
      <c r="D205"/>
      <c r="E205"/>
      <c r="F205"/>
      <c r="G205"/>
      <c r="H205"/>
      <c r="I205"/>
      <c r="J205"/>
    </row>
    <row r="206" spans="1:34" s="85" customFormat="1" x14ac:dyDescent="0.2">
      <c r="A206"/>
      <c r="B206"/>
      <c r="C206"/>
      <c r="D206"/>
      <c r="E206"/>
      <c r="F206"/>
      <c r="G206"/>
      <c r="H206"/>
      <c r="I206"/>
      <c r="J206"/>
    </row>
    <row r="207" spans="1:34" s="85" customFormat="1" x14ac:dyDescent="0.2">
      <c r="A207"/>
      <c r="B207"/>
      <c r="C207"/>
      <c r="D207"/>
      <c r="E207"/>
      <c r="F207"/>
      <c r="G207"/>
      <c r="H207"/>
      <c r="I207"/>
      <c r="J207"/>
    </row>
    <row r="208" spans="1:34" s="85" customFormat="1" x14ac:dyDescent="0.2">
      <c r="A208"/>
      <c r="B208"/>
      <c r="C208"/>
      <c r="D208"/>
      <c r="E208"/>
      <c r="F208"/>
      <c r="G208"/>
      <c r="H208"/>
      <c r="I208"/>
      <c r="J208"/>
    </row>
    <row r="209" spans="1:34" s="85" customFormat="1" x14ac:dyDescent="0.2">
      <c r="A209"/>
      <c r="B209"/>
      <c r="C209"/>
      <c r="D209"/>
      <c r="E209"/>
      <c r="F209"/>
      <c r="G209"/>
      <c r="H209"/>
      <c r="I209"/>
      <c r="J209"/>
    </row>
    <row r="210" spans="1:34" s="85" customFormat="1" x14ac:dyDescent="0.2">
      <c r="A210"/>
      <c r="B210"/>
      <c r="C210"/>
      <c r="D210"/>
      <c r="E210"/>
      <c r="F210"/>
      <c r="G210"/>
      <c r="H210"/>
      <c r="I210"/>
      <c r="J210"/>
    </row>
    <row r="211" spans="1:34" s="85" customFormat="1" x14ac:dyDescent="0.2">
      <c r="A211"/>
      <c r="B211"/>
      <c r="C211"/>
      <c r="D211"/>
      <c r="E211"/>
      <c r="F211"/>
      <c r="G211"/>
      <c r="H211"/>
      <c r="I211"/>
      <c r="J211"/>
    </row>
    <row r="212" spans="1:34" s="85" customFormat="1" x14ac:dyDescent="0.2">
      <c r="A212"/>
      <c r="B212"/>
      <c r="C212"/>
      <c r="D212"/>
      <c r="E212"/>
      <c r="F212"/>
      <c r="G212"/>
      <c r="H212"/>
      <c r="I212"/>
      <c r="J212"/>
    </row>
    <row r="213" spans="1:34" s="85" customFormat="1" x14ac:dyDescent="0.2">
      <c r="A213"/>
      <c r="B213"/>
      <c r="C213"/>
      <c r="D213"/>
      <c r="E213"/>
      <c r="F213"/>
      <c r="G213"/>
      <c r="H213"/>
      <c r="I213"/>
      <c r="J213"/>
    </row>
    <row r="214" spans="1:34" s="85" customFormat="1" x14ac:dyDescent="0.2">
      <c r="A214"/>
      <c r="B214"/>
      <c r="C214"/>
      <c r="D214"/>
      <c r="E214"/>
      <c r="F214"/>
      <c r="G214"/>
      <c r="H214"/>
      <c r="I214"/>
      <c r="J214"/>
    </row>
    <row r="215" spans="1:34" x14ac:dyDescent="0.2">
      <c r="T215" s="85"/>
      <c r="U215" s="85"/>
      <c r="V215" s="85"/>
      <c r="W215" s="85"/>
      <c r="X215" s="85"/>
      <c r="Y215" s="85"/>
      <c r="Z215" s="85"/>
      <c r="AA215" s="85"/>
      <c r="AB215" s="85"/>
      <c r="AC215" s="85"/>
      <c r="AD215" s="85"/>
      <c r="AE215" s="85"/>
      <c r="AF215" s="85"/>
      <c r="AG215" s="85"/>
      <c r="AH215" s="85"/>
    </row>
  </sheetData>
  <mergeCells count="1">
    <mergeCell ref="H30:I30"/>
  </mergeCells>
  <conditionalFormatting sqref="A108">
    <cfRule type="cellIs" dxfId="34" priority="5" stopIfTrue="1" operator="between">
      <formula>0.505</formula>
      <formula>0.51</formula>
    </cfRule>
  </conditionalFormatting>
  <conditionalFormatting sqref="A134">
    <cfRule type="cellIs" dxfId="33" priority="4" operator="between">
      <formula>0.4</formula>
      <formula>0.402</formula>
    </cfRule>
  </conditionalFormatting>
  <conditionalFormatting sqref="A163">
    <cfRule type="cellIs" dxfId="32" priority="3" operator="between">
      <formula>0.08</formula>
      <formula>0.082</formula>
    </cfRule>
  </conditionalFormatting>
  <conditionalFormatting sqref="C27">
    <cfRule type="cellIs" dxfId="31" priority="16" operator="between">
      <formula>8.4</formula>
      <formula>8.43</formula>
    </cfRule>
  </conditionalFormatting>
  <conditionalFormatting sqref="E7">
    <cfRule type="cellIs" dxfId="30" priority="15" stopIfTrue="1" operator="between">
      <formula>2.26</formula>
      <formula>2.3</formula>
    </cfRule>
  </conditionalFormatting>
  <conditionalFormatting sqref="E35">
    <cfRule type="cellIs" dxfId="29" priority="8" operator="between">
      <formula>0.375</formula>
      <formula>0.38</formula>
    </cfRule>
  </conditionalFormatting>
  <conditionalFormatting sqref="E38">
    <cfRule type="cellIs" dxfId="28" priority="21" operator="between">
      <formula>0.4</formula>
      <formula>0.41</formula>
    </cfRule>
  </conditionalFormatting>
  <conditionalFormatting sqref="F12">
    <cfRule type="cellIs" dxfId="27" priority="14" stopIfTrue="1" operator="between">
      <formula>-0.43</formula>
      <formula>-0.4</formula>
    </cfRule>
  </conditionalFormatting>
  <conditionalFormatting sqref="G21">
    <cfRule type="cellIs" dxfId="26" priority="13" stopIfTrue="1" operator="between">
      <formula>19.07</formula>
      <formula>19.08</formula>
    </cfRule>
  </conditionalFormatting>
  <conditionalFormatting sqref="H25">
    <cfRule type="cellIs" dxfId="25" priority="11" stopIfTrue="1" operator="between">
      <formula>5.9</formula>
      <formula>5.905</formula>
    </cfRule>
  </conditionalFormatting>
  <conditionalFormatting sqref="H29">
    <cfRule type="cellIs" dxfId="24" priority="22" operator="between">
      <formula>5.58</formula>
      <formula>5.582</formula>
    </cfRule>
  </conditionalFormatting>
  <conditionalFormatting sqref="I21">
    <cfRule type="cellIs" dxfId="23" priority="12" stopIfTrue="1" operator="between">
      <formula>6.33</formula>
      <formula>6.34</formula>
    </cfRule>
  </conditionalFormatting>
  <conditionalFormatting sqref="J19">
    <cfRule type="cellIs" dxfId="22" priority="20" stopIfTrue="1" operator="between">
      <formula>-0.89</formula>
      <formula>-0.9</formula>
    </cfRule>
  </conditionalFormatting>
  <conditionalFormatting sqref="J27">
    <cfRule type="cellIs" dxfId="21" priority="10" stopIfTrue="1" operator="between">
      <formula>-0.0000001</formula>
      <formula>0.00000000001</formula>
    </cfRule>
  </conditionalFormatting>
  <conditionalFormatting sqref="K115">
    <cfRule type="cellIs" dxfId="20" priority="7" operator="between">
      <formula>4.14</formula>
      <formula>4.15</formula>
    </cfRule>
  </conditionalFormatting>
  <conditionalFormatting sqref="K170">
    <cfRule type="cellIs" dxfId="19" priority="6" operator="between">
      <formula>4.15</formula>
      <formula>4.16</formula>
    </cfRule>
  </conditionalFormatting>
  <pageMargins left="0.75" right="0.75" top="1" bottom="1" header="0.5" footer="0.5"/>
  <pageSetup paperSize="9" orientation="portrait" horizontalDpi="4294967292" verticalDpi="4294967292"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A788E-F8A0-E540-9053-6299A31FAAED}">
  <dimension ref="A1:W164"/>
  <sheetViews>
    <sheetView workbookViewId="0">
      <selection activeCell="O12" sqref="O12"/>
    </sheetView>
  </sheetViews>
  <sheetFormatPr baseColWidth="10" defaultRowHeight="16" x14ac:dyDescent="0.2"/>
  <cols>
    <col min="1" max="1" width="45.33203125" customWidth="1"/>
  </cols>
  <sheetData>
    <row r="1" spans="1:23" x14ac:dyDescent="0.2">
      <c r="A1" t="s">
        <v>329</v>
      </c>
      <c r="B1" t="s">
        <v>72</v>
      </c>
    </row>
    <row r="2" spans="1:23" ht="85" x14ac:dyDescent="0.2">
      <c r="A2" s="12"/>
      <c r="B2" s="13" t="s">
        <v>71</v>
      </c>
      <c r="C2" s="13" t="s">
        <v>73</v>
      </c>
      <c r="D2" s="13" t="s">
        <v>74</v>
      </c>
      <c r="E2" s="13" t="s">
        <v>70</v>
      </c>
      <c r="F2" s="13" t="s">
        <v>75</v>
      </c>
      <c r="G2" s="13" t="s">
        <v>76</v>
      </c>
      <c r="H2" s="13" t="s">
        <v>77</v>
      </c>
      <c r="I2" s="13" t="s">
        <v>78</v>
      </c>
      <c r="J2" s="13" t="s">
        <v>79</v>
      </c>
      <c r="L2" s="68"/>
      <c r="M2" s="68"/>
      <c r="N2" s="68"/>
      <c r="O2" s="68"/>
      <c r="P2" s="68"/>
      <c r="Q2" s="68"/>
      <c r="R2" s="68"/>
      <c r="S2" s="68"/>
      <c r="T2" s="68"/>
      <c r="U2" s="68"/>
      <c r="V2" s="68"/>
      <c r="W2" s="68"/>
    </row>
    <row r="3" spans="1:23" x14ac:dyDescent="0.2">
      <c r="A3" s="3" t="s">
        <v>330</v>
      </c>
      <c r="B3" s="48"/>
      <c r="C3" s="48"/>
      <c r="D3" s="49"/>
      <c r="E3" s="49"/>
      <c r="F3" s="49"/>
      <c r="G3" s="49"/>
      <c r="H3" s="49"/>
      <c r="I3" s="49"/>
      <c r="J3" s="50"/>
      <c r="L3" s="68"/>
      <c r="M3" s="68"/>
      <c r="N3" s="68"/>
      <c r="O3" s="68"/>
      <c r="P3" s="68"/>
      <c r="Q3" s="68"/>
      <c r="R3" s="68"/>
      <c r="S3" s="68"/>
      <c r="T3" s="68"/>
      <c r="U3" s="68"/>
      <c r="V3" s="68"/>
      <c r="W3" s="68"/>
    </row>
    <row r="4" spans="1:23" x14ac:dyDescent="0.2">
      <c r="A4" s="3" t="s">
        <v>331</v>
      </c>
      <c r="B4" s="48"/>
      <c r="C4" s="48"/>
      <c r="D4" s="49"/>
      <c r="E4" s="49"/>
      <c r="F4" s="49"/>
      <c r="G4" s="49"/>
      <c r="H4" s="49"/>
      <c r="I4" s="49"/>
      <c r="J4" s="50"/>
      <c r="L4" s="68"/>
      <c r="M4" s="68"/>
      <c r="N4" s="68"/>
      <c r="O4" s="68"/>
      <c r="P4" s="68"/>
      <c r="Q4" s="68"/>
      <c r="R4" s="68"/>
      <c r="S4" s="68"/>
      <c r="T4" s="68"/>
      <c r="U4" s="68"/>
      <c r="V4" s="68"/>
      <c r="W4" s="68"/>
    </row>
    <row r="5" spans="1:23" x14ac:dyDescent="0.2">
      <c r="A5" s="3" t="s">
        <v>332</v>
      </c>
      <c r="B5" s="48"/>
      <c r="C5" s="48"/>
      <c r="D5" s="49"/>
      <c r="E5" s="49"/>
      <c r="F5" s="49"/>
      <c r="G5" s="49"/>
      <c r="H5" s="49"/>
      <c r="I5" s="49"/>
      <c r="J5" s="50"/>
      <c r="L5" s="68"/>
      <c r="M5" s="68"/>
      <c r="N5" s="68"/>
      <c r="O5" s="68"/>
      <c r="P5" s="68"/>
      <c r="Q5" s="68"/>
      <c r="R5" s="68"/>
      <c r="S5" s="68"/>
      <c r="T5" s="68"/>
      <c r="U5" s="68"/>
      <c r="V5" s="68"/>
      <c r="W5" s="68"/>
    </row>
    <row r="6" spans="1:23" x14ac:dyDescent="0.2">
      <c r="A6" s="3" t="s">
        <v>333</v>
      </c>
      <c r="B6" s="48"/>
      <c r="C6" s="48"/>
      <c r="D6" s="49"/>
      <c r="E6" s="49"/>
      <c r="F6" s="49"/>
      <c r="G6" s="49"/>
      <c r="H6" s="49"/>
      <c r="I6" s="49"/>
      <c r="J6" s="50"/>
      <c r="L6" s="68"/>
      <c r="M6" s="68"/>
      <c r="N6" s="68"/>
      <c r="O6" s="68"/>
      <c r="P6" s="68"/>
      <c r="Q6" s="68"/>
      <c r="R6" s="68"/>
      <c r="S6" s="68"/>
      <c r="T6" s="68"/>
      <c r="U6" s="68"/>
      <c r="V6" s="68"/>
      <c r="W6" s="68"/>
    </row>
    <row r="7" spans="1:23" x14ac:dyDescent="0.2">
      <c r="A7" s="3" t="s">
        <v>334</v>
      </c>
      <c r="B7" s="48"/>
      <c r="C7" s="48"/>
      <c r="D7" s="49"/>
      <c r="E7" s="49"/>
      <c r="F7" s="49"/>
      <c r="G7" s="49"/>
      <c r="H7" s="49"/>
      <c r="I7" s="49"/>
      <c r="J7" s="50"/>
      <c r="L7" s="68"/>
      <c r="M7" s="68"/>
      <c r="N7" s="68"/>
      <c r="O7" s="68"/>
      <c r="P7" s="68"/>
      <c r="Q7" s="68"/>
      <c r="R7" s="68"/>
      <c r="S7" s="68"/>
      <c r="T7" s="68"/>
      <c r="U7" s="68"/>
      <c r="V7" s="68"/>
      <c r="W7" s="68"/>
    </row>
    <row r="8" spans="1:23" x14ac:dyDescent="0.2">
      <c r="A8" s="3" t="s">
        <v>335</v>
      </c>
      <c r="B8" s="48"/>
      <c r="C8" s="48"/>
      <c r="D8" s="49"/>
      <c r="E8" s="49"/>
      <c r="F8" s="49"/>
      <c r="G8" s="49"/>
      <c r="H8" s="49"/>
      <c r="I8" s="49"/>
      <c r="J8" s="50"/>
      <c r="L8" s="68"/>
      <c r="M8" s="68"/>
      <c r="N8" s="68"/>
      <c r="O8" s="68"/>
      <c r="P8" s="68"/>
      <c r="Q8" s="68"/>
      <c r="R8" s="68"/>
      <c r="S8" s="68"/>
      <c r="T8" s="68"/>
      <c r="U8" s="68"/>
      <c r="V8" s="68"/>
      <c r="W8" s="68"/>
    </row>
    <row r="9" spans="1:23" x14ac:dyDescent="0.2">
      <c r="A9" s="3" t="s">
        <v>336</v>
      </c>
      <c r="B9" s="48"/>
      <c r="C9" s="48"/>
      <c r="D9" s="49"/>
      <c r="E9" s="49"/>
      <c r="F9" s="49"/>
      <c r="G9" s="49"/>
      <c r="H9" s="49"/>
      <c r="I9" s="49"/>
      <c r="J9" s="50"/>
      <c r="L9" s="68"/>
      <c r="M9" s="68"/>
      <c r="N9" s="68"/>
      <c r="O9" s="68"/>
      <c r="P9" s="68"/>
      <c r="Q9" s="68"/>
      <c r="R9" s="68"/>
      <c r="S9" s="68"/>
      <c r="T9" s="68"/>
      <c r="U9" s="68"/>
      <c r="V9" s="68"/>
      <c r="W9" s="68"/>
    </row>
    <row r="10" spans="1:23" x14ac:dyDescent="0.2">
      <c r="A10" s="3" t="s">
        <v>337</v>
      </c>
      <c r="B10" s="48"/>
      <c r="C10" s="48"/>
      <c r="D10" s="49"/>
      <c r="E10" s="49"/>
      <c r="F10" s="49"/>
      <c r="G10" s="49"/>
      <c r="H10" s="49"/>
      <c r="I10" s="49"/>
      <c r="J10" s="50"/>
      <c r="L10" s="68"/>
      <c r="M10" s="68"/>
      <c r="N10" s="68"/>
      <c r="O10" s="68"/>
      <c r="P10" s="68"/>
      <c r="Q10" s="68"/>
      <c r="R10" s="68"/>
      <c r="S10" s="68"/>
      <c r="T10" s="68"/>
      <c r="U10" s="68"/>
      <c r="V10" s="68"/>
      <c r="W10" s="68"/>
    </row>
    <row r="11" spans="1:23" x14ac:dyDescent="0.2">
      <c r="A11" s="3" t="s">
        <v>338</v>
      </c>
      <c r="B11" s="48"/>
      <c r="C11" s="48"/>
      <c r="D11" s="49"/>
      <c r="E11" s="49"/>
      <c r="F11" s="49"/>
      <c r="G11" s="49"/>
      <c r="H11" s="49"/>
      <c r="I11" s="49"/>
      <c r="J11" s="50"/>
      <c r="L11" s="68"/>
      <c r="M11" s="68"/>
      <c r="N11" s="68"/>
      <c r="O11" s="68"/>
      <c r="P11" s="68"/>
      <c r="Q11" s="68"/>
      <c r="R11" s="68"/>
      <c r="S11" s="68"/>
      <c r="T11" s="68"/>
      <c r="U11" s="68"/>
      <c r="V11" s="68"/>
      <c r="W11" s="68"/>
    </row>
    <row r="12" spans="1:23" x14ac:dyDescent="0.2">
      <c r="A12" s="3" t="s">
        <v>339</v>
      </c>
      <c r="B12" s="48"/>
      <c r="C12" s="48"/>
      <c r="D12" s="49"/>
      <c r="E12" s="49"/>
      <c r="F12" s="49"/>
      <c r="G12" s="49"/>
      <c r="H12" s="49"/>
      <c r="I12" s="49"/>
      <c r="J12" s="50"/>
      <c r="L12" s="68"/>
      <c r="M12" s="68"/>
      <c r="N12" s="68"/>
      <c r="O12" s="68"/>
      <c r="P12" s="68"/>
      <c r="Q12" s="68"/>
      <c r="R12" s="68"/>
      <c r="S12" s="68"/>
      <c r="T12" s="68"/>
      <c r="U12" s="68"/>
      <c r="V12" s="68"/>
      <c r="W12" s="68"/>
    </row>
    <row r="13" spans="1:23" x14ac:dyDescent="0.2">
      <c r="A13" s="3" t="s">
        <v>340</v>
      </c>
      <c r="B13" s="48"/>
      <c r="C13" s="48"/>
      <c r="D13" s="49"/>
      <c r="E13" s="49"/>
      <c r="F13" s="49"/>
      <c r="G13" s="49"/>
      <c r="H13" s="49"/>
      <c r="I13" s="49"/>
      <c r="J13" s="50"/>
      <c r="L13" s="68"/>
      <c r="M13" s="68"/>
      <c r="N13" s="68"/>
      <c r="O13" s="68"/>
      <c r="P13" s="68"/>
      <c r="Q13" s="68"/>
      <c r="R13" s="68"/>
      <c r="S13" s="68"/>
      <c r="T13" s="68"/>
      <c r="U13" s="68"/>
      <c r="V13" s="68"/>
      <c r="W13" s="68"/>
    </row>
    <row r="14" spans="1:23" x14ac:dyDescent="0.2">
      <c r="A14" s="3" t="s">
        <v>341</v>
      </c>
      <c r="B14" s="48"/>
      <c r="C14" s="48"/>
      <c r="D14" s="49"/>
      <c r="E14" s="49"/>
      <c r="F14" s="49"/>
      <c r="G14" s="49"/>
      <c r="H14" s="49"/>
      <c r="I14" s="49"/>
      <c r="J14" s="50"/>
      <c r="L14" s="68"/>
      <c r="M14" s="68"/>
      <c r="N14" s="68"/>
      <c r="O14" s="68"/>
      <c r="P14" s="68"/>
      <c r="Q14" s="68"/>
      <c r="R14" s="68"/>
      <c r="S14" s="68"/>
      <c r="T14" s="68"/>
      <c r="U14" s="68"/>
      <c r="V14" s="68"/>
      <c r="W14" s="68"/>
    </row>
    <row r="15" spans="1:23" x14ac:dyDescent="0.2">
      <c r="A15" s="3" t="s">
        <v>342</v>
      </c>
      <c r="B15" s="48"/>
      <c r="C15" s="48"/>
      <c r="D15" s="49"/>
      <c r="E15" s="49"/>
      <c r="F15" s="49"/>
      <c r="G15" s="49"/>
      <c r="H15" s="49"/>
      <c r="I15" s="49"/>
      <c r="J15" s="50"/>
      <c r="L15" s="68"/>
      <c r="M15" s="68"/>
      <c r="N15" s="68"/>
      <c r="O15" s="68"/>
      <c r="P15" s="68"/>
      <c r="Q15" s="68"/>
      <c r="R15" s="68"/>
      <c r="S15" s="68"/>
      <c r="T15" s="68"/>
      <c r="U15" s="68"/>
      <c r="V15" s="68"/>
      <c r="W15" s="68"/>
    </row>
    <row r="16" spans="1:23" x14ac:dyDescent="0.2">
      <c r="A16" s="3" t="s">
        <v>68</v>
      </c>
      <c r="B16" s="48"/>
      <c r="C16" s="48"/>
      <c r="D16" s="49"/>
      <c r="E16" s="49"/>
      <c r="F16" s="49"/>
      <c r="G16" s="49"/>
      <c r="H16" s="49"/>
      <c r="I16" s="49"/>
      <c r="J16" s="50"/>
      <c r="L16" s="68"/>
      <c r="M16" s="68"/>
      <c r="N16" s="68"/>
      <c r="O16" s="68"/>
      <c r="P16" s="68"/>
      <c r="Q16" s="68"/>
      <c r="R16" s="68"/>
      <c r="S16" s="68"/>
      <c r="T16" s="68"/>
      <c r="U16" s="68"/>
      <c r="V16" s="68"/>
      <c r="W16" s="68"/>
    </row>
    <row r="17" spans="1:23" x14ac:dyDescent="0.2">
      <c r="A17" s="3" t="s">
        <v>69</v>
      </c>
      <c r="B17" s="48"/>
      <c r="C17" s="48"/>
      <c r="D17" s="49"/>
      <c r="E17" s="49"/>
      <c r="F17" s="49"/>
      <c r="G17" s="49"/>
      <c r="H17" s="49"/>
      <c r="I17" s="49"/>
      <c r="J17" s="50"/>
      <c r="L17" s="68"/>
      <c r="M17" s="68"/>
      <c r="N17" s="68"/>
      <c r="O17" s="68"/>
      <c r="P17" s="68"/>
      <c r="Q17" s="68"/>
      <c r="R17" s="68"/>
      <c r="S17" s="68"/>
      <c r="T17" s="68"/>
      <c r="U17" s="68"/>
      <c r="V17" s="68"/>
      <c r="W17" s="68"/>
    </row>
    <row r="18" spans="1:23" x14ac:dyDescent="0.2">
      <c r="A18" s="3" t="s">
        <v>212</v>
      </c>
      <c r="B18" s="48"/>
      <c r="C18" s="48"/>
      <c r="D18" s="49"/>
      <c r="E18" s="49"/>
      <c r="F18" s="49"/>
      <c r="G18" s="49"/>
      <c r="H18" s="49"/>
      <c r="I18" s="49"/>
      <c r="J18" s="50"/>
      <c r="L18" s="68"/>
      <c r="M18" s="68"/>
      <c r="N18" s="68"/>
      <c r="O18" s="68"/>
      <c r="P18" s="68"/>
      <c r="Q18" s="68"/>
      <c r="R18" s="68"/>
      <c r="S18" s="68"/>
      <c r="T18" s="68"/>
      <c r="U18" s="68"/>
      <c r="V18" s="68"/>
      <c r="W18" s="68"/>
    </row>
    <row r="19" spans="1:23" x14ac:dyDescent="0.2">
      <c r="A19" s="3" t="s">
        <v>343</v>
      </c>
      <c r="B19" s="48"/>
      <c r="C19" s="48"/>
      <c r="D19" s="49"/>
      <c r="E19" s="49"/>
      <c r="F19" s="49"/>
      <c r="G19" s="49"/>
      <c r="H19" s="49"/>
      <c r="I19" s="49"/>
      <c r="J19" s="50"/>
      <c r="L19" s="68"/>
      <c r="M19" s="68"/>
      <c r="N19" s="68"/>
      <c r="O19" s="68"/>
      <c r="P19" s="68"/>
      <c r="Q19" s="68"/>
      <c r="R19" s="68"/>
      <c r="S19" s="68"/>
      <c r="T19" s="68"/>
      <c r="U19" s="68"/>
      <c r="V19" s="68"/>
      <c r="W19" s="68"/>
    </row>
    <row r="20" spans="1:23" x14ac:dyDescent="0.2">
      <c r="A20" s="3" t="s">
        <v>344</v>
      </c>
      <c r="B20" s="48"/>
      <c r="C20" s="48"/>
      <c r="D20" s="49"/>
      <c r="E20" s="49"/>
      <c r="F20" s="49"/>
      <c r="G20" s="49"/>
      <c r="H20" s="49"/>
      <c r="I20" s="49"/>
      <c r="J20" s="50"/>
      <c r="L20" s="68"/>
      <c r="M20" s="68"/>
      <c r="N20" s="68"/>
      <c r="O20" s="68"/>
      <c r="P20" s="68"/>
      <c r="Q20" s="68"/>
      <c r="R20" s="68"/>
      <c r="S20" s="68"/>
      <c r="T20" s="68"/>
      <c r="U20" s="68"/>
      <c r="V20" s="68"/>
      <c r="W20" s="68"/>
    </row>
    <row r="21" spans="1:23" x14ac:dyDescent="0.2">
      <c r="A21" s="3" t="s">
        <v>345</v>
      </c>
      <c r="B21" s="48"/>
      <c r="C21" s="48"/>
      <c r="D21" s="49"/>
      <c r="E21" s="49"/>
      <c r="F21" s="49"/>
      <c r="G21" s="49"/>
      <c r="H21" s="49"/>
      <c r="I21" s="49"/>
      <c r="J21" s="50"/>
      <c r="L21" s="68"/>
      <c r="M21" s="68"/>
      <c r="N21" s="68"/>
      <c r="O21" s="68"/>
      <c r="P21" s="68"/>
      <c r="Q21" s="68"/>
      <c r="R21" s="68"/>
      <c r="S21" s="68"/>
      <c r="T21" s="68"/>
      <c r="U21" s="68"/>
      <c r="V21" s="68"/>
      <c r="W21" s="68"/>
    </row>
    <row r="22" spans="1:23" x14ac:dyDescent="0.2">
      <c r="A22" s="3" t="s">
        <v>346</v>
      </c>
      <c r="B22" s="48"/>
      <c r="C22" s="48"/>
      <c r="D22" s="49"/>
      <c r="E22" s="49"/>
      <c r="F22" s="49"/>
      <c r="G22" s="49"/>
      <c r="H22" s="49"/>
      <c r="I22" s="49"/>
      <c r="J22" s="50"/>
      <c r="L22" s="68"/>
      <c r="M22" s="68"/>
      <c r="N22" s="68"/>
      <c r="O22" s="68"/>
      <c r="P22" s="68"/>
      <c r="Q22" s="68"/>
      <c r="R22" s="68"/>
      <c r="S22" s="68"/>
      <c r="T22" s="68"/>
      <c r="U22" s="68"/>
      <c r="V22" s="68"/>
      <c r="W22" s="68"/>
    </row>
    <row r="23" spans="1:23" x14ac:dyDescent="0.2">
      <c r="A23" s="3" t="s">
        <v>64</v>
      </c>
      <c r="B23" s="48"/>
      <c r="C23" s="48"/>
      <c r="D23" s="49"/>
      <c r="E23" s="49"/>
      <c r="F23" s="49"/>
      <c r="G23" s="49"/>
      <c r="H23" s="49"/>
      <c r="I23" s="49"/>
      <c r="J23" s="50"/>
      <c r="L23" s="68"/>
      <c r="M23" s="68"/>
      <c r="N23" s="68"/>
      <c r="O23" s="68"/>
      <c r="P23" s="68"/>
      <c r="Q23" s="68"/>
      <c r="R23" s="68"/>
      <c r="S23" s="68"/>
      <c r="T23" s="68"/>
      <c r="U23" s="68"/>
      <c r="V23" s="68"/>
      <c r="W23" s="68"/>
    </row>
    <row r="24" spans="1:23" x14ac:dyDescent="0.2">
      <c r="A24" s="3" t="s">
        <v>347</v>
      </c>
      <c r="B24" s="48"/>
      <c r="C24" s="48"/>
      <c r="D24" s="49"/>
      <c r="E24" s="49"/>
      <c r="F24" s="49"/>
      <c r="G24" s="49"/>
      <c r="H24" s="49"/>
      <c r="I24" s="49"/>
      <c r="J24" s="50"/>
      <c r="L24" s="68"/>
      <c r="M24" s="68"/>
      <c r="N24" s="68"/>
      <c r="O24" s="68"/>
      <c r="P24" s="68"/>
      <c r="Q24" s="68"/>
      <c r="R24" s="68"/>
      <c r="S24" s="68"/>
      <c r="T24" s="68"/>
      <c r="U24" s="68"/>
      <c r="V24" s="68"/>
      <c r="W24" s="68"/>
    </row>
    <row r="25" spans="1:23" x14ac:dyDescent="0.2">
      <c r="A25" s="3" t="s">
        <v>67</v>
      </c>
      <c r="B25" s="48"/>
      <c r="C25" s="48"/>
      <c r="D25" s="49"/>
      <c r="E25" s="49"/>
      <c r="F25" s="49"/>
      <c r="G25" s="49"/>
      <c r="H25" s="49"/>
      <c r="I25" s="49"/>
      <c r="J25" s="50"/>
      <c r="L25" s="68"/>
      <c r="M25" s="68"/>
      <c r="N25" s="68"/>
      <c r="O25" s="68"/>
      <c r="P25" s="68"/>
      <c r="Q25" s="68"/>
      <c r="R25" s="68"/>
      <c r="S25" s="68"/>
      <c r="T25" s="68"/>
      <c r="U25" s="68"/>
      <c r="V25" s="68"/>
      <c r="W25" s="68"/>
    </row>
    <row r="26" spans="1:23" x14ac:dyDescent="0.2">
      <c r="A26" s="3" t="s">
        <v>66</v>
      </c>
      <c r="B26" s="48"/>
      <c r="C26" s="48"/>
      <c r="D26" s="49"/>
      <c r="E26" s="49"/>
      <c r="F26" s="49"/>
      <c r="G26" s="49"/>
      <c r="H26" s="49"/>
      <c r="I26" s="49"/>
      <c r="J26" s="50"/>
      <c r="L26" s="68"/>
      <c r="M26" s="68"/>
      <c r="N26" s="68"/>
      <c r="O26" s="68"/>
      <c r="P26" s="68"/>
      <c r="Q26" s="68"/>
      <c r="R26" s="68"/>
      <c r="S26" s="68"/>
      <c r="T26" s="68"/>
      <c r="U26" s="68"/>
      <c r="V26" s="68"/>
      <c r="W26" s="68"/>
    </row>
    <row r="27" spans="1:23" x14ac:dyDescent="0.2">
      <c r="A27" s="3" t="s">
        <v>80</v>
      </c>
      <c r="B27" s="48"/>
      <c r="C27" s="48"/>
      <c r="D27" s="49"/>
      <c r="E27" s="49"/>
      <c r="F27" s="49"/>
      <c r="G27" s="49"/>
      <c r="H27" s="49"/>
      <c r="I27" s="49"/>
      <c r="J27" s="50"/>
      <c r="L27" s="68"/>
      <c r="M27" s="68"/>
      <c r="N27" s="68"/>
      <c r="O27" s="68"/>
      <c r="P27" s="68"/>
      <c r="Q27" s="68"/>
      <c r="R27" s="68"/>
      <c r="S27" s="68"/>
      <c r="T27" s="68"/>
      <c r="U27" s="68"/>
      <c r="V27" s="68"/>
      <c r="W27" s="68"/>
    </row>
    <row r="28" spans="1:23" x14ac:dyDescent="0.2">
      <c r="A28" s="3" t="s">
        <v>348</v>
      </c>
      <c r="B28" s="48"/>
      <c r="C28" s="48"/>
      <c r="D28" s="49"/>
      <c r="E28" s="49"/>
      <c r="F28" s="49"/>
      <c r="G28" s="49"/>
      <c r="H28" s="49"/>
      <c r="I28" s="49"/>
      <c r="J28" s="50"/>
      <c r="L28" s="68"/>
      <c r="M28" s="68"/>
      <c r="N28" s="68"/>
      <c r="O28" s="68"/>
      <c r="P28" s="68"/>
      <c r="Q28" s="68"/>
      <c r="R28" s="68"/>
      <c r="S28" s="68"/>
      <c r="T28" s="68"/>
      <c r="U28" s="68"/>
      <c r="V28" s="68"/>
      <c r="W28" s="68"/>
    </row>
    <row r="29" spans="1:23" x14ac:dyDescent="0.2">
      <c r="A29" s="3" t="s">
        <v>349</v>
      </c>
      <c r="B29" s="48"/>
      <c r="C29" s="48"/>
      <c r="D29" s="49"/>
      <c r="E29" s="49"/>
      <c r="F29" s="49"/>
      <c r="G29" s="49"/>
      <c r="H29" s="49"/>
      <c r="I29" s="49"/>
      <c r="J29" s="50"/>
      <c r="L29" s="68"/>
      <c r="M29" s="68"/>
      <c r="N29" s="68"/>
      <c r="O29" s="68"/>
      <c r="P29" s="68"/>
      <c r="Q29" s="68"/>
      <c r="R29" s="68"/>
      <c r="S29" s="68"/>
      <c r="T29" s="68"/>
      <c r="U29" s="68"/>
      <c r="V29" s="68"/>
      <c r="W29" s="68"/>
    </row>
    <row r="30" spans="1:23" x14ac:dyDescent="0.2">
      <c r="A30" s="3" t="s">
        <v>350</v>
      </c>
      <c r="B30" s="48"/>
      <c r="C30" s="48"/>
      <c r="D30" s="49"/>
      <c r="E30" s="49"/>
      <c r="F30" s="49"/>
      <c r="G30" s="49"/>
      <c r="H30" s="49"/>
      <c r="I30" s="49"/>
      <c r="J30" s="50"/>
      <c r="L30" s="68"/>
      <c r="M30" s="68"/>
      <c r="N30" s="68"/>
      <c r="O30" s="68"/>
      <c r="P30" s="68"/>
      <c r="Q30" s="68"/>
      <c r="R30" s="68"/>
      <c r="S30" s="68"/>
      <c r="T30" s="68"/>
      <c r="U30" s="68"/>
      <c r="V30" s="68"/>
      <c r="W30" s="68"/>
    </row>
    <row r="31" spans="1:23" x14ac:dyDescent="0.2">
      <c r="A31" s="3" t="s">
        <v>351</v>
      </c>
      <c r="B31" s="48"/>
      <c r="C31" s="48"/>
      <c r="D31" s="49"/>
      <c r="E31" s="49"/>
      <c r="F31" s="49"/>
      <c r="G31" s="49"/>
      <c r="H31" s="49"/>
      <c r="I31" s="49"/>
      <c r="J31" s="50"/>
      <c r="L31" s="68"/>
      <c r="M31" s="68"/>
      <c r="N31" s="68"/>
      <c r="O31" s="68"/>
      <c r="P31" s="68"/>
      <c r="Q31" s="68"/>
      <c r="R31" s="68"/>
      <c r="S31" s="68"/>
      <c r="T31" s="68"/>
      <c r="U31" s="68"/>
      <c r="V31" s="68"/>
      <c r="W31" s="68"/>
    </row>
    <row r="32" spans="1:23" x14ac:dyDescent="0.2">
      <c r="A32" s="3" t="s">
        <v>352</v>
      </c>
      <c r="B32" s="48"/>
      <c r="C32" s="48"/>
      <c r="D32" s="49"/>
      <c r="E32" s="49"/>
      <c r="F32" s="49"/>
      <c r="G32" s="49"/>
      <c r="H32" s="49"/>
      <c r="I32" s="49"/>
      <c r="J32" s="50"/>
      <c r="L32" s="68"/>
      <c r="M32" s="68"/>
      <c r="N32" s="68"/>
      <c r="O32" s="68"/>
      <c r="P32" s="68"/>
      <c r="Q32" s="68"/>
      <c r="R32" s="68"/>
      <c r="S32" s="68"/>
      <c r="T32" s="68"/>
      <c r="U32" s="68"/>
      <c r="V32" s="68"/>
      <c r="W32" s="68"/>
    </row>
    <row r="33" spans="1:23" x14ac:dyDescent="0.2">
      <c r="A33" s="3" t="s">
        <v>353</v>
      </c>
      <c r="B33" s="48"/>
      <c r="C33" s="48"/>
      <c r="D33" s="49"/>
      <c r="E33" s="49"/>
      <c r="F33" s="49"/>
      <c r="G33" s="49"/>
      <c r="H33" s="49"/>
      <c r="I33" s="49"/>
      <c r="J33" s="50"/>
      <c r="L33" s="68"/>
      <c r="M33" s="68"/>
      <c r="N33" s="68"/>
      <c r="O33" s="68"/>
      <c r="P33" s="68"/>
      <c r="Q33" s="68"/>
      <c r="R33" s="68"/>
      <c r="S33" s="68"/>
      <c r="T33" s="68"/>
      <c r="U33" s="68"/>
      <c r="V33" s="68"/>
      <c r="W33" s="68"/>
    </row>
    <row r="34" spans="1:23" x14ac:dyDescent="0.2">
      <c r="A34" s="3" t="s">
        <v>354</v>
      </c>
      <c r="B34" s="48"/>
      <c r="C34" s="48"/>
      <c r="D34" s="49"/>
      <c r="E34" s="49"/>
      <c r="F34" s="49"/>
      <c r="G34" s="49"/>
      <c r="H34" s="49"/>
      <c r="I34" s="49"/>
      <c r="J34" s="50"/>
      <c r="L34" s="68"/>
      <c r="M34" s="68"/>
      <c r="N34" s="68"/>
      <c r="O34" s="68"/>
      <c r="P34" s="68"/>
      <c r="Q34" s="68"/>
      <c r="R34" s="68"/>
      <c r="S34" s="68"/>
      <c r="T34" s="68"/>
      <c r="U34" s="68"/>
      <c r="V34" s="68"/>
      <c r="W34" s="68"/>
    </row>
    <row r="35" spans="1:23" x14ac:dyDescent="0.2">
      <c r="A35" s="3" t="s">
        <v>355</v>
      </c>
      <c r="B35" s="48"/>
      <c r="C35" s="48"/>
      <c r="D35" s="49"/>
      <c r="E35" s="49"/>
      <c r="F35" s="49"/>
      <c r="G35" s="49"/>
      <c r="H35" s="49"/>
      <c r="I35" s="49"/>
      <c r="J35" s="50"/>
      <c r="L35" s="68"/>
      <c r="M35" s="68"/>
      <c r="N35" s="68"/>
      <c r="O35" s="68"/>
      <c r="P35" s="68"/>
      <c r="Q35" s="68"/>
      <c r="R35" s="68"/>
      <c r="S35" s="68"/>
      <c r="T35" s="68"/>
      <c r="U35" s="68"/>
      <c r="V35" s="68"/>
      <c r="W35" s="68"/>
    </row>
    <row r="36" spans="1:23" x14ac:dyDescent="0.2">
      <c r="A36" s="3" t="s">
        <v>356</v>
      </c>
      <c r="B36" s="48"/>
      <c r="C36" s="48"/>
      <c r="D36" s="49"/>
      <c r="E36" s="49"/>
      <c r="F36" s="49"/>
      <c r="G36" s="49"/>
      <c r="H36" s="49"/>
      <c r="I36" s="49"/>
      <c r="J36" s="50"/>
      <c r="L36" s="68"/>
      <c r="M36" s="68"/>
      <c r="N36" s="68"/>
      <c r="O36" s="68"/>
      <c r="P36" s="68"/>
      <c r="Q36" s="68"/>
      <c r="R36" s="68"/>
      <c r="S36" s="68"/>
      <c r="T36" s="68"/>
      <c r="U36" s="68"/>
      <c r="V36" s="68"/>
      <c r="W36" s="68"/>
    </row>
    <row r="37" spans="1:23" x14ac:dyDescent="0.2">
      <c r="A37" s="3" t="s">
        <v>357</v>
      </c>
      <c r="B37" s="48"/>
      <c r="C37" s="48"/>
      <c r="D37" s="49"/>
      <c r="E37" s="49"/>
      <c r="F37" s="49"/>
      <c r="G37" s="49"/>
      <c r="H37" s="49"/>
      <c r="I37" s="49"/>
      <c r="J37" s="50"/>
      <c r="L37" s="68"/>
      <c r="M37" s="68"/>
      <c r="N37" s="68"/>
      <c r="O37" s="68"/>
      <c r="P37" s="68"/>
      <c r="Q37" s="68"/>
      <c r="R37" s="68"/>
      <c r="S37" s="68"/>
      <c r="T37" s="68"/>
      <c r="U37" s="68"/>
      <c r="V37" s="68"/>
      <c r="W37" s="68"/>
    </row>
    <row r="38" spans="1:23" x14ac:dyDescent="0.2">
      <c r="A38" s="3" t="s">
        <v>358</v>
      </c>
      <c r="B38" s="48"/>
      <c r="C38" s="48"/>
      <c r="D38" s="49"/>
      <c r="E38" s="49"/>
      <c r="F38" s="49"/>
      <c r="G38" s="49"/>
      <c r="H38" s="49"/>
      <c r="I38" s="49"/>
      <c r="J38" s="50"/>
      <c r="L38" s="68"/>
      <c r="M38" s="68"/>
      <c r="N38" s="68"/>
      <c r="O38" s="68"/>
      <c r="P38" s="68"/>
      <c r="Q38" s="68"/>
      <c r="R38" s="68"/>
      <c r="S38" s="68"/>
      <c r="T38" s="68"/>
      <c r="U38" s="68"/>
      <c r="V38" s="68"/>
      <c r="W38" s="68"/>
    </row>
    <row r="39" spans="1:23" x14ac:dyDescent="0.2">
      <c r="A39" s="3" t="s">
        <v>359</v>
      </c>
      <c r="B39" s="48"/>
      <c r="C39" s="48"/>
      <c r="D39" s="49"/>
      <c r="E39" s="49"/>
      <c r="F39" s="49"/>
      <c r="G39" s="49"/>
      <c r="H39" s="49"/>
      <c r="I39" s="49"/>
      <c r="J39" s="50"/>
      <c r="L39" s="68"/>
      <c r="M39" s="68"/>
      <c r="N39" s="68"/>
      <c r="O39" s="68"/>
      <c r="P39" s="68"/>
      <c r="Q39" s="68"/>
      <c r="R39" s="68"/>
      <c r="S39" s="68"/>
      <c r="T39" s="68"/>
      <c r="U39" s="68"/>
      <c r="V39" s="68"/>
      <c r="W39" s="68"/>
    </row>
    <row r="40" spans="1:23" x14ac:dyDescent="0.2">
      <c r="A40" s="3" t="s">
        <v>360</v>
      </c>
      <c r="B40" s="48"/>
      <c r="C40" s="48"/>
      <c r="D40" s="49"/>
      <c r="E40" s="49"/>
      <c r="F40" s="49"/>
      <c r="G40" s="49"/>
      <c r="H40" s="49"/>
      <c r="I40" s="49"/>
      <c r="J40" s="50"/>
      <c r="L40" s="68"/>
      <c r="M40" s="68"/>
      <c r="N40" s="68"/>
      <c r="O40" s="68"/>
      <c r="P40" s="68"/>
      <c r="Q40" s="68"/>
      <c r="R40" s="68"/>
      <c r="S40" s="68"/>
      <c r="T40" s="68"/>
      <c r="U40" s="68"/>
      <c r="V40" s="68"/>
      <c r="W40" s="68"/>
    </row>
    <row r="41" spans="1:23" x14ac:dyDescent="0.2">
      <c r="A41" s="3" t="s">
        <v>361</v>
      </c>
      <c r="B41" s="48"/>
      <c r="C41" s="48"/>
      <c r="D41" s="49"/>
      <c r="E41" s="49"/>
      <c r="F41" s="49"/>
      <c r="G41" s="49"/>
      <c r="H41" s="49"/>
      <c r="I41" s="49"/>
      <c r="J41" s="50"/>
      <c r="L41" s="68"/>
      <c r="M41" s="68"/>
      <c r="N41" s="68"/>
      <c r="O41" s="68"/>
      <c r="P41" s="68"/>
      <c r="Q41" s="68"/>
      <c r="R41" s="68"/>
      <c r="S41" s="68"/>
      <c r="T41" s="68"/>
      <c r="U41" s="68"/>
      <c r="V41" s="68"/>
      <c r="W41" s="68"/>
    </row>
    <row r="42" spans="1:23" x14ac:dyDescent="0.2">
      <c r="A42" s="3" t="s">
        <v>362</v>
      </c>
      <c r="B42" s="48"/>
      <c r="C42" s="48"/>
      <c r="D42" s="49"/>
      <c r="E42" s="49"/>
      <c r="F42" s="49"/>
      <c r="G42" s="49"/>
      <c r="H42" s="49"/>
      <c r="I42" s="49"/>
      <c r="J42" s="50"/>
      <c r="L42" s="68"/>
      <c r="M42" s="68"/>
      <c r="N42" s="68"/>
      <c r="O42" s="68"/>
      <c r="P42" s="68"/>
      <c r="Q42" s="68"/>
      <c r="R42" s="68"/>
      <c r="S42" s="68"/>
      <c r="T42" s="68"/>
      <c r="U42" s="68"/>
      <c r="V42" s="68"/>
      <c r="W42" s="68"/>
    </row>
    <row r="43" spans="1:23" x14ac:dyDescent="0.2">
      <c r="A43" s="3" t="s">
        <v>363</v>
      </c>
      <c r="B43" s="48"/>
      <c r="C43" s="48"/>
      <c r="D43" s="49"/>
      <c r="E43" s="49"/>
      <c r="F43" s="49"/>
      <c r="G43" s="49"/>
      <c r="H43" s="49"/>
      <c r="I43" s="49"/>
      <c r="J43" s="50"/>
      <c r="L43" s="68"/>
      <c r="M43" s="68"/>
      <c r="N43" s="68"/>
      <c r="O43" s="68"/>
      <c r="P43" s="68"/>
      <c r="Q43" s="68"/>
      <c r="R43" s="68"/>
      <c r="S43" s="68"/>
      <c r="T43" s="68"/>
      <c r="U43" s="68"/>
      <c r="V43" s="68"/>
      <c r="W43" s="68"/>
    </row>
    <row r="44" spans="1:23" x14ac:dyDescent="0.2">
      <c r="A44" s="3" t="s">
        <v>364</v>
      </c>
      <c r="B44" s="48"/>
      <c r="C44" s="48"/>
      <c r="D44" s="49"/>
      <c r="E44" s="49"/>
      <c r="F44" s="49"/>
      <c r="G44" s="49"/>
      <c r="H44" s="49"/>
      <c r="I44" s="49"/>
      <c r="J44" s="50"/>
      <c r="L44" s="68"/>
      <c r="M44" s="68"/>
      <c r="N44" s="68"/>
      <c r="O44" s="68"/>
      <c r="P44" s="68"/>
      <c r="Q44" s="68"/>
      <c r="R44" s="68"/>
      <c r="S44" s="68"/>
      <c r="T44" s="68"/>
      <c r="U44" s="68"/>
      <c r="V44" s="68"/>
      <c r="W44" s="68"/>
    </row>
    <row r="45" spans="1:23" x14ac:dyDescent="0.2">
      <c r="A45" s="3" t="s">
        <v>365</v>
      </c>
      <c r="B45" s="48"/>
      <c r="C45" s="48"/>
      <c r="D45" s="49"/>
      <c r="E45" s="49"/>
      <c r="F45" s="49"/>
      <c r="G45" s="49"/>
      <c r="H45" s="49"/>
      <c r="I45" s="49"/>
      <c r="J45" s="50"/>
      <c r="L45" s="68"/>
      <c r="M45" s="68"/>
      <c r="N45" s="68"/>
      <c r="O45" s="68"/>
      <c r="P45" s="68"/>
      <c r="Q45" s="68"/>
      <c r="R45" s="68"/>
      <c r="S45" s="68"/>
      <c r="T45" s="68"/>
      <c r="U45" s="68"/>
      <c r="V45" s="68"/>
      <c r="W45" s="68"/>
    </row>
    <row r="46" spans="1:23" x14ac:dyDescent="0.2">
      <c r="A46" s="3" t="s">
        <v>366</v>
      </c>
      <c r="B46" s="48"/>
      <c r="C46" s="48"/>
      <c r="D46" s="49"/>
      <c r="E46" s="49"/>
      <c r="F46" s="49"/>
      <c r="G46" s="49"/>
      <c r="H46" s="49"/>
      <c r="I46" s="49"/>
      <c r="J46" s="50"/>
      <c r="L46" s="68"/>
      <c r="M46" s="68"/>
      <c r="N46" s="68"/>
      <c r="O46" s="68"/>
      <c r="P46" s="68"/>
      <c r="Q46" s="68"/>
      <c r="R46" s="68"/>
      <c r="S46" s="68"/>
      <c r="T46" s="68"/>
      <c r="U46" s="68"/>
      <c r="V46" s="68"/>
      <c r="W46" s="68"/>
    </row>
    <row r="47" spans="1:23" x14ac:dyDescent="0.2">
      <c r="A47" s="3" t="s">
        <v>367</v>
      </c>
      <c r="B47" s="48"/>
      <c r="C47" s="48"/>
      <c r="D47" s="49"/>
      <c r="E47" s="49"/>
      <c r="F47" s="49"/>
      <c r="G47" s="49"/>
      <c r="H47" s="49"/>
      <c r="I47" s="49"/>
      <c r="J47" s="50"/>
      <c r="L47" s="68"/>
      <c r="M47" s="68"/>
      <c r="N47" s="68"/>
      <c r="O47" s="68"/>
      <c r="P47" s="68"/>
      <c r="Q47" s="68"/>
      <c r="R47" s="68"/>
      <c r="S47" s="68"/>
      <c r="T47" s="68"/>
      <c r="U47" s="68"/>
      <c r="V47" s="68"/>
      <c r="W47" s="68"/>
    </row>
    <row r="48" spans="1:23" x14ac:dyDescent="0.2">
      <c r="A48" s="3" t="s">
        <v>368</v>
      </c>
      <c r="B48" s="48"/>
      <c r="C48" s="48"/>
      <c r="D48" s="49"/>
      <c r="E48" s="49"/>
      <c r="F48" s="49"/>
      <c r="G48" s="49"/>
      <c r="H48" s="49"/>
      <c r="I48" s="49"/>
      <c r="J48" s="50"/>
      <c r="L48" s="68"/>
      <c r="M48" s="68"/>
      <c r="N48" s="68"/>
      <c r="O48" s="68"/>
      <c r="P48" s="68"/>
      <c r="Q48" s="68"/>
      <c r="R48" s="68"/>
      <c r="S48" s="68"/>
      <c r="T48" s="68"/>
      <c r="U48" s="68"/>
      <c r="V48" s="68"/>
      <c r="W48" s="68"/>
    </row>
    <row r="49" spans="1:23" x14ac:dyDescent="0.2">
      <c r="A49" s="3" t="s">
        <v>369</v>
      </c>
      <c r="B49" s="48"/>
      <c r="C49" s="48"/>
      <c r="D49" s="49"/>
      <c r="E49" s="49"/>
      <c r="F49" s="49"/>
      <c r="G49" s="49"/>
      <c r="H49" s="49"/>
      <c r="I49" s="49"/>
      <c r="J49" s="50"/>
      <c r="L49" s="68"/>
      <c r="M49" s="68"/>
      <c r="N49" s="68"/>
      <c r="O49" s="68"/>
      <c r="P49" s="68"/>
      <c r="Q49" s="68"/>
      <c r="R49" s="68"/>
      <c r="S49" s="68"/>
      <c r="T49" s="68"/>
      <c r="U49" s="68"/>
      <c r="V49" s="68"/>
      <c r="W49" s="68"/>
    </row>
    <row r="50" spans="1:23" x14ac:dyDescent="0.2">
      <c r="A50" s="3" t="s">
        <v>370</v>
      </c>
      <c r="B50" s="48"/>
      <c r="C50" s="48"/>
      <c r="D50" s="49"/>
      <c r="E50" s="49"/>
      <c r="F50" s="49"/>
      <c r="G50" s="49"/>
      <c r="H50" s="49"/>
      <c r="I50" s="49"/>
      <c r="J50" s="50"/>
      <c r="L50" s="68"/>
      <c r="M50" s="68"/>
      <c r="N50" s="68"/>
      <c r="O50" s="68"/>
      <c r="P50" s="68"/>
      <c r="Q50" s="68"/>
      <c r="R50" s="68"/>
      <c r="S50" s="68"/>
      <c r="T50" s="68"/>
      <c r="U50" s="68"/>
      <c r="V50" s="68"/>
      <c r="W50" s="68"/>
    </row>
    <row r="51" spans="1:23" x14ac:dyDescent="0.2">
      <c r="A51" s="3" t="s">
        <v>371</v>
      </c>
      <c r="B51" s="48"/>
      <c r="C51" s="48"/>
      <c r="D51" s="49"/>
      <c r="E51" s="49"/>
      <c r="F51" s="49"/>
      <c r="G51" s="49"/>
      <c r="H51" s="49"/>
      <c r="I51" s="49"/>
      <c r="J51" s="50"/>
      <c r="L51" s="68"/>
      <c r="M51" s="68"/>
      <c r="N51" s="68"/>
      <c r="O51" s="68"/>
      <c r="P51" s="68"/>
      <c r="Q51" s="68"/>
      <c r="R51" s="68"/>
      <c r="S51" s="68"/>
      <c r="T51" s="68"/>
      <c r="U51" s="68"/>
      <c r="V51" s="68"/>
      <c r="W51" s="68"/>
    </row>
    <row r="52" spans="1:23" x14ac:dyDescent="0.2">
      <c r="A52" s="3" t="s">
        <v>372</v>
      </c>
      <c r="B52" s="48"/>
      <c r="C52" s="48"/>
      <c r="D52" s="49"/>
      <c r="E52" s="49"/>
      <c r="F52" s="49"/>
      <c r="G52" s="49"/>
      <c r="H52" s="49"/>
      <c r="I52" s="49"/>
      <c r="J52" s="50"/>
      <c r="L52" s="68"/>
      <c r="M52" s="68"/>
      <c r="N52" s="68"/>
      <c r="O52" s="68"/>
      <c r="P52" s="68"/>
      <c r="Q52" s="68"/>
      <c r="R52" s="68"/>
      <c r="S52" s="68"/>
      <c r="T52" s="68"/>
      <c r="U52" s="68"/>
      <c r="V52" s="68"/>
      <c r="W52" s="68"/>
    </row>
    <row r="53" spans="1:23" x14ac:dyDescent="0.2">
      <c r="A53" s="3" t="s">
        <v>373</v>
      </c>
      <c r="B53" s="48"/>
      <c r="C53" s="48"/>
      <c r="D53" s="49"/>
      <c r="E53" s="49"/>
      <c r="F53" s="49"/>
      <c r="G53" s="49"/>
      <c r="H53" s="49"/>
      <c r="I53" s="49"/>
      <c r="J53" s="50"/>
      <c r="L53" s="68"/>
      <c r="M53" s="68"/>
      <c r="N53" s="68"/>
      <c r="O53" s="68"/>
      <c r="P53" s="68"/>
      <c r="Q53" s="68"/>
      <c r="R53" s="68"/>
      <c r="S53" s="68"/>
      <c r="T53" s="68"/>
      <c r="U53" s="68"/>
      <c r="V53" s="68"/>
      <c r="W53" s="68"/>
    </row>
    <row r="54" spans="1:23" x14ac:dyDescent="0.2">
      <c r="A54" s="3" t="s">
        <v>374</v>
      </c>
      <c r="B54" s="48"/>
      <c r="C54" s="48"/>
      <c r="D54" s="49"/>
      <c r="E54" s="49"/>
      <c r="F54" s="49"/>
      <c r="G54" s="49"/>
      <c r="H54" s="49"/>
      <c r="I54" s="49"/>
      <c r="J54" s="50"/>
      <c r="L54" s="68"/>
      <c r="M54" s="68"/>
      <c r="N54" s="68"/>
      <c r="O54" s="68"/>
      <c r="P54" s="68"/>
      <c r="Q54" s="68"/>
      <c r="R54" s="68"/>
      <c r="S54" s="68"/>
      <c r="T54" s="68"/>
      <c r="U54" s="68"/>
      <c r="V54" s="68"/>
      <c r="W54" s="68"/>
    </row>
    <row r="55" spans="1:23" x14ac:dyDescent="0.2">
      <c r="A55" s="3" t="s">
        <v>375</v>
      </c>
      <c r="B55" s="48"/>
      <c r="C55" s="48"/>
      <c r="D55" s="49"/>
      <c r="E55" s="49"/>
      <c r="F55" s="49"/>
      <c r="G55" s="49"/>
      <c r="H55" s="49"/>
      <c r="I55" s="49"/>
      <c r="J55" s="50"/>
      <c r="L55" s="68"/>
      <c r="M55" s="68"/>
      <c r="N55" s="68"/>
      <c r="O55" s="68"/>
      <c r="P55" s="68"/>
      <c r="Q55" s="68"/>
      <c r="R55" s="68"/>
      <c r="S55" s="68"/>
      <c r="T55" s="68"/>
      <c r="U55" s="68"/>
      <c r="V55" s="68"/>
      <c r="W55" s="68"/>
    </row>
    <row r="56" spans="1:23" x14ac:dyDescent="0.2">
      <c r="A56" s="3" t="s">
        <v>376</v>
      </c>
      <c r="B56" s="48"/>
      <c r="C56" s="48"/>
      <c r="D56" s="49"/>
      <c r="E56" s="49"/>
      <c r="F56" s="49"/>
      <c r="G56" s="49"/>
      <c r="H56" s="49"/>
      <c r="I56" s="49"/>
      <c r="J56" s="50"/>
      <c r="L56" s="68"/>
      <c r="M56" s="68"/>
      <c r="N56" s="68"/>
      <c r="O56" s="68"/>
      <c r="P56" s="68"/>
      <c r="Q56" s="68"/>
      <c r="R56" s="68"/>
      <c r="S56" s="68"/>
      <c r="T56" s="68"/>
      <c r="U56" s="68"/>
      <c r="V56" s="68"/>
      <c r="W56" s="68"/>
    </row>
    <row r="57" spans="1:23" x14ac:dyDescent="0.2">
      <c r="A57" s="3" t="s">
        <v>377</v>
      </c>
      <c r="B57" s="48"/>
      <c r="C57" s="48"/>
      <c r="D57" s="49"/>
      <c r="E57" s="49"/>
      <c r="F57" s="49"/>
      <c r="G57" s="49"/>
      <c r="H57" s="49"/>
      <c r="I57" s="49"/>
      <c r="J57" s="50"/>
      <c r="L57" s="68"/>
      <c r="M57" s="68"/>
      <c r="N57" s="68"/>
      <c r="O57" s="68"/>
      <c r="P57" s="68"/>
      <c r="Q57" s="68"/>
      <c r="R57" s="68"/>
      <c r="S57" s="68"/>
      <c r="T57" s="68"/>
      <c r="U57" s="68"/>
      <c r="V57" s="68"/>
      <c r="W57" s="68"/>
    </row>
    <row r="58" spans="1:23" x14ac:dyDescent="0.2">
      <c r="A58" s="3" t="s">
        <v>378</v>
      </c>
      <c r="B58" s="48"/>
      <c r="C58" s="48"/>
      <c r="D58" s="49"/>
      <c r="E58" s="49"/>
      <c r="F58" s="49"/>
      <c r="G58" s="49"/>
      <c r="H58" s="49"/>
      <c r="I58" s="49"/>
      <c r="J58" s="50"/>
      <c r="L58" s="68"/>
      <c r="M58" s="68"/>
      <c r="N58" s="68"/>
      <c r="O58" s="68"/>
      <c r="P58" s="68"/>
      <c r="Q58" s="68"/>
      <c r="R58" s="68"/>
      <c r="S58" s="68"/>
      <c r="T58" s="68"/>
      <c r="U58" s="68"/>
      <c r="V58" s="68"/>
      <c r="W58" s="68"/>
    </row>
    <row r="59" spans="1:23" x14ac:dyDescent="0.2">
      <c r="A59" s="3" t="s">
        <v>379</v>
      </c>
      <c r="B59" s="48"/>
      <c r="C59" s="48"/>
      <c r="D59" s="49"/>
      <c r="E59" s="49"/>
      <c r="F59" s="49"/>
      <c r="G59" s="49"/>
      <c r="H59" s="49"/>
      <c r="I59" s="49"/>
      <c r="J59" s="50"/>
      <c r="L59" s="68"/>
      <c r="M59" s="68"/>
      <c r="N59" s="68"/>
      <c r="O59" s="68"/>
      <c r="P59" s="68"/>
      <c r="Q59" s="68"/>
      <c r="R59" s="68"/>
      <c r="S59" s="68"/>
      <c r="T59" s="68"/>
      <c r="U59" s="68"/>
      <c r="V59" s="68"/>
      <c r="W59" s="68"/>
    </row>
    <row r="60" spans="1:23" x14ac:dyDescent="0.2">
      <c r="A60" s="3" t="s">
        <v>380</v>
      </c>
      <c r="B60" s="48"/>
      <c r="C60" s="48"/>
      <c r="D60" s="49"/>
      <c r="E60" s="49"/>
      <c r="F60" s="49"/>
      <c r="G60" s="49"/>
      <c r="H60" s="49"/>
      <c r="I60" s="49"/>
      <c r="J60" s="50"/>
      <c r="L60" s="68"/>
      <c r="M60" s="68"/>
      <c r="N60" s="68"/>
      <c r="O60" s="68"/>
      <c r="P60" s="68"/>
      <c r="Q60" s="68"/>
      <c r="R60" s="68"/>
      <c r="S60" s="68"/>
      <c r="T60" s="68"/>
      <c r="U60" s="68"/>
      <c r="V60" s="68"/>
      <c r="W60" s="68"/>
    </row>
    <row r="61" spans="1:23" x14ac:dyDescent="0.2">
      <c r="A61" s="3" t="s">
        <v>381</v>
      </c>
      <c r="B61" s="48"/>
      <c r="C61" s="48"/>
      <c r="D61" s="49"/>
      <c r="E61" s="49"/>
      <c r="F61" s="49"/>
      <c r="G61" s="49"/>
      <c r="H61" s="49"/>
      <c r="I61" s="49"/>
      <c r="J61" s="50"/>
      <c r="L61" s="68"/>
      <c r="M61" s="68"/>
      <c r="N61" s="68"/>
      <c r="O61" s="68"/>
      <c r="P61" s="68"/>
      <c r="Q61" s="68"/>
      <c r="R61" s="68"/>
      <c r="S61" s="68"/>
      <c r="T61" s="68"/>
      <c r="U61" s="68"/>
      <c r="V61" s="68"/>
      <c r="W61" s="68"/>
    </row>
    <row r="62" spans="1:23" x14ac:dyDescent="0.2">
      <c r="A62" s="3" t="s">
        <v>382</v>
      </c>
      <c r="B62" s="48"/>
      <c r="C62" s="48"/>
      <c r="D62" s="49"/>
      <c r="E62" s="49"/>
      <c r="F62" s="49"/>
      <c r="G62" s="49"/>
      <c r="H62" s="49"/>
      <c r="I62" s="49"/>
      <c r="J62" s="50"/>
      <c r="L62" s="68"/>
      <c r="M62" s="68"/>
      <c r="N62" s="68"/>
      <c r="O62" s="68"/>
      <c r="P62" s="68"/>
      <c r="Q62" s="68"/>
      <c r="R62" s="68"/>
      <c r="S62" s="68"/>
      <c r="T62" s="68"/>
      <c r="U62" s="68"/>
      <c r="V62" s="68"/>
      <c r="W62" s="68"/>
    </row>
    <row r="63" spans="1:23" x14ac:dyDescent="0.2">
      <c r="A63" s="3" t="s">
        <v>383</v>
      </c>
      <c r="B63" s="48"/>
      <c r="C63" s="48"/>
      <c r="D63" s="49"/>
      <c r="E63" s="49"/>
      <c r="F63" s="49"/>
      <c r="G63" s="49"/>
      <c r="H63" s="49"/>
      <c r="I63" s="49"/>
      <c r="J63" s="50"/>
      <c r="L63" s="68"/>
      <c r="M63" s="68"/>
      <c r="N63" s="68"/>
      <c r="O63" s="68"/>
      <c r="P63" s="68"/>
      <c r="Q63" s="68"/>
      <c r="R63" s="68"/>
      <c r="S63" s="68"/>
      <c r="T63" s="68"/>
      <c r="U63" s="68"/>
      <c r="V63" s="68"/>
      <c r="W63" s="68"/>
    </row>
    <row r="64" spans="1:23" x14ac:dyDescent="0.2">
      <c r="A64" s="3" t="s">
        <v>384</v>
      </c>
      <c r="B64" s="48"/>
      <c r="C64" s="48"/>
      <c r="D64" s="49"/>
      <c r="E64" s="49"/>
      <c r="F64" s="49"/>
      <c r="G64" s="49"/>
      <c r="H64" s="49"/>
      <c r="I64" s="49"/>
      <c r="J64" s="50"/>
      <c r="L64" s="68"/>
      <c r="M64" s="68"/>
      <c r="N64" s="68"/>
      <c r="O64" s="68"/>
      <c r="P64" s="68"/>
      <c r="Q64" s="68"/>
      <c r="R64" s="68"/>
      <c r="S64" s="68"/>
      <c r="T64" s="68"/>
      <c r="U64" s="68"/>
      <c r="V64" s="68"/>
      <c r="W64" s="68"/>
    </row>
    <row r="65" spans="1:23" x14ac:dyDescent="0.2">
      <c r="A65" s="3" t="s">
        <v>385</v>
      </c>
      <c r="B65" s="48"/>
      <c r="C65" s="48"/>
      <c r="D65" s="49"/>
      <c r="E65" s="49"/>
      <c r="F65" s="49"/>
      <c r="G65" s="49"/>
      <c r="H65" s="49"/>
      <c r="I65" s="49"/>
      <c r="J65" s="50"/>
      <c r="L65" s="68"/>
      <c r="M65" s="68"/>
      <c r="N65" s="68"/>
      <c r="O65" s="68"/>
      <c r="P65" s="68"/>
      <c r="Q65" s="68"/>
      <c r="R65" s="68"/>
      <c r="S65" s="68"/>
      <c r="T65" s="68"/>
      <c r="U65" s="68"/>
      <c r="V65" s="68"/>
      <c r="W65" s="68"/>
    </row>
    <row r="66" spans="1:23" x14ac:dyDescent="0.2">
      <c r="A66" s="3" t="s">
        <v>386</v>
      </c>
      <c r="B66" s="48"/>
      <c r="C66" s="48"/>
      <c r="D66" s="49"/>
      <c r="E66" s="49"/>
      <c r="F66" s="49"/>
      <c r="G66" s="49"/>
      <c r="H66" s="49"/>
      <c r="I66" s="49"/>
      <c r="J66" s="50"/>
      <c r="L66" s="68"/>
      <c r="M66" s="68"/>
      <c r="N66" s="68"/>
      <c r="O66" s="68"/>
      <c r="P66" s="68"/>
      <c r="Q66" s="68"/>
      <c r="R66" s="68"/>
      <c r="S66" s="68"/>
      <c r="T66" s="68"/>
      <c r="U66" s="68"/>
      <c r="V66" s="68"/>
      <c r="W66" s="68"/>
    </row>
    <row r="67" spans="1:23" x14ac:dyDescent="0.2">
      <c r="A67" s="3" t="s">
        <v>387</v>
      </c>
      <c r="B67" s="48"/>
      <c r="C67" s="48"/>
      <c r="D67" s="49"/>
      <c r="E67" s="49"/>
      <c r="F67" s="49"/>
      <c r="G67" s="49"/>
      <c r="H67" s="49"/>
      <c r="I67" s="49"/>
      <c r="J67" s="50"/>
      <c r="L67" s="68"/>
      <c r="M67" s="68"/>
      <c r="N67" s="68"/>
      <c r="O67" s="68"/>
      <c r="P67" s="68"/>
      <c r="Q67" s="68"/>
      <c r="R67" s="68"/>
      <c r="S67" s="68"/>
      <c r="T67" s="68"/>
      <c r="U67" s="68"/>
      <c r="V67" s="68"/>
      <c r="W67" s="68"/>
    </row>
    <row r="68" spans="1:23" x14ac:dyDescent="0.2">
      <c r="A68" s="3" t="s">
        <v>388</v>
      </c>
      <c r="B68" s="48"/>
      <c r="C68" s="48"/>
      <c r="D68" s="49"/>
      <c r="E68" s="49"/>
      <c r="F68" s="49"/>
      <c r="G68" s="49"/>
      <c r="H68" s="49"/>
      <c r="I68" s="49"/>
      <c r="J68" s="50"/>
      <c r="L68" s="68"/>
      <c r="M68" s="68"/>
      <c r="N68" s="68"/>
      <c r="O68" s="68"/>
      <c r="P68" s="68"/>
      <c r="Q68" s="68"/>
      <c r="R68" s="68"/>
      <c r="S68" s="68"/>
      <c r="T68" s="68"/>
      <c r="U68" s="68"/>
      <c r="V68" s="68"/>
      <c r="W68" s="68"/>
    </row>
    <row r="69" spans="1:23" x14ac:dyDescent="0.2">
      <c r="A69" s="3" t="s">
        <v>389</v>
      </c>
      <c r="B69" s="48"/>
      <c r="C69" s="48"/>
      <c r="D69" s="49"/>
      <c r="E69" s="49"/>
      <c r="F69" s="49"/>
      <c r="G69" s="49"/>
      <c r="H69" s="49"/>
      <c r="I69" s="49"/>
      <c r="J69" s="50"/>
      <c r="L69" s="68"/>
      <c r="M69" s="68"/>
      <c r="N69" s="68"/>
      <c r="O69" s="68"/>
      <c r="P69" s="68"/>
      <c r="Q69" s="68"/>
      <c r="R69" s="68"/>
      <c r="S69" s="68"/>
      <c r="T69" s="68"/>
      <c r="U69" s="68"/>
      <c r="V69" s="68"/>
      <c r="W69" s="68"/>
    </row>
    <row r="70" spans="1:23" x14ac:dyDescent="0.2">
      <c r="A70" s="3" t="s">
        <v>390</v>
      </c>
      <c r="B70" s="48"/>
      <c r="C70" s="48"/>
      <c r="D70" s="49"/>
      <c r="E70" s="49"/>
      <c r="F70" s="49"/>
      <c r="G70" s="49"/>
      <c r="H70" s="49"/>
      <c r="I70" s="49"/>
      <c r="J70" s="50"/>
      <c r="L70" s="68"/>
      <c r="M70" s="68"/>
      <c r="N70" s="68"/>
      <c r="O70" s="68"/>
      <c r="P70" s="68"/>
      <c r="Q70" s="68"/>
      <c r="R70" s="68"/>
      <c r="S70" s="68"/>
      <c r="T70" s="68"/>
      <c r="U70" s="68"/>
      <c r="V70" s="68"/>
      <c r="W70" s="68"/>
    </row>
    <row r="71" spans="1:23" x14ac:dyDescent="0.2">
      <c r="A71" s="3" t="s">
        <v>391</v>
      </c>
      <c r="B71" s="48"/>
      <c r="C71" s="48"/>
      <c r="D71" s="49"/>
      <c r="E71" s="49"/>
      <c r="F71" s="49"/>
      <c r="G71" s="49"/>
      <c r="H71" s="49"/>
      <c r="I71" s="49"/>
      <c r="J71" s="50"/>
      <c r="L71" s="68"/>
      <c r="M71" s="68"/>
      <c r="N71" s="68"/>
      <c r="O71" s="68"/>
      <c r="P71" s="68"/>
      <c r="Q71" s="68"/>
      <c r="R71" s="68"/>
      <c r="S71" s="68"/>
      <c r="T71" s="68"/>
      <c r="U71" s="68"/>
      <c r="V71" s="68"/>
      <c r="W71" s="68"/>
    </row>
    <row r="72" spans="1:23" x14ac:dyDescent="0.2">
      <c r="A72" s="3" t="s">
        <v>81</v>
      </c>
      <c r="B72" s="48"/>
      <c r="C72" s="48"/>
      <c r="D72" s="49"/>
      <c r="E72" s="49"/>
      <c r="F72" s="49"/>
      <c r="G72" s="49"/>
      <c r="H72" s="49"/>
      <c r="I72" s="49"/>
      <c r="J72" s="50"/>
      <c r="L72" s="68"/>
      <c r="M72" s="68"/>
      <c r="N72" s="68"/>
      <c r="O72" s="68"/>
      <c r="P72" s="68"/>
      <c r="Q72" s="68"/>
      <c r="R72" s="68"/>
      <c r="S72" s="68"/>
      <c r="T72" s="68"/>
      <c r="U72" s="68"/>
      <c r="V72" s="68"/>
      <c r="W72" s="68"/>
    </row>
    <row r="73" spans="1:23" x14ac:dyDescent="0.2">
      <c r="A73" s="3" t="s">
        <v>392</v>
      </c>
      <c r="B73" s="48"/>
      <c r="C73" s="48"/>
      <c r="D73" s="49"/>
      <c r="E73" s="49"/>
      <c r="F73" s="49"/>
      <c r="G73" s="49"/>
      <c r="H73" s="49"/>
      <c r="I73" s="49"/>
      <c r="J73" s="50"/>
      <c r="L73" s="68"/>
      <c r="M73" s="68"/>
      <c r="N73" s="68"/>
      <c r="O73" s="68"/>
      <c r="P73" s="68"/>
      <c r="Q73" s="68"/>
      <c r="R73" s="68"/>
      <c r="S73" s="68"/>
      <c r="T73" s="68"/>
      <c r="U73" s="68"/>
      <c r="V73" s="68"/>
      <c r="W73" s="68"/>
    </row>
    <row r="74" spans="1:23" x14ac:dyDescent="0.2">
      <c r="A74" s="3" t="s">
        <v>393</v>
      </c>
      <c r="B74" s="48"/>
      <c r="C74" s="48"/>
      <c r="D74" s="49"/>
      <c r="E74" s="49"/>
      <c r="F74" s="49"/>
      <c r="G74" s="49"/>
      <c r="H74" s="49"/>
      <c r="I74" s="49"/>
      <c r="J74" s="50"/>
      <c r="L74" s="68"/>
      <c r="M74" s="68"/>
      <c r="N74" s="68"/>
      <c r="O74" s="68"/>
      <c r="P74" s="68"/>
      <c r="Q74" s="68"/>
      <c r="R74" s="68"/>
      <c r="S74" s="68"/>
      <c r="T74" s="68"/>
      <c r="U74" s="68"/>
      <c r="V74" s="68"/>
      <c r="W74" s="68"/>
    </row>
    <row r="75" spans="1:23" x14ac:dyDescent="0.2">
      <c r="A75" s="3" t="s">
        <v>394</v>
      </c>
      <c r="B75" s="48"/>
      <c r="C75" s="48"/>
      <c r="D75" s="49"/>
      <c r="E75" s="49"/>
      <c r="F75" s="49"/>
      <c r="G75" s="49"/>
      <c r="H75" s="49"/>
      <c r="I75" s="49"/>
      <c r="J75" s="50"/>
      <c r="L75" s="68"/>
      <c r="M75" s="68"/>
      <c r="N75" s="68"/>
      <c r="O75" s="68"/>
      <c r="P75" s="68"/>
      <c r="Q75" s="68"/>
      <c r="R75" s="68"/>
      <c r="S75" s="68"/>
      <c r="T75" s="68"/>
      <c r="U75" s="68"/>
      <c r="V75" s="68"/>
      <c r="W75" s="68"/>
    </row>
    <row r="76" spans="1:23" x14ac:dyDescent="0.2">
      <c r="A76" s="3" t="s">
        <v>395</v>
      </c>
      <c r="B76" s="48"/>
      <c r="C76" s="48"/>
      <c r="D76" s="49"/>
      <c r="E76" s="49"/>
      <c r="F76" s="49"/>
      <c r="G76" s="49"/>
      <c r="H76" s="49"/>
      <c r="I76" s="49"/>
      <c r="J76" s="50"/>
      <c r="L76" s="68"/>
      <c r="M76" s="68"/>
      <c r="N76" s="68"/>
      <c r="O76" s="68"/>
      <c r="P76" s="68"/>
      <c r="Q76" s="68"/>
      <c r="R76" s="68"/>
      <c r="S76" s="68"/>
      <c r="T76" s="68"/>
      <c r="U76" s="68"/>
      <c r="V76" s="68"/>
      <c r="W76" s="68"/>
    </row>
    <row r="77" spans="1:23" x14ac:dyDescent="0.2">
      <c r="A77" s="3" t="s">
        <v>396</v>
      </c>
      <c r="B77" s="48"/>
      <c r="C77" s="48"/>
      <c r="D77" s="49"/>
      <c r="E77" s="49"/>
      <c r="F77" s="49"/>
      <c r="G77" s="49"/>
      <c r="H77" s="49"/>
      <c r="I77" s="49"/>
      <c r="J77" s="50"/>
      <c r="L77" s="68"/>
      <c r="M77" s="68"/>
      <c r="N77" s="68"/>
      <c r="O77" s="68"/>
      <c r="P77" s="68"/>
      <c r="Q77" s="68"/>
      <c r="R77" s="68"/>
      <c r="S77" s="68"/>
      <c r="T77" s="68"/>
      <c r="U77" s="68"/>
      <c r="V77" s="68"/>
      <c r="W77" s="68"/>
    </row>
    <row r="78" spans="1:23" x14ac:dyDescent="0.2">
      <c r="A78" s="3" t="s">
        <v>213</v>
      </c>
      <c r="B78" s="48"/>
      <c r="C78" s="48"/>
      <c r="D78" s="49"/>
      <c r="E78" s="49"/>
      <c r="F78" s="49"/>
      <c r="G78" s="49"/>
      <c r="H78" s="49"/>
      <c r="I78" s="49"/>
      <c r="J78" s="50"/>
      <c r="L78" s="68"/>
      <c r="M78" s="68"/>
      <c r="N78" s="68"/>
      <c r="O78" s="68"/>
      <c r="P78" s="68"/>
      <c r="Q78" s="68"/>
      <c r="R78" s="68"/>
      <c r="S78" s="68"/>
      <c r="T78" s="68"/>
      <c r="U78" s="68"/>
      <c r="V78" s="68"/>
      <c r="W78" s="68"/>
    </row>
    <row r="79" spans="1:23" x14ac:dyDescent="0.2">
      <c r="A79" s="3" t="s">
        <v>397</v>
      </c>
      <c r="B79" s="48"/>
      <c r="C79" s="48"/>
      <c r="D79" s="49"/>
      <c r="E79" s="49"/>
      <c r="F79" s="49"/>
      <c r="G79" s="49"/>
      <c r="H79" s="49"/>
      <c r="I79" s="49"/>
      <c r="J79" s="50"/>
      <c r="L79" s="68"/>
      <c r="M79" s="68"/>
      <c r="N79" s="68"/>
      <c r="O79" s="68"/>
      <c r="P79" s="68"/>
      <c r="Q79" s="68"/>
      <c r="R79" s="68"/>
      <c r="S79" s="68"/>
      <c r="T79" s="68"/>
      <c r="U79" s="68"/>
      <c r="V79" s="68"/>
      <c r="W79" s="68"/>
    </row>
    <row r="80" spans="1:23" x14ac:dyDescent="0.2">
      <c r="A80" s="3" t="s">
        <v>214</v>
      </c>
      <c r="B80" s="48"/>
      <c r="C80" s="48"/>
      <c r="D80" s="49"/>
      <c r="E80" s="49"/>
      <c r="F80" s="49"/>
      <c r="G80" s="49"/>
      <c r="H80" s="49"/>
      <c r="I80" s="49"/>
      <c r="J80" s="50"/>
      <c r="L80" s="68"/>
      <c r="M80" s="68"/>
      <c r="N80" s="68"/>
      <c r="O80" s="68"/>
      <c r="P80" s="68"/>
      <c r="Q80" s="68"/>
      <c r="R80" s="68"/>
      <c r="S80" s="68"/>
      <c r="T80" s="68"/>
      <c r="U80" s="68"/>
      <c r="V80" s="68"/>
      <c r="W80" s="68"/>
    </row>
    <row r="81" spans="1:23" x14ac:dyDescent="0.2">
      <c r="A81" s="3" t="s">
        <v>208</v>
      </c>
      <c r="B81" s="48"/>
      <c r="C81" s="48"/>
      <c r="D81" s="49"/>
      <c r="E81" s="49"/>
      <c r="F81" s="49"/>
      <c r="G81" s="49"/>
      <c r="H81" s="49"/>
      <c r="I81" s="49"/>
      <c r="J81" s="50"/>
      <c r="L81" s="68"/>
      <c r="M81" s="68"/>
      <c r="N81" s="68"/>
      <c r="O81" s="68"/>
      <c r="P81" s="68"/>
      <c r="Q81" s="68"/>
      <c r="R81" s="68"/>
      <c r="S81" s="68"/>
      <c r="T81" s="68"/>
      <c r="U81" s="68"/>
      <c r="V81" s="68"/>
      <c r="W81" s="68"/>
    </row>
    <row r="82" spans="1:23" x14ac:dyDescent="0.2">
      <c r="A82" s="3" t="s">
        <v>82</v>
      </c>
    </row>
    <row r="83" spans="1:23" x14ac:dyDescent="0.2">
      <c r="A83" s="3" t="s">
        <v>83</v>
      </c>
    </row>
    <row r="84" spans="1:23" x14ac:dyDescent="0.2">
      <c r="A84" s="3" t="s">
        <v>211</v>
      </c>
    </row>
    <row r="85" spans="1:23" x14ac:dyDescent="0.2">
      <c r="A85" s="3" t="s">
        <v>84</v>
      </c>
    </row>
    <row r="86" spans="1:23" x14ac:dyDescent="0.2">
      <c r="A86" s="3" t="s">
        <v>210</v>
      </c>
    </row>
    <row r="87" spans="1:23" x14ac:dyDescent="0.2">
      <c r="A87" s="3" t="s">
        <v>65</v>
      </c>
    </row>
    <row r="88" spans="1:23" x14ac:dyDescent="0.2">
      <c r="A88" s="3" t="s">
        <v>85</v>
      </c>
    </row>
    <row r="89" spans="1:23" x14ac:dyDescent="0.2">
      <c r="A89" s="3" t="s">
        <v>398</v>
      </c>
    </row>
    <row r="90" spans="1:23" x14ac:dyDescent="0.2">
      <c r="A90" s="3" t="s">
        <v>399</v>
      </c>
    </row>
    <row r="91" spans="1:23" x14ac:dyDescent="0.2">
      <c r="A91" s="3" t="s">
        <v>400</v>
      </c>
    </row>
    <row r="92" spans="1:23" x14ac:dyDescent="0.2">
      <c r="A92" s="3" t="s">
        <v>401</v>
      </c>
    </row>
    <row r="93" spans="1:23" x14ac:dyDescent="0.2">
      <c r="A93" s="3" t="s">
        <v>402</v>
      </c>
    </row>
    <row r="94" spans="1:23" x14ac:dyDescent="0.2">
      <c r="A94" s="3" t="s">
        <v>403</v>
      </c>
    </row>
    <row r="95" spans="1:23" x14ac:dyDescent="0.2">
      <c r="A95" s="3" t="s">
        <v>404</v>
      </c>
    </row>
    <row r="96" spans="1:23" x14ac:dyDescent="0.2">
      <c r="A96" s="3" t="s">
        <v>405</v>
      </c>
    </row>
    <row r="97" spans="1:1" x14ac:dyDescent="0.2">
      <c r="A97" s="3" t="s">
        <v>406</v>
      </c>
    </row>
    <row r="98" spans="1:1" x14ac:dyDescent="0.2">
      <c r="A98" s="3" t="s">
        <v>407</v>
      </c>
    </row>
    <row r="99" spans="1:1" x14ac:dyDescent="0.2">
      <c r="A99" s="3" t="s">
        <v>408</v>
      </c>
    </row>
    <row r="100" spans="1:1" x14ac:dyDescent="0.2">
      <c r="A100" s="3" t="s">
        <v>409</v>
      </c>
    </row>
    <row r="101" spans="1:1" x14ac:dyDescent="0.2">
      <c r="A101" s="3" t="s">
        <v>410</v>
      </c>
    </row>
    <row r="102" spans="1:1" x14ac:dyDescent="0.2">
      <c r="A102" s="3" t="s">
        <v>411</v>
      </c>
    </row>
    <row r="103" spans="1:1" x14ac:dyDescent="0.2">
      <c r="A103" s="3" t="s">
        <v>412</v>
      </c>
    </row>
    <row r="104" spans="1:1" x14ac:dyDescent="0.2">
      <c r="A104" s="3" t="s">
        <v>413</v>
      </c>
    </row>
    <row r="105" spans="1:1" x14ac:dyDescent="0.2">
      <c r="A105" s="3" t="s">
        <v>414</v>
      </c>
    </row>
    <row r="106" spans="1:1" x14ac:dyDescent="0.2">
      <c r="A106" s="3" t="s">
        <v>415</v>
      </c>
    </row>
    <row r="107" spans="1:1" x14ac:dyDescent="0.2">
      <c r="A107" s="3" t="s">
        <v>416</v>
      </c>
    </row>
    <row r="108" spans="1:1" x14ac:dyDescent="0.2">
      <c r="A108" s="3" t="s">
        <v>417</v>
      </c>
    </row>
    <row r="109" spans="1:1" x14ac:dyDescent="0.2">
      <c r="A109" s="3" t="s">
        <v>418</v>
      </c>
    </row>
    <row r="110" spans="1:1" x14ac:dyDescent="0.2">
      <c r="A110" s="3" t="s">
        <v>419</v>
      </c>
    </row>
    <row r="111" spans="1:1" x14ac:dyDescent="0.2">
      <c r="A111" s="3" t="s">
        <v>420</v>
      </c>
    </row>
    <row r="112" spans="1:1" x14ac:dyDescent="0.2">
      <c r="A112" s="3" t="s">
        <v>421</v>
      </c>
    </row>
    <row r="113" spans="1:1" x14ac:dyDescent="0.2">
      <c r="A113" s="3" t="s">
        <v>422</v>
      </c>
    </row>
    <row r="114" spans="1:1" x14ac:dyDescent="0.2">
      <c r="A114" s="3" t="s">
        <v>423</v>
      </c>
    </row>
    <row r="115" spans="1:1" x14ac:dyDescent="0.2">
      <c r="A115" s="3" t="s">
        <v>424</v>
      </c>
    </row>
    <row r="116" spans="1:1" x14ac:dyDescent="0.2">
      <c r="A116" s="3" t="s">
        <v>425</v>
      </c>
    </row>
    <row r="117" spans="1:1" x14ac:dyDescent="0.2">
      <c r="A117" s="3" t="s">
        <v>426</v>
      </c>
    </row>
    <row r="118" spans="1:1" x14ac:dyDescent="0.2">
      <c r="A118" s="3" t="s">
        <v>427</v>
      </c>
    </row>
    <row r="119" spans="1:1" x14ac:dyDescent="0.2">
      <c r="A119" s="3" t="s">
        <v>428</v>
      </c>
    </row>
    <row r="120" spans="1:1" x14ac:dyDescent="0.2">
      <c r="A120" s="3" t="s">
        <v>429</v>
      </c>
    </row>
    <row r="121" spans="1:1" x14ac:dyDescent="0.2">
      <c r="A121" s="3" t="s">
        <v>430</v>
      </c>
    </row>
    <row r="122" spans="1:1" x14ac:dyDescent="0.2">
      <c r="A122" s="3" t="s">
        <v>209</v>
      </c>
    </row>
    <row r="123" spans="1:1" x14ac:dyDescent="0.2">
      <c r="A123" s="3" t="s">
        <v>217</v>
      </c>
    </row>
    <row r="124" spans="1:1" x14ac:dyDescent="0.2">
      <c r="A124" s="3" t="s">
        <v>431</v>
      </c>
    </row>
    <row r="125" spans="1:1" x14ac:dyDescent="0.2">
      <c r="A125" s="3" t="s">
        <v>432</v>
      </c>
    </row>
    <row r="126" spans="1:1" x14ac:dyDescent="0.2">
      <c r="A126" s="3" t="s">
        <v>433</v>
      </c>
    </row>
    <row r="127" spans="1:1" x14ac:dyDescent="0.2">
      <c r="A127" s="3" t="s">
        <v>434</v>
      </c>
    </row>
    <row r="128" spans="1:1" x14ac:dyDescent="0.2">
      <c r="A128" s="3" t="s">
        <v>435</v>
      </c>
    </row>
    <row r="129" spans="1:1" x14ac:dyDescent="0.2">
      <c r="A129" s="3" t="s">
        <v>436</v>
      </c>
    </row>
    <row r="130" spans="1:1" x14ac:dyDescent="0.2">
      <c r="A130" s="3" t="s">
        <v>437</v>
      </c>
    </row>
    <row r="131" spans="1:1" x14ac:dyDescent="0.2">
      <c r="A131" s="3" t="s">
        <v>438</v>
      </c>
    </row>
    <row r="132" spans="1:1" x14ac:dyDescent="0.2">
      <c r="A132" s="3" t="s">
        <v>439</v>
      </c>
    </row>
    <row r="133" spans="1:1" x14ac:dyDescent="0.2">
      <c r="A133" s="3" t="s">
        <v>440</v>
      </c>
    </row>
    <row r="134" spans="1:1" x14ac:dyDescent="0.2">
      <c r="A134" s="3" t="s">
        <v>441</v>
      </c>
    </row>
    <row r="135" spans="1:1" x14ac:dyDescent="0.2">
      <c r="A135" s="3" t="s">
        <v>442</v>
      </c>
    </row>
    <row r="136" spans="1:1" x14ac:dyDescent="0.2">
      <c r="A136" s="3" t="s">
        <v>443</v>
      </c>
    </row>
    <row r="137" spans="1:1" x14ac:dyDescent="0.2">
      <c r="A137" s="3" t="s">
        <v>444</v>
      </c>
    </row>
    <row r="138" spans="1:1" x14ac:dyDescent="0.2">
      <c r="A138" s="3" t="s">
        <v>445</v>
      </c>
    </row>
    <row r="139" spans="1:1" x14ac:dyDescent="0.2">
      <c r="A139" s="3" t="s">
        <v>446</v>
      </c>
    </row>
    <row r="140" spans="1:1" x14ac:dyDescent="0.2">
      <c r="A140" s="3" t="s">
        <v>447</v>
      </c>
    </row>
    <row r="141" spans="1:1" x14ac:dyDescent="0.2">
      <c r="A141" s="3" t="s">
        <v>215</v>
      </c>
    </row>
    <row r="142" spans="1:1" x14ac:dyDescent="0.2">
      <c r="A142" s="3" t="s">
        <v>448</v>
      </c>
    </row>
    <row r="143" spans="1:1" x14ac:dyDescent="0.2">
      <c r="A143" s="3" t="s">
        <v>449</v>
      </c>
    </row>
    <row r="144" spans="1:1" x14ac:dyDescent="0.2">
      <c r="A144" s="3" t="s">
        <v>450</v>
      </c>
    </row>
    <row r="145" spans="1:1" x14ac:dyDescent="0.2">
      <c r="A145" s="3" t="s">
        <v>451</v>
      </c>
    </row>
    <row r="146" spans="1:1" x14ac:dyDescent="0.2">
      <c r="A146" s="3" t="s">
        <v>452</v>
      </c>
    </row>
    <row r="147" spans="1:1" x14ac:dyDescent="0.2">
      <c r="A147" s="3" t="s">
        <v>453</v>
      </c>
    </row>
    <row r="148" spans="1:1" x14ac:dyDescent="0.2">
      <c r="A148" s="3" t="s">
        <v>454</v>
      </c>
    </row>
    <row r="149" spans="1:1" x14ac:dyDescent="0.2">
      <c r="A149" s="3" t="s">
        <v>455</v>
      </c>
    </row>
    <row r="150" spans="1:1" x14ac:dyDescent="0.2">
      <c r="A150" s="3" t="s">
        <v>456</v>
      </c>
    </row>
    <row r="151" spans="1:1" x14ac:dyDescent="0.2">
      <c r="A151" s="3" t="s">
        <v>457</v>
      </c>
    </row>
    <row r="152" spans="1:1" x14ac:dyDescent="0.2">
      <c r="A152" s="3" t="s">
        <v>458</v>
      </c>
    </row>
    <row r="153" spans="1:1" x14ac:dyDescent="0.2">
      <c r="A153" s="3" t="s">
        <v>459</v>
      </c>
    </row>
    <row r="154" spans="1:1" x14ac:dyDescent="0.2">
      <c r="A154" s="3" t="s">
        <v>460</v>
      </c>
    </row>
    <row r="155" spans="1:1" x14ac:dyDescent="0.2">
      <c r="A155" s="3" t="s">
        <v>461</v>
      </c>
    </row>
    <row r="156" spans="1:1" x14ac:dyDescent="0.2">
      <c r="A156" s="3" t="s">
        <v>462</v>
      </c>
    </row>
    <row r="157" spans="1:1" x14ac:dyDescent="0.2">
      <c r="A157" s="3" t="s">
        <v>216</v>
      </c>
    </row>
    <row r="158" spans="1:1" x14ac:dyDescent="0.2">
      <c r="A158" s="3" t="s">
        <v>463</v>
      </c>
    </row>
    <row r="159" spans="1:1" x14ac:dyDescent="0.2">
      <c r="A159" s="3" t="s">
        <v>464</v>
      </c>
    </row>
    <row r="160" spans="1:1" x14ac:dyDescent="0.2">
      <c r="A160" s="3" t="s">
        <v>465</v>
      </c>
    </row>
    <row r="161" spans="1:1" x14ac:dyDescent="0.2">
      <c r="A161" s="3" t="s">
        <v>466</v>
      </c>
    </row>
    <row r="162" spans="1:1" x14ac:dyDescent="0.2">
      <c r="A162" s="3" t="s">
        <v>467</v>
      </c>
    </row>
    <row r="163" spans="1:1" x14ac:dyDescent="0.2">
      <c r="A163" s="3" t="s">
        <v>468</v>
      </c>
    </row>
    <row r="164" spans="1:1" x14ac:dyDescent="0.2">
      <c r="A164" s="3" t="s">
        <v>469</v>
      </c>
    </row>
  </sheetData>
  <pageMargins left="0.7" right="0.7" top="0.75" bottom="0.75" header="0.3" footer="0.3"/>
  <pageSetup paperSize="9" orientation="portrait" horizontalDpi="0"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8196B-8B7C-2D4A-9DD9-F91E3317D371}">
  <dimension ref="A1:AD330"/>
  <sheetViews>
    <sheetView zoomScale="147" zoomScaleNormal="147" workbookViewId="0">
      <selection activeCell="A268" sqref="A268"/>
    </sheetView>
  </sheetViews>
  <sheetFormatPr baseColWidth="10" defaultColWidth="11.5" defaultRowHeight="13" x14ac:dyDescent="0.15"/>
  <cols>
    <col min="1" max="1" width="11.5" style="21"/>
    <col min="2" max="2" width="14.1640625" style="21" customWidth="1"/>
    <col min="3" max="3" width="45.1640625" style="21" customWidth="1"/>
    <col min="4" max="20" width="11.5" style="21"/>
    <col min="21" max="21" width="12.1640625" style="21" bestFit="1" customWidth="1"/>
    <col min="22" max="16384" width="11.5" style="21"/>
  </cols>
  <sheetData>
    <row r="1" spans="1:30" ht="26" x14ac:dyDescent="0.3">
      <c r="A1" s="39" t="s">
        <v>192</v>
      </c>
      <c r="B1" s="39"/>
      <c r="C1" s="39"/>
      <c r="D1" s="39"/>
      <c r="E1" s="39"/>
      <c r="F1" s="39"/>
      <c r="G1" s="39"/>
      <c r="H1" s="39"/>
      <c r="I1" s="36"/>
      <c r="J1" s="36"/>
      <c r="K1" s="36"/>
      <c r="L1" s="36"/>
      <c r="M1" s="36"/>
      <c r="N1" s="36"/>
      <c r="O1" s="36"/>
      <c r="P1" s="36"/>
      <c r="Q1" s="36"/>
      <c r="R1" s="36"/>
      <c r="S1" s="36"/>
      <c r="T1" s="36"/>
      <c r="U1" s="36"/>
      <c r="V1" s="36"/>
      <c r="W1" s="36"/>
      <c r="X1" s="36"/>
      <c r="Y1" s="36"/>
      <c r="Z1" s="36"/>
      <c r="AA1" s="36"/>
      <c r="AB1" s="36"/>
      <c r="AC1" s="36"/>
      <c r="AD1" s="36"/>
    </row>
    <row r="2" spans="1:30" ht="26" x14ac:dyDescent="0.3">
      <c r="A2" s="38" t="str">
        <f>'Lab 9'!A2</f>
        <v>Due date: 19 October</v>
      </c>
      <c r="B2" s="38"/>
      <c r="C2" s="36"/>
      <c r="D2" s="37" t="str">
        <f>'Lab 9'!D2</f>
        <v>Version: 1.3 (29 Sept 2026)</v>
      </c>
      <c r="E2" s="36"/>
      <c r="F2" s="36"/>
      <c r="G2" s="36"/>
      <c r="H2" s="36"/>
      <c r="I2" s="36"/>
      <c r="J2" s="36"/>
      <c r="K2" s="36"/>
      <c r="L2" s="36"/>
      <c r="M2" s="36"/>
      <c r="N2" s="36"/>
      <c r="O2" s="36"/>
      <c r="P2" s="36"/>
      <c r="Q2" s="36"/>
      <c r="R2" s="36"/>
      <c r="S2" s="36"/>
      <c r="T2" s="36"/>
      <c r="U2" s="36"/>
      <c r="V2" s="36"/>
      <c r="W2" s="36"/>
      <c r="X2" s="36"/>
      <c r="Y2" s="36"/>
      <c r="Z2" s="36"/>
      <c r="AA2" s="36"/>
      <c r="AB2" s="36"/>
      <c r="AC2" s="36"/>
      <c r="AD2" s="36"/>
    </row>
    <row r="4" spans="1:30" ht="16" x14ac:dyDescent="0.2">
      <c r="A4" s="35" t="s">
        <v>191</v>
      </c>
    </row>
    <row r="5" spans="1:30" x14ac:dyDescent="0.15">
      <c r="A5" s="21" t="s">
        <v>190</v>
      </c>
    </row>
    <row r="6" spans="1:30" x14ac:dyDescent="0.15">
      <c r="A6" s="21" t="s">
        <v>307</v>
      </c>
    </row>
    <row r="7" spans="1:30" x14ac:dyDescent="0.15">
      <c r="A7" s="21" t="s">
        <v>308</v>
      </c>
    </row>
    <row r="8" spans="1:30" x14ac:dyDescent="0.15">
      <c r="A8" s="21" t="s">
        <v>310</v>
      </c>
    </row>
    <row r="9" spans="1:30" x14ac:dyDescent="0.15">
      <c r="A9" s="21" t="s">
        <v>309</v>
      </c>
      <c r="B9" s="24"/>
    </row>
    <row r="10" spans="1:30" x14ac:dyDescent="0.15">
      <c r="A10" s="26" t="s">
        <v>311</v>
      </c>
      <c r="B10" s="24"/>
    </row>
    <row r="14" spans="1:30" ht="56" x14ac:dyDescent="0.15">
      <c r="A14" s="34"/>
      <c r="B14" s="62" t="s">
        <v>189</v>
      </c>
      <c r="C14" s="63" t="s">
        <v>188</v>
      </c>
      <c r="D14" s="62" t="s">
        <v>187</v>
      </c>
      <c r="E14" s="62" t="s">
        <v>186</v>
      </c>
      <c r="F14" s="69" t="s">
        <v>279</v>
      </c>
      <c r="G14" s="62" t="s">
        <v>260</v>
      </c>
      <c r="H14" s="69" t="s">
        <v>207</v>
      </c>
      <c r="I14" s="69" t="s">
        <v>234</v>
      </c>
    </row>
    <row r="15" spans="1:30" x14ac:dyDescent="0.15">
      <c r="A15" s="21" t="s">
        <v>199</v>
      </c>
      <c r="B15" s="30">
        <v>0.27</v>
      </c>
      <c r="C15" s="28">
        <v>1</v>
      </c>
      <c r="D15" s="30">
        <v>5.41</v>
      </c>
      <c r="E15" s="30">
        <v>5.0000000000000001E-3</v>
      </c>
      <c r="F15" s="80"/>
      <c r="G15" s="81"/>
      <c r="H15" s="82"/>
      <c r="I15" s="82"/>
    </row>
    <row r="16" spans="1:30" x14ac:dyDescent="0.15">
      <c r="A16" s="21" t="s">
        <v>185</v>
      </c>
      <c r="B16" s="30">
        <v>1.1200000000000001</v>
      </c>
      <c r="C16" s="28">
        <v>1</v>
      </c>
      <c r="D16" s="30">
        <v>6.7889999999999997</v>
      </c>
      <c r="E16" s="30">
        <v>0.11799999999999999</v>
      </c>
      <c r="F16" s="83"/>
      <c r="G16" s="81"/>
      <c r="H16" s="82"/>
      <c r="I16" s="82"/>
    </row>
    <row r="17" spans="1:20" x14ac:dyDescent="0.15">
      <c r="A17" s="21" t="s">
        <v>184</v>
      </c>
      <c r="B17" s="30">
        <v>2.3199999999999998</v>
      </c>
      <c r="C17" s="28">
        <v>1</v>
      </c>
      <c r="D17" s="30">
        <v>9.6080000000000005</v>
      </c>
      <c r="E17" s="30">
        <v>0.24099999999999999</v>
      </c>
      <c r="F17" s="83"/>
      <c r="G17" s="81"/>
      <c r="H17" s="82"/>
      <c r="I17" s="82"/>
    </row>
    <row r="18" spans="1:20" x14ac:dyDescent="0.15">
      <c r="A18" s="21" t="s">
        <v>183</v>
      </c>
      <c r="B18" s="30">
        <v>1.7</v>
      </c>
      <c r="C18" s="28">
        <v>1</v>
      </c>
      <c r="D18" s="30">
        <v>7.5119999999999996</v>
      </c>
      <c r="E18" s="30">
        <v>0.378</v>
      </c>
      <c r="F18" s="83"/>
      <c r="G18" s="81"/>
      <c r="H18" s="82"/>
      <c r="I18" s="82"/>
      <c r="K18" s="70" t="s">
        <v>312</v>
      </c>
      <c r="L18" s="70"/>
      <c r="M18" s="70"/>
      <c r="N18" s="70"/>
      <c r="O18" s="70"/>
      <c r="P18" s="70"/>
      <c r="Q18" s="70"/>
      <c r="R18" s="70"/>
      <c r="S18" s="70"/>
      <c r="T18" s="70"/>
    </row>
    <row r="19" spans="1:20" x14ac:dyDescent="0.15">
      <c r="A19" s="21" t="s">
        <v>182</v>
      </c>
      <c r="B19" s="30">
        <v>0.72</v>
      </c>
      <c r="C19" s="28">
        <v>1</v>
      </c>
      <c r="D19" s="30">
        <v>7.4640000000000004</v>
      </c>
      <c r="E19" s="30">
        <v>0.41899999999999998</v>
      </c>
      <c r="F19" s="83"/>
      <c r="G19" s="81"/>
      <c r="H19" s="82"/>
      <c r="I19" s="82"/>
      <c r="K19" s="70" t="s">
        <v>313</v>
      </c>
      <c r="L19" s="70"/>
      <c r="M19" s="70"/>
      <c r="N19" s="70"/>
      <c r="O19" s="70"/>
      <c r="P19" s="70"/>
      <c r="Q19" s="70"/>
    </row>
    <row r="20" spans="1:20" x14ac:dyDescent="0.15">
      <c r="A20" s="21" t="s">
        <v>181</v>
      </c>
      <c r="B20" s="30">
        <v>6.89</v>
      </c>
      <c r="C20" s="28" t="s">
        <v>174</v>
      </c>
      <c r="D20" s="30">
        <v>12.907</v>
      </c>
      <c r="E20" s="30">
        <v>0.80600000000000005</v>
      </c>
      <c r="F20" s="83"/>
      <c r="G20" s="81"/>
      <c r="H20" s="82"/>
      <c r="I20" s="82"/>
      <c r="J20" s="23" t="s">
        <v>179</v>
      </c>
      <c r="K20" s="23" t="s">
        <v>178</v>
      </c>
      <c r="L20" s="23" t="s">
        <v>266</v>
      </c>
      <c r="M20" s="23" t="s">
        <v>200</v>
      </c>
    </row>
    <row r="21" spans="1:20" ht="16" x14ac:dyDescent="0.2">
      <c r="A21" s="21" t="s">
        <v>180</v>
      </c>
      <c r="B21" s="30">
        <v>4.3600000000000003</v>
      </c>
      <c r="C21" s="28" t="s">
        <v>174</v>
      </c>
      <c r="D21" s="30">
        <v>11.88</v>
      </c>
      <c r="E21" s="30">
        <v>2.94</v>
      </c>
      <c r="F21" s="84"/>
      <c r="G21" s="32">
        <f t="shared" ref="G21" si="0">E21/B21*1000</f>
        <v>674.3119266055046</v>
      </c>
      <c r="H21" s="30">
        <f>F$127+G$127*B21</f>
        <v>0</v>
      </c>
      <c r="I21" s="58">
        <f t="shared" ref="I21" si="1">H21-E21</f>
        <v>-2.94</v>
      </c>
      <c r="J21" s="21">
        <v>2008</v>
      </c>
      <c r="K21" s="31">
        <v>6.89</v>
      </c>
      <c r="L21" s="31">
        <v>4.3600000000000003</v>
      </c>
      <c r="M21" s="21">
        <v>3.79</v>
      </c>
    </row>
    <row r="22" spans="1:20" x14ac:dyDescent="0.15">
      <c r="A22" s="21" t="s">
        <v>177</v>
      </c>
      <c r="B22" s="30">
        <v>3.79</v>
      </c>
      <c r="C22" s="28" t="s">
        <v>174</v>
      </c>
      <c r="D22" s="30">
        <v>9.0839999999999996</v>
      </c>
      <c r="E22" s="30">
        <v>2.427</v>
      </c>
      <c r="F22" s="29"/>
      <c r="G22" s="32"/>
      <c r="H22" s="30"/>
      <c r="I22" s="58"/>
      <c r="J22" s="21">
        <v>2009</v>
      </c>
      <c r="K22" s="31">
        <v>7.37</v>
      </c>
      <c r="L22" s="31">
        <v>8.74</v>
      </c>
      <c r="M22" s="21">
        <v>8.75</v>
      </c>
    </row>
    <row r="23" spans="1:20" x14ac:dyDescent="0.15">
      <c r="A23" s="21" t="s">
        <v>176</v>
      </c>
      <c r="B23" s="30">
        <v>5.21</v>
      </c>
      <c r="C23" s="28" t="s">
        <v>174</v>
      </c>
      <c r="D23" s="30">
        <v>9.734</v>
      </c>
      <c r="E23" s="30">
        <v>3.06</v>
      </c>
      <c r="F23" s="29"/>
      <c r="G23" s="32"/>
      <c r="H23" s="30"/>
      <c r="I23" s="58"/>
      <c r="J23" s="21">
        <v>2010</v>
      </c>
      <c r="K23" s="31">
        <v>14.1</v>
      </c>
      <c r="L23" s="31">
        <v>16.239999999999998</v>
      </c>
      <c r="M23" s="21">
        <v>18.649999999999999</v>
      </c>
    </row>
    <row r="24" spans="1:20" x14ac:dyDescent="0.15">
      <c r="A24" s="21" t="s">
        <v>175</v>
      </c>
      <c r="B24" s="30">
        <v>7.37</v>
      </c>
      <c r="C24" s="28" t="s">
        <v>169</v>
      </c>
      <c r="D24" s="30">
        <v>12.207000000000001</v>
      </c>
      <c r="E24" s="30">
        <v>4.6059999999999999</v>
      </c>
      <c r="F24" s="29"/>
      <c r="G24" s="32"/>
      <c r="H24" s="30"/>
      <c r="I24" s="58"/>
      <c r="J24" s="21">
        <v>2011</v>
      </c>
      <c r="K24" s="31">
        <v>17.07</v>
      </c>
      <c r="L24" s="31">
        <v>37.04</v>
      </c>
      <c r="M24" s="21">
        <v>35.06</v>
      </c>
    </row>
    <row r="25" spans="1:20" x14ac:dyDescent="0.15">
      <c r="A25" s="21" t="s">
        <v>173</v>
      </c>
      <c r="B25" s="30">
        <v>8.74</v>
      </c>
      <c r="C25" s="28" t="s">
        <v>169</v>
      </c>
      <c r="D25" s="30">
        <v>15.683</v>
      </c>
      <c r="E25" s="30">
        <v>5.5780000000000003</v>
      </c>
      <c r="F25" s="29"/>
      <c r="G25" s="32"/>
      <c r="H25" s="30"/>
      <c r="I25" s="58"/>
      <c r="J25" s="21">
        <v>2012</v>
      </c>
      <c r="K25" s="31">
        <v>26.91</v>
      </c>
      <c r="L25" s="31">
        <v>47.79</v>
      </c>
      <c r="M25" s="21">
        <v>37.43</v>
      </c>
    </row>
    <row r="26" spans="1:20" x14ac:dyDescent="0.15">
      <c r="A26" s="21" t="s">
        <v>172</v>
      </c>
      <c r="B26" s="30">
        <v>8.75</v>
      </c>
      <c r="C26" s="28" t="s">
        <v>169</v>
      </c>
      <c r="D26" s="30">
        <v>13.499000000000001</v>
      </c>
      <c r="E26" s="30">
        <v>5.4450000000000003</v>
      </c>
      <c r="F26" s="29"/>
      <c r="G26" s="32"/>
      <c r="H26" s="30"/>
      <c r="I26" s="58"/>
      <c r="J26" s="21">
        <v>2013</v>
      </c>
      <c r="K26" s="31">
        <v>33.799999999999997</v>
      </c>
      <c r="L26" s="31">
        <v>51.03</v>
      </c>
      <c r="M26" s="21">
        <v>43.72</v>
      </c>
    </row>
    <row r="27" spans="1:20" x14ac:dyDescent="0.15">
      <c r="A27" s="21" t="s">
        <v>171</v>
      </c>
      <c r="B27" s="30">
        <v>8.4</v>
      </c>
      <c r="C27" s="28" t="s">
        <v>169</v>
      </c>
      <c r="D27" s="30">
        <v>15.7</v>
      </c>
      <c r="E27" s="30">
        <v>5.3339999999999996</v>
      </c>
      <c r="F27" s="29"/>
      <c r="G27" s="32"/>
      <c r="H27" s="30"/>
      <c r="I27" s="58"/>
      <c r="J27" s="21">
        <v>2014</v>
      </c>
      <c r="K27" s="31">
        <v>39.270000000000003</v>
      </c>
      <c r="L27" s="31">
        <v>74.47</v>
      </c>
      <c r="M27" s="21">
        <v>61.17</v>
      </c>
    </row>
    <row r="28" spans="1:20" x14ac:dyDescent="0.15">
      <c r="A28" s="21" t="s">
        <v>170</v>
      </c>
      <c r="B28" s="30">
        <v>14.1</v>
      </c>
      <c r="C28" s="28" t="s">
        <v>164</v>
      </c>
      <c r="D28" s="30">
        <v>20.343</v>
      </c>
      <c r="E28" s="30">
        <v>8.8219999999999992</v>
      </c>
      <c r="F28" s="29"/>
      <c r="G28" s="32"/>
      <c r="H28" s="30"/>
      <c r="I28" s="58"/>
      <c r="J28" s="21">
        <v>2015</v>
      </c>
      <c r="K28" s="31">
        <v>48.05</v>
      </c>
      <c r="L28" s="31">
        <v>74.78</v>
      </c>
      <c r="M28" s="21">
        <v>51.19</v>
      </c>
    </row>
    <row r="29" spans="1:20" x14ac:dyDescent="0.15">
      <c r="A29" s="21" t="s">
        <v>168</v>
      </c>
      <c r="B29" s="30">
        <v>16.239999999999998</v>
      </c>
      <c r="C29" s="28" t="s">
        <v>164</v>
      </c>
      <c r="D29" s="30">
        <v>26.741</v>
      </c>
      <c r="E29" s="30">
        <v>10.239000000000001</v>
      </c>
      <c r="F29" s="29"/>
      <c r="G29" s="32"/>
      <c r="H29" s="30"/>
      <c r="I29" s="58"/>
      <c r="J29" s="21">
        <v>2016</v>
      </c>
      <c r="K29" s="31">
        <v>45.51</v>
      </c>
      <c r="L29" s="31">
        <v>78.290000000000006</v>
      </c>
      <c r="M29" s="21">
        <v>50.76</v>
      </c>
    </row>
    <row r="30" spans="1:20" x14ac:dyDescent="0.15">
      <c r="A30" s="21" t="s">
        <v>167</v>
      </c>
      <c r="B30" s="30">
        <v>18.649999999999999</v>
      </c>
      <c r="C30" s="28" t="s">
        <v>164</v>
      </c>
      <c r="D30" s="30">
        <v>24.667000000000002</v>
      </c>
      <c r="E30" s="30">
        <v>12.053000000000001</v>
      </c>
      <c r="F30" s="29"/>
      <c r="G30" s="32"/>
      <c r="H30" s="30"/>
      <c r="I30" s="58"/>
      <c r="J30" s="21">
        <v>2017</v>
      </c>
      <c r="K30" s="31">
        <v>46.68</v>
      </c>
      <c r="L30" s="31">
        <v>77.319999999999993</v>
      </c>
      <c r="M30" s="31">
        <v>54.058999999999997</v>
      </c>
    </row>
    <row r="31" spans="1:20" x14ac:dyDescent="0.15">
      <c r="A31" s="21" t="s">
        <v>166</v>
      </c>
      <c r="B31" s="30">
        <v>20.34</v>
      </c>
      <c r="C31" s="28" t="s">
        <v>164</v>
      </c>
      <c r="D31" s="30">
        <v>28.571000000000002</v>
      </c>
      <c r="E31" s="30">
        <v>13.102</v>
      </c>
      <c r="F31" s="29"/>
      <c r="G31" s="32"/>
      <c r="H31" s="30"/>
      <c r="I31" s="58"/>
      <c r="J31" s="21">
        <v>2018</v>
      </c>
      <c r="K31" s="31">
        <v>46.89</v>
      </c>
      <c r="L31" s="31">
        <v>68.400000000000006</v>
      </c>
      <c r="M31" s="31">
        <v>44.569000000000003</v>
      </c>
    </row>
    <row r="32" spans="1:20" x14ac:dyDescent="0.15">
      <c r="A32" s="21" t="s">
        <v>165</v>
      </c>
      <c r="B32" s="30">
        <v>17.07</v>
      </c>
      <c r="C32" s="28" t="s">
        <v>157</v>
      </c>
      <c r="D32" s="30">
        <v>28.27</v>
      </c>
      <c r="E32" s="30">
        <v>10.603999999999999</v>
      </c>
      <c r="F32" s="29"/>
      <c r="G32" s="32"/>
      <c r="H32" s="30"/>
      <c r="I32" s="58"/>
      <c r="J32" s="21">
        <v>2019</v>
      </c>
      <c r="K32" s="31">
        <v>40.832999999999998</v>
      </c>
      <c r="L32" s="31">
        <v>73.8</v>
      </c>
      <c r="M32" s="21">
        <v>40.92</v>
      </c>
    </row>
    <row r="33" spans="1:29" x14ac:dyDescent="0.15">
      <c r="A33" s="21" t="s">
        <v>163</v>
      </c>
      <c r="B33" s="30">
        <v>37.04</v>
      </c>
      <c r="C33" s="28" t="s">
        <v>157</v>
      </c>
      <c r="D33" s="30">
        <v>46.332999999999998</v>
      </c>
      <c r="E33" s="30">
        <v>23.95</v>
      </c>
      <c r="F33" s="29"/>
      <c r="G33" s="32"/>
      <c r="H33" s="30"/>
      <c r="I33" s="58"/>
      <c r="J33" s="21">
        <v>2020</v>
      </c>
      <c r="K33" s="31">
        <v>40.597999999999999</v>
      </c>
      <c r="L33" s="31">
        <v>90.1</v>
      </c>
      <c r="M33" s="31">
        <v>58.551000000000002</v>
      </c>
    </row>
    <row r="34" spans="1:29" x14ac:dyDescent="0.15">
      <c r="A34" s="21" t="s">
        <v>161</v>
      </c>
      <c r="B34" s="30">
        <v>35.06</v>
      </c>
      <c r="C34" s="28" t="s">
        <v>157</v>
      </c>
      <c r="D34" s="30">
        <v>39.186</v>
      </c>
      <c r="E34" s="30">
        <v>22.276</v>
      </c>
      <c r="F34" s="29"/>
      <c r="G34" s="32"/>
      <c r="H34" s="30"/>
      <c r="I34" s="58"/>
      <c r="J34" s="21">
        <v>2021</v>
      </c>
      <c r="K34" s="31">
        <v>48</v>
      </c>
      <c r="L34" s="31">
        <v>84.9</v>
      </c>
      <c r="M34" s="31">
        <v>56.5</v>
      </c>
    </row>
    <row r="35" spans="1:29" x14ac:dyDescent="0.15">
      <c r="A35" s="21" t="s">
        <v>160</v>
      </c>
      <c r="B35" s="30">
        <v>26.03</v>
      </c>
      <c r="C35" s="28" t="s">
        <v>157</v>
      </c>
      <c r="D35" s="30">
        <v>35.023000000000003</v>
      </c>
      <c r="E35" s="30">
        <v>15.821</v>
      </c>
      <c r="F35" s="29"/>
      <c r="G35" s="32"/>
      <c r="H35" s="30"/>
      <c r="I35" s="58"/>
      <c r="J35" s="21">
        <v>2022</v>
      </c>
      <c r="K35" s="31">
        <v>51.9</v>
      </c>
      <c r="L35" s="31">
        <v>72.3</v>
      </c>
      <c r="M35" s="31">
        <v>58</v>
      </c>
    </row>
    <row r="36" spans="1:29" x14ac:dyDescent="0.15">
      <c r="A36" s="21" t="s">
        <v>159</v>
      </c>
      <c r="B36" s="30">
        <v>26.91</v>
      </c>
      <c r="C36" s="28" t="s">
        <v>157</v>
      </c>
      <c r="D36" s="30">
        <v>35.966000000000001</v>
      </c>
      <c r="E36" s="30">
        <v>16.645</v>
      </c>
      <c r="F36" s="29"/>
      <c r="G36" s="32"/>
      <c r="H36" s="30"/>
      <c r="I36" s="58"/>
      <c r="J36" s="21">
        <v>2023</v>
      </c>
      <c r="K36" s="31">
        <v>48.9</v>
      </c>
      <c r="L36" s="31">
        <v>74</v>
      </c>
      <c r="M36" s="31">
        <v>50.6</v>
      </c>
    </row>
    <row r="37" spans="1:29" x14ac:dyDescent="0.15">
      <c r="A37" s="21" t="s">
        <v>158</v>
      </c>
      <c r="B37" s="30">
        <v>47.79</v>
      </c>
      <c r="C37" s="28" t="s">
        <v>152</v>
      </c>
      <c r="D37" s="30">
        <v>54.512</v>
      </c>
      <c r="E37" s="30">
        <v>30.66</v>
      </c>
      <c r="F37" s="29"/>
      <c r="G37" s="32"/>
      <c r="H37" s="30"/>
      <c r="I37" s="58"/>
      <c r="J37" s="21">
        <v>2024</v>
      </c>
      <c r="K37" s="31">
        <v>57</v>
      </c>
      <c r="L37" s="31">
        <v>78.5</v>
      </c>
      <c r="M37" s="31">
        <v>59.5</v>
      </c>
    </row>
    <row r="38" spans="1:29" x14ac:dyDescent="0.15">
      <c r="A38" s="21" t="s">
        <v>156</v>
      </c>
      <c r="B38" s="30">
        <v>37.43</v>
      </c>
      <c r="C38" s="28" t="s">
        <v>152</v>
      </c>
      <c r="D38" s="30">
        <v>43.603000000000002</v>
      </c>
      <c r="E38" s="30">
        <v>22.954999999999998</v>
      </c>
      <c r="F38" s="29"/>
      <c r="G38" s="32"/>
      <c r="H38" s="30"/>
      <c r="I38" s="58"/>
      <c r="J38" s="23" t="s">
        <v>162</v>
      </c>
    </row>
    <row r="39" spans="1:29" ht="16" x14ac:dyDescent="0.2">
      <c r="A39" s="21" t="s">
        <v>155</v>
      </c>
      <c r="B39" s="30">
        <v>31.24</v>
      </c>
      <c r="C39" s="28" t="s">
        <v>152</v>
      </c>
      <c r="D39" s="30">
        <v>35.323</v>
      </c>
      <c r="E39" s="30">
        <v>18.154</v>
      </c>
      <c r="F39" s="29"/>
      <c r="G39" s="32"/>
      <c r="H39" s="30"/>
      <c r="I39" s="58"/>
      <c r="J39" s="23" t="s">
        <v>302</v>
      </c>
      <c r="K39" s="31">
        <f>B88</f>
        <v>59</v>
      </c>
      <c r="L39" s="96">
        <f>K67</f>
        <v>0</v>
      </c>
      <c r="M39" s="96">
        <f>U67</f>
        <v>0</v>
      </c>
    </row>
    <row r="40" spans="1:29" x14ac:dyDescent="0.15">
      <c r="A40" s="21" t="s">
        <v>154</v>
      </c>
      <c r="B40" s="30">
        <v>33.799999999999997</v>
      </c>
      <c r="C40" s="28" t="s">
        <v>152</v>
      </c>
      <c r="D40" s="30">
        <v>37.472000000000001</v>
      </c>
      <c r="E40" s="30">
        <v>19.510000000000002</v>
      </c>
      <c r="F40" s="29"/>
      <c r="G40" s="32"/>
      <c r="H40" s="30"/>
      <c r="I40" s="58"/>
    </row>
    <row r="41" spans="1:29" x14ac:dyDescent="0.15">
      <c r="A41" s="21" t="s">
        <v>153</v>
      </c>
      <c r="B41" s="30">
        <v>51.03</v>
      </c>
      <c r="C41" s="28" t="s">
        <v>147</v>
      </c>
      <c r="D41" s="30">
        <v>57.594000000000001</v>
      </c>
      <c r="E41" s="30">
        <v>32.497999999999998</v>
      </c>
      <c r="F41" s="29"/>
      <c r="G41" s="32"/>
      <c r="H41" s="30"/>
      <c r="I41" s="58"/>
      <c r="J41" s="71" t="s">
        <v>280</v>
      </c>
      <c r="K41" s="70"/>
      <c r="L41" s="70"/>
      <c r="T41" s="71" t="s">
        <v>281</v>
      </c>
      <c r="U41" s="70"/>
      <c r="V41" s="70"/>
    </row>
    <row r="42" spans="1:29" x14ac:dyDescent="0.15">
      <c r="A42" s="21" t="s">
        <v>151</v>
      </c>
      <c r="B42" s="30">
        <v>43.72</v>
      </c>
      <c r="C42" s="28" t="s">
        <v>147</v>
      </c>
      <c r="D42" s="30">
        <v>45.646000000000001</v>
      </c>
      <c r="E42" s="30">
        <v>26.064</v>
      </c>
      <c r="F42" s="29"/>
      <c r="G42" s="32"/>
      <c r="H42" s="30"/>
      <c r="I42" s="58"/>
      <c r="K42" s="24"/>
      <c r="U42" s="24"/>
    </row>
    <row r="43" spans="1:29" ht="16" x14ac:dyDescent="0.2">
      <c r="A43" s="21" t="s">
        <v>150</v>
      </c>
      <c r="B43" s="30">
        <v>35.200000000000003</v>
      </c>
      <c r="C43" s="28" t="s">
        <v>147</v>
      </c>
      <c r="D43" s="30">
        <v>37.432000000000002</v>
      </c>
      <c r="E43" s="30">
        <v>19.751000000000001</v>
      </c>
      <c r="F43" s="29"/>
      <c r="G43" s="32"/>
      <c r="H43" s="30"/>
      <c r="I43" s="58"/>
      <c r="K43" t="s">
        <v>35</v>
      </c>
      <c r="L43"/>
      <c r="M43"/>
      <c r="N43"/>
      <c r="O43"/>
      <c r="P43"/>
      <c r="Q43"/>
      <c r="R43"/>
      <c r="S43"/>
      <c r="U43" t="s">
        <v>35</v>
      </c>
      <c r="V43"/>
      <c r="W43"/>
      <c r="X43"/>
      <c r="Y43"/>
      <c r="Z43"/>
      <c r="AA43"/>
      <c r="AB43"/>
      <c r="AC43"/>
    </row>
    <row r="44" spans="1:29" ht="17" thickBot="1" x14ac:dyDescent="0.25">
      <c r="A44" s="21" t="s">
        <v>149</v>
      </c>
      <c r="B44" s="30">
        <v>39.270000000000003</v>
      </c>
      <c r="C44" s="28" t="s">
        <v>147</v>
      </c>
      <c r="D44" s="30">
        <v>42.122999999999998</v>
      </c>
      <c r="E44" s="30">
        <v>23.678000000000001</v>
      </c>
      <c r="F44" s="29"/>
      <c r="G44" s="32"/>
      <c r="H44" s="30"/>
      <c r="I44" s="58"/>
      <c r="K44"/>
      <c r="L44"/>
      <c r="M44"/>
      <c r="N44"/>
      <c r="O44"/>
      <c r="P44"/>
      <c r="Q44"/>
      <c r="R44"/>
      <c r="S44"/>
      <c r="U44"/>
      <c r="V44"/>
      <c r="W44"/>
      <c r="X44"/>
      <c r="Y44"/>
      <c r="Z44"/>
      <c r="AA44"/>
      <c r="AB44"/>
      <c r="AC44"/>
    </row>
    <row r="45" spans="1:29" ht="16" x14ac:dyDescent="0.2">
      <c r="A45" s="21" t="s">
        <v>148</v>
      </c>
      <c r="B45" s="30">
        <v>74.47</v>
      </c>
      <c r="C45" s="28" t="s">
        <v>143</v>
      </c>
      <c r="D45" s="30">
        <v>74.599000000000004</v>
      </c>
      <c r="E45" s="30">
        <v>51.182000000000002</v>
      </c>
      <c r="F45" s="29"/>
      <c r="G45" s="32"/>
      <c r="H45" s="30"/>
      <c r="I45" s="58"/>
      <c r="K45" s="16" t="s">
        <v>36</v>
      </c>
      <c r="L45" s="16"/>
      <c r="M45"/>
      <c r="N45"/>
      <c r="O45"/>
      <c r="P45"/>
      <c r="Q45"/>
      <c r="R45"/>
      <c r="S45"/>
      <c r="U45" s="16" t="s">
        <v>36</v>
      </c>
      <c r="V45" s="16"/>
      <c r="W45"/>
      <c r="X45"/>
      <c r="Y45"/>
      <c r="Z45"/>
      <c r="AA45"/>
      <c r="AB45"/>
      <c r="AC45"/>
    </row>
    <row r="46" spans="1:29" ht="16" x14ac:dyDescent="0.2">
      <c r="A46" s="21" t="s">
        <v>146</v>
      </c>
      <c r="B46" s="30">
        <v>61.17</v>
      </c>
      <c r="C46" s="28" t="s">
        <v>143</v>
      </c>
      <c r="D46" s="30">
        <v>58.01</v>
      </c>
      <c r="E46" s="30">
        <v>40.281999999999996</v>
      </c>
      <c r="F46" s="29"/>
      <c r="G46" s="32"/>
      <c r="H46" s="30"/>
      <c r="I46" s="58"/>
      <c r="K46" t="s">
        <v>37</v>
      </c>
      <c r="L46"/>
      <c r="M46"/>
      <c r="N46"/>
      <c r="O46"/>
      <c r="P46"/>
      <c r="Q46"/>
      <c r="R46"/>
      <c r="S46"/>
      <c r="U46" t="s">
        <v>37</v>
      </c>
      <c r="V46"/>
      <c r="W46"/>
      <c r="X46"/>
      <c r="Y46"/>
      <c r="Z46"/>
      <c r="AA46"/>
      <c r="AB46"/>
      <c r="AC46"/>
    </row>
    <row r="47" spans="1:29" ht="16" x14ac:dyDescent="0.2">
      <c r="A47" s="21" t="s">
        <v>145</v>
      </c>
      <c r="B47" s="30">
        <v>47.53</v>
      </c>
      <c r="C47" s="28" t="s">
        <v>143</v>
      </c>
      <c r="D47" s="30">
        <v>49.604999999999997</v>
      </c>
      <c r="E47" s="30">
        <v>31.367999999999999</v>
      </c>
      <c r="F47" s="29"/>
      <c r="G47" s="32"/>
      <c r="H47" s="30"/>
      <c r="I47" s="58"/>
      <c r="K47" t="s">
        <v>38</v>
      </c>
      <c r="L47"/>
      <c r="M47"/>
      <c r="N47"/>
      <c r="O47"/>
      <c r="P47"/>
      <c r="Q47"/>
      <c r="R47"/>
      <c r="S47"/>
      <c r="U47" t="s">
        <v>38</v>
      </c>
      <c r="V47"/>
      <c r="W47"/>
      <c r="X47"/>
      <c r="Y47"/>
      <c r="Z47"/>
      <c r="AA47"/>
      <c r="AB47"/>
      <c r="AC47"/>
    </row>
    <row r="48" spans="1:29" ht="16" x14ac:dyDescent="0.2">
      <c r="A48" s="21" t="s">
        <v>144</v>
      </c>
      <c r="B48" s="30">
        <v>48.05</v>
      </c>
      <c r="C48" s="28" t="s">
        <v>141</v>
      </c>
      <c r="D48" s="30">
        <v>51.500999999999998</v>
      </c>
      <c r="E48" s="30">
        <v>32.209000000000003</v>
      </c>
      <c r="F48" s="29"/>
      <c r="G48" s="32"/>
      <c r="H48" s="30"/>
      <c r="I48" s="58"/>
      <c r="K48" t="s">
        <v>39</v>
      </c>
      <c r="L48"/>
      <c r="M48"/>
      <c r="N48"/>
      <c r="O48"/>
      <c r="P48"/>
      <c r="Q48"/>
      <c r="R48"/>
      <c r="S48"/>
      <c r="U48" t="s">
        <v>39</v>
      </c>
      <c r="V48"/>
      <c r="W48"/>
      <c r="X48"/>
      <c r="Y48"/>
      <c r="Z48"/>
      <c r="AA48"/>
      <c r="AB48"/>
      <c r="AC48"/>
    </row>
    <row r="49" spans="1:29" ht="16" x14ac:dyDescent="0.2">
      <c r="A49" s="21" t="s">
        <v>142</v>
      </c>
      <c r="B49" s="30">
        <v>74.78</v>
      </c>
      <c r="C49" s="28" t="s">
        <v>138</v>
      </c>
      <c r="D49" s="30">
        <v>75.872</v>
      </c>
      <c r="E49" s="30">
        <v>51.634999999999998</v>
      </c>
      <c r="F49" s="29"/>
      <c r="G49" s="32"/>
      <c r="H49" s="30"/>
      <c r="I49" s="58"/>
      <c r="K49" t="s">
        <v>40</v>
      </c>
      <c r="L49"/>
      <c r="M49"/>
      <c r="N49"/>
      <c r="O49"/>
      <c r="P49"/>
      <c r="Q49"/>
      <c r="R49"/>
      <c r="S49"/>
      <c r="U49" t="s">
        <v>40</v>
      </c>
      <c r="V49"/>
      <c r="W49"/>
      <c r="X49"/>
      <c r="Y49"/>
      <c r="Z49"/>
      <c r="AA49"/>
      <c r="AB49"/>
      <c r="AC49"/>
    </row>
    <row r="50" spans="1:29" ht="17" thickBot="1" x14ac:dyDescent="0.25">
      <c r="A50" s="21" t="s">
        <v>140</v>
      </c>
      <c r="B50" s="30">
        <v>51.19</v>
      </c>
      <c r="C50" s="28" t="s">
        <v>138</v>
      </c>
      <c r="D50" s="30">
        <v>50.557000000000002</v>
      </c>
      <c r="E50" s="30">
        <v>32.856999999999999</v>
      </c>
      <c r="F50" s="29"/>
      <c r="G50" s="32"/>
      <c r="H50" s="30"/>
      <c r="I50" s="58"/>
      <c r="K50" s="17" t="s">
        <v>41</v>
      </c>
      <c r="L50" s="17"/>
      <c r="M50"/>
      <c r="N50"/>
      <c r="O50"/>
      <c r="P50"/>
      <c r="Q50"/>
      <c r="R50"/>
      <c r="S50"/>
      <c r="U50" s="17" t="s">
        <v>41</v>
      </c>
      <c r="V50" s="17"/>
      <c r="W50"/>
      <c r="X50"/>
      <c r="Y50"/>
      <c r="Z50"/>
      <c r="AA50"/>
      <c r="AB50"/>
      <c r="AC50"/>
    </row>
    <row r="51" spans="1:29" ht="16" x14ac:dyDescent="0.2">
      <c r="A51" s="21" t="s">
        <v>139</v>
      </c>
      <c r="B51" s="30">
        <v>40.4</v>
      </c>
      <c r="C51" s="28" t="s">
        <v>135</v>
      </c>
      <c r="D51" s="30">
        <v>42.357999999999997</v>
      </c>
      <c r="E51" s="30">
        <v>24.047999999999998</v>
      </c>
      <c r="F51" s="29"/>
      <c r="G51" s="32"/>
      <c r="H51" s="30"/>
      <c r="I51" s="58"/>
      <c r="K51"/>
      <c r="L51"/>
      <c r="M51"/>
      <c r="N51"/>
      <c r="O51"/>
      <c r="P51"/>
      <c r="Q51"/>
      <c r="R51"/>
      <c r="S51"/>
      <c r="U51"/>
      <c r="V51"/>
      <c r="W51"/>
      <c r="X51"/>
      <c r="Y51"/>
      <c r="Z51"/>
      <c r="AA51"/>
      <c r="AB51"/>
      <c r="AC51"/>
    </row>
    <row r="52" spans="1:29" ht="17" thickBot="1" x14ac:dyDescent="0.25">
      <c r="A52" s="21" t="s">
        <v>137</v>
      </c>
      <c r="B52" s="30">
        <v>45.51</v>
      </c>
      <c r="C52" s="28" t="s">
        <v>135</v>
      </c>
      <c r="D52" s="30">
        <v>46.851999999999997</v>
      </c>
      <c r="E52" s="30">
        <v>28.16</v>
      </c>
      <c r="F52" s="29"/>
      <c r="G52" s="32"/>
      <c r="H52" s="30"/>
      <c r="I52" s="58"/>
      <c r="K52" t="s">
        <v>42</v>
      </c>
      <c r="L52"/>
      <c r="M52"/>
      <c r="N52"/>
      <c r="O52"/>
      <c r="P52"/>
      <c r="Q52"/>
      <c r="R52"/>
      <c r="S52"/>
      <c r="U52" t="s">
        <v>42</v>
      </c>
      <c r="V52"/>
      <c r="W52"/>
      <c r="X52"/>
      <c r="Y52"/>
      <c r="Z52"/>
      <c r="AA52"/>
      <c r="AB52"/>
      <c r="AC52"/>
    </row>
    <row r="53" spans="1:29" ht="16" x14ac:dyDescent="0.2">
      <c r="A53" s="21" t="s">
        <v>136</v>
      </c>
      <c r="B53" s="30">
        <v>78.290000000000006</v>
      </c>
      <c r="C53" s="28" t="s">
        <v>135</v>
      </c>
      <c r="D53" s="30">
        <v>78.350999999999999</v>
      </c>
      <c r="E53" s="30">
        <v>54.378</v>
      </c>
      <c r="F53" s="29"/>
      <c r="G53" s="32"/>
      <c r="H53" s="30"/>
      <c r="I53" s="58"/>
      <c r="K53" s="18"/>
      <c r="L53" s="18"/>
      <c r="M53" s="18"/>
      <c r="N53" s="18"/>
      <c r="O53" s="18"/>
      <c r="P53" s="18"/>
      <c r="Q53"/>
      <c r="R53"/>
      <c r="S53"/>
      <c r="U53" s="18"/>
      <c r="V53" s="18"/>
      <c r="W53" s="18"/>
      <c r="X53" s="18"/>
      <c r="Y53" s="18"/>
      <c r="Z53" s="18"/>
      <c r="AA53"/>
      <c r="AB53"/>
      <c r="AC53"/>
    </row>
    <row r="54" spans="1:29" ht="16" x14ac:dyDescent="0.2">
      <c r="A54" s="21" t="s">
        <v>134</v>
      </c>
      <c r="B54" s="30">
        <v>50.76</v>
      </c>
      <c r="C54" s="28" t="s">
        <v>131</v>
      </c>
      <c r="D54" s="30">
        <v>52.896000000000001</v>
      </c>
      <c r="E54" s="30">
        <v>33.249000000000002</v>
      </c>
      <c r="F54" s="29"/>
      <c r="G54" s="32"/>
      <c r="H54" s="30"/>
      <c r="I54" s="58"/>
      <c r="K54" t="s">
        <v>8</v>
      </c>
      <c r="L54"/>
      <c r="M54"/>
      <c r="N54"/>
      <c r="O54"/>
      <c r="P54"/>
      <c r="Q54"/>
      <c r="R54"/>
      <c r="S54"/>
      <c r="U54" t="s">
        <v>8</v>
      </c>
      <c r="V54"/>
      <c r="W54"/>
      <c r="X54"/>
      <c r="Y54"/>
      <c r="Z54"/>
      <c r="AA54"/>
      <c r="AB54"/>
      <c r="AC54"/>
    </row>
    <row r="55" spans="1:29" ht="16" x14ac:dyDescent="0.2">
      <c r="A55" s="21" t="s">
        <v>133</v>
      </c>
      <c r="B55" s="30">
        <v>41.03</v>
      </c>
      <c r="C55" s="28" t="s">
        <v>131</v>
      </c>
      <c r="D55" s="30">
        <v>45.408000000000001</v>
      </c>
      <c r="E55" s="30">
        <v>24.846</v>
      </c>
      <c r="F55" s="29"/>
      <c r="G55" s="32"/>
      <c r="H55" s="30"/>
      <c r="I55" s="58"/>
      <c r="K55" t="s">
        <v>48</v>
      </c>
      <c r="L55"/>
      <c r="M55"/>
      <c r="N55"/>
      <c r="O55"/>
      <c r="P55"/>
      <c r="Q55"/>
      <c r="R55"/>
      <c r="S55"/>
      <c r="U55" t="s">
        <v>48</v>
      </c>
      <c r="V55"/>
      <c r="W55"/>
      <c r="X55"/>
      <c r="Y55"/>
      <c r="Z55"/>
      <c r="AA55"/>
      <c r="AB55"/>
      <c r="AC55"/>
    </row>
    <row r="56" spans="1:29" ht="17" thickBot="1" x14ac:dyDescent="0.25">
      <c r="A56" s="21" t="s">
        <v>132</v>
      </c>
      <c r="B56" s="30">
        <v>46.68</v>
      </c>
      <c r="C56" s="28" t="s">
        <v>131</v>
      </c>
      <c r="D56" s="30">
        <v>52.579000000000001</v>
      </c>
      <c r="E56" s="30">
        <v>28.846</v>
      </c>
      <c r="F56" s="29"/>
      <c r="G56" s="32"/>
      <c r="H56" s="30"/>
      <c r="I56" s="58"/>
      <c r="K56" s="17" t="s">
        <v>49</v>
      </c>
      <c r="L56" s="17"/>
      <c r="M56" s="17"/>
      <c r="N56" s="17"/>
      <c r="O56" s="17"/>
      <c r="P56" s="17"/>
      <c r="Q56"/>
      <c r="R56"/>
      <c r="S56"/>
      <c r="U56" s="17" t="s">
        <v>49</v>
      </c>
      <c r="V56" s="17"/>
      <c r="W56" s="17"/>
      <c r="X56" s="17"/>
      <c r="Y56" s="17"/>
      <c r="Z56" s="17"/>
      <c r="AA56"/>
      <c r="AB56"/>
      <c r="AC56"/>
    </row>
    <row r="57" spans="1:29" ht="17" thickBot="1" x14ac:dyDescent="0.25">
      <c r="A57" s="21" t="s">
        <v>130</v>
      </c>
      <c r="B57" s="30">
        <v>77.319999999999993</v>
      </c>
      <c r="C57" s="28" t="s">
        <v>123</v>
      </c>
      <c r="D57" s="30">
        <v>88.293000000000006</v>
      </c>
      <c r="E57" s="30">
        <v>61.576000000000001</v>
      </c>
      <c r="F57" s="29"/>
      <c r="G57" s="32"/>
      <c r="H57" s="30"/>
      <c r="I57" s="58"/>
      <c r="K57"/>
      <c r="L57"/>
      <c r="M57"/>
      <c r="N57"/>
      <c r="O57"/>
      <c r="P57"/>
      <c r="Q57"/>
      <c r="R57"/>
      <c r="S57"/>
      <c r="U57"/>
      <c r="V57"/>
      <c r="W57"/>
      <c r="X57"/>
      <c r="Y57"/>
      <c r="Z57"/>
      <c r="AA57"/>
      <c r="AB57"/>
      <c r="AC57"/>
    </row>
    <row r="58" spans="1:29" ht="16" x14ac:dyDescent="0.2">
      <c r="A58" s="21" t="s">
        <v>127</v>
      </c>
      <c r="B58" s="30">
        <v>52.2</v>
      </c>
      <c r="C58" s="28" t="s">
        <v>123</v>
      </c>
      <c r="D58" s="30">
        <v>61.137</v>
      </c>
      <c r="E58" s="30">
        <v>38.031999999999996</v>
      </c>
      <c r="F58" s="29"/>
      <c r="G58" s="32"/>
      <c r="H58" s="30"/>
      <c r="I58" s="58"/>
      <c r="K58" s="18"/>
      <c r="L58" s="18"/>
      <c r="M58" s="18"/>
      <c r="N58" s="18"/>
      <c r="O58" s="18"/>
      <c r="P58" s="18"/>
      <c r="Q58" s="18"/>
      <c r="R58" s="18"/>
      <c r="S58" s="18"/>
      <c r="U58" s="18"/>
      <c r="V58" s="18"/>
      <c r="W58" s="18"/>
      <c r="X58" s="18"/>
      <c r="Y58" s="18"/>
      <c r="Z58" s="18"/>
      <c r="AA58" s="18"/>
      <c r="AB58" s="18"/>
      <c r="AC58" s="18"/>
    </row>
    <row r="59" spans="1:29" ht="16" x14ac:dyDescent="0.2">
      <c r="A59" s="21" t="s">
        <v>126</v>
      </c>
      <c r="B59" s="30">
        <v>41.3</v>
      </c>
      <c r="C59" s="28" t="s">
        <v>123</v>
      </c>
      <c r="D59" s="30">
        <v>53.265000000000001</v>
      </c>
      <c r="E59" s="30">
        <v>29.47</v>
      </c>
      <c r="F59" s="29"/>
      <c r="G59" s="32"/>
      <c r="H59" s="30"/>
      <c r="I59" s="58"/>
      <c r="K59" t="s">
        <v>57</v>
      </c>
      <c r="L59"/>
      <c r="M59"/>
      <c r="N59"/>
      <c r="O59"/>
      <c r="P59"/>
      <c r="Q59"/>
      <c r="R59"/>
      <c r="S59"/>
      <c r="U59" t="s">
        <v>57</v>
      </c>
      <c r="V59"/>
      <c r="W59"/>
      <c r="X59"/>
      <c r="Y59"/>
      <c r="Z59"/>
      <c r="AA59"/>
      <c r="AB59"/>
      <c r="AC59"/>
    </row>
    <row r="60" spans="1:29" ht="17" thickBot="1" x14ac:dyDescent="0.25">
      <c r="A60" s="21" t="s">
        <v>124</v>
      </c>
      <c r="B60" s="30">
        <v>46.9</v>
      </c>
      <c r="C60" s="28" t="s">
        <v>123</v>
      </c>
      <c r="D60" s="30">
        <v>62.9</v>
      </c>
      <c r="E60" s="33">
        <v>37.183</v>
      </c>
      <c r="F60" s="29"/>
      <c r="G60" s="32"/>
      <c r="H60" s="30"/>
      <c r="I60" s="58"/>
      <c r="K60" s="17" t="s">
        <v>58</v>
      </c>
      <c r="L60" s="17"/>
      <c r="M60" s="17"/>
      <c r="N60" s="17"/>
      <c r="O60" s="17"/>
      <c r="P60" s="17"/>
      <c r="Q60" s="17"/>
      <c r="R60" s="17"/>
      <c r="S60" s="17"/>
      <c r="U60" s="17" t="s">
        <v>58</v>
      </c>
      <c r="V60" s="17"/>
      <c r="W60" s="17"/>
      <c r="X60" s="17"/>
      <c r="Y60" s="17"/>
      <c r="Z60" s="17"/>
      <c r="AA60" s="17"/>
      <c r="AB60" s="17"/>
      <c r="AC60" s="17"/>
    </row>
    <row r="61" spans="1:29" ht="16" x14ac:dyDescent="0.2">
      <c r="A61" s="21" t="s">
        <v>122</v>
      </c>
      <c r="B61" s="30">
        <v>68.400000000000006</v>
      </c>
      <c r="C61" s="28" t="s">
        <v>118</v>
      </c>
      <c r="D61" s="30">
        <v>84.31</v>
      </c>
      <c r="E61" s="33">
        <v>52.3</v>
      </c>
      <c r="F61" s="29"/>
      <c r="G61" s="32"/>
      <c r="H61" s="30"/>
      <c r="I61" s="58"/>
      <c r="K61"/>
      <c r="L61"/>
      <c r="M61"/>
      <c r="N61"/>
      <c r="O61"/>
      <c r="P61"/>
      <c r="Q61"/>
      <c r="R61"/>
      <c r="S61"/>
      <c r="U61"/>
      <c r="V61"/>
      <c r="W61"/>
      <c r="X61"/>
      <c r="Y61"/>
      <c r="Z61"/>
      <c r="AA61"/>
      <c r="AB61"/>
      <c r="AC61"/>
    </row>
    <row r="62" spans="1:29" ht="16" x14ac:dyDescent="0.2">
      <c r="A62" s="21" t="s">
        <v>121</v>
      </c>
      <c r="B62" s="30">
        <v>36.4</v>
      </c>
      <c r="C62" s="28" t="s">
        <v>118</v>
      </c>
      <c r="D62" s="30">
        <v>58.02</v>
      </c>
      <c r="E62" s="30">
        <v>31.050999999999998</v>
      </c>
      <c r="F62" s="29"/>
      <c r="G62" s="32"/>
      <c r="H62" s="30"/>
      <c r="I62" s="58"/>
      <c r="K62"/>
      <c r="L62"/>
      <c r="M62"/>
      <c r="N62"/>
      <c r="O62"/>
      <c r="P62"/>
      <c r="Q62"/>
      <c r="R62"/>
      <c r="S62"/>
      <c r="U62"/>
      <c r="V62"/>
      <c r="W62"/>
      <c r="X62"/>
      <c r="Y62"/>
      <c r="Z62"/>
      <c r="AA62"/>
      <c r="AB62"/>
      <c r="AC62"/>
    </row>
    <row r="63" spans="1:29" ht="16" x14ac:dyDescent="0.2">
      <c r="A63" s="21" t="s">
        <v>120</v>
      </c>
      <c r="B63" s="30">
        <v>33.799999999999997</v>
      </c>
      <c r="C63" s="28" t="s">
        <v>118</v>
      </c>
      <c r="D63" s="30">
        <v>53.8</v>
      </c>
      <c r="E63" s="30">
        <v>25.986000000000001</v>
      </c>
      <c r="F63" s="29"/>
      <c r="G63" s="32"/>
      <c r="H63" s="30"/>
      <c r="I63" s="58"/>
      <c r="K63"/>
      <c r="L63"/>
      <c r="M63"/>
      <c r="N63"/>
      <c r="O63"/>
      <c r="P63"/>
      <c r="Q63"/>
      <c r="R63"/>
      <c r="S63"/>
      <c r="U63"/>
      <c r="V63"/>
      <c r="W63"/>
      <c r="X63"/>
      <c r="Y63"/>
      <c r="Z63"/>
      <c r="AA63"/>
      <c r="AB63"/>
      <c r="AC63"/>
    </row>
    <row r="64" spans="1:29" x14ac:dyDescent="0.15">
      <c r="A64" s="21" t="s">
        <v>119</v>
      </c>
      <c r="B64" s="30">
        <v>46.6</v>
      </c>
      <c r="C64" s="28" t="s">
        <v>118</v>
      </c>
      <c r="D64" s="30">
        <v>64</v>
      </c>
      <c r="E64" s="30">
        <v>33.362000000000002</v>
      </c>
      <c r="F64" s="29"/>
      <c r="G64" s="32"/>
      <c r="H64" s="30"/>
      <c r="I64" s="58"/>
      <c r="K64" s="70" t="s">
        <v>129</v>
      </c>
      <c r="L64" s="70"/>
      <c r="M64" s="21" t="s">
        <v>282</v>
      </c>
      <c r="U64" s="70" t="s">
        <v>128</v>
      </c>
      <c r="V64" s="70"/>
      <c r="W64" s="21" t="s">
        <v>315</v>
      </c>
    </row>
    <row r="65" spans="1:24" x14ac:dyDescent="0.15">
      <c r="A65" s="21" t="s">
        <v>117</v>
      </c>
      <c r="B65" s="30">
        <v>73.8</v>
      </c>
      <c r="C65" s="28" t="s">
        <v>116</v>
      </c>
      <c r="D65" s="30">
        <v>91.8</v>
      </c>
      <c r="E65" s="30">
        <v>55.957000000000001</v>
      </c>
      <c r="F65" s="29"/>
      <c r="G65" s="32"/>
      <c r="H65" s="30"/>
      <c r="I65" s="58"/>
      <c r="K65" s="24" t="s">
        <v>314</v>
      </c>
      <c r="U65" s="24" t="s">
        <v>316</v>
      </c>
    </row>
    <row r="66" spans="1:24" x14ac:dyDescent="0.15">
      <c r="A66" s="21" t="s">
        <v>196</v>
      </c>
      <c r="B66" s="30">
        <v>36.700000000000003</v>
      </c>
      <c r="C66" s="28" t="s">
        <v>116</v>
      </c>
      <c r="D66" s="30">
        <v>58.31</v>
      </c>
      <c r="E66" s="30">
        <v>28.962</v>
      </c>
      <c r="F66" s="29"/>
      <c r="G66" s="32"/>
      <c r="H66" s="30"/>
      <c r="I66" s="58"/>
      <c r="K66" s="21" t="s">
        <v>267</v>
      </c>
      <c r="L66" s="23" t="s">
        <v>106</v>
      </c>
      <c r="M66" s="23" t="s">
        <v>105</v>
      </c>
      <c r="N66" s="21" t="s">
        <v>125</v>
      </c>
      <c r="U66" s="21" t="s">
        <v>268</v>
      </c>
      <c r="V66" s="23" t="s">
        <v>106</v>
      </c>
      <c r="W66" s="23" t="s">
        <v>105</v>
      </c>
      <c r="X66" s="21" t="s">
        <v>269</v>
      </c>
    </row>
    <row r="67" spans="1:24" x14ac:dyDescent="0.15">
      <c r="A67" s="21" t="s">
        <v>197</v>
      </c>
      <c r="B67" s="30">
        <v>37.6</v>
      </c>
      <c r="C67" s="28" t="s">
        <v>242</v>
      </c>
      <c r="D67" s="30">
        <v>59.69</v>
      </c>
      <c r="E67" s="30">
        <v>26.417999999999999</v>
      </c>
      <c r="F67" s="29"/>
      <c r="G67" s="32"/>
      <c r="H67" s="30"/>
      <c r="I67" s="58"/>
      <c r="K67" s="98">
        <f>L67+M67*N67</f>
        <v>0</v>
      </c>
      <c r="L67" s="21">
        <f>L59</f>
        <v>0</v>
      </c>
      <c r="M67" s="21">
        <f>L60</f>
        <v>0</v>
      </c>
      <c r="N67" s="31">
        <f>K39</f>
        <v>59</v>
      </c>
      <c r="U67" s="98">
        <f>V67+W67*X67</f>
        <v>0</v>
      </c>
      <c r="V67" s="21">
        <f>V59</f>
        <v>0</v>
      </c>
      <c r="W67" s="21">
        <f>V60</f>
        <v>0</v>
      </c>
      <c r="X67" s="21">
        <f>L39</f>
        <v>0</v>
      </c>
    </row>
    <row r="68" spans="1:24" x14ac:dyDescent="0.15">
      <c r="A68" s="21" t="s">
        <v>198</v>
      </c>
      <c r="B68" s="30">
        <v>41.7</v>
      </c>
      <c r="C68" s="28" t="s">
        <v>242</v>
      </c>
      <c r="D68" s="30">
        <v>64.7</v>
      </c>
      <c r="E68" s="21">
        <v>26.443999999999999</v>
      </c>
      <c r="F68" s="29"/>
      <c r="G68" s="32"/>
      <c r="H68" s="30"/>
      <c r="I68" s="58"/>
    </row>
    <row r="69" spans="1:24" x14ac:dyDescent="0.15">
      <c r="A69" s="21" t="s">
        <v>227</v>
      </c>
      <c r="B69" s="30">
        <v>90.1</v>
      </c>
      <c r="C69" s="28" t="s">
        <v>243</v>
      </c>
      <c r="D69" s="30">
        <v>111.44</v>
      </c>
      <c r="E69" s="21">
        <v>65.596999999999994</v>
      </c>
      <c r="F69" s="29"/>
      <c r="G69" s="32"/>
      <c r="H69" s="30"/>
      <c r="I69" s="58"/>
    </row>
    <row r="70" spans="1:24" x14ac:dyDescent="0.15">
      <c r="A70" s="21" t="s">
        <v>221</v>
      </c>
      <c r="B70" s="30">
        <v>55.2</v>
      </c>
      <c r="C70" s="28" t="s">
        <v>243</v>
      </c>
      <c r="D70" s="30">
        <v>89.58</v>
      </c>
      <c r="E70" s="21">
        <v>47.938000000000002</v>
      </c>
      <c r="F70" s="29"/>
      <c r="G70" s="32"/>
      <c r="H70" s="30"/>
      <c r="I70" s="58"/>
    </row>
    <row r="71" spans="1:24" x14ac:dyDescent="0.15">
      <c r="A71" s="21" t="s">
        <v>222</v>
      </c>
      <c r="B71" s="30">
        <v>44.4</v>
      </c>
      <c r="C71" s="28" t="s">
        <v>243</v>
      </c>
      <c r="D71" s="30">
        <v>81.430000000000007</v>
      </c>
      <c r="E71" s="21">
        <v>39.57</v>
      </c>
      <c r="F71" s="29"/>
      <c r="G71" s="32"/>
      <c r="H71" s="30"/>
      <c r="I71" s="58"/>
    </row>
    <row r="72" spans="1:24" x14ac:dyDescent="0.15">
      <c r="A72" s="21" t="s">
        <v>223</v>
      </c>
      <c r="B72" s="30">
        <v>50.4</v>
      </c>
      <c r="C72" s="28" t="s">
        <v>243</v>
      </c>
      <c r="D72" s="30">
        <v>83.36</v>
      </c>
      <c r="E72" s="31">
        <v>38.868000000000002</v>
      </c>
      <c r="F72" s="29"/>
      <c r="G72" s="32"/>
      <c r="H72" s="30"/>
      <c r="I72" s="58"/>
    </row>
    <row r="73" spans="1:24" x14ac:dyDescent="0.15">
      <c r="A73" s="21" t="s">
        <v>226</v>
      </c>
      <c r="B73" s="30">
        <v>84.9</v>
      </c>
      <c r="C73" s="28" t="s">
        <v>244</v>
      </c>
      <c r="D73" s="30">
        <v>123.95</v>
      </c>
      <c r="E73" s="31">
        <v>71.628</v>
      </c>
      <c r="F73" s="29"/>
      <c r="G73" s="32"/>
      <c r="H73" s="30"/>
      <c r="I73" s="58"/>
    </row>
    <row r="74" spans="1:24" x14ac:dyDescent="0.15">
      <c r="A74" s="21" t="s">
        <v>224</v>
      </c>
      <c r="B74" s="30">
        <v>56.5</v>
      </c>
      <c r="C74" s="28" t="s">
        <v>244</v>
      </c>
      <c r="D74" s="30">
        <v>97.28</v>
      </c>
      <c r="E74" s="31">
        <v>50.57</v>
      </c>
      <c r="F74" s="29"/>
      <c r="G74" s="32"/>
      <c r="H74" s="30"/>
      <c r="I74" s="58"/>
    </row>
    <row r="75" spans="1:24" x14ac:dyDescent="0.15">
      <c r="A75" s="21" t="s">
        <v>225</v>
      </c>
      <c r="B75" s="30">
        <v>44.6</v>
      </c>
      <c r="C75" s="28" t="s">
        <v>245</v>
      </c>
      <c r="D75" s="30">
        <v>82.96</v>
      </c>
      <c r="E75" s="31">
        <v>40.664999999999999</v>
      </c>
      <c r="F75" s="29"/>
      <c r="G75" s="32"/>
      <c r="H75" s="30"/>
      <c r="I75" s="58"/>
    </row>
    <row r="76" spans="1:24" x14ac:dyDescent="0.15">
      <c r="A76" s="21" t="s">
        <v>241</v>
      </c>
      <c r="B76" s="30">
        <v>51.9</v>
      </c>
      <c r="C76" s="28" t="s">
        <v>245</v>
      </c>
      <c r="D76" s="30">
        <v>90.15</v>
      </c>
      <c r="E76" s="31">
        <v>42.62</v>
      </c>
      <c r="F76" s="29"/>
      <c r="G76" s="32"/>
      <c r="H76" s="30"/>
      <c r="I76" s="58"/>
    </row>
    <row r="77" spans="1:24" x14ac:dyDescent="0.15">
      <c r="A77" s="21" t="s">
        <v>238</v>
      </c>
      <c r="B77" s="30">
        <v>72.3</v>
      </c>
      <c r="C77" s="28" t="s">
        <v>246</v>
      </c>
      <c r="D77" s="30">
        <v>117.15</v>
      </c>
      <c r="E77" s="31">
        <v>65.77</v>
      </c>
      <c r="F77" s="29"/>
      <c r="G77" s="32"/>
      <c r="H77" s="30"/>
      <c r="I77" s="58"/>
    </row>
    <row r="78" spans="1:24" x14ac:dyDescent="0.15">
      <c r="A78" s="21" t="s">
        <v>239</v>
      </c>
      <c r="B78" s="30">
        <v>58</v>
      </c>
      <c r="C78" s="28" t="s">
        <v>246</v>
      </c>
      <c r="D78" s="30">
        <v>94.835999999999999</v>
      </c>
      <c r="E78" s="31">
        <v>51.33</v>
      </c>
      <c r="F78" s="29"/>
      <c r="G78" s="32"/>
      <c r="H78" s="30"/>
      <c r="I78" s="58"/>
    </row>
    <row r="79" spans="1:24" x14ac:dyDescent="0.15">
      <c r="A79" s="21" t="s">
        <v>240</v>
      </c>
      <c r="B79" s="30">
        <v>45.3</v>
      </c>
      <c r="C79" s="28" t="s">
        <v>246</v>
      </c>
      <c r="D79" s="30">
        <v>81.787000000000006</v>
      </c>
      <c r="E79" s="30">
        <v>39.6</v>
      </c>
      <c r="F79" s="29"/>
      <c r="G79" s="32"/>
      <c r="H79" s="30"/>
      <c r="I79" s="58"/>
    </row>
    <row r="80" spans="1:24" x14ac:dyDescent="0.15">
      <c r="A80" s="21" t="s">
        <v>250</v>
      </c>
      <c r="B80" s="30">
        <v>48.9</v>
      </c>
      <c r="C80" s="28" t="s">
        <v>246</v>
      </c>
      <c r="D80" s="30">
        <v>89.498000000000005</v>
      </c>
      <c r="E80" s="30">
        <v>43.8</v>
      </c>
      <c r="F80" s="29"/>
      <c r="G80" s="32"/>
      <c r="H80" s="30"/>
      <c r="I80" s="58"/>
    </row>
    <row r="81" spans="1:9" x14ac:dyDescent="0.15">
      <c r="A81" s="21" t="s">
        <v>251</v>
      </c>
      <c r="B81" s="33">
        <v>80.5</v>
      </c>
      <c r="C81" s="28" t="s">
        <v>247</v>
      </c>
      <c r="D81" s="30">
        <v>119.575</v>
      </c>
      <c r="E81" s="30">
        <v>69.7</v>
      </c>
      <c r="F81" s="29"/>
      <c r="G81" s="32"/>
      <c r="H81" s="30"/>
      <c r="I81" s="58"/>
    </row>
    <row r="82" spans="1:9" x14ac:dyDescent="0.15">
      <c r="A82" s="21" t="s">
        <v>252</v>
      </c>
      <c r="B82" s="33">
        <v>52</v>
      </c>
      <c r="C82" s="28" t="s">
        <v>259</v>
      </c>
      <c r="D82" s="30">
        <v>90.753</v>
      </c>
      <c r="E82" s="30">
        <v>45.9</v>
      </c>
      <c r="F82" s="29"/>
      <c r="G82" s="32"/>
      <c r="H82" s="30"/>
      <c r="I82" s="58"/>
    </row>
    <row r="83" spans="1:9" x14ac:dyDescent="0.15">
      <c r="A83" s="21" t="s">
        <v>253</v>
      </c>
      <c r="B83" s="30">
        <v>45.2</v>
      </c>
      <c r="C83" s="28" t="s">
        <v>259</v>
      </c>
      <c r="D83" s="30">
        <v>85.7</v>
      </c>
      <c r="E83" s="30">
        <v>39.200000000000003</v>
      </c>
      <c r="F83" s="29"/>
      <c r="G83" s="32"/>
      <c r="H83" s="30"/>
      <c r="I83" s="58"/>
    </row>
    <row r="84" spans="1:9" x14ac:dyDescent="0.15">
      <c r="A84" s="21" t="s">
        <v>261</v>
      </c>
      <c r="B84" s="33">
        <v>57</v>
      </c>
      <c r="C84" s="28" t="s">
        <v>263</v>
      </c>
      <c r="D84" s="30">
        <v>94.9</v>
      </c>
      <c r="E84" s="30">
        <v>46.2</v>
      </c>
      <c r="F84" s="29"/>
      <c r="G84" s="32"/>
      <c r="H84" s="30"/>
      <c r="I84" s="58"/>
    </row>
    <row r="85" spans="1:9" x14ac:dyDescent="0.15">
      <c r="A85" s="21" t="s">
        <v>262</v>
      </c>
      <c r="B85" s="33">
        <v>78.5</v>
      </c>
      <c r="C85" s="28" t="s">
        <v>264</v>
      </c>
      <c r="D85" s="30">
        <v>124.3</v>
      </c>
      <c r="E85" s="30">
        <v>69.099999999999994</v>
      </c>
      <c r="F85" s="29"/>
      <c r="G85" s="32"/>
      <c r="H85" s="30"/>
      <c r="I85" s="58"/>
    </row>
    <row r="86" spans="1:9" x14ac:dyDescent="0.15">
      <c r="A86" s="21" t="s">
        <v>295</v>
      </c>
      <c r="B86" s="33">
        <v>59.5</v>
      </c>
      <c r="C86" s="28" t="s">
        <v>265</v>
      </c>
      <c r="D86" s="30">
        <v>95.3</v>
      </c>
      <c r="E86" s="30">
        <v>46.8</v>
      </c>
      <c r="F86" s="29"/>
      <c r="G86" s="32"/>
      <c r="H86" s="30"/>
      <c r="I86" s="58"/>
    </row>
    <row r="87" spans="1:9" x14ac:dyDescent="0.15">
      <c r="A87" s="21" t="s">
        <v>296</v>
      </c>
      <c r="B87" s="33">
        <v>45.5</v>
      </c>
      <c r="C87" s="28" t="s">
        <v>265</v>
      </c>
      <c r="D87" s="30">
        <v>94</v>
      </c>
      <c r="E87" s="30">
        <v>44.5</v>
      </c>
      <c r="F87" s="29"/>
      <c r="G87" s="32"/>
      <c r="H87" s="30"/>
      <c r="I87" s="58"/>
    </row>
    <row r="88" spans="1:9" x14ac:dyDescent="0.15">
      <c r="A88" s="21" t="s">
        <v>297</v>
      </c>
      <c r="B88" s="33">
        <v>59</v>
      </c>
      <c r="C88" s="28" t="s">
        <v>265</v>
      </c>
      <c r="D88" s="30">
        <v>102.6</v>
      </c>
      <c r="E88" s="30">
        <v>49</v>
      </c>
      <c r="F88" s="29"/>
      <c r="G88" s="32"/>
      <c r="H88" s="30"/>
      <c r="I88" s="58"/>
    </row>
    <row r="89" spans="1:9" ht="16" x14ac:dyDescent="0.2">
      <c r="A89" s="21" t="s">
        <v>298</v>
      </c>
      <c r="B89" s="100">
        <f>K67</f>
        <v>0</v>
      </c>
      <c r="C89" s="28" t="s">
        <v>300</v>
      </c>
      <c r="D89" s="30">
        <v>143.69999999999999</v>
      </c>
      <c r="E89" s="30">
        <v>85.2</v>
      </c>
      <c r="F89" s="29"/>
      <c r="G89" s="79"/>
      <c r="H89" s="99"/>
      <c r="I89" s="64"/>
    </row>
    <row r="90" spans="1:9" ht="16" x14ac:dyDescent="0.2">
      <c r="A90" s="21" t="s">
        <v>299</v>
      </c>
      <c r="B90" s="100">
        <f>U67</f>
        <v>0</v>
      </c>
      <c r="C90" s="28" t="s">
        <v>301</v>
      </c>
      <c r="D90" s="84">
        <f>E154</f>
        <v>0</v>
      </c>
      <c r="E90" s="84">
        <f>E127</f>
        <v>0</v>
      </c>
      <c r="F90" s="66" t="s">
        <v>115</v>
      </c>
      <c r="G90" s="97"/>
      <c r="H90" s="30"/>
      <c r="I90" s="78"/>
    </row>
    <row r="91" spans="1:9" x14ac:dyDescent="0.15">
      <c r="C91" s="28"/>
    </row>
    <row r="93" spans="1:9" x14ac:dyDescent="0.15">
      <c r="A93" s="27" t="s">
        <v>114</v>
      </c>
      <c r="B93" s="26" t="s">
        <v>113</v>
      </c>
    </row>
    <row r="94" spans="1:9" x14ac:dyDescent="0.15">
      <c r="A94" s="26"/>
      <c r="B94" s="26" t="s">
        <v>306</v>
      </c>
    </row>
    <row r="95" spans="1:9" x14ac:dyDescent="0.15">
      <c r="A95" s="26"/>
      <c r="B95" s="26" t="s">
        <v>254</v>
      </c>
    </row>
    <row r="96" spans="1:9" x14ac:dyDescent="0.15">
      <c r="B96" s="26"/>
    </row>
    <row r="97" spans="1:10" x14ac:dyDescent="0.15">
      <c r="B97" s="26"/>
    </row>
    <row r="99" spans="1:10" x14ac:dyDescent="0.15">
      <c r="A99" s="70" t="s">
        <v>303</v>
      </c>
      <c r="B99" s="70"/>
      <c r="C99" s="70"/>
    </row>
    <row r="100" spans="1:10" x14ac:dyDescent="0.15">
      <c r="B100" s="21" t="s">
        <v>304</v>
      </c>
    </row>
    <row r="101" spans="1:10" x14ac:dyDescent="0.15">
      <c r="B101" s="21" t="s">
        <v>283</v>
      </c>
    </row>
    <row r="102" spans="1:10" x14ac:dyDescent="0.15">
      <c r="B102" s="21" t="s">
        <v>305</v>
      </c>
    </row>
    <row r="103" spans="1:10" x14ac:dyDescent="0.15">
      <c r="A103" s="71" t="s">
        <v>112</v>
      </c>
      <c r="B103" s="70"/>
      <c r="C103" s="70"/>
    </row>
    <row r="105" spans="1:10" ht="16" x14ac:dyDescent="0.2">
      <c r="B105" t="s">
        <v>35</v>
      </c>
      <c r="C105"/>
      <c r="D105"/>
      <c r="E105"/>
      <c r="H105"/>
      <c r="I105"/>
      <c r="J105"/>
    </row>
    <row r="106" spans="1:10" ht="17" thickBot="1" x14ac:dyDescent="0.25">
      <c r="B106"/>
      <c r="C106"/>
      <c r="D106"/>
      <c r="E106"/>
      <c r="F106"/>
      <c r="G106"/>
      <c r="H106"/>
      <c r="I106"/>
      <c r="J106"/>
    </row>
    <row r="107" spans="1:10" ht="16" x14ac:dyDescent="0.2">
      <c r="B107" s="16" t="s">
        <v>36</v>
      </c>
      <c r="C107" s="16"/>
      <c r="D107"/>
      <c r="E107"/>
      <c r="F107"/>
      <c r="G107"/>
      <c r="H107"/>
      <c r="I107"/>
      <c r="J107"/>
    </row>
    <row r="108" spans="1:10" ht="16" x14ac:dyDescent="0.2">
      <c r="B108" t="s">
        <v>37</v>
      </c>
      <c r="C108"/>
      <c r="D108"/>
      <c r="E108"/>
      <c r="F108"/>
      <c r="G108"/>
      <c r="H108"/>
      <c r="I108"/>
      <c r="J108"/>
    </row>
    <row r="109" spans="1:10" ht="16" x14ac:dyDescent="0.2">
      <c r="A109" s="78">
        <f>C109</f>
        <v>0</v>
      </c>
      <c r="B109" t="s">
        <v>38</v>
      </c>
      <c r="C109"/>
      <c r="D109"/>
      <c r="E109"/>
      <c r="F109"/>
      <c r="G109"/>
      <c r="H109"/>
      <c r="I109"/>
      <c r="J109"/>
    </row>
    <row r="110" spans="1:10" ht="16" x14ac:dyDescent="0.2">
      <c r="A110" s="64">
        <f>C110</f>
        <v>0</v>
      </c>
      <c r="B110" t="s">
        <v>39</v>
      </c>
      <c r="C110"/>
      <c r="D110"/>
      <c r="E110"/>
      <c r="F110"/>
      <c r="G110"/>
      <c r="H110"/>
      <c r="I110"/>
      <c r="J110"/>
    </row>
    <row r="111" spans="1:10" ht="16" x14ac:dyDescent="0.2">
      <c r="B111" t="s">
        <v>40</v>
      </c>
      <c r="C111"/>
      <c r="D111"/>
      <c r="E111"/>
      <c r="F111"/>
      <c r="G111"/>
      <c r="H111"/>
      <c r="I111"/>
      <c r="J111"/>
    </row>
    <row r="112" spans="1:10" ht="17" thickBot="1" x14ac:dyDescent="0.25">
      <c r="B112" s="17" t="s">
        <v>41</v>
      </c>
      <c r="C112" s="17"/>
      <c r="D112"/>
      <c r="E112"/>
      <c r="F112"/>
      <c r="G112"/>
      <c r="H112"/>
      <c r="I112"/>
      <c r="J112"/>
    </row>
    <row r="113" spans="2:10" ht="16" x14ac:dyDescent="0.2">
      <c r="B113"/>
      <c r="C113"/>
      <c r="D113"/>
      <c r="E113"/>
      <c r="F113"/>
      <c r="G113"/>
      <c r="H113"/>
      <c r="I113"/>
      <c r="J113"/>
    </row>
    <row r="114" spans="2:10" ht="17" thickBot="1" x14ac:dyDescent="0.25">
      <c r="B114" t="s">
        <v>42</v>
      </c>
      <c r="C114"/>
      <c r="D114"/>
      <c r="E114"/>
      <c r="F114"/>
      <c r="G114"/>
      <c r="H114"/>
      <c r="I114"/>
      <c r="J114"/>
    </row>
    <row r="115" spans="2:10" ht="16" x14ac:dyDescent="0.2">
      <c r="B115" s="18"/>
      <c r="C115" s="18"/>
      <c r="D115" s="18"/>
      <c r="E115" s="18"/>
      <c r="F115" s="18"/>
      <c r="G115" s="18"/>
      <c r="H115"/>
      <c r="I115"/>
      <c r="J115"/>
    </row>
    <row r="116" spans="2:10" ht="16" x14ac:dyDescent="0.2">
      <c r="B116" t="s">
        <v>8</v>
      </c>
      <c r="C116"/>
      <c r="D116"/>
      <c r="E116"/>
      <c r="F116"/>
      <c r="G116"/>
      <c r="H116"/>
      <c r="I116"/>
      <c r="J116"/>
    </row>
    <row r="117" spans="2:10" ht="16" x14ac:dyDescent="0.2">
      <c r="B117" t="s">
        <v>48</v>
      </c>
      <c r="C117"/>
      <c r="D117"/>
      <c r="E117"/>
      <c r="F117"/>
      <c r="G117"/>
      <c r="H117"/>
      <c r="I117"/>
      <c r="J117"/>
    </row>
    <row r="118" spans="2:10" ht="17" thickBot="1" x14ac:dyDescent="0.25">
      <c r="B118" s="17" t="s">
        <v>49</v>
      </c>
      <c r="C118" s="17"/>
      <c r="D118" s="17"/>
      <c r="E118" s="17"/>
      <c r="F118" s="17"/>
      <c r="G118" s="17"/>
      <c r="H118"/>
      <c r="I118"/>
      <c r="J118"/>
    </row>
    <row r="119" spans="2:10" ht="17" thickBot="1" x14ac:dyDescent="0.25">
      <c r="B119"/>
      <c r="C119"/>
      <c r="D119"/>
      <c r="E119"/>
      <c r="F119"/>
      <c r="G119"/>
      <c r="H119"/>
      <c r="I119"/>
      <c r="J119"/>
    </row>
    <row r="120" spans="2:10" ht="16" x14ac:dyDescent="0.2">
      <c r="B120" s="18"/>
      <c r="C120" s="18"/>
      <c r="D120" s="18"/>
      <c r="E120" s="18"/>
      <c r="F120" s="18"/>
      <c r="G120" s="18"/>
      <c r="H120" s="18"/>
      <c r="I120" s="18"/>
      <c r="J120" s="18"/>
    </row>
    <row r="121" spans="2:10" ht="16" x14ac:dyDescent="0.2">
      <c r="B121" t="s">
        <v>57</v>
      </c>
      <c r="C121"/>
      <c r="D121"/>
      <c r="E121"/>
      <c r="F121"/>
      <c r="G121"/>
      <c r="H121"/>
      <c r="I121"/>
      <c r="J121"/>
    </row>
    <row r="122" spans="2:10" ht="17" thickBot="1" x14ac:dyDescent="0.25">
      <c r="B122" s="17" t="s">
        <v>58</v>
      </c>
      <c r="C122" s="17"/>
      <c r="D122" s="17"/>
      <c r="E122" s="17"/>
      <c r="F122" s="17"/>
      <c r="G122" s="17"/>
      <c r="H122" s="17"/>
      <c r="I122" s="17"/>
      <c r="J122" s="17"/>
    </row>
    <row r="123" spans="2:10" ht="16" x14ac:dyDescent="0.2">
      <c r="B123"/>
      <c r="C123"/>
      <c r="D123"/>
      <c r="E123"/>
      <c r="F123"/>
      <c r="G123"/>
      <c r="H123"/>
      <c r="I123"/>
      <c r="J123"/>
    </row>
    <row r="124" spans="2:10" ht="16" x14ac:dyDescent="0.2">
      <c r="B124"/>
      <c r="C124"/>
      <c r="D124"/>
      <c r="E124"/>
      <c r="F124"/>
      <c r="G124"/>
      <c r="H124"/>
      <c r="I124"/>
      <c r="J124"/>
    </row>
    <row r="125" spans="2:10" ht="16" x14ac:dyDescent="0.2">
      <c r="B125"/>
      <c r="C125"/>
      <c r="D125"/>
      <c r="E125"/>
      <c r="F125"/>
      <c r="G125"/>
      <c r="H125"/>
      <c r="I125"/>
      <c r="J125"/>
    </row>
    <row r="126" spans="2:10" ht="16" x14ac:dyDescent="0.2">
      <c r="B126" s="70" t="s">
        <v>111</v>
      </c>
      <c r="C126" s="21" t="s">
        <v>110</v>
      </c>
      <c r="E126" s="21" t="s">
        <v>284</v>
      </c>
      <c r="F126" s="23" t="s">
        <v>106</v>
      </c>
      <c r="G126" s="23" t="s">
        <v>105</v>
      </c>
      <c r="H126" s="21" t="s">
        <v>285</v>
      </c>
      <c r="J126"/>
    </row>
    <row r="127" spans="2:10" ht="16" x14ac:dyDescent="0.2">
      <c r="E127" s="77">
        <f>F127+G127*H127</f>
        <v>0</v>
      </c>
      <c r="F127" s="64">
        <f>C121</f>
        <v>0</v>
      </c>
      <c r="G127" s="21">
        <f>C122</f>
        <v>0</v>
      </c>
      <c r="H127" s="77">
        <f>U67</f>
        <v>0</v>
      </c>
      <c r="J127"/>
    </row>
    <row r="128" spans="2:10" ht="16" x14ac:dyDescent="0.2">
      <c r="J128"/>
    </row>
    <row r="130" spans="1:10" x14ac:dyDescent="0.15">
      <c r="A130" s="71" t="s">
        <v>109</v>
      </c>
      <c r="B130" s="70"/>
      <c r="C130" s="70"/>
    </row>
    <row r="132" spans="1:10" ht="16" x14ac:dyDescent="0.2">
      <c r="B132" t="s">
        <v>35</v>
      </c>
      <c r="C132"/>
      <c r="D132"/>
      <c r="E132"/>
      <c r="F132"/>
      <c r="G132"/>
      <c r="H132"/>
      <c r="I132"/>
      <c r="J132"/>
    </row>
    <row r="133" spans="1:10" ht="17" thickBot="1" x14ac:dyDescent="0.25">
      <c r="B133"/>
      <c r="C133"/>
      <c r="D133"/>
      <c r="E133"/>
      <c r="F133"/>
      <c r="G133"/>
      <c r="H133"/>
      <c r="I133"/>
      <c r="J133"/>
    </row>
    <row r="134" spans="1:10" ht="16" x14ac:dyDescent="0.2">
      <c r="B134" s="16" t="s">
        <v>36</v>
      </c>
      <c r="C134" s="16"/>
      <c r="D134"/>
      <c r="E134"/>
      <c r="F134"/>
      <c r="G134"/>
      <c r="H134"/>
      <c r="I134"/>
      <c r="J134"/>
    </row>
    <row r="135" spans="1:10" ht="16" x14ac:dyDescent="0.2">
      <c r="B135" t="s">
        <v>37</v>
      </c>
      <c r="C135"/>
      <c r="D135"/>
      <c r="E135"/>
      <c r="F135"/>
      <c r="G135"/>
      <c r="H135"/>
      <c r="I135"/>
      <c r="J135"/>
    </row>
    <row r="136" spans="1:10" ht="16" x14ac:dyDescent="0.2">
      <c r="A136" s="64">
        <f>C136</f>
        <v>0</v>
      </c>
      <c r="B136" t="s">
        <v>38</v>
      </c>
      <c r="C136"/>
      <c r="D136"/>
      <c r="E136"/>
      <c r="F136"/>
      <c r="G136"/>
      <c r="H136"/>
      <c r="I136"/>
      <c r="J136"/>
    </row>
    <row r="137" spans="1:10" ht="16" x14ac:dyDescent="0.2">
      <c r="A137" s="78">
        <f>C137</f>
        <v>0</v>
      </c>
      <c r="B137" t="s">
        <v>39</v>
      </c>
      <c r="C137"/>
      <c r="D137"/>
      <c r="E137"/>
      <c r="F137"/>
      <c r="G137"/>
      <c r="H137"/>
      <c r="I137"/>
      <c r="J137"/>
    </row>
    <row r="138" spans="1:10" ht="16" x14ac:dyDescent="0.2">
      <c r="B138" t="s">
        <v>40</v>
      </c>
      <c r="C138"/>
      <c r="D138"/>
      <c r="E138"/>
      <c r="F138"/>
      <c r="G138"/>
      <c r="H138"/>
      <c r="I138"/>
      <c r="J138"/>
    </row>
    <row r="139" spans="1:10" ht="17" thickBot="1" x14ac:dyDescent="0.25">
      <c r="B139" s="17" t="s">
        <v>41</v>
      </c>
      <c r="C139" s="17"/>
      <c r="D139"/>
      <c r="E139"/>
      <c r="F139"/>
      <c r="G139"/>
      <c r="H139"/>
      <c r="I139"/>
      <c r="J139"/>
    </row>
    <row r="140" spans="1:10" ht="16" x14ac:dyDescent="0.2">
      <c r="B140"/>
      <c r="C140"/>
      <c r="D140"/>
      <c r="E140"/>
      <c r="F140"/>
      <c r="G140"/>
      <c r="H140"/>
      <c r="I140"/>
      <c r="J140"/>
    </row>
    <row r="141" spans="1:10" ht="17" thickBot="1" x14ac:dyDescent="0.25">
      <c r="B141" t="s">
        <v>42</v>
      </c>
      <c r="C141"/>
      <c r="D141"/>
      <c r="E141"/>
      <c r="F141"/>
      <c r="G141"/>
      <c r="H141"/>
      <c r="I141"/>
      <c r="J141"/>
    </row>
    <row r="142" spans="1:10" ht="16" x14ac:dyDescent="0.2">
      <c r="B142" s="18"/>
      <c r="C142" s="18"/>
      <c r="D142" s="18"/>
      <c r="E142" s="18"/>
      <c r="F142" s="18"/>
      <c r="G142" s="18"/>
      <c r="H142"/>
      <c r="I142"/>
      <c r="J142"/>
    </row>
    <row r="143" spans="1:10" ht="16" x14ac:dyDescent="0.2">
      <c r="B143" t="s">
        <v>8</v>
      </c>
      <c r="C143"/>
      <c r="D143"/>
      <c r="E143"/>
      <c r="F143"/>
      <c r="G143"/>
      <c r="H143"/>
      <c r="I143"/>
      <c r="J143"/>
    </row>
    <row r="144" spans="1:10" ht="16" x14ac:dyDescent="0.2">
      <c r="B144" t="s">
        <v>48</v>
      </c>
      <c r="C144"/>
      <c r="D144"/>
      <c r="E144"/>
      <c r="F144"/>
      <c r="G144"/>
      <c r="H144"/>
      <c r="I144"/>
      <c r="J144"/>
    </row>
    <row r="145" spans="1:10" ht="17" thickBot="1" x14ac:dyDescent="0.25">
      <c r="B145" s="17" t="s">
        <v>49</v>
      </c>
      <c r="C145" s="17"/>
      <c r="D145" s="17"/>
      <c r="E145" s="17"/>
      <c r="F145" s="17"/>
      <c r="G145" s="17"/>
      <c r="H145"/>
      <c r="I145"/>
      <c r="J145"/>
    </row>
    <row r="146" spans="1:10" ht="17" thickBot="1" x14ac:dyDescent="0.25">
      <c r="B146"/>
      <c r="C146"/>
      <c r="D146"/>
      <c r="E146"/>
      <c r="F146"/>
      <c r="G146"/>
      <c r="H146"/>
      <c r="I146"/>
      <c r="J146"/>
    </row>
    <row r="147" spans="1:10" ht="16" x14ac:dyDescent="0.2">
      <c r="B147" s="18"/>
      <c r="C147" s="18"/>
      <c r="D147" s="18"/>
      <c r="E147" s="18"/>
      <c r="F147" s="18"/>
      <c r="G147" s="18"/>
      <c r="H147" s="18"/>
      <c r="I147" s="18"/>
      <c r="J147" s="18"/>
    </row>
    <row r="148" spans="1:10" ht="16" x14ac:dyDescent="0.2">
      <c r="B148" t="s">
        <v>57</v>
      </c>
      <c r="C148"/>
      <c r="D148"/>
      <c r="E148"/>
      <c r="F148"/>
      <c r="G148"/>
      <c r="H148"/>
      <c r="I148"/>
      <c r="J148"/>
    </row>
    <row r="149" spans="1:10" ht="17" thickBot="1" x14ac:dyDescent="0.25">
      <c r="B149" s="17" t="s">
        <v>58</v>
      </c>
      <c r="C149" s="17"/>
      <c r="D149" s="17"/>
      <c r="E149" s="17"/>
      <c r="F149" s="17"/>
      <c r="G149" s="17"/>
      <c r="H149" s="17"/>
      <c r="I149" s="17"/>
      <c r="J149" s="17"/>
    </row>
    <row r="150" spans="1:10" ht="16" x14ac:dyDescent="0.2">
      <c r="B150"/>
      <c r="C150"/>
      <c r="D150"/>
      <c r="E150"/>
      <c r="F150"/>
      <c r="G150"/>
      <c r="H150"/>
      <c r="I150"/>
      <c r="J150"/>
    </row>
    <row r="151" spans="1:10" ht="16" x14ac:dyDescent="0.2">
      <c r="B151"/>
      <c r="C151"/>
      <c r="D151"/>
      <c r="E151"/>
      <c r="F151"/>
      <c r="G151"/>
      <c r="H151"/>
      <c r="I151"/>
      <c r="J151"/>
    </row>
    <row r="152" spans="1:10" ht="16" x14ac:dyDescent="0.2">
      <c r="B152"/>
      <c r="C152"/>
      <c r="D152"/>
      <c r="E152"/>
      <c r="F152"/>
      <c r="G152"/>
      <c r="H152"/>
      <c r="I152"/>
      <c r="J152"/>
    </row>
    <row r="153" spans="1:10" ht="16" x14ac:dyDescent="0.2">
      <c r="B153" s="70" t="s">
        <v>108</v>
      </c>
      <c r="C153" s="21" t="s">
        <v>107</v>
      </c>
      <c r="E153" s="21" t="s">
        <v>286</v>
      </c>
      <c r="F153" s="23" t="s">
        <v>106</v>
      </c>
      <c r="G153" s="23" t="s">
        <v>105</v>
      </c>
      <c r="H153" s="21" t="s">
        <v>285</v>
      </c>
      <c r="J153"/>
    </row>
    <row r="154" spans="1:10" ht="16" x14ac:dyDescent="0.2">
      <c r="E154" s="77">
        <f>F154+G154*H154</f>
        <v>0</v>
      </c>
      <c r="F154" s="77">
        <f>C148</f>
        <v>0</v>
      </c>
      <c r="G154" s="21">
        <f>C149</f>
        <v>0</v>
      </c>
      <c r="H154" s="77">
        <f>B90</f>
        <v>0</v>
      </c>
      <c r="J154"/>
    </row>
    <row r="157" spans="1:10" x14ac:dyDescent="0.15">
      <c r="A157" s="70" t="s">
        <v>317</v>
      </c>
      <c r="B157" s="70"/>
      <c r="C157" s="70"/>
      <c r="D157" s="70"/>
      <c r="E157" s="70"/>
      <c r="F157" s="70"/>
      <c r="G157" s="70"/>
      <c r="H157" s="70"/>
      <c r="I157" s="70"/>
      <c r="J157" s="70"/>
    </row>
    <row r="158" spans="1:10" x14ac:dyDescent="0.15">
      <c r="A158" s="70" t="s">
        <v>255</v>
      </c>
      <c r="B158" s="70"/>
      <c r="C158" s="70"/>
      <c r="D158" s="70"/>
      <c r="E158" s="70"/>
      <c r="F158" s="70"/>
      <c r="G158" s="70"/>
      <c r="H158" s="70"/>
      <c r="I158" s="21" t="s">
        <v>257</v>
      </c>
    </row>
    <row r="160" spans="1:10" x14ac:dyDescent="0.15">
      <c r="D160" s="70" t="s">
        <v>256</v>
      </c>
    </row>
    <row r="179" spans="1:28" x14ac:dyDescent="0.15">
      <c r="A179" s="71" t="s">
        <v>493</v>
      </c>
      <c r="B179" s="70"/>
      <c r="C179" s="70"/>
      <c r="D179" s="70"/>
      <c r="E179" s="70"/>
      <c r="F179" s="70"/>
      <c r="G179" s="70"/>
      <c r="H179" s="70"/>
    </row>
    <row r="180" spans="1:28" x14ac:dyDescent="0.15">
      <c r="A180" s="21" t="s">
        <v>320</v>
      </c>
      <c r="J180" s="22" t="s">
        <v>104</v>
      </c>
      <c r="K180" s="21" t="s">
        <v>485</v>
      </c>
      <c r="N180" s="22" t="s">
        <v>103</v>
      </c>
      <c r="O180" s="25" t="s">
        <v>494</v>
      </c>
      <c r="T180" s="22" t="s">
        <v>102</v>
      </c>
      <c r="U180" s="25" t="s">
        <v>483</v>
      </c>
    </row>
    <row r="181" spans="1:28" x14ac:dyDescent="0.15">
      <c r="A181" s="24" t="s">
        <v>101</v>
      </c>
      <c r="O181" s="101" t="s">
        <v>495</v>
      </c>
      <c r="T181" s="22"/>
      <c r="U181" s="25"/>
      <c r="AB181" s="26" t="s">
        <v>484</v>
      </c>
    </row>
    <row r="182" spans="1:28" x14ac:dyDescent="0.15">
      <c r="A182" s="25" t="s">
        <v>496</v>
      </c>
    </row>
    <row r="187" spans="1:28" x14ac:dyDescent="0.15">
      <c r="K187" s="22"/>
    </row>
    <row r="189" spans="1:28" x14ac:dyDescent="0.15">
      <c r="K189" s="22" t="s">
        <v>100</v>
      </c>
      <c r="L189" s="21" t="s">
        <v>99</v>
      </c>
    </row>
    <row r="191" spans="1:28" ht="25" x14ac:dyDescent="0.25">
      <c r="I191" s="59"/>
    </row>
    <row r="192" spans="1:28" ht="25" x14ac:dyDescent="0.25">
      <c r="I192" s="59"/>
      <c r="T192" s="23"/>
    </row>
    <row r="193" spans="8:21" ht="25" x14ac:dyDescent="0.25">
      <c r="H193" s="59"/>
      <c r="I193" s="59"/>
    </row>
    <row r="194" spans="8:21" ht="25" x14ac:dyDescent="0.25">
      <c r="I194" s="59"/>
    </row>
    <row r="195" spans="8:21" ht="17" x14ac:dyDescent="0.2">
      <c r="I195" s="60"/>
    </row>
    <row r="196" spans="8:21" x14ac:dyDescent="0.15">
      <c r="T196" s="22" t="s">
        <v>98</v>
      </c>
      <c r="U196" s="21" t="s">
        <v>492</v>
      </c>
    </row>
    <row r="197" spans="8:21" x14ac:dyDescent="0.15">
      <c r="U197" s="25" t="s">
        <v>321</v>
      </c>
    </row>
    <row r="212" spans="20:22" x14ac:dyDescent="0.15">
      <c r="T212" s="102" t="s">
        <v>322</v>
      </c>
      <c r="V212" s="21" t="s">
        <v>323</v>
      </c>
    </row>
    <row r="213" spans="20:22" x14ac:dyDescent="0.15">
      <c r="V213" s="26" t="s">
        <v>324</v>
      </c>
    </row>
    <row r="214" spans="20:22" x14ac:dyDescent="0.15">
      <c r="V214" s="26" t="s">
        <v>325</v>
      </c>
    </row>
    <row r="235" spans="8:8" x14ac:dyDescent="0.15">
      <c r="H235" s="21" t="s">
        <v>97</v>
      </c>
    </row>
    <row r="266" spans="1:9" x14ac:dyDescent="0.15">
      <c r="A266" s="71" t="s">
        <v>1022</v>
      </c>
      <c r="B266" s="70"/>
      <c r="C266" s="70"/>
      <c r="D266" s="70"/>
      <c r="E266" s="70"/>
      <c r="F266" s="70"/>
      <c r="G266" s="70"/>
      <c r="H266" s="70"/>
      <c r="I266" s="70"/>
    </row>
    <row r="288" spans="1:6" x14ac:dyDescent="0.15">
      <c r="A288" s="71" t="s">
        <v>1018</v>
      </c>
      <c r="B288" s="70"/>
      <c r="C288" s="70"/>
      <c r="D288" s="70"/>
      <c r="E288" s="70"/>
      <c r="F288" s="70"/>
    </row>
    <row r="289" spans="1:9" x14ac:dyDescent="0.15">
      <c r="A289" s="21" t="s">
        <v>1020</v>
      </c>
    </row>
    <row r="290" spans="1:9" x14ac:dyDescent="0.15">
      <c r="A290" s="21" t="s">
        <v>232</v>
      </c>
    </row>
    <row r="291" spans="1:9" x14ac:dyDescent="0.15">
      <c r="A291" s="21" t="s">
        <v>236</v>
      </c>
    </row>
    <row r="292" spans="1:9" x14ac:dyDescent="0.15">
      <c r="A292" s="21" t="s">
        <v>1021</v>
      </c>
    </row>
    <row r="293" spans="1:9" x14ac:dyDescent="0.15">
      <c r="A293" s="61" t="s">
        <v>235</v>
      </c>
    </row>
    <row r="294" spans="1:9" x14ac:dyDescent="0.15">
      <c r="A294" s="24" t="s">
        <v>258</v>
      </c>
    </row>
    <row r="295" spans="1:9" x14ac:dyDescent="0.15">
      <c r="A295" s="24" t="s">
        <v>237</v>
      </c>
    </row>
    <row r="296" spans="1:9" ht="16" x14ac:dyDescent="0.2">
      <c r="D296" s="72" t="s">
        <v>1019</v>
      </c>
      <c r="E296" s="73"/>
      <c r="F296" s="73"/>
      <c r="G296" s="73"/>
      <c r="H296" s="73"/>
      <c r="I296" s="73"/>
    </row>
    <row r="324" spans="1:3" ht="15" x14ac:dyDescent="0.2">
      <c r="A324" s="104" t="s">
        <v>480</v>
      </c>
    </row>
    <row r="325" spans="1:3" ht="16" x14ac:dyDescent="0.2">
      <c r="A325" s="105" t="s">
        <v>482</v>
      </c>
    </row>
    <row r="326" spans="1:3" ht="15" x14ac:dyDescent="0.2">
      <c r="A326" s="104" t="s">
        <v>481</v>
      </c>
    </row>
    <row r="327" spans="1:3" ht="15" x14ac:dyDescent="0.2">
      <c r="A327" s="106"/>
      <c r="B327" s="106"/>
      <c r="C327" s="106"/>
    </row>
    <row r="328" spans="1:3" ht="15" x14ac:dyDescent="0.2">
      <c r="A328" s="106"/>
      <c r="B328" s="86"/>
    </row>
    <row r="329" spans="1:3" x14ac:dyDescent="0.15">
      <c r="A329" s="85"/>
      <c r="B329" s="85"/>
    </row>
    <row r="330" spans="1:3" ht="15" x14ac:dyDescent="0.2">
      <c r="A330" s="106"/>
      <c r="B330" s="86"/>
    </row>
  </sheetData>
  <phoneticPr fontId="31" type="noConversion"/>
  <conditionalFormatting sqref="A110">
    <cfRule type="cellIs" dxfId="18" priority="20" operator="between">
      <formula>0.96</formula>
      <formula>0.97</formula>
    </cfRule>
  </conditionalFormatting>
  <conditionalFormatting sqref="A136">
    <cfRule type="cellIs" dxfId="17" priority="19" operator="between">
      <formula>0.797</formula>
      <formula>0.8</formula>
    </cfRule>
  </conditionalFormatting>
  <conditionalFormatting sqref="B89">
    <cfRule type="cellIs" dxfId="16" priority="13" stopIfTrue="1" operator="between">
      <formula>95.4</formula>
      <formula>95.5</formula>
    </cfRule>
  </conditionalFormatting>
  <conditionalFormatting sqref="B90">
    <cfRule type="cellIs" dxfId="15" priority="8" stopIfTrue="1" operator="between">
      <formula>65.2</formula>
      <formula>65.3</formula>
    </cfRule>
  </conditionalFormatting>
  <conditionalFormatting sqref="D90">
    <cfRule type="cellIs" dxfId="14" priority="11" stopIfTrue="1" operator="between">
      <formula>88.9</formula>
      <formula>89</formula>
    </cfRule>
  </conditionalFormatting>
  <conditionalFormatting sqref="E90">
    <cfRule type="cellIs" dxfId="13" priority="21" operator="between">
      <formula>50</formula>
      <formula>50.1</formula>
    </cfRule>
  </conditionalFormatting>
  <conditionalFormatting sqref="E127">
    <cfRule type="cellIs" dxfId="12" priority="1" operator="between">
      <formula>50</formula>
      <formula>50.1</formula>
    </cfRule>
  </conditionalFormatting>
  <conditionalFormatting sqref="E154">
    <cfRule type="cellIs" dxfId="11" priority="2" stopIfTrue="1" operator="between">
      <formula>88.9</formula>
      <formula>89</formula>
    </cfRule>
  </conditionalFormatting>
  <conditionalFormatting sqref="F21">
    <cfRule type="cellIs" dxfId="10" priority="10" operator="between">
      <formula>24.7</formula>
      <formula>24.75</formula>
    </cfRule>
  </conditionalFormatting>
  <conditionalFormatting sqref="F127">
    <cfRule type="cellIs" dxfId="9" priority="17" operator="equal">
      <formula>0</formula>
    </cfRule>
  </conditionalFormatting>
  <conditionalFormatting sqref="F154">
    <cfRule type="cellIs" dxfId="8" priority="14" stopIfTrue="1" operator="between">
      <formula>3.23</formula>
      <formula>3.24</formula>
    </cfRule>
  </conditionalFormatting>
  <conditionalFormatting sqref="G90">
    <cfRule type="cellIs" dxfId="7" priority="7" operator="between">
      <formula>767</formula>
      <formula>767.2</formula>
    </cfRule>
  </conditionalFormatting>
  <conditionalFormatting sqref="H127">
    <cfRule type="cellIs" dxfId="6" priority="16" stopIfTrue="1" operator="between">
      <formula>65.2</formula>
      <formula>65.3</formula>
    </cfRule>
  </conditionalFormatting>
  <conditionalFormatting sqref="H154">
    <cfRule type="cellIs" dxfId="5" priority="15" stopIfTrue="1" operator="between">
      <formula>65.2</formula>
      <formula>65.3</formula>
    </cfRule>
  </conditionalFormatting>
  <conditionalFormatting sqref="I89">
    <cfRule type="cellIs" dxfId="4" priority="18" operator="between">
      <formula>-11.97</formula>
      <formula>-12</formula>
    </cfRule>
  </conditionalFormatting>
  <conditionalFormatting sqref="K67">
    <cfRule type="cellIs" dxfId="3" priority="4" stopIfTrue="1" operator="between">
      <formula>95.4</formula>
      <formula>95.5</formula>
    </cfRule>
  </conditionalFormatting>
  <conditionalFormatting sqref="L39">
    <cfRule type="cellIs" dxfId="2" priority="6" stopIfTrue="1" operator="between">
      <formula>95.4</formula>
      <formula>95.5</formula>
    </cfRule>
  </conditionalFormatting>
  <conditionalFormatting sqref="M39">
    <cfRule type="cellIs" dxfId="1" priority="5" stopIfTrue="1" operator="between">
      <formula>65.2</formula>
      <formula>65.3</formula>
    </cfRule>
  </conditionalFormatting>
  <conditionalFormatting sqref="U67">
    <cfRule type="cellIs" dxfId="0" priority="3" stopIfTrue="1" operator="between">
      <formula>65.2</formula>
      <formula>65.3</formula>
    </cfRule>
  </conditionalFormatting>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3FFB1-411A-D24C-A8B9-430EEF15FB6C}">
  <dimension ref="A1:O522"/>
  <sheetViews>
    <sheetView topLeftCell="A487" workbookViewId="0">
      <selection activeCell="B522" sqref="B522"/>
    </sheetView>
  </sheetViews>
  <sheetFormatPr baseColWidth="10" defaultColWidth="11.5" defaultRowHeight="13" x14ac:dyDescent="0.15"/>
  <cols>
    <col min="1" max="7" width="11.5" style="21"/>
    <col min="8" max="8" width="3.1640625" style="21" customWidth="1"/>
    <col min="9" max="16384" width="11.5" style="21"/>
  </cols>
  <sheetData>
    <row r="1" spans="1:15" ht="16" x14ac:dyDescent="0.2">
      <c r="B1"/>
      <c r="C1" s="42" t="s">
        <v>381</v>
      </c>
      <c r="D1" s="41"/>
      <c r="E1" s="41"/>
      <c r="F1" s="41"/>
      <c r="G1" s="40"/>
      <c r="I1" s="42" t="s">
        <v>333</v>
      </c>
      <c r="J1" s="41"/>
      <c r="K1" s="41"/>
      <c r="L1" s="41"/>
      <c r="M1" s="40"/>
    </row>
    <row r="2" spans="1:15" s="44" customFormat="1" ht="42" x14ac:dyDescent="0.15">
      <c r="A2" s="47" t="s">
        <v>195</v>
      </c>
      <c r="C2" s="107" t="s">
        <v>71</v>
      </c>
      <c r="D2" s="108" t="s">
        <v>73</v>
      </c>
      <c r="E2" s="108" t="s">
        <v>70</v>
      </c>
      <c r="F2" s="46" t="s">
        <v>194</v>
      </c>
      <c r="G2" s="45" t="s">
        <v>193</v>
      </c>
      <c r="H2" s="46"/>
      <c r="I2" s="126" t="s">
        <v>71</v>
      </c>
      <c r="J2" s="63" t="s">
        <v>73</v>
      </c>
      <c r="K2" s="63" t="s">
        <v>70</v>
      </c>
      <c r="L2" s="46" t="s">
        <v>194</v>
      </c>
      <c r="M2" s="45" t="s">
        <v>193</v>
      </c>
    </row>
    <row r="3" spans="1:15" ht="16" x14ac:dyDescent="0.2">
      <c r="A3" s="43" t="s">
        <v>72</v>
      </c>
      <c r="B3" s="109" t="s">
        <v>497</v>
      </c>
      <c r="C3" s="110"/>
      <c r="D3" s="111"/>
      <c r="E3" s="112"/>
      <c r="F3" s="113"/>
      <c r="G3" s="114"/>
      <c r="H3" s="115"/>
      <c r="I3" s="116"/>
      <c r="J3" s="48"/>
      <c r="K3" s="117"/>
      <c r="L3" s="113"/>
      <c r="M3" s="114"/>
      <c r="O3" s="23"/>
    </row>
    <row r="4" spans="1:15" ht="16" x14ac:dyDescent="0.2">
      <c r="B4" s="118" t="s">
        <v>498</v>
      </c>
      <c r="C4" s="116"/>
      <c r="D4" s="48"/>
      <c r="E4" s="117"/>
      <c r="F4"/>
      <c r="G4" s="119"/>
      <c r="H4" s="115"/>
      <c r="I4" s="116"/>
      <c r="J4" s="48"/>
      <c r="K4" s="117"/>
      <c r="L4"/>
      <c r="M4" s="119"/>
      <c r="O4" s="23"/>
    </row>
    <row r="5" spans="1:15" ht="16" x14ac:dyDescent="0.2">
      <c r="B5" s="118" t="s">
        <v>499</v>
      </c>
      <c r="C5" s="116"/>
      <c r="D5" s="48"/>
      <c r="E5" s="117"/>
      <c r="F5"/>
      <c r="G5" s="119"/>
      <c r="H5" s="115"/>
      <c r="I5" s="116"/>
      <c r="J5" s="48"/>
      <c r="K5" s="117"/>
      <c r="L5"/>
      <c r="M5" s="119"/>
      <c r="O5" s="23"/>
    </row>
    <row r="6" spans="1:15" ht="16" x14ac:dyDescent="0.2">
      <c r="B6" s="118" t="s">
        <v>500</v>
      </c>
      <c r="C6" s="116"/>
      <c r="D6" s="48"/>
      <c r="E6" s="117"/>
      <c r="F6" s="120"/>
      <c r="G6" s="119"/>
      <c r="H6" s="115"/>
      <c r="I6" s="116"/>
      <c r="J6" s="48"/>
      <c r="K6" s="117"/>
      <c r="L6" s="120"/>
      <c r="M6" s="119"/>
      <c r="O6" s="23"/>
    </row>
    <row r="7" spans="1:15" ht="16" x14ac:dyDescent="0.2">
      <c r="B7" s="118" t="s">
        <v>501</v>
      </c>
      <c r="C7" s="116"/>
      <c r="D7" s="48"/>
      <c r="E7" s="117"/>
      <c r="F7"/>
      <c r="G7" s="119"/>
      <c r="H7" s="115"/>
      <c r="I7" s="116"/>
      <c r="J7" s="48"/>
      <c r="K7" s="117"/>
      <c r="L7"/>
      <c r="M7" s="119"/>
      <c r="O7" s="23"/>
    </row>
    <row r="8" spans="1:15" ht="16" x14ac:dyDescent="0.2">
      <c r="B8" s="118" t="s">
        <v>502</v>
      </c>
      <c r="C8" s="116"/>
      <c r="D8" s="48"/>
      <c r="E8" s="117"/>
      <c r="F8"/>
      <c r="G8" s="119"/>
      <c r="H8" s="115"/>
      <c r="I8" s="116"/>
      <c r="J8" s="48"/>
      <c r="K8" s="117"/>
      <c r="L8"/>
      <c r="M8" s="119"/>
      <c r="O8" s="23"/>
    </row>
    <row r="9" spans="1:15" ht="16" x14ac:dyDescent="0.2">
      <c r="B9" s="118" t="s">
        <v>503</v>
      </c>
      <c r="C9" s="116"/>
      <c r="D9" s="48"/>
      <c r="E9" s="117"/>
      <c r="F9"/>
      <c r="G9" s="119"/>
      <c r="H9" s="115"/>
      <c r="I9" s="116"/>
      <c r="J9" s="48"/>
      <c r="K9" s="117"/>
      <c r="L9"/>
      <c r="M9" s="119"/>
      <c r="O9" s="23"/>
    </row>
    <row r="10" spans="1:15" ht="16" x14ac:dyDescent="0.2">
      <c r="B10" s="118" t="s">
        <v>504</v>
      </c>
      <c r="C10" s="116"/>
      <c r="D10" s="48"/>
      <c r="E10" s="117"/>
      <c r="F10"/>
      <c r="G10" s="121"/>
      <c r="H10" s="115"/>
      <c r="I10" s="116"/>
      <c r="J10" s="48"/>
      <c r="K10" s="117"/>
      <c r="L10"/>
      <c r="M10" s="121"/>
      <c r="O10" s="23"/>
    </row>
    <row r="11" spans="1:15" ht="16" x14ac:dyDescent="0.2">
      <c r="B11" s="118" t="s">
        <v>505</v>
      </c>
      <c r="C11" s="116"/>
      <c r="D11" s="48"/>
      <c r="E11" s="117"/>
      <c r="F11"/>
      <c r="G11" s="121"/>
      <c r="H11" s="115"/>
      <c r="I11" s="116"/>
      <c r="J11" s="48"/>
      <c r="K11" s="117"/>
      <c r="L11"/>
      <c r="M11" s="121"/>
      <c r="O11" s="23"/>
    </row>
    <row r="12" spans="1:15" ht="16" x14ac:dyDescent="0.2">
      <c r="B12" s="118" t="s">
        <v>506</v>
      </c>
      <c r="C12" s="116"/>
      <c r="D12" s="48"/>
      <c r="E12" s="117"/>
      <c r="F12"/>
      <c r="G12" s="121"/>
      <c r="H12" s="115"/>
      <c r="I12" s="116"/>
      <c r="J12" s="48"/>
      <c r="K12" s="117"/>
      <c r="L12"/>
      <c r="M12" s="121"/>
      <c r="O12" s="23"/>
    </row>
    <row r="13" spans="1:15" ht="16" x14ac:dyDescent="0.2">
      <c r="B13" s="118" t="s">
        <v>507</v>
      </c>
      <c r="C13" s="116"/>
      <c r="D13" s="48"/>
      <c r="E13" s="117"/>
      <c r="F13"/>
      <c r="G13" s="121"/>
      <c r="H13" s="115"/>
      <c r="I13" s="116"/>
      <c r="J13" s="48"/>
      <c r="K13" s="117"/>
      <c r="L13"/>
      <c r="M13" s="121"/>
      <c r="O13" s="23"/>
    </row>
    <row r="14" spans="1:15" ht="16" x14ac:dyDescent="0.2">
      <c r="B14" s="118" t="s">
        <v>508</v>
      </c>
      <c r="C14" s="116"/>
      <c r="D14" s="48"/>
      <c r="E14" s="117"/>
      <c r="F14"/>
      <c r="G14" s="121"/>
      <c r="H14" s="115"/>
      <c r="I14" s="116"/>
      <c r="J14" s="48"/>
      <c r="K14" s="117"/>
      <c r="L14"/>
      <c r="M14" s="121"/>
      <c r="O14" s="23"/>
    </row>
    <row r="15" spans="1:15" ht="16" x14ac:dyDescent="0.2">
      <c r="B15" s="118" t="s">
        <v>509</v>
      </c>
      <c r="C15" s="116"/>
      <c r="D15" s="48"/>
      <c r="E15" s="117"/>
      <c r="F15"/>
      <c r="G15" s="121"/>
      <c r="H15" s="115"/>
      <c r="I15" s="116"/>
      <c r="J15" s="48"/>
      <c r="K15" s="117"/>
      <c r="L15"/>
      <c r="M15" s="121"/>
      <c r="O15" s="23"/>
    </row>
    <row r="16" spans="1:15" ht="16" x14ac:dyDescent="0.2">
      <c r="B16" s="118" t="s">
        <v>510</v>
      </c>
      <c r="C16" s="116"/>
      <c r="D16" s="48"/>
      <c r="E16" s="117"/>
      <c r="F16"/>
      <c r="G16" s="121"/>
      <c r="H16" s="115"/>
      <c r="I16" s="116"/>
      <c r="J16" s="48"/>
      <c r="K16" s="117"/>
      <c r="L16"/>
      <c r="M16" s="121"/>
      <c r="O16" s="23"/>
    </row>
    <row r="17" spans="2:15" ht="16" x14ac:dyDescent="0.2">
      <c r="B17" s="118" t="s">
        <v>511</v>
      </c>
      <c r="C17" s="116"/>
      <c r="D17" s="48"/>
      <c r="E17" s="117"/>
      <c r="F17"/>
      <c r="G17" s="121"/>
      <c r="H17" s="115"/>
      <c r="I17" s="116"/>
      <c r="J17" s="48"/>
      <c r="K17" s="117"/>
      <c r="L17"/>
      <c r="M17" s="121"/>
      <c r="O17" s="23"/>
    </row>
    <row r="18" spans="2:15" ht="16" x14ac:dyDescent="0.2">
      <c r="B18" s="118" t="s">
        <v>512</v>
      </c>
      <c r="C18" s="116"/>
      <c r="D18" s="48"/>
      <c r="E18" s="117"/>
      <c r="F18"/>
      <c r="G18" s="121"/>
      <c r="H18" s="115"/>
      <c r="I18" s="116"/>
      <c r="J18" s="48"/>
      <c r="K18" s="117"/>
      <c r="L18"/>
      <c r="M18" s="121"/>
      <c r="O18" s="23"/>
    </row>
    <row r="19" spans="2:15" ht="16" x14ac:dyDescent="0.2">
      <c r="B19" s="118" t="s">
        <v>513</v>
      </c>
      <c r="C19" s="116"/>
      <c r="D19" s="48"/>
      <c r="E19" s="117"/>
      <c r="F19"/>
      <c r="G19" s="121"/>
      <c r="H19" s="115"/>
      <c r="I19" s="116"/>
      <c r="J19" s="48"/>
      <c r="K19" s="117"/>
      <c r="L19"/>
      <c r="M19" s="121"/>
      <c r="O19" s="23"/>
    </row>
    <row r="20" spans="2:15" ht="16" x14ac:dyDescent="0.2">
      <c r="B20" s="118" t="s">
        <v>514</v>
      </c>
      <c r="C20" s="116"/>
      <c r="D20" s="48"/>
      <c r="E20" s="117"/>
      <c r="F20"/>
      <c r="G20" s="121"/>
      <c r="H20" s="115"/>
      <c r="I20" s="116"/>
      <c r="J20" s="48"/>
      <c r="K20" s="117"/>
      <c r="L20"/>
      <c r="M20" s="121"/>
      <c r="O20" s="23"/>
    </row>
    <row r="21" spans="2:15" ht="16" x14ac:dyDescent="0.2">
      <c r="B21" s="118" t="s">
        <v>515</v>
      </c>
      <c r="C21" s="116"/>
      <c r="D21" s="48"/>
      <c r="E21" s="117"/>
      <c r="F21"/>
      <c r="G21" s="121"/>
      <c r="H21" s="115"/>
      <c r="I21" s="116"/>
      <c r="J21" s="48"/>
      <c r="K21" s="117"/>
      <c r="L21"/>
      <c r="M21" s="121"/>
      <c r="O21" s="23"/>
    </row>
    <row r="22" spans="2:15" ht="16" x14ac:dyDescent="0.2">
      <c r="B22" s="118" t="s">
        <v>516</v>
      </c>
      <c r="C22" s="116"/>
      <c r="D22" s="48"/>
      <c r="E22" s="117"/>
      <c r="F22"/>
      <c r="G22" s="121"/>
      <c r="H22" s="115"/>
      <c r="I22" s="116"/>
      <c r="J22" s="48"/>
      <c r="K22" s="117"/>
      <c r="L22"/>
      <c r="M22" s="121"/>
      <c r="O22" s="23"/>
    </row>
    <row r="23" spans="2:15" ht="16" x14ac:dyDescent="0.2">
      <c r="B23" s="118" t="s">
        <v>517</v>
      </c>
      <c r="C23" s="116"/>
      <c r="D23" s="48"/>
      <c r="E23" s="117"/>
      <c r="F23"/>
      <c r="G23" s="121"/>
      <c r="H23" s="115"/>
      <c r="I23" s="116"/>
      <c r="J23" s="48"/>
      <c r="K23" s="117"/>
      <c r="L23"/>
      <c r="M23" s="121"/>
      <c r="O23" s="23"/>
    </row>
    <row r="24" spans="2:15" ht="16" x14ac:dyDescent="0.2">
      <c r="B24" s="118" t="s">
        <v>518</v>
      </c>
      <c r="C24" s="116"/>
      <c r="D24" s="48"/>
      <c r="E24" s="117"/>
      <c r="F24"/>
      <c r="G24" s="121"/>
      <c r="H24" s="115"/>
      <c r="I24" s="116"/>
      <c r="J24" s="48"/>
      <c r="K24" s="117"/>
      <c r="L24"/>
      <c r="M24" s="121"/>
      <c r="O24" s="23"/>
    </row>
    <row r="25" spans="2:15" ht="16" x14ac:dyDescent="0.2">
      <c r="B25" s="118" t="s">
        <v>519</v>
      </c>
      <c r="C25" s="116"/>
      <c r="D25" s="48"/>
      <c r="E25" s="117"/>
      <c r="F25"/>
      <c r="G25" s="121"/>
      <c r="H25" s="115"/>
      <c r="I25" s="116"/>
      <c r="J25" s="48"/>
      <c r="K25" s="117"/>
      <c r="L25"/>
      <c r="M25" s="121"/>
      <c r="O25" s="23"/>
    </row>
    <row r="26" spans="2:15" ht="16" x14ac:dyDescent="0.2">
      <c r="B26" s="118" t="s">
        <v>520</v>
      </c>
      <c r="C26" s="116"/>
      <c r="D26" s="48"/>
      <c r="E26" s="117"/>
      <c r="F26"/>
      <c r="G26" s="121"/>
      <c r="H26" s="115"/>
      <c r="I26" s="116"/>
      <c r="J26" s="48"/>
      <c r="K26" s="117"/>
      <c r="L26"/>
      <c r="M26" s="121"/>
      <c r="O26" s="23"/>
    </row>
    <row r="27" spans="2:15" ht="16" x14ac:dyDescent="0.2">
      <c r="B27" s="118" t="s">
        <v>521</v>
      </c>
      <c r="C27" s="116"/>
      <c r="D27" s="48"/>
      <c r="E27" s="117"/>
      <c r="F27"/>
      <c r="G27" s="121"/>
      <c r="H27" s="115"/>
      <c r="I27" s="116"/>
      <c r="J27" s="48"/>
      <c r="K27" s="117"/>
      <c r="L27"/>
      <c r="M27" s="121"/>
      <c r="O27" s="23"/>
    </row>
    <row r="28" spans="2:15" ht="16" x14ac:dyDescent="0.2">
      <c r="B28" s="118" t="s">
        <v>522</v>
      </c>
      <c r="C28" s="116"/>
      <c r="D28" s="48"/>
      <c r="E28" s="117"/>
      <c r="F28"/>
      <c r="G28" s="121"/>
      <c r="H28" s="115"/>
      <c r="I28" s="116"/>
      <c r="J28" s="48"/>
      <c r="K28" s="117"/>
      <c r="L28"/>
      <c r="M28" s="121"/>
      <c r="O28" s="23"/>
    </row>
    <row r="29" spans="2:15" ht="16" x14ac:dyDescent="0.2">
      <c r="B29" s="118" t="s">
        <v>523</v>
      </c>
      <c r="C29" s="116"/>
      <c r="D29" s="48"/>
      <c r="E29" s="117"/>
      <c r="F29"/>
      <c r="G29" s="121"/>
      <c r="H29" s="115"/>
      <c r="I29" s="116"/>
      <c r="J29" s="48"/>
      <c r="K29" s="117"/>
      <c r="L29"/>
      <c r="M29" s="121"/>
      <c r="O29" s="23"/>
    </row>
    <row r="30" spans="2:15" ht="16" x14ac:dyDescent="0.2">
      <c r="B30" s="118" t="s">
        <v>524</v>
      </c>
      <c r="C30" s="116"/>
      <c r="D30" s="48"/>
      <c r="E30" s="117"/>
      <c r="F30"/>
      <c r="G30" s="121"/>
      <c r="H30" s="115"/>
      <c r="I30" s="116"/>
      <c r="J30" s="48"/>
      <c r="K30" s="117"/>
      <c r="L30"/>
      <c r="M30" s="121"/>
      <c r="O30" s="23"/>
    </row>
    <row r="31" spans="2:15" ht="16" x14ac:dyDescent="0.2">
      <c r="B31" s="118" t="s">
        <v>525</v>
      </c>
      <c r="C31" s="116"/>
      <c r="D31" s="48"/>
      <c r="E31" s="117"/>
      <c r="F31"/>
      <c r="G31" s="121"/>
      <c r="H31" s="115"/>
      <c r="I31" s="116"/>
      <c r="J31" s="48"/>
      <c r="K31" s="117"/>
      <c r="L31"/>
      <c r="M31" s="121"/>
      <c r="O31" s="23"/>
    </row>
    <row r="32" spans="2:15" ht="16" x14ac:dyDescent="0.2">
      <c r="B32" s="118" t="s">
        <v>526</v>
      </c>
      <c r="C32" s="116"/>
      <c r="D32" s="48"/>
      <c r="E32" s="117"/>
      <c r="F32"/>
      <c r="G32" s="121"/>
      <c r="H32" s="115"/>
      <c r="I32" s="116"/>
      <c r="J32" s="48"/>
      <c r="K32" s="117"/>
      <c r="L32"/>
      <c r="M32" s="121"/>
      <c r="O32" s="23"/>
    </row>
    <row r="33" spans="2:15" ht="16" x14ac:dyDescent="0.2">
      <c r="B33" s="118" t="s">
        <v>527</v>
      </c>
      <c r="C33" s="116"/>
      <c r="D33" s="48"/>
      <c r="E33" s="117"/>
      <c r="F33"/>
      <c r="G33" s="121"/>
      <c r="H33" s="115"/>
      <c r="I33" s="116"/>
      <c r="J33" s="48"/>
      <c r="K33" s="117"/>
      <c r="L33"/>
      <c r="M33" s="121"/>
      <c r="O33" s="23"/>
    </row>
    <row r="34" spans="2:15" ht="16" x14ac:dyDescent="0.2">
      <c r="B34" s="118" t="s">
        <v>528</v>
      </c>
      <c r="C34" s="116"/>
      <c r="D34" s="48"/>
      <c r="E34" s="117"/>
      <c r="F34"/>
      <c r="G34" s="121"/>
      <c r="H34" s="115"/>
      <c r="I34" s="116"/>
      <c r="J34" s="48"/>
      <c r="K34" s="117"/>
      <c r="L34"/>
      <c r="M34" s="121"/>
      <c r="O34" s="23"/>
    </row>
    <row r="35" spans="2:15" ht="16" x14ac:dyDescent="0.2">
      <c r="B35" s="118" t="s">
        <v>529</v>
      </c>
      <c r="C35" s="116"/>
      <c r="D35" s="48"/>
      <c r="E35" s="117"/>
      <c r="F35"/>
      <c r="G35" s="121"/>
      <c r="H35" s="115"/>
      <c r="I35" s="116"/>
      <c r="J35" s="48"/>
      <c r="K35" s="117"/>
      <c r="L35"/>
      <c r="M35" s="121"/>
      <c r="O35" s="23"/>
    </row>
    <row r="36" spans="2:15" ht="16" x14ac:dyDescent="0.2">
      <c r="B36" s="118" t="s">
        <v>530</v>
      </c>
      <c r="C36" s="116"/>
      <c r="D36" s="48"/>
      <c r="E36" s="117"/>
      <c r="F36"/>
      <c r="G36" s="121"/>
      <c r="H36" s="115"/>
      <c r="I36" s="116"/>
      <c r="J36" s="48"/>
      <c r="K36" s="117"/>
      <c r="L36"/>
      <c r="M36" s="121"/>
      <c r="O36" s="23"/>
    </row>
    <row r="37" spans="2:15" ht="16" x14ac:dyDescent="0.2">
      <c r="B37" s="118" t="s">
        <v>531</v>
      </c>
      <c r="C37" s="116"/>
      <c r="D37" s="48"/>
      <c r="E37" s="117"/>
      <c r="F37"/>
      <c r="G37" s="121"/>
      <c r="H37" s="115"/>
      <c r="I37" s="116"/>
      <c r="J37" s="48"/>
      <c r="K37" s="117"/>
      <c r="L37"/>
      <c r="M37" s="121"/>
      <c r="O37" s="23"/>
    </row>
    <row r="38" spans="2:15" ht="16" x14ac:dyDescent="0.2">
      <c r="B38" s="118" t="s">
        <v>532</v>
      </c>
      <c r="C38" s="116"/>
      <c r="D38" s="48"/>
      <c r="E38" s="117"/>
      <c r="F38"/>
      <c r="G38" s="121"/>
      <c r="H38" s="115"/>
      <c r="I38" s="116"/>
      <c r="J38" s="48"/>
      <c r="K38" s="117"/>
      <c r="L38"/>
      <c r="M38" s="121"/>
      <c r="O38" s="23"/>
    </row>
    <row r="39" spans="2:15" ht="16" x14ac:dyDescent="0.2">
      <c r="B39" s="118" t="s">
        <v>533</v>
      </c>
      <c r="C39" s="116"/>
      <c r="D39" s="48"/>
      <c r="E39" s="117"/>
      <c r="F39"/>
      <c r="G39" s="121"/>
      <c r="H39" s="115"/>
      <c r="I39" s="116"/>
      <c r="J39" s="48"/>
      <c r="K39" s="117"/>
      <c r="L39"/>
      <c r="M39" s="121"/>
      <c r="O39" s="23"/>
    </row>
    <row r="40" spans="2:15" ht="16" x14ac:dyDescent="0.2">
      <c r="B40" s="118" t="s">
        <v>534</v>
      </c>
      <c r="C40" s="116"/>
      <c r="D40" s="48"/>
      <c r="E40" s="117"/>
      <c r="F40"/>
      <c r="G40" s="121"/>
      <c r="H40" s="115"/>
      <c r="I40" s="116"/>
      <c r="J40" s="48"/>
      <c r="K40" s="117"/>
      <c r="L40"/>
      <c r="M40" s="121"/>
      <c r="O40" s="23"/>
    </row>
    <row r="41" spans="2:15" ht="16" x14ac:dyDescent="0.2">
      <c r="B41" s="118" t="s">
        <v>535</v>
      </c>
      <c r="C41" s="116"/>
      <c r="D41" s="48"/>
      <c r="E41" s="117"/>
      <c r="F41"/>
      <c r="G41" s="121"/>
      <c r="H41" s="115"/>
      <c r="I41" s="116"/>
      <c r="J41" s="48"/>
      <c r="K41" s="117"/>
      <c r="L41"/>
      <c r="M41" s="121"/>
      <c r="O41" s="23"/>
    </row>
    <row r="42" spans="2:15" ht="16" x14ac:dyDescent="0.2">
      <c r="B42" s="118" t="s">
        <v>536</v>
      </c>
      <c r="C42" s="116"/>
      <c r="D42" s="48"/>
      <c r="E42" s="117"/>
      <c r="F42"/>
      <c r="G42" s="121"/>
      <c r="H42" s="115"/>
      <c r="I42" s="116"/>
      <c r="J42" s="48"/>
      <c r="K42" s="117"/>
      <c r="L42"/>
      <c r="M42" s="121"/>
      <c r="O42" s="23"/>
    </row>
    <row r="43" spans="2:15" ht="16" x14ac:dyDescent="0.2">
      <c r="B43" s="118" t="s">
        <v>537</v>
      </c>
      <c r="C43" s="116"/>
      <c r="D43" s="48"/>
      <c r="E43" s="117"/>
      <c r="F43"/>
      <c r="G43" s="121"/>
      <c r="H43" s="115"/>
      <c r="I43" s="116"/>
      <c r="J43" s="48"/>
      <c r="K43" s="117"/>
      <c r="L43"/>
      <c r="M43" s="121"/>
      <c r="O43" s="23"/>
    </row>
    <row r="44" spans="2:15" ht="16" x14ac:dyDescent="0.2">
      <c r="B44" s="118" t="s">
        <v>538</v>
      </c>
      <c r="C44" s="116"/>
      <c r="D44" s="48"/>
      <c r="E44" s="117"/>
      <c r="F44"/>
      <c r="G44" s="121"/>
      <c r="H44" s="115"/>
      <c r="I44" s="116"/>
      <c r="J44" s="48"/>
      <c r="K44" s="117"/>
      <c r="L44"/>
      <c r="M44" s="121"/>
      <c r="O44" s="23"/>
    </row>
    <row r="45" spans="2:15" ht="16" x14ac:dyDescent="0.2">
      <c r="B45" s="118" t="s">
        <v>539</v>
      </c>
      <c r="C45" s="116"/>
      <c r="D45" s="48"/>
      <c r="E45" s="117"/>
      <c r="F45"/>
      <c r="G45" s="121"/>
      <c r="H45" s="115"/>
      <c r="I45" s="116"/>
      <c r="J45" s="48"/>
      <c r="K45" s="117"/>
      <c r="L45"/>
      <c r="M45" s="121"/>
      <c r="O45" s="23"/>
    </row>
    <row r="46" spans="2:15" ht="16" x14ac:dyDescent="0.2">
      <c r="B46" s="118" t="s">
        <v>540</v>
      </c>
      <c r="C46" s="116"/>
      <c r="D46" s="48"/>
      <c r="E46" s="117"/>
      <c r="F46"/>
      <c r="G46" s="121"/>
      <c r="H46" s="115"/>
      <c r="I46" s="116"/>
      <c r="J46" s="48"/>
      <c r="K46" s="117"/>
      <c r="L46"/>
      <c r="M46" s="121"/>
      <c r="O46" s="23"/>
    </row>
    <row r="47" spans="2:15" ht="16" x14ac:dyDescent="0.2">
      <c r="B47" s="118" t="s">
        <v>541</v>
      </c>
      <c r="C47" s="116"/>
      <c r="D47" s="48"/>
      <c r="E47" s="117"/>
      <c r="F47"/>
      <c r="G47" s="121"/>
      <c r="H47" s="115"/>
      <c r="I47" s="116"/>
      <c r="J47" s="48"/>
      <c r="K47" s="117"/>
      <c r="L47"/>
      <c r="M47" s="121"/>
      <c r="O47" s="23"/>
    </row>
    <row r="48" spans="2:15" ht="16" x14ac:dyDescent="0.2">
      <c r="B48" s="118" t="s">
        <v>542</v>
      </c>
      <c r="C48" s="116"/>
      <c r="D48" s="48"/>
      <c r="E48" s="117"/>
      <c r="F48"/>
      <c r="G48" s="121"/>
      <c r="H48" s="115"/>
      <c r="I48" s="116"/>
      <c r="J48" s="48"/>
      <c r="K48" s="117"/>
      <c r="L48"/>
      <c r="M48" s="121"/>
      <c r="O48" s="23"/>
    </row>
    <row r="49" spans="2:15" ht="16" x14ac:dyDescent="0.2">
      <c r="B49" s="118" t="s">
        <v>543</v>
      </c>
      <c r="C49" s="116"/>
      <c r="D49" s="48"/>
      <c r="E49" s="117"/>
      <c r="F49"/>
      <c r="G49" s="121"/>
      <c r="H49" s="115"/>
      <c r="I49" s="116"/>
      <c r="J49" s="48"/>
      <c r="K49" s="117"/>
      <c r="L49"/>
      <c r="M49" s="121"/>
      <c r="O49" s="23"/>
    </row>
    <row r="50" spans="2:15" ht="16" x14ac:dyDescent="0.2">
      <c r="B50" s="118" t="s">
        <v>544</v>
      </c>
      <c r="C50" s="116"/>
      <c r="D50" s="48"/>
      <c r="E50" s="117"/>
      <c r="F50"/>
      <c r="G50" s="121"/>
      <c r="H50" s="115"/>
      <c r="I50" s="116"/>
      <c r="J50" s="48"/>
      <c r="K50" s="117"/>
      <c r="L50"/>
      <c r="M50" s="121"/>
      <c r="O50" s="23"/>
    </row>
    <row r="51" spans="2:15" ht="16" x14ac:dyDescent="0.2">
      <c r="B51" s="118" t="s">
        <v>545</v>
      </c>
      <c r="C51" s="116"/>
      <c r="D51" s="48"/>
      <c r="E51" s="117"/>
      <c r="F51"/>
      <c r="G51" s="121"/>
      <c r="H51" s="115"/>
      <c r="I51" s="116"/>
      <c r="J51" s="48"/>
      <c r="K51" s="117"/>
      <c r="L51"/>
      <c r="M51" s="121"/>
      <c r="O51" s="23"/>
    </row>
    <row r="52" spans="2:15" ht="16" x14ac:dyDescent="0.2">
      <c r="B52" s="118" t="s">
        <v>546</v>
      </c>
      <c r="C52" s="116"/>
      <c r="D52" s="48"/>
      <c r="E52" s="117"/>
      <c r="F52"/>
      <c r="G52" s="121"/>
      <c r="H52" s="115"/>
      <c r="I52" s="116"/>
      <c r="J52" s="48"/>
      <c r="K52" s="117"/>
      <c r="L52"/>
      <c r="M52" s="121"/>
      <c r="O52" s="23"/>
    </row>
    <row r="53" spans="2:15" ht="16" x14ac:dyDescent="0.2">
      <c r="B53" s="118" t="s">
        <v>547</v>
      </c>
      <c r="C53" s="116"/>
      <c r="D53" s="48"/>
      <c r="E53" s="117"/>
      <c r="F53"/>
      <c r="G53" s="121"/>
      <c r="H53" s="115"/>
      <c r="I53" s="116"/>
      <c r="J53" s="48"/>
      <c r="K53" s="117"/>
      <c r="L53"/>
      <c r="M53" s="121"/>
      <c r="O53" s="23"/>
    </row>
    <row r="54" spans="2:15" ht="16" x14ac:dyDescent="0.2">
      <c r="B54" s="118" t="s">
        <v>548</v>
      </c>
      <c r="C54" s="116"/>
      <c r="D54" s="48"/>
      <c r="E54" s="117"/>
      <c r="F54"/>
      <c r="G54" s="121"/>
      <c r="H54" s="115"/>
      <c r="I54" s="116"/>
      <c r="J54" s="48"/>
      <c r="K54" s="117"/>
      <c r="L54"/>
      <c r="M54" s="121"/>
      <c r="O54" s="23"/>
    </row>
    <row r="55" spans="2:15" ht="16" x14ac:dyDescent="0.2">
      <c r="B55" s="118" t="s">
        <v>549</v>
      </c>
      <c r="C55" s="116"/>
      <c r="D55" s="48"/>
      <c r="E55" s="117"/>
      <c r="F55"/>
      <c r="G55" s="121"/>
      <c r="H55" s="115"/>
      <c r="I55" s="116"/>
      <c r="J55" s="48"/>
      <c r="K55" s="117"/>
      <c r="L55"/>
      <c r="M55" s="121"/>
      <c r="O55" s="23"/>
    </row>
    <row r="56" spans="2:15" ht="16" x14ac:dyDescent="0.2">
      <c r="B56" s="118" t="s">
        <v>550</v>
      </c>
      <c r="C56" s="116"/>
      <c r="D56" s="48"/>
      <c r="E56" s="117"/>
      <c r="F56"/>
      <c r="G56" s="121"/>
      <c r="H56" s="115"/>
      <c r="I56" s="116"/>
      <c r="J56" s="48"/>
      <c r="K56" s="117"/>
      <c r="L56"/>
      <c r="M56" s="121"/>
      <c r="O56" s="23"/>
    </row>
    <row r="57" spans="2:15" ht="16" x14ac:dyDescent="0.2">
      <c r="B57" s="118" t="s">
        <v>551</v>
      </c>
      <c r="C57" s="116"/>
      <c r="D57" s="48"/>
      <c r="E57" s="117"/>
      <c r="F57"/>
      <c r="G57" s="121"/>
      <c r="H57" s="115"/>
      <c r="I57" s="116"/>
      <c r="J57" s="48"/>
      <c r="K57" s="117"/>
      <c r="L57"/>
      <c r="M57" s="121"/>
      <c r="O57" s="23"/>
    </row>
    <row r="58" spans="2:15" ht="16" x14ac:dyDescent="0.2">
      <c r="B58" s="118" t="s">
        <v>552</v>
      </c>
      <c r="C58" s="116"/>
      <c r="D58" s="48"/>
      <c r="E58" s="117"/>
      <c r="F58"/>
      <c r="G58" s="121"/>
      <c r="H58" s="115"/>
      <c r="I58" s="116"/>
      <c r="J58" s="48"/>
      <c r="K58" s="117"/>
      <c r="L58"/>
      <c r="M58" s="121"/>
      <c r="O58" s="23"/>
    </row>
    <row r="59" spans="2:15" ht="16" x14ac:dyDescent="0.2">
      <c r="B59" s="118" t="s">
        <v>553</v>
      </c>
      <c r="C59" s="116"/>
      <c r="D59" s="48"/>
      <c r="E59" s="117"/>
      <c r="F59"/>
      <c r="G59" s="121"/>
      <c r="H59" s="115"/>
      <c r="I59" s="116"/>
      <c r="J59" s="48"/>
      <c r="K59" s="117"/>
      <c r="L59"/>
      <c r="M59" s="121"/>
      <c r="O59" s="23"/>
    </row>
    <row r="60" spans="2:15" ht="16" x14ac:dyDescent="0.2">
      <c r="B60" s="118" t="s">
        <v>554</v>
      </c>
      <c r="C60" s="116"/>
      <c r="D60" s="48"/>
      <c r="E60" s="117"/>
      <c r="F60"/>
      <c r="G60" s="121"/>
      <c r="H60" s="115"/>
      <c r="I60" s="116"/>
      <c r="J60" s="48"/>
      <c r="K60" s="117"/>
      <c r="L60"/>
      <c r="M60" s="121"/>
      <c r="O60" s="23"/>
    </row>
    <row r="61" spans="2:15" ht="16" x14ac:dyDescent="0.2">
      <c r="B61" s="118" t="s">
        <v>555</v>
      </c>
      <c r="C61" s="116"/>
      <c r="D61" s="48"/>
      <c r="E61" s="117"/>
      <c r="F61"/>
      <c r="G61" s="121"/>
      <c r="H61" s="115"/>
      <c r="I61" s="116"/>
      <c r="J61" s="48"/>
      <c r="K61" s="117"/>
      <c r="L61"/>
      <c r="M61" s="121"/>
      <c r="O61" s="23"/>
    </row>
    <row r="62" spans="2:15" ht="16" x14ac:dyDescent="0.2">
      <c r="B62" s="118" t="s">
        <v>556</v>
      </c>
      <c r="C62" s="116"/>
      <c r="D62" s="48"/>
      <c r="E62" s="117"/>
      <c r="F62"/>
      <c r="G62" s="121"/>
      <c r="H62" s="115"/>
      <c r="I62" s="116"/>
      <c r="J62" s="48"/>
      <c r="K62" s="117"/>
      <c r="L62"/>
      <c r="M62" s="121"/>
      <c r="O62" s="23"/>
    </row>
    <row r="63" spans="2:15" ht="16" x14ac:dyDescent="0.2">
      <c r="B63" s="118" t="s">
        <v>557</v>
      </c>
      <c r="C63" s="116"/>
      <c r="D63" s="48"/>
      <c r="E63" s="117"/>
      <c r="F63"/>
      <c r="G63" s="121"/>
      <c r="H63" s="115"/>
      <c r="I63" s="116"/>
      <c r="J63" s="48"/>
      <c r="K63" s="117"/>
      <c r="L63"/>
      <c r="M63" s="121"/>
      <c r="O63" s="23"/>
    </row>
    <row r="64" spans="2:15" ht="16" x14ac:dyDescent="0.2">
      <c r="B64" s="118" t="s">
        <v>558</v>
      </c>
      <c r="C64" s="116"/>
      <c r="D64" s="48"/>
      <c r="E64" s="117"/>
      <c r="F64"/>
      <c r="G64" s="121"/>
      <c r="H64" s="115"/>
      <c r="I64" s="116"/>
      <c r="J64" s="48"/>
      <c r="K64" s="117"/>
      <c r="L64"/>
      <c r="M64" s="121"/>
      <c r="O64" s="23"/>
    </row>
    <row r="65" spans="2:15" ht="16" x14ac:dyDescent="0.2">
      <c r="B65" s="118" t="s">
        <v>559</v>
      </c>
      <c r="C65" s="116"/>
      <c r="D65" s="48"/>
      <c r="E65" s="117"/>
      <c r="F65"/>
      <c r="G65" s="121"/>
      <c r="H65" s="115"/>
      <c r="I65" s="116"/>
      <c r="J65" s="48"/>
      <c r="K65" s="117"/>
      <c r="L65"/>
      <c r="M65" s="121"/>
      <c r="O65" s="23"/>
    </row>
    <row r="66" spans="2:15" ht="16" x14ac:dyDescent="0.2">
      <c r="B66" s="118" t="s">
        <v>560</v>
      </c>
      <c r="C66" s="116"/>
      <c r="D66" s="48"/>
      <c r="E66" s="117"/>
      <c r="F66"/>
      <c r="G66" s="121"/>
      <c r="H66" s="115"/>
      <c r="I66" s="116"/>
      <c r="J66" s="48"/>
      <c r="K66" s="117"/>
      <c r="L66"/>
      <c r="M66" s="121"/>
      <c r="O66" s="23"/>
    </row>
    <row r="67" spans="2:15" ht="16" x14ac:dyDescent="0.2">
      <c r="B67" s="118" t="s">
        <v>561</v>
      </c>
      <c r="C67" s="116"/>
      <c r="D67" s="48"/>
      <c r="E67" s="117"/>
      <c r="F67"/>
      <c r="G67" s="121"/>
      <c r="H67" s="115"/>
      <c r="I67" s="116"/>
      <c r="J67" s="48"/>
      <c r="K67" s="117"/>
      <c r="L67"/>
      <c r="M67" s="121"/>
      <c r="O67" s="23"/>
    </row>
    <row r="68" spans="2:15" ht="16" x14ac:dyDescent="0.2">
      <c r="B68" s="118" t="s">
        <v>562</v>
      </c>
      <c r="C68" s="116"/>
      <c r="D68" s="48"/>
      <c r="E68" s="117"/>
      <c r="F68"/>
      <c r="G68" s="121"/>
      <c r="H68" s="115"/>
      <c r="I68" s="116"/>
      <c r="J68" s="48"/>
      <c r="K68" s="117"/>
      <c r="L68"/>
      <c r="M68" s="121"/>
      <c r="O68" s="23"/>
    </row>
    <row r="69" spans="2:15" ht="16" x14ac:dyDescent="0.2">
      <c r="B69" s="118" t="s">
        <v>563</v>
      </c>
      <c r="C69" s="116"/>
      <c r="D69" s="48"/>
      <c r="E69" s="117"/>
      <c r="F69"/>
      <c r="G69" s="121"/>
      <c r="H69" s="115"/>
      <c r="I69" s="116"/>
      <c r="J69" s="48"/>
      <c r="K69" s="117"/>
      <c r="L69"/>
      <c r="M69" s="121"/>
      <c r="O69" s="23"/>
    </row>
    <row r="70" spans="2:15" ht="16" x14ac:dyDescent="0.2">
      <c r="B70" s="118" t="s">
        <v>564</v>
      </c>
      <c r="C70" s="116"/>
      <c r="D70" s="48"/>
      <c r="E70" s="117"/>
      <c r="F70"/>
      <c r="G70" s="121"/>
      <c r="H70" s="115"/>
      <c r="I70" s="116"/>
      <c r="J70" s="48"/>
      <c r="K70" s="117"/>
      <c r="L70"/>
      <c r="M70" s="121"/>
      <c r="O70" s="23"/>
    </row>
    <row r="71" spans="2:15" ht="16" x14ac:dyDescent="0.2">
      <c r="B71" s="118" t="s">
        <v>565</v>
      </c>
      <c r="C71" s="116"/>
      <c r="D71" s="48"/>
      <c r="E71" s="117"/>
      <c r="F71"/>
      <c r="G71" s="121"/>
      <c r="H71" s="115"/>
      <c r="I71" s="116"/>
      <c r="J71" s="48"/>
      <c r="K71" s="117"/>
      <c r="L71"/>
      <c r="M71" s="121"/>
      <c r="O71" s="23"/>
    </row>
    <row r="72" spans="2:15" ht="16" x14ac:dyDescent="0.2">
      <c r="B72" s="118" t="s">
        <v>566</v>
      </c>
      <c r="C72" s="116"/>
      <c r="D72" s="48"/>
      <c r="E72" s="117"/>
      <c r="F72"/>
      <c r="G72" s="121"/>
      <c r="H72" s="115"/>
      <c r="I72" s="116"/>
      <c r="J72" s="48"/>
      <c r="K72" s="117"/>
      <c r="L72"/>
      <c r="M72" s="121"/>
      <c r="O72" s="23"/>
    </row>
    <row r="73" spans="2:15" ht="16" x14ac:dyDescent="0.2">
      <c r="B73" s="118" t="s">
        <v>567</v>
      </c>
      <c r="C73" s="116"/>
      <c r="D73" s="48"/>
      <c r="E73" s="117"/>
      <c r="F73"/>
      <c r="G73" s="121"/>
      <c r="H73" s="115"/>
      <c r="I73" s="116"/>
      <c r="J73" s="48"/>
      <c r="K73" s="117"/>
      <c r="L73"/>
      <c r="M73" s="121"/>
      <c r="O73" s="23"/>
    </row>
    <row r="74" spans="2:15" ht="16" x14ac:dyDescent="0.2">
      <c r="B74" s="118" t="s">
        <v>568</v>
      </c>
      <c r="C74" s="116"/>
      <c r="D74" s="48"/>
      <c r="E74" s="117"/>
      <c r="F74"/>
      <c r="G74" s="121"/>
      <c r="H74" s="115"/>
      <c r="I74" s="116"/>
      <c r="J74" s="48"/>
      <c r="K74" s="117"/>
      <c r="L74"/>
      <c r="M74" s="121"/>
      <c r="O74" s="23"/>
    </row>
    <row r="75" spans="2:15" ht="16" x14ac:dyDescent="0.2">
      <c r="B75" s="118" t="s">
        <v>569</v>
      </c>
      <c r="C75" s="116"/>
      <c r="D75" s="48"/>
      <c r="E75" s="117"/>
      <c r="F75"/>
      <c r="G75" s="121"/>
      <c r="H75" s="115"/>
      <c r="I75" s="116"/>
      <c r="J75" s="48"/>
      <c r="K75" s="117"/>
      <c r="L75"/>
      <c r="M75" s="121"/>
      <c r="O75" s="23"/>
    </row>
    <row r="76" spans="2:15" ht="16" x14ac:dyDescent="0.2">
      <c r="B76" s="118" t="s">
        <v>570</v>
      </c>
      <c r="C76" s="116"/>
      <c r="D76" s="48"/>
      <c r="E76" s="117"/>
      <c r="F76"/>
      <c r="G76" s="121"/>
      <c r="H76" s="115"/>
      <c r="I76" s="116"/>
      <c r="J76" s="48"/>
      <c r="K76" s="117"/>
      <c r="L76"/>
      <c r="M76" s="121"/>
      <c r="O76" s="23"/>
    </row>
    <row r="77" spans="2:15" ht="16" x14ac:dyDescent="0.2">
      <c r="B77" s="118" t="s">
        <v>571</v>
      </c>
      <c r="C77" s="116"/>
      <c r="D77" s="48"/>
      <c r="E77" s="117"/>
      <c r="F77"/>
      <c r="G77" s="121"/>
      <c r="H77" s="115"/>
      <c r="I77" s="116"/>
      <c r="J77" s="48"/>
      <c r="K77" s="117"/>
      <c r="L77"/>
      <c r="M77" s="121"/>
      <c r="O77" s="23"/>
    </row>
    <row r="78" spans="2:15" ht="16" x14ac:dyDescent="0.2">
      <c r="B78" s="118" t="s">
        <v>572</v>
      </c>
      <c r="C78" s="116"/>
      <c r="D78" s="48"/>
      <c r="E78" s="117"/>
      <c r="F78"/>
      <c r="G78" s="121"/>
      <c r="H78" s="115"/>
      <c r="I78" s="116"/>
      <c r="J78" s="48"/>
      <c r="K78" s="117"/>
      <c r="L78"/>
      <c r="M78" s="121"/>
      <c r="O78" s="23"/>
    </row>
    <row r="79" spans="2:15" ht="16" x14ac:dyDescent="0.2">
      <c r="B79" s="118" t="s">
        <v>573</v>
      </c>
      <c r="C79" s="116"/>
      <c r="D79" s="48"/>
      <c r="E79" s="117"/>
      <c r="F79"/>
      <c r="G79" s="121"/>
      <c r="H79" s="115"/>
      <c r="I79" s="116"/>
      <c r="J79" s="48"/>
      <c r="K79" s="117"/>
      <c r="L79"/>
      <c r="M79" s="121"/>
      <c r="O79" s="23"/>
    </row>
    <row r="80" spans="2:15" ht="16" x14ac:dyDescent="0.2">
      <c r="B80" s="118" t="s">
        <v>574</v>
      </c>
      <c r="C80" s="116"/>
      <c r="D80" s="48"/>
      <c r="E80" s="117"/>
      <c r="F80"/>
      <c r="G80" s="121"/>
      <c r="H80" s="115"/>
      <c r="I80" s="116"/>
      <c r="J80" s="48"/>
      <c r="K80" s="117"/>
      <c r="L80"/>
      <c r="M80" s="121"/>
      <c r="O80" s="23"/>
    </row>
    <row r="81" spans="2:15" ht="16" x14ac:dyDescent="0.2">
      <c r="B81" s="118" t="s">
        <v>575</v>
      </c>
      <c r="C81" s="116"/>
      <c r="D81" s="48"/>
      <c r="E81" s="117"/>
      <c r="F81"/>
      <c r="G81" s="121"/>
      <c r="H81" s="115"/>
      <c r="I81" s="116"/>
      <c r="J81" s="48"/>
      <c r="K81" s="117"/>
      <c r="L81"/>
      <c r="M81" s="121"/>
      <c r="O81" s="23"/>
    </row>
    <row r="82" spans="2:15" ht="16" x14ac:dyDescent="0.2">
      <c r="B82" s="118" t="s">
        <v>576</v>
      </c>
      <c r="C82" s="116"/>
      <c r="D82" s="48"/>
      <c r="E82" s="117"/>
      <c r="F82"/>
      <c r="G82" s="121"/>
      <c r="H82" s="115"/>
      <c r="I82" s="116"/>
      <c r="J82" s="48"/>
      <c r="K82" s="117"/>
      <c r="L82"/>
      <c r="M82" s="121"/>
      <c r="O82" s="23"/>
    </row>
    <row r="83" spans="2:15" ht="16" x14ac:dyDescent="0.2">
      <c r="B83" s="118" t="s">
        <v>577</v>
      </c>
      <c r="C83" s="116"/>
      <c r="D83" s="48"/>
      <c r="E83" s="117"/>
      <c r="F83"/>
      <c r="G83" s="121"/>
      <c r="H83" s="115"/>
      <c r="I83" s="116"/>
      <c r="J83" s="48"/>
      <c r="K83" s="117"/>
      <c r="L83"/>
      <c r="M83" s="121"/>
      <c r="O83" s="23"/>
    </row>
    <row r="84" spans="2:15" ht="16" x14ac:dyDescent="0.2">
      <c r="B84" s="118" t="s">
        <v>578</v>
      </c>
      <c r="C84" s="116"/>
      <c r="D84" s="48"/>
      <c r="E84" s="117"/>
      <c r="F84"/>
      <c r="G84" s="121"/>
      <c r="H84" s="115"/>
      <c r="I84" s="116"/>
      <c r="J84" s="48"/>
      <c r="K84" s="117"/>
      <c r="L84"/>
      <c r="M84" s="121"/>
      <c r="O84" s="23"/>
    </row>
    <row r="85" spans="2:15" ht="16" x14ac:dyDescent="0.2">
      <c r="B85" s="118" t="s">
        <v>579</v>
      </c>
      <c r="C85" s="116"/>
      <c r="D85" s="48"/>
      <c r="E85" s="117"/>
      <c r="F85"/>
      <c r="G85" s="121"/>
      <c r="H85" s="115"/>
      <c r="I85" s="116"/>
      <c r="J85" s="48"/>
      <c r="K85" s="117"/>
      <c r="L85"/>
      <c r="M85" s="121"/>
      <c r="O85" s="23"/>
    </row>
    <row r="86" spans="2:15" ht="16" x14ac:dyDescent="0.2">
      <c r="B86" s="118" t="s">
        <v>580</v>
      </c>
      <c r="C86" s="116"/>
      <c r="D86" s="48"/>
      <c r="E86" s="117"/>
      <c r="F86"/>
      <c r="G86" s="121"/>
      <c r="H86" s="115"/>
      <c r="I86" s="116"/>
      <c r="J86" s="48"/>
      <c r="K86" s="117"/>
      <c r="L86"/>
      <c r="M86" s="121"/>
      <c r="O86" s="23"/>
    </row>
    <row r="87" spans="2:15" ht="16" x14ac:dyDescent="0.2">
      <c r="B87" s="118" t="s">
        <v>581</v>
      </c>
      <c r="C87" s="116"/>
      <c r="D87" s="48"/>
      <c r="E87" s="117"/>
      <c r="F87"/>
      <c r="G87" s="121"/>
      <c r="H87" s="115"/>
      <c r="I87" s="116"/>
      <c r="J87" s="48"/>
      <c r="K87" s="117"/>
      <c r="L87"/>
      <c r="M87" s="121"/>
      <c r="O87" s="23"/>
    </row>
    <row r="88" spans="2:15" ht="16" x14ac:dyDescent="0.2">
      <c r="B88" s="118" t="s">
        <v>582</v>
      </c>
      <c r="C88" s="116"/>
      <c r="D88" s="48"/>
      <c r="E88" s="117"/>
      <c r="F88"/>
      <c r="G88" s="121"/>
      <c r="H88" s="115"/>
      <c r="I88" s="116"/>
      <c r="J88" s="48"/>
      <c r="K88" s="117"/>
      <c r="L88"/>
      <c r="M88" s="121"/>
      <c r="O88" s="23"/>
    </row>
    <row r="89" spans="2:15" ht="16" x14ac:dyDescent="0.2">
      <c r="B89" s="118" t="s">
        <v>583</v>
      </c>
      <c r="C89" s="116"/>
      <c r="D89" s="48"/>
      <c r="E89" s="117"/>
      <c r="F89"/>
      <c r="G89" s="121"/>
      <c r="H89" s="115"/>
      <c r="I89" s="116"/>
      <c r="J89" s="48"/>
      <c r="K89" s="117"/>
      <c r="L89"/>
      <c r="M89" s="121"/>
      <c r="O89" s="23"/>
    </row>
    <row r="90" spans="2:15" ht="16" x14ac:dyDescent="0.2">
      <c r="B90" s="118" t="s">
        <v>584</v>
      </c>
      <c r="C90" s="116"/>
      <c r="D90" s="48"/>
      <c r="E90" s="117"/>
      <c r="F90"/>
      <c r="G90" s="121"/>
      <c r="H90" s="115"/>
      <c r="I90" s="116"/>
      <c r="J90" s="48"/>
      <c r="K90" s="117"/>
      <c r="L90"/>
      <c r="M90" s="121"/>
      <c r="O90" s="23"/>
    </row>
    <row r="91" spans="2:15" ht="16" x14ac:dyDescent="0.2">
      <c r="B91" s="118" t="s">
        <v>585</v>
      </c>
      <c r="C91" s="116"/>
      <c r="D91" s="48"/>
      <c r="E91" s="117"/>
      <c r="F91"/>
      <c r="G91" s="121"/>
      <c r="H91" s="115"/>
      <c r="I91" s="116"/>
      <c r="J91" s="48"/>
      <c r="K91" s="117"/>
      <c r="L91"/>
      <c r="M91" s="121"/>
      <c r="O91" s="23"/>
    </row>
    <row r="92" spans="2:15" ht="16" x14ac:dyDescent="0.2">
      <c r="B92" s="118" t="s">
        <v>586</v>
      </c>
      <c r="C92" s="116"/>
      <c r="D92" s="48"/>
      <c r="E92" s="117"/>
      <c r="F92"/>
      <c r="G92" s="121"/>
      <c r="H92" s="115"/>
      <c r="I92" s="116"/>
      <c r="J92" s="48"/>
      <c r="K92" s="117"/>
      <c r="L92"/>
      <c r="M92" s="121"/>
      <c r="O92" s="23"/>
    </row>
    <row r="93" spans="2:15" ht="16" x14ac:dyDescent="0.2">
      <c r="B93" s="118" t="s">
        <v>587</v>
      </c>
      <c r="C93" s="116"/>
      <c r="D93" s="48"/>
      <c r="E93" s="117"/>
      <c r="F93"/>
      <c r="G93" s="121"/>
      <c r="H93" s="115"/>
      <c r="I93" s="116"/>
      <c r="J93" s="48"/>
      <c r="K93" s="117"/>
      <c r="L93"/>
      <c r="M93" s="121"/>
      <c r="O93" s="23"/>
    </row>
    <row r="94" spans="2:15" ht="16" x14ac:dyDescent="0.2">
      <c r="B94" s="118" t="s">
        <v>588</v>
      </c>
      <c r="C94" s="116"/>
      <c r="D94" s="48"/>
      <c r="E94" s="117"/>
      <c r="F94"/>
      <c r="G94" s="121"/>
      <c r="H94" s="115"/>
      <c r="I94" s="116"/>
      <c r="J94" s="48"/>
      <c r="K94" s="117"/>
      <c r="L94"/>
      <c r="M94" s="121"/>
      <c r="O94" s="23"/>
    </row>
    <row r="95" spans="2:15" ht="16" x14ac:dyDescent="0.2">
      <c r="B95" s="118" t="s">
        <v>589</v>
      </c>
      <c r="C95" s="116"/>
      <c r="D95" s="48"/>
      <c r="E95" s="117"/>
      <c r="F95"/>
      <c r="G95" s="121"/>
      <c r="H95" s="115"/>
      <c r="I95" s="116"/>
      <c r="J95" s="48"/>
      <c r="K95" s="117"/>
      <c r="L95"/>
      <c r="M95" s="121"/>
      <c r="O95" s="23"/>
    </row>
    <row r="96" spans="2:15" ht="16" x14ac:dyDescent="0.2">
      <c r="B96" s="118" t="s">
        <v>590</v>
      </c>
      <c r="C96" s="116"/>
      <c r="D96" s="48"/>
      <c r="E96" s="117"/>
      <c r="F96"/>
      <c r="G96" s="121"/>
      <c r="H96" s="115"/>
      <c r="I96" s="116"/>
      <c r="J96" s="48"/>
      <c r="K96" s="117"/>
      <c r="L96"/>
      <c r="M96" s="121"/>
      <c r="O96" s="23"/>
    </row>
    <row r="97" spans="2:15" ht="16" x14ac:dyDescent="0.2">
      <c r="B97" s="118" t="s">
        <v>591</v>
      </c>
      <c r="C97" s="116"/>
      <c r="D97" s="48"/>
      <c r="E97" s="117"/>
      <c r="F97"/>
      <c r="G97" s="121"/>
      <c r="H97" s="115"/>
      <c r="I97" s="116"/>
      <c r="J97" s="48"/>
      <c r="K97" s="117"/>
      <c r="L97"/>
      <c r="M97" s="121"/>
      <c r="O97" s="23"/>
    </row>
    <row r="98" spans="2:15" ht="16" x14ac:dyDescent="0.2">
      <c r="B98" s="118" t="s">
        <v>592</v>
      </c>
      <c r="C98" s="116"/>
      <c r="D98" s="48"/>
      <c r="E98" s="117"/>
      <c r="F98"/>
      <c r="G98" s="121"/>
      <c r="H98" s="115"/>
      <c r="I98" s="116"/>
      <c r="J98" s="48"/>
      <c r="K98" s="117"/>
      <c r="L98"/>
      <c r="M98" s="121"/>
      <c r="O98" s="23"/>
    </row>
    <row r="99" spans="2:15" ht="16" x14ac:dyDescent="0.2">
      <c r="B99" s="118" t="s">
        <v>593</v>
      </c>
      <c r="C99" s="116"/>
      <c r="D99" s="48"/>
      <c r="E99" s="117"/>
      <c r="F99"/>
      <c r="G99" s="121"/>
      <c r="H99" s="115"/>
      <c r="I99" s="116"/>
      <c r="J99" s="48"/>
      <c r="K99" s="117"/>
      <c r="L99"/>
      <c r="M99" s="121"/>
      <c r="O99" s="23"/>
    </row>
    <row r="100" spans="2:15" ht="16" x14ac:dyDescent="0.2">
      <c r="B100" s="118" t="s">
        <v>594</v>
      </c>
      <c r="C100" s="116"/>
      <c r="D100" s="48"/>
      <c r="E100" s="117"/>
      <c r="F100"/>
      <c r="G100" s="121"/>
      <c r="H100" s="115"/>
      <c r="I100" s="116"/>
      <c r="J100" s="48"/>
      <c r="K100" s="117"/>
      <c r="L100"/>
      <c r="M100" s="121"/>
      <c r="O100" s="23"/>
    </row>
    <row r="101" spans="2:15" ht="16" x14ac:dyDescent="0.2">
      <c r="B101" s="118" t="s">
        <v>595</v>
      </c>
      <c r="C101" s="116"/>
      <c r="D101" s="48"/>
      <c r="E101" s="117"/>
      <c r="F101"/>
      <c r="G101" s="121"/>
      <c r="H101" s="115"/>
      <c r="I101" s="116"/>
      <c r="J101" s="48"/>
      <c r="K101" s="117"/>
      <c r="L101"/>
      <c r="M101" s="121"/>
      <c r="O101" s="23"/>
    </row>
    <row r="102" spans="2:15" ht="16" x14ac:dyDescent="0.2">
      <c r="B102" s="118" t="s">
        <v>596</v>
      </c>
      <c r="C102" s="116"/>
      <c r="D102" s="48"/>
      <c r="E102" s="117"/>
      <c r="F102"/>
      <c r="G102" s="121"/>
      <c r="H102" s="115"/>
      <c r="I102" s="116"/>
      <c r="J102" s="48"/>
      <c r="K102" s="117"/>
      <c r="L102"/>
      <c r="M102" s="121"/>
      <c r="O102" s="23"/>
    </row>
    <row r="103" spans="2:15" ht="16" x14ac:dyDescent="0.2">
      <c r="B103" s="118" t="s">
        <v>597</v>
      </c>
      <c r="C103" s="116"/>
      <c r="D103" s="48"/>
      <c r="E103" s="117"/>
      <c r="F103"/>
      <c r="G103" s="121"/>
      <c r="H103" s="115"/>
      <c r="I103" s="116"/>
      <c r="J103" s="48"/>
      <c r="K103" s="117"/>
      <c r="L103"/>
      <c r="M103" s="121"/>
      <c r="O103" s="23"/>
    </row>
    <row r="104" spans="2:15" ht="16" x14ac:dyDescent="0.2">
      <c r="B104" s="118" t="s">
        <v>598</v>
      </c>
      <c r="C104" s="116"/>
      <c r="D104" s="48"/>
      <c r="E104" s="117"/>
      <c r="F104"/>
      <c r="G104" s="121"/>
      <c r="H104" s="115"/>
      <c r="I104" s="116"/>
      <c r="J104" s="48"/>
      <c r="K104" s="117"/>
      <c r="L104"/>
      <c r="M104" s="121"/>
      <c r="O104" s="23"/>
    </row>
    <row r="105" spans="2:15" ht="16" x14ac:dyDescent="0.2">
      <c r="B105" s="118" t="s">
        <v>599</v>
      </c>
      <c r="C105" s="116"/>
      <c r="D105" s="48"/>
      <c r="E105" s="117"/>
      <c r="F105"/>
      <c r="G105" s="121"/>
      <c r="H105" s="115"/>
      <c r="I105" s="116"/>
      <c r="J105" s="48"/>
      <c r="K105" s="117"/>
      <c r="L105"/>
      <c r="M105" s="121"/>
      <c r="O105" s="23"/>
    </row>
    <row r="106" spans="2:15" ht="16" x14ac:dyDescent="0.2">
      <c r="B106" s="118" t="s">
        <v>600</v>
      </c>
      <c r="C106" s="116"/>
      <c r="D106" s="48"/>
      <c r="E106" s="117"/>
      <c r="F106"/>
      <c r="G106" s="121"/>
      <c r="H106" s="115"/>
      <c r="I106" s="116"/>
      <c r="J106" s="48"/>
      <c r="K106" s="117"/>
      <c r="L106"/>
      <c r="M106" s="121"/>
      <c r="O106" s="23"/>
    </row>
    <row r="107" spans="2:15" ht="16" x14ac:dyDescent="0.2">
      <c r="B107" s="118" t="s">
        <v>601</v>
      </c>
      <c r="C107" s="116"/>
      <c r="D107" s="48"/>
      <c r="E107" s="117"/>
      <c r="F107"/>
      <c r="G107" s="121"/>
      <c r="H107" s="115"/>
      <c r="I107" s="116"/>
      <c r="J107" s="48"/>
      <c r="K107" s="117"/>
      <c r="L107"/>
      <c r="M107" s="121"/>
      <c r="O107" s="23"/>
    </row>
    <row r="108" spans="2:15" ht="16" x14ac:dyDescent="0.2">
      <c r="B108" s="118" t="s">
        <v>602</v>
      </c>
      <c r="C108" s="116"/>
      <c r="D108" s="48"/>
      <c r="E108" s="117"/>
      <c r="F108"/>
      <c r="G108" s="121"/>
      <c r="H108" s="115"/>
      <c r="I108" s="116"/>
      <c r="J108" s="48"/>
      <c r="K108" s="117"/>
      <c r="L108"/>
      <c r="M108" s="121"/>
      <c r="O108" s="23"/>
    </row>
    <row r="109" spans="2:15" ht="16" x14ac:dyDescent="0.2">
      <c r="B109" s="118" t="s">
        <v>603</v>
      </c>
      <c r="C109" s="116"/>
      <c r="D109" s="48"/>
      <c r="E109" s="117"/>
      <c r="F109"/>
      <c r="G109" s="121"/>
      <c r="H109" s="115"/>
      <c r="I109" s="116"/>
      <c r="J109" s="48"/>
      <c r="K109" s="117"/>
      <c r="L109"/>
      <c r="M109" s="121"/>
      <c r="O109" s="23"/>
    </row>
    <row r="110" spans="2:15" ht="16" x14ac:dyDescent="0.2">
      <c r="B110" s="118" t="s">
        <v>604</v>
      </c>
      <c r="C110" s="116"/>
      <c r="D110" s="48"/>
      <c r="E110" s="117"/>
      <c r="F110"/>
      <c r="G110" s="121"/>
      <c r="H110" s="115"/>
      <c r="I110" s="116"/>
      <c r="J110" s="48"/>
      <c r="K110" s="117"/>
      <c r="L110"/>
      <c r="M110" s="121"/>
      <c r="O110" s="23"/>
    </row>
    <row r="111" spans="2:15" ht="16" x14ac:dyDescent="0.2">
      <c r="B111" s="118" t="s">
        <v>605</v>
      </c>
      <c r="C111" s="116"/>
      <c r="D111" s="48"/>
      <c r="E111" s="117"/>
      <c r="F111"/>
      <c r="G111" s="121"/>
      <c r="H111" s="115"/>
      <c r="I111" s="116"/>
      <c r="J111" s="48"/>
      <c r="K111" s="117"/>
      <c r="L111"/>
      <c r="M111" s="121"/>
      <c r="O111" s="23"/>
    </row>
    <row r="112" spans="2:15" ht="16" x14ac:dyDescent="0.2">
      <c r="B112" s="118" t="s">
        <v>606</v>
      </c>
      <c r="C112" s="116"/>
      <c r="D112" s="48"/>
      <c r="E112" s="117"/>
      <c r="F112"/>
      <c r="G112" s="121"/>
      <c r="H112" s="115"/>
      <c r="I112" s="116"/>
      <c r="J112" s="48"/>
      <c r="K112" s="117"/>
      <c r="L112"/>
      <c r="M112" s="121"/>
      <c r="O112" s="23"/>
    </row>
    <row r="113" spans="2:15" ht="16" x14ac:dyDescent="0.2">
      <c r="B113" s="118" t="s">
        <v>607</v>
      </c>
      <c r="C113" s="116"/>
      <c r="D113" s="48"/>
      <c r="E113" s="117"/>
      <c r="F113"/>
      <c r="G113" s="121"/>
      <c r="H113" s="115"/>
      <c r="I113" s="116"/>
      <c r="J113" s="48"/>
      <c r="K113" s="117"/>
      <c r="L113"/>
      <c r="M113" s="121"/>
      <c r="O113" s="23"/>
    </row>
    <row r="114" spans="2:15" ht="16" x14ac:dyDescent="0.2">
      <c r="B114" s="118" t="s">
        <v>608</v>
      </c>
      <c r="C114" s="116"/>
      <c r="D114" s="48"/>
      <c r="E114" s="117"/>
      <c r="F114"/>
      <c r="G114" s="121"/>
      <c r="H114" s="115"/>
      <c r="I114" s="116"/>
      <c r="J114" s="48"/>
      <c r="K114" s="117"/>
      <c r="L114"/>
      <c r="M114" s="121"/>
      <c r="O114" s="23"/>
    </row>
    <row r="115" spans="2:15" ht="16" x14ac:dyDescent="0.2">
      <c r="B115" s="118" t="s">
        <v>609</v>
      </c>
      <c r="C115" s="116"/>
      <c r="D115" s="48"/>
      <c r="E115" s="117"/>
      <c r="F115"/>
      <c r="G115" s="121"/>
      <c r="H115" s="115"/>
      <c r="I115" s="116"/>
      <c r="J115" s="48"/>
      <c r="K115" s="117"/>
      <c r="L115"/>
      <c r="M115" s="121"/>
      <c r="O115" s="23"/>
    </row>
    <row r="116" spans="2:15" ht="16" x14ac:dyDescent="0.2">
      <c r="B116" s="118" t="s">
        <v>610</v>
      </c>
      <c r="C116" s="116"/>
      <c r="D116" s="48"/>
      <c r="E116" s="117"/>
      <c r="F116"/>
      <c r="G116" s="121"/>
      <c r="H116" s="115"/>
      <c r="I116" s="116"/>
      <c r="J116" s="48"/>
      <c r="K116" s="117"/>
      <c r="L116"/>
      <c r="M116" s="121"/>
      <c r="O116" s="23"/>
    </row>
    <row r="117" spans="2:15" ht="16" x14ac:dyDescent="0.2">
      <c r="B117" s="118" t="s">
        <v>611</v>
      </c>
      <c r="C117" s="116"/>
      <c r="D117" s="48"/>
      <c r="E117" s="117"/>
      <c r="F117"/>
      <c r="G117" s="121"/>
      <c r="H117" s="115"/>
      <c r="I117" s="116"/>
      <c r="J117" s="48"/>
      <c r="K117" s="117"/>
      <c r="L117"/>
      <c r="M117" s="121"/>
      <c r="O117" s="23"/>
    </row>
    <row r="118" spans="2:15" ht="16" x14ac:dyDescent="0.2">
      <c r="B118" s="118" t="s">
        <v>612</v>
      </c>
      <c r="C118" s="116"/>
      <c r="D118" s="48"/>
      <c r="E118" s="117"/>
      <c r="F118"/>
      <c r="G118" s="121"/>
      <c r="H118" s="115"/>
      <c r="I118" s="116"/>
      <c r="J118" s="48"/>
      <c r="K118" s="117"/>
      <c r="L118"/>
      <c r="M118" s="121"/>
      <c r="O118" s="23"/>
    </row>
    <row r="119" spans="2:15" ht="16" x14ac:dyDescent="0.2">
      <c r="B119" s="118" t="s">
        <v>613</v>
      </c>
      <c r="C119" s="116"/>
      <c r="D119" s="48"/>
      <c r="E119" s="117"/>
      <c r="F119"/>
      <c r="G119" s="121"/>
      <c r="H119" s="115"/>
      <c r="I119" s="116"/>
      <c r="J119" s="48"/>
      <c r="K119" s="117"/>
      <c r="L119"/>
      <c r="M119" s="121"/>
      <c r="O119" s="23"/>
    </row>
    <row r="120" spans="2:15" ht="16" x14ac:dyDescent="0.2">
      <c r="B120" s="118" t="s">
        <v>614</v>
      </c>
      <c r="C120" s="116"/>
      <c r="D120" s="48"/>
      <c r="E120" s="117"/>
      <c r="F120"/>
      <c r="G120" s="121"/>
      <c r="H120" s="115"/>
      <c r="I120" s="116"/>
      <c r="J120" s="48"/>
      <c r="K120" s="117"/>
      <c r="L120"/>
      <c r="M120" s="121"/>
      <c r="O120" s="23"/>
    </row>
    <row r="121" spans="2:15" ht="16" x14ac:dyDescent="0.2">
      <c r="B121" s="118" t="s">
        <v>615</v>
      </c>
      <c r="C121" s="116"/>
      <c r="D121" s="48"/>
      <c r="E121" s="117"/>
      <c r="F121"/>
      <c r="G121" s="121"/>
      <c r="H121" s="115"/>
      <c r="I121" s="116"/>
      <c r="J121" s="48"/>
      <c r="K121" s="117"/>
      <c r="L121"/>
      <c r="M121" s="121"/>
      <c r="O121" s="23"/>
    </row>
    <row r="122" spans="2:15" ht="16" x14ac:dyDescent="0.2">
      <c r="B122" s="118" t="s">
        <v>616</v>
      </c>
      <c r="C122" s="116"/>
      <c r="D122" s="48"/>
      <c r="E122" s="117"/>
      <c r="F122"/>
      <c r="G122" s="121"/>
      <c r="H122" s="115"/>
      <c r="I122" s="116"/>
      <c r="J122" s="48"/>
      <c r="K122" s="117"/>
      <c r="L122"/>
      <c r="M122" s="121"/>
      <c r="O122" s="23"/>
    </row>
    <row r="123" spans="2:15" ht="16" x14ac:dyDescent="0.2">
      <c r="B123" s="118" t="s">
        <v>617</v>
      </c>
      <c r="C123" s="116"/>
      <c r="D123" s="48"/>
      <c r="E123" s="117"/>
      <c r="F123"/>
      <c r="G123" s="121"/>
      <c r="H123" s="115"/>
      <c r="I123" s="116"/>
      <c r="J123" s="48"/>
      <c r="K123" s="117"/>
      <c r="L123"/>
      <c r="M123" s="121"/>
      <c r="O123" s="23"/>
    </row>
    <row r="124" spans="2:15" ht="16" x14ac:dyDescent="0.2">
      <c r="B124" s="118" t="s">
        <v>618</v>
      </c>
      <c r="C124" s="116"/>
      <c r="D124" s="48"/>
      <c r="E124" s="117"/>
      <c r="F124"/>
      <c r="G124" s="121"/>
      <c r="H124" s="115"/>
      <c r="I124" s="116"/>
      <c r="J124" s="48"/>
      <c r="K124" s="117"/>
      <c r="L124"/>
      <c r="M124" s="121"/>
      <c r="O124" s="23"/>
    </row>
    <row r="125" spans="2:15" ht="16" x14ac:dyDescent="0.2">
      <c r="B125" s="118" t="s">
        <v>619</v>
      </c>
      <c r="C125" s="116"/>
      <c r="D125" s="48"/>
      <c r="E125" s="117"/>
      <c r="F125"/>
      <c r="G125" s="121"/>
      <c r="H125" s="115"/>
      <c r="I125" s="116"/>
      <c r="J125" s="48"/>
      <c r="K125" s="117"/>
      <c r="L125"/>
      <c r="M125" s="121"/>
      <c r="O125" s="23"/>
    </row>
    <row r="126" spans="2:15" ht="16" x14ac:dyDescent="0.2">
      <c r="B126" s="118" t="s">
        <v>620</v>
      </c>
      <c r="C126" s="116"/>
      <c r="D126" s="48"/>
      <c r="E126" s="117"/>
      <c r="F126"/>
      <c r="G126" s="121"/>
      <c r="H126" s="115"/>
      <c r="I126" s="116"/>
      <c r="J126" s="48"/>
      <c r="K126" s="117"/>
      <c r="L126"/>
      <c r="M126" s="121"/>
      <c r="O126" s="23"/>
    </row>
    <row r="127" spans="2:15" ht="16" x14ac:dyDescent="0.2">
      <c r="B127" s="118" t="s">
        <v>621</v>
      </c>
      <c r="C127" s="116"/>
      <c r="D127" s="48"/>
      <c r="E127" s="117"/>
      <c r="F127"/>
      <c r="G127" s="121"/>
      <c r="H127" s="115"/>
      <c r="I127" s="116"/>
      <c r="J127" s="48"/>
      <c r="K127" s="117"/>
      <c r="L127"/>
      <c r="M127" s="121"/>
      <c r="O127" s="23"/>
    </row>
    <row r="128" spans="2:15" ht="16" x14ac:dyDescent="0.2">
      <c r="B128" s="118" t="s">
        <v>622</v>
      </c>
      <c r="C128" s="116"/>
      <c r="D128" s="48"/>
      <c r="E128" s="117"/>
      <c r="F128"/>
      <c r="G128" s="121"/>
      <c r="H128" s="115"/>
      <c r="I128" s="116"/>
      <c r="J128" s="48"/>
      <c r="K128" s="117"/>
      <c r="L128"/>
      <c r="M128" s="121"/>
      <c r="O128" s="23"/>
    </row>
    <row r="129" spans="2:15" ht="16" x14ac:dyDescent="0.2">
      <c r="B129" s="118" t="s">
        <v>623</v>
      </c>
      <c r="C129" s="116"/>
      <c r="D129" s="48"/>
      <c r="E129" s="117"/>
      <c r="F129"/>
      <c r="G129" s="121"/>
      <c r="H129" s="115"/>
      <c r="I129" s="116"/>
      <c r="J129" s="48"/>
      <c r="K129" s="117"/>
      <c r="L129"/>
      <c r="M129" s="121"/>
      <c r="O129" s="23"/>
    </row>
    <row r="130" spans="2:15" ht="16" x14ac:dyDescent="0.2">
      <c r="B130" s="118" t="s">
        <v>624</v>
      </c>
      <c r="C130" s="116"/>
      <c r="D130" s="48"/>
      <c r="E130" s="117"/>
      <c r="F130"/>
      <c r="G130" s="121"/>
      <c r="H130" s="115"/>
      <c r="I130" s="116"/>
      <c r="J130" s="48"/>
      <c r="K130" s="117"/>
      <c r="L130"/>
      <c r="M130" s="121"/>
      <c r="O130" s="23"/>
    </row>
    <row r="131" spans="2:15" ht="16" x14ac:dyDescent="0.2">
      <c r="B131" s="118" t="s">
        <v>625</v>
      </c>
      <c r="C131" s="116"/>
      <c r="D131" s="48"/>
      <c r="E131" s="117"/>
      <c r="F131"/>
      <c r="G131" s="121"/>
      <c r="H131" s="115"/>
      <c r="I131" s="116"/>
      <c r="J131" s="48"/>
      <c r="K131" s="117"/>
      <c r="L131"/>
      <c r="M131" s="121"/>
      <c r="O131" s="23"/>
    </row>
    <row r="132" spans="2:15" ht="16" x14ac:dyDescent="0.2">
      <c r="B132" s="118" t="s">
        <v>626</v>
      </c>
      <c r="C132" s="116"/>
      <c r="D132" s="48"/>
      <c r="E132" s="117"/>
      <c r="F132"/>
      <c r="G132" s="121"/>
      <c r="H132" s="115"/>
      <c r="I132" s="116"/>
      <c r="J132" s="48"/>
      <c r="K132" s="117"/>
      <c r="L132"/>
      <c r="M132" s="121"/>
      <c r="O132" s="23"/>
    </row>
    <row r="133" spans="2:15" ht="16" x14ac:dyDescent="0.2">
      <c r="B133" s="118" t="s">
        <v>627</v>
      </c>
      <c r="C133" s="116"/>
      <c r="D133" s="48"/>
      <c r="E133" s="117"/>
      <c r="F133"/>
      <c r="G133" s="121"/>
      <c r="H133" s="115"/>
      <c r="I133" s="116"/>
      <c r="J133" s="48"/>
      <c r="K133" s="117"/>
      <c r="L133"/>
      <c r="M133" s="121"/>
      <c r="O133" s="23"/>
    </row>
    <row r="134" spans="2:15" ht="16" x14ac:dyDescent="0.2">
      <c r="B134" s="118" t="s">
        <v>628</v>
      </c>
      <c r="C134" s="116"/>
      <c r="D134" s="48"/>
      <c r="E134" s="117"/>
      <c r="F134"/>
      <c r="G134" s="121"/>
      <c r="H134" s="115"/>
      <c r="I134" s="116"/>
      <c r="J134" s="48"/>
      <c r="K134" s="117"/>
      <c r="L134"/>
      <c r="M134" s="121"/>
      <c r="O134" s="23"/>
    </row>
    <row r="135" spans="2:15" ht="16" x14ac:dyDescent="0.2">
      <c r="B135" s="118" t="s">
        <v>629</v>
      </c>
      <c r="C135" s="116"/>
      <c r="D135" s="48"/>
      <c r="E135" s="117"/>
      <c r="F135"/>
      <c r="G135" s="121"/>
      <c r="H135" s="115"/>
      <c r="I135" s="116"/>
      <c r="J135" s="48"/>
      <c r="K135" s="117"/>
      <c r="L135"/>
      <c r="M135" s="121"/>
      <c r="O135" s="23"/>
    </row>
    <row r="136" spans="2:15" ht="16" x14ac:dyDescent="0.2">
      <c r="B136" s="118" t="s">
        <v>630</v>
      </c>
      <c r="C136" s="116"/>
      <c r="D136" s="48"/>
      <c r="E136" s="117"/>
      <c r="F136"/>
      <c r="G136" s="121"/>
      <c r="H136" s="115"/>
      <c r="I136" s="116"/>
      <c r="J136" s="48"/>
      <c r="K136" s="117"/>
      <c r="L136"/>
      <c r="M136" s="121"/>
      <c r="O136" s="23"/>
    </row>
    <row r="137" spans="2:15" ht="16" x14ac:dyDescent="0.2">
      <c r="B137" s="118" t="s">
        <v>631</v>
      </c>
      <c r="C137" s="116"/>
      <c r="D137" s="48"/>
      <c r="E137" s="117"/>
      <c r="F137"/>
      <c r="G137" s="121"/>
      <c r="H137" s="115"/>
      <c r="I137" s="116"/>
      <c r="J137" s="48"/>
      <c r="K137" s="117"/>
      <c r="L137"/>
      <c r="M137" s="121"/>
      <c r="O137" s="23"/>
    </row>
    <row r="138" spans="2:15" ht="16" x14ac:dyDescent="0.2">
      <c r="B138" s="118" t="s">
        <v>632</v>
      </c>
      <c r="C138" s="116"/>
      <c r="D138" s="48"/>
      <c r="E138" s="117"/>
      <c r="F138"/>
      <c r="G138" s="121"/>
      <c r="H138" s="115"/>
      <c r="I138" s="116"/>
      <c r="J138" s="48"/>
      <c r="K138" s="117"/>
      <c r="L138"/>
      <c r="M138" s="121"/>
      <c r="O138" s="23"/>
    </row>
    <row r="139" spans="2:15" ht="16" x14ac:dyDescent="0.2">
      <c r="B139" s="118" t="s">
        <v>633</v>
      </c>
      <c r="C139" s="116"/>
      <c r="D139" s="48"/>
      <c r="E139" s="117"/>
      <c r="F139"/>
      <c r="G139" s="121"/>
      <c r="H139" s="115"/>
      <c r="I139" s="116"/>
      <c r="J139" s="48"/>
      <c r="K139" s="117"/>
      <c r="L139"/>
      <c r="M139" s="121"/>
      <c r="O139" s="23"/>
    </row>
    <row r="140" spans="2:15" ht="16" x14ac:dyDescent="0.2">
      <c r="B140" s="118" t="s">
        <v>634</v>
      </c>
      <c r="C140" s="116"/>
      <c r="D140" s="48"/>
      <c r="E140" s="117"/>
      <c r="F140"/>
      <c r="G140" s="121"/>
      <c r="H140" s="115"/>
      <c r="I140" s="116"/>
      <c r="J140" s="48"/>
      <c r="K140" s="117"/>
      <c r="L140"/>
      <c r="M140" s="121"/>
      <c r="O140" s="23"/>
    </row>
    <row r="141" spans="2:15" ht="16" x14ac:dyDescent="0.2">
      <c r="B141" s="118" t="s">
        <v>635</v>
      </c>
      <c r="C141" s="116"/>
      <c r="D141" s="48"/>
      <c r="E141" s="117"/>
      <c r="F141"/>
      <c r="G141" s="121"/>
      <c r="H141" s="115"/>
      <c r="I141" s="116"/>
      <c r="J141" s="48"/>
      <c r="K141" s="117"/>
      <c r="L141"/>
      <c r="M141" s="121"/>
      <c r="O141" s="23"/>
    </row>
    <row r="142" spans="2:15" ht="16" x14ac:dyDescent="0.2">
      <c r="B142" s="118" t="s">
        <v>636</v>
      </c>
      <c r="C142" s="116"/>
      <c r="D142" s="48"/>
      <c r="E142" s="117"/>
      <c r="F142"/>
      <c r="G142" s="121"/>
      <c r="H142" s="115"/>
      <c r="I142" s="116"/>
      <c r="J142" s="48"/>
      <c r="K142" s="117"/>
      <c r="L142"/>
      <c r="M142" s="121"/>
      <c r="O142" s="23"/>
    </row>
    <row r="143" spans="2:15" ht="16" x14ac:dyDescent="0.2">
      <c r="B143" s="118" t="s">
        <v>637</v>
      </c>
      <c r="C143" s="116"/>
      <c r="D143" s="48"/>
      <c r="E143" s="117"/>
      <c r="F143"/>
      <c r="G143" s="121"/>
      <c r="H143" s="115"/>
      <c r="I143" s="116"/>
      <c r="J143" s="48"/>
      <c r="K143" s="117"/>
      <c r="L143"/>
      <c r="M143" s="121"/>
      <c r="O143" s="23"/>
    </row>
    <row r="144" spans="2:15" ht="16" x14ac:dyDescent="0.2">
      <c r="B144" s="118" t="s">
        <v>638</v>
      </c>
      <c r="C144" s="116"/>
      <c r="D144" s="48"/>
      <c r="E144" s="117"/>
      <c r="F144"/>
      <c r="G144" s="121"/>
      <c r="H144" s="115"/>
      <c r="I144" s="116"/>
      <c r="J144" s="48"/>
      <c r="K144" s="117"/>
      <c r="L144"/>
      <c r="M144" s="121"/>
      <c r="O144" s="23"/>
    </row>
    <row r="145" spans="2:15" ht="16" x14ac:dyDescent="0.2">
      <c r="B145" s="118" t="s">
        <v>639</v>
      </c>
      <c r="C145" s="116"/>
      <c r="D145" s="48"/>
      <c r="E145" s="117"/>
      <c r="F145"/>
      <c r="G145" s="121"/>
      <c r="H145" s="115"/>
      <c r="I145" s="116"/>
      <c r="J145" s="48"/>
      <c r="K145" s="117"/>
      <c r="L145"/>
      <c r="M145" s="121"/>
      <c r="O145" s="23"/>
    </row>
    <row r="146" spans="2:15" ht="16" x14ac:dyDescent="0.2">
      <c r="B146" s="118" t="s">
        <v>640</v>
      </c>
      <c r="C146" s="116"/>
      <c r="D146" s="48"/>
      <c r="E146" s="117"/>
      <c r="F146"/>
      <c r="G146" s="121"/>
      <c r="H146" s="115"/>
      <c r="I146" s="116"/>
      <c r="J146" s="48"/>
      <c r="K146" s="117"/>
      <c r="L146"/>
      <c r="M146" s="121"/>
      <c r="O146" s="23"/>
    </row>
    <row r="147" spans="2:15" ht="16" x14ac:dyDescent="0.2">
      <c r="B147" s="118" t="s">
        <v>641</v>
      </c>
      <c r="C147" s="116"/>
      <c r="D147" s="48"/>
      <c r="E147" s="117"/>
      <c r="F147"/>
      <c r="G147" s="121"/>
      <c r="H147" s="115"/>
      <c r="I147" s="116"/>
      <c r="J147" s="48"/>
      <c r="K147" s="117"/>
      <c r="L147"/>
      <c r="M147" s="121"/>
      <c r="O147" s="23"/>
    </row>
    <row r="148" spans="2:15" ht="16" x14ac:dyDescent="0.2">
      <c r="B148" s="118" t="s">
        <v>642</v>
      </c>
      <c r="C148" s="116"/>
      <c r="D148" s="48"/>
      <c r="E148" s="117"/>
      <c r="F148"/>
      <c r="G148" s="121"/>
      <c r="H148" s="115"/>
      <c r="I148" s="116"/>
      <c r="J148" s="48"/>
      <c r="K148" s="117"/>
      <c r="L148"/>
      <c r="M148" s="121"/>
      <c r="O148" s="23"/>
    </row>
    <row r="149" spans="2:15" ht="16" x14ac:dyDescent="0.2">
      <c r="B149" s="118" t="s">
        <v>643</v>
      </c>
      <c r="C149" s="116"/>
      <c r="D149" s="48"/>
      <c r="E149" s="117"/>
      <c r="F149"/>
      <c r="G149" s="121"/>
      <c r="H149" s="115"/>
      <c r="I149" s="116"/>
      <c r="J149" s="48"/>
      <c r="K149" s="117"/>
      <c r="L149"/>
      <c r="M149" s="121"/>
      <c r="O149" s="23"/>
    </row>
    <row r="150" spans="2:15" ht="16" x14ac:dyDescent="0.2">
      <c r="B150" s="118" t="s">
        <v>644</v>
      </c>
      <c r="C150" s="116"/>
      <c r="D150" s="48"/>
      <c r="E150" s="117"/>
      <c r="F150"/>
      <c r="G150" s="121"/>
      <c r="H150" s="115"/>
      <c r="I150" s="116"/>
      <c r="J150" s="48"/>
      <c r="K150" s="117"/>
      <c r="L150"/>
      <c r="M150" s="121"/>
      <c r="O150" s="23"/>
    </row>
    <row r="151" spans="2:15" ht="16" x14ac:dyDescent="0.2">
      <c r="B151" s="118" t="s">
        <v>645</v>
      </c>
      <c r="C151" s="116"/>
      <c r="D151" s="48"/>
      <c r="E151" s="117"/>
      <c r="F151"/>
      <c r="G151" s="121"/>
      <c r="H151" s="115"/>
      <c r="I151" s="116"/>
      <c r="J151" s="48"/>
      <c r="K151" s="117"/>
      <c r="L151"/>
      <c r="M151" s="121"/>
      <c r="O151" s="23"/>
    </row>
    <row r="152" spans="2:15" ht="16" x14ac:dyDescent="0.2">
      <c r="B152" s="118" t="s">
        <v>646</v>
      </c>
      <c r="C152" s="116"/>
      <c r="D152" s="48"/>
      <c r="E152" s="117"/>
      <c r="F152"/>
      <c r="G152" s="121"/>
      <c r="H152" s="115"/>
      <c r="I152" s="116"/>
      <c r="J152" s="48"/>
      <c r="K152" s="117"/>
      <c r="L152"/>
      <c r="M152" s="121"/>
      <c r="O152" s="23"/>
    </row>
    <row r="153" spans="2:15" ht="16" x14ac:dyDescent="0.2">
      <c r="B153" s="118" t="s">
        <v>647</v>
      </c>
      <c r="C153" s="116"/>
      <c r="D153" s="48"/>
      <c r="E153" s="117"/>
      <c r="F153"/>
      <c r="G153" s="121"/>
      <c r="H153" s="115"/>
      <c r="I153" s="116"/>
      <c r="J153" s="48"/>
      <c r="K153" s="117"/>
      <c r="L153"/>
      <c r="M153" s="121"/>
      <c r="O153" s="23"/>
    </row>
    <row r="154" spans="2:15" ht="16" x14ac:dyDescent="0.2">
      <c r="B154" s="118" t="s">
        <v>648</v>
      </c>
      <c r="C154" s="116"/>
      <c r="D154" s="48"/>
      <c r="E154" s="117"/>
      <c r="F154"/>
      <c r="G154" s="121"/>
      <c r="H154" s="115"/>
      <c r="I154" s="116"/>
      <c r="J154" s="48"/>
      <c r="K154" s="117"/>
      <c r="L154"/>
      <c r="M154" s="121"/>
      <c r="O154" s="23"/>
    </row>
    <row r="155" spans="2:15" ht="16" x14ac:dyDescent="0.2">
      <c r="B155" s="118" t="s">
        <v>649</v>
      </c>
      <c r="C155" s="116"/>
      <c r="D155" s="48"/>
      <c r="E155" s="117"/>
      <c r="F155"/>
      <c r="G155" s="121"/>
      <c r="H155" s="115"/>
      <c r="I155" s="116"/>
      <c r="J155" s="48"/>
      <c r="K155" s="117"/>
      <c r="L155"/>
      <c r="M155" s="121"/>
      <c r="O155" s="23"/>
    </row>
    <row r="156" spans="2:15" ht="16" x14ac:dyDescent="0.2">
      <c r="B156" s="118" t="s">
        <v>650</v>
      </c>
      <c r="C156" s="116"/>
      <c r="D156" s="48"/>
      <c r="E156" s="117"/>
      <c r="F156"/>
      <c r="G156" s="121"/>
      <c r="H156" s="115"/>
      <c r="I156" s="116"/>
      <c r="J156" s="48"/>
      <c r="K156" s="117"/>
      <c r="L156"/>
      <c r="M156" s="121"/>
      <c r="O156" s="23"/>
    </row>
    <row r="157" spans="2:15" ht="16" x14ac:dyDescent="0.2">
      <c r="B157" s="118" t="s">
        <v>651</v>
      </c>
      <c r="C157" s="116"/>
      <c r="D157" s="48"/>
      <c r="E157" s="117"/>
      <c r="F157"/>
      <c r="G157" s="121"/>
      <c r="H157" s="115"/>
      <c r="I157" s="116"/>
      <c r="J157" s="48"/>
      <c r="K157" s="117"/>
      <c r="L157"/>
      <c r="M157" s="121"/>
      <c r="O157" s="23"/>
    </row>
    <row r="158" spans="2:15" ht="16" x14ac:dyDescent="0.2">
      <c r="B158" s="118" t="s">
        <v>652</v>
      </c>
      <c r="C158" s="116"/>
      <c r="D158" s="48"/>
      <c r="E158" s="117"/>
      <c r="F158" s="120"/>
      <c r="G158" s="121"/>
      <c r="H158" s="115"/>
      <c r="I158" s="116"/>
      <c r="J158" s="48"/>
      <c r="K158" s="117"/>
      <c r="L158" s="120"/>
      <c r="M158" s="121"/>
      <c r="O158" s="23"/>
    </row>
    <row r="159" spans="2:15" ht="16" x14ac:dyDescent="0.2">
      <c r="B159" s="118" t="s">
        <v>653</v>
      </c>
      <c r="C159" s="116"/>
      <c r="D159" s="48"/>
      <c r="E159" s="117"/>
      <c r="F159" s="120"/>
      <c r="G159" s="121"/>
      <c r="H159" s="115"/>
      <c r="I159" s="116"/>
      <c r="J159" s="48"/>
      <c r="K159" s="117"/>
      <c r="L159" s="120"/>
      <c r="M159" s="121"/>
    </row>
    <row r="160" spans="2:15" ht="16" x14ac:dyDescent="0.2">
      <c r="B160" s="118" t="s">
        <v>654</v>
      </c>
      <c r="C160" s="116"/>
      <c r="D160" s="48"/>
      <c r="E160" s="117"/>
      <c r="F160" s="120"/>
      <c r="G160" s="121"/>
      <c r="H160" s="115"/>
      <c r="I160" s="116"/>
      <c r="J160" s="48"/>
      <c r="K160" s="117"/>
      <c r="L160" s="120"/>
      <c r="M160" s="121"/>
    </row>
    <row r="161" spans="2:13" ht="16" x14ac:dyDescent="0.2">
      <c r="B161" s="118" t="s">
        <v>655</v>
      </c>
      <c r="C161" s="116"/>
      <c r="D161" s="48"/>
      <c r="E161" s="117"/>
      <c r="F161" s="120"/>
      <c r="G161" s="121"/>
      <c r="H161" s="115"/>
      <c r="I161" s="116"/>
      <c r="J161" s="48"/>
      <c r="K161" s="117"/>
      <c r="L161" s="120"/>
      <c r="M161" s="121"/>
    </row>
    <row r="162" spans="2:13" ht="16" x14ac:dyDescent="0.2">
      <c r="B162" s="118" t="s">
        <v>656</v>
      </c>
      <c r="C162" s="116"/>
      <c r="D162" s="48"/>
      <c r="E162" s="117"/>
      <c r="F162" s="120"/>
      <c r="G162" s="121"/>
      <c r="H162" s="115"/>
      <c r="I162" s="116"/>
      <c r="J162" s="48"/>
      <c r="K162" s="117"/>
      <c r="L162" s="120"/>
      <c r="M162" s="121"/>
    </row>
    <row r="163" spans="2:13" ht="16" x14ac:dyDescent="0.2">
      <c r="B163" s="118" t="s">
        <v>657</v>
      </c>
      <c r="C163" s="116"/>
      <c r="D163" s="48"/>
      <c r="E163" s="117"/>
      <c r="F163" s="120"/>
      <c r="G163" s="121"/>
      <c r="H163" s="115"/>
      <c r="I163" s="116"/>
      <c r="J163" s="48"/>
      <c r="K163" s="117"/>
      <c r="L163" s="120"/>
      <c r="M163" s="121"/>
    </row>
    <row r="164" spans="2:13" ht="16" x14ac:dyDescent="0.2">
      <c r="B164" s="118" t="s">
        <v>658</v>
      </c>
      <c r="C164" s="116"/>
      <c r="D164" s="48"/>
      <c r="E164" s="117"/>
      <c r="F164" s="120"/>
      <c r="G164" s="121"/>
      <c r="H164" s="115"/>
      <c r="I164" s="116"/>
      <c r="J164" s="48"/>
      <c r="K164" s="117"/>
      <c r="L164" s="120"/>
      <c r="M164" s="121"/>
    </row>
    <row r="165" spans="2:13" ht="16" x14ac:dyDescent="0.2">
      <c r="B165" s="118" t="s">
        <v>659</v>
      </c>
      <c r="C165" s="116"/>
      <c r="D165" s="48"/>
      <c r="E165" s="117"/>
      <c r="F165" s="120"/>
      <c r="G165" s="121"/>
      <c r="H165" s="115"/>
      <c r="I165" s="116"/>
      <c r="J165" s="48"/>
      <c r="K165" s="117"/>
      <c r="L165" s="120"/>
      <c r="M165" s="121"/>
    </row>
    <row r="166" spans="2:13" ht="16" x14ac:dyDescent="0.2">
      <c r="B166" s="118" t="s">
        <v>660</v>
      </c>
      <c r="C166" s="116"/>
      <c r="D166" s="48"/>
      <c r="E166" s="117"/>
      <c r="F166" s="120"/>
      <c r="G166" s="121"/>
      <c r="H166" s="115"/>
      <c r="I166" s="116"/>
      <c r="J166" s="48"/>
      <c r="K166" s="117"/>
      <c r="L166" s="120"/>
      <c r="M166" s="121"/>
    </row>
    <row r="167" spans="2:13" ht="16" x14ac:dyDescent="0.2">
      <c r="B167" s="118" t="s">
        <v>661</v>
      </c>
      <c r="C167" s="116"/>
      <c r="D167" s="48"/>
      <c r="E167" s="117"/>
      <c r="F167" s="120"/>
      <c r="G167" s="121"/>
      <c r="H167" s="115"/>
      <c r="I167" s="116"/>
      <c r="J167" s="48"/>
      <c r="K167" s="117"/>
      <c r="L167" s="120"/>
      <c r="M167" s="121"/>
    </row>
    <row r="168" spans="2:13" ht="16" x14ac:dyDescent="0.2">
      <c r="B168" s="118" t="s">
        <v>662</v>
      </c>
      <c r="C168" s="116"/>
      <c r="D168" s="48"/>
      <c r="E168" s="117"/>
      <c r="F168" s="120"/>
      <c r="G168" s="121"/>
      <c r="H168" s="115"/>
      <c r="I168" s="116"/>
      <c r="J168" s="48"/>
      <c r="K168" s="117"/>
      <c r="L168" s="120"/>
      <c r="M168" s="121"/>
    </row>
    <row r="169" spans="2:13" ht="16" x14ac:dyDescent="0.2">
      <c r="B169" s="118" t="s">
        <v>663</v>
      </c>
      <c r="C169" s="116"/>
      <c r="D169" s="48"/>
      <c r="E169" s="117"/>
      <c r="F169" s="120"/>
      <c r="G169" s="121"/>
      <c r="H169" s="115"/>
      <c r="I169" s="116"/>
      <c r="J169" s="48"/>
      <c r="K169" s="117"/>
      <c r="L169" s="120"/>
      <c r="M169" s="121"/>
    </row>
    <row r="170" spans="2:13" ht="16" x14ac:dyDescent="0.2">
      <c r="B170" s="118" t="s">
        <v>664</v>
      </c>
      <c r="C170" s="116"/>
      <c r="D170" s="48"/>
      <c r="E170" s="117"/>
      <c r="F170" s="120"/>
      <c r="G170" s="121"/>
      <c r="H170" s="115"/>
      <c r="I170" s="116"/>
      <c r="J170" s="48"/>
      <c r="K170" s="117"/>
      <c r="L170" s="120"/>
      <c r="M170" s="121"/>
    </row>
    <row r="171" spans="2:13" ht="16" x14ac:dyDescent="0.2">
      <c r="B171" s="118" t="s">
        <v>665</v>
      </c>
      <c r="C171" s="116"/>
      <c r="D171" s="48"/>
      <c r="E171" s="117"/>
      <c r="F171" s="120"/>
      <c r="G171" s="121"/>
      <c r="H171" s="115"/>
      <c r="I171" s="116"/>
      <c r="J171" s="48"/>
      <c r="K171" s="117"/>
      <c r="L171" s="120"/>
      <c r="M171" s="121"/>
    </row>
    <row r="172" spans="2:13" ht="16" x14ac:dyDescent="0.2">
      <c r="B172" s="118" t="s">
        <v>666</v>
      </c>
      <c r="C172" s="116"/>
      <c r="D172" s="48"/>
      <c r="E172" s="117"/>
      <c r="F172" s="120"/>
      <c r="G172" s="121"/>
      <c r="H172" s="115"/>
      <c r="I172" s="116"/>
      <c r="J172" s="48"/>
      <c r="K172" s="117"/>
      <c r="L172" s="120"/>
      <c r="M172" s="121"/>
    </row>
    <row r="173" spans="2:13" ht="16" x14ac:dyDescent="0.2">
      <c r="B173" s="118" t="s">
        <v>667</v>
      </c>
      <c r="C173" s="116"/>
      <c r="D173" s="48"/>
      <c r="E173" s="117"/>
      <c r="F173" s="120"/>
      <c r="G173" s="121"/>
      <c r="H173" s="115"/>
      <c r="I173" s="116"/>
      <c r="J173" s="48"/>
      <c r="K173" s="117"/>
      <c r="L173" s="120"/>
      <c r="M173" s="121"/>
    </row>
    <row r="174" spans="2:13" ht="16" x14ac:dyDescent="0.2">
      <c r="B174" s="118" t="s">
        <v>668</v>
      </c>
      <c r="C174" s="116"/>
      <c r="D174" s="48"/>
      <c r="E174" s="117"/>
      <c r="F174" s="120"/>
      <c r="G174" s="121"/>
      <c r="H174" s="115"/>
      <c r="I174" s="116"/>
      <c r="J174" s="48"/>
      <c r="K174" s="117"/>
      <c r="L174" s="120"/>
      <c r="M174" s="121"/>
    </row>
    <row r="175" spans="2:13" ht="16" x14ac:dyDescent="0.2">
      <c r="B175" s="118" t="s">
        <v>669</v>
      </c>
      <c r="C175" s="116"/>
      <c r="D175" s="48"/>
      <c r="E175" s="117"/>
      <c r="F175" s="120"/>
      <c r="G175" s="121"/>
      <c r="H175" s="115"/>
      <c r="I175" s="116"/>
      <c r="J175" s="48"/>
      <c r="K175" s="117"/>
      <c r="L175" s="120"/>
      <c r="M175" s="121"/>
    </row>
    <row r="176" spans="2:13" ht="16" x14ac:dyDescent="0.2">
      <c r="B176" s="118" t="s">
        <v>670</v>
      </c>
      <c r="C176" s="116"/>
      <c r="D176" s="48"/>
      <c r="E176" s="117"/>
      <c r="F176" s="120"/>
      <c r="G176" s="121"/>
      <c r="H176" s="115"/>
      <c r="I176" s="116"/>
      <c r="J176" s="48"/>
      <c r="K176" s="117"/>
      <c r="L176" s="120"/>
      <c r="M176" s="121"/>
    </row>
    <row r="177" spans="2:13" ht="16" x14ac:dyDescent="0.2">
      <c r="B177" s="118" t="s">
        <v>671</v>
      </c>
      <c r="C177" s="116"/>
      <c r="D177" s="48"/>
      <c r="E177" s="117"/>
      <c r="F177" s="120"/>
      <c r="G177" s="121"/>
      <c r="H177" s="115"/>
      <c r="I177" s="116"/>
      <c r="J177" s="48"/>
      <c r="K177" s="117"/>
      <c r="L177" s="120"/>
      <c r="M177" s="121"/>
    </row>
    <row r="178" spans="2:13" ht="16" x14ac:dyDescent="0.2">
      <c r="B178" s="118" t="s">
        <v>672</v>
      </c>
      <c r="C178" s="116"/>
      <c r="D178" s="48"/>
      <c r="E178" s="117"/>
      <c r="F178" s="120"/>
      <c r="G178" s="121"/>
      <c r="H178" s="115"/>
      <c r="I178" s="116"/>
      <c r="J178" s="48"/>
      <c r="K178" s="117"/>
      <c r="L178" s="120"/>
      <c r="M178" s="121"/>
    </row>
    <row r="179" spans="2:13" ht="16" x14ac:dyDescent="0.2">
      <c r="B179" s="118" t="s">
        <v>673</v>
      </c>
      <c r="C179" s="116"/>
      <c r="D179" s="48"/>
      <c r="E179" s="117"/>
      <c r="F179" s="120"/>
      <c r="G179" s="121"/>
      <c r="H179" s="115"/>
      <c r="I179" s="116"/>
      <c r="J179" s="48"/>
      <c r="K179" s="117"/>
      <c r="L179" s="120"/>
      <c r="M179" s="121"/>
    </row>
    <row r="180" spans="2:13" ht="16" x14ac:dyDescent="0.2">
      <c r="B180" s="118" t="s">
        <v>674</v>
      </c>
      <c r="C180" s="116"/>
      <c r="D180" s="48"/>
      <c r="E180" s="117"/>
      <c r="F180" s="120"/>
      <c r="G180" s="121"/>
      <c r="H180" s="115"/>
      <c r="I180" s="116"/>
      <c r="J180" s="48"/>
      <c r="K180" s="117"/>
      <c r="L180" s="120"/>
      <c r="M180" s="121"/>
    </row>
    <row r="181" spans="2:13" ht="16" x14ac:dyDescent="0.2">
      <c r="B181" s="118" t="s">
        <v>675</v>
      </c>
      <c r="C181" s="116"/>
      <c r="D181" s="48"/>
      <c r="E181" s="117"/>
      <c r="F181" s="120"/>
      <c r="G181" s="121"/>
      <c r="H181" s="115"/>
      <c r="I181" s="116"/>
      <c r="J181" s="48"/>
      <c r="K181" s="117"/>
      <c r="L181" s="120"/>
      <c r="M181" s="121"/>
    </row>
    <row r="182" spans="2:13" ht="16" x14ac:dyDescent="0.2">
      <c r="B182" s="118" t="s">
        <v>676</v>
      </c>
      <c r="C182" s="116"/>
      <c r="D182" s="48"/>
      <c r="E182" s="117"/>
      <c r="F182" s="120"/>
      <c r="G182" s="121"/>
      <c r="H182" s="115"/>
      <c r="I182" s="116"/>
      <c r="J182" s="48"/>
      <c r="K182" s="117"/>
      <c r="L182" s="120"/>
      <c r="M182" s="121"/>
    </row>
    <row r="183" spans="2:13" ht="16" x14ac:dyDescent="0.2">
      <c r="B183" s="118" t="s">
        <v>677</v>
      </c>
      <c r="C183" s="116"/>
      <c r="D183" s="48"/>
      <c r="E183" s="117"/>
      <c r="F183" s="120"/>
      <c r="G183" s="121"/>
      <c r="H183" s="115"/>
      <c r="I183" s="116"/>
      <c r="J183" s="48"/>
      <c r="K183" s="117"/>
      <c r="L183" s="120"/>
      <c r="M183" s="121"/>
    </row>
    <row r="184" spans="2:13" ht="16" x14ac:dyDescent="0.2">
      <c r="B184" s="118" t="s">
        <v>678</v>
      </c>
      <c r="C184" s="116"/>
      <c r="D184" s="48"/>
      <c r="E184" s="117"/>
      <c r="F184" s="120"/>
      <c r="G184" s="121"/>
      <c r="H184" s="115"/>
      <c r="I184" s="116"/>
      <c r="J184" s="48"/>
      <c r="K184" s="117"/>
      <c r="L184" s="120"/>
      <c r="M184" s="121"/>
    </row>
    <row r="185" spans="2:13" ht="16" x14ac:dyDescent="0.2">
      <c r="B185" s="118" t="s">
        <v>679</v>
      </c>
      <c r="C185" s="116"/>
      <c r="D185" s="48"/>
      <c r="E185" s="117"/>
      <c r="F185" s="120"/>
      <c r="G185" s="121"/>
      <c r="H185" s="115"/>
      <c r="I185" s="116"/>
      <c r="J185" s="48"/>
      <c r="K185" s="117"/>
      <c r="L185" s="120"/>
      <c r="M185" s="121"/>
    </row>
    <row r="186" spans="2:13" ht="16" x14ac:dyDescent="0.2">
      <c r="B186" s="118" t="s">
        <v>680</v>
      </c>
      <c r="C186" s="116"/>
      <c r="D186" s="48"/>
      <c r="E186" s="117"/>
      <c r="F186" s="120"/>
      <c r="G186" s="121"/>
      <c r="H186" s="115"/>
      <c r="I186" s="116"/>
      <c r="J186" s="48"/>
      <c r="K186" s="117"/>
      <c r="L186" s="120"/>
      <c r="M186" s="121"/>
    </row>
    <row r="187" spans="2:13" ht="16" x14ac:dyDescent="0.2">
      <c r="B187" s="118" t="s">
        <v>681</v>
      </c>
      <c r="C187" s="116"/>
      <c r="D187" s="48"/>
      <c r="E187" s="117"/>
      <c r="F187" s="120"/>
      <c r="G187" s="121"/>
      <c r="H187" s="115"/>
      <c r="I187" s="116"/>
      <c r="J187" s="48"/>
      <c r="K187" s="117"/>
      <c r="L187" s="120"/>
      <c r="M187" s="121"/>
    </row>
    <row r="188" spans="2:13" ht="16" x14ac:dyDescent="0.2">
      <c r="B188" s="118" t="s">
        <v>682</v>
      </c>
      <c r="C188" s="116"/>
      <c r="D188" s="48"/>
      <c r="E188" s="117"/>
      <c r="F188" s="120"/>
      <c r="G188" s="121"/>
      <c r="H188" s="115"/>
      <c r="I188" s="116"/>
      <c r="J188" s="48"/>
      <c r="K188" s="117"/>
      <c r="L188" s="120"/>
      <c r="M188" s="121"/>
    </row>
    <row r="189" spans="2:13" ht="16" x14ac:dyDescent="0.2">
      <c r="B189" s="118" t="s">
        <v>683</v>
      </c>
      <c r="C189" s="116"/>
      <c r="D189" s="48"/>
      <c r="E189" s="117"/>
      <c r="F189" s="120"/>
      <c r="G189" s="121"/>
      <c r="H189" s="115"/>
      <c r="I189" s="116"/>
      <c r="J189" s="48"/>
      <c r="K189" s="117"/>
      <c r="L189" s="120"/>
      <c r="M189" s="121"/>
    </row>
    <row r="190" spans="2:13" ht="16" x14ac:dyDescent="0.2">
      <c r="B190" s="118" t="s">
        <v>684</v>
      </c>
      <c r="C190" s="116"/>
      <c r="D190" s="48"/>
      <c r="E190" s="117"/>
      <c r="F190" s="120"/>
      <c r="G190" s="121"/>
      <c r="H190" s="115"/>
      <c r="I190" s="116"/>
      <c r="J190" s="48"/>
      <c r="K190" s="117"/>
      <c r="L190" s="120"/>
      <c r="M190" s="121"/>
    </row>
    <row r="191" spans="2:13" ht="16" x14ac:dyDescent="0.2">
      <c r="B191" s="118" t="s">
        <v>685</v>
      </c>
      <c r="C191" s="116"/>
      <c r="D191" s="48"/>
      <c r="E191" s="117"/>
      <c r="F191" s="120"/>
      <c r="G191" s="121"/>
      <c r="H191" s="115"/>
      <c r="I191" s="116"/>
      <c r="J191" s="48"/>
      <c r="K191" s="117"/>
      <c r="L191" s="120"/>
      <c r="M191" s="121"/>
    </row>
    <row r="192" spans="2:13" ht="16" x14ac:dyDescent="0.2">
      <c r="B192" s="118" t="s">
        <v>686</v>
      </c>
      <c r="C192" s="116"/>
      <c r="D192" s="48"/>
      <c r="E192" s="117"/>
      <c r="F192" s="120"/>
      <c r="G192" s="121"/>
      <c r="H192" s="115"/>
      <c r="I192" s="116"/>
      <c r="J192" s="48"/>
      <c r="K192" s="117"/>
      <c r="L192" s="120"/>
      <c r="M192" s="121"/>
    </row>
    <row r="193" spans="2:13" ht="16" x14ac:dyDescent="0.2">
      <c r="B193" s="118" t="s">
        <v>687</v>
      </c>
      <c r="C193" s="116"/>
      <c r="D193" s="48"/>
      <c r="E193" s="117"/>
      <c r="F193" s="120"/>
      <c r="G193" s="121"/>
      <c r="H193" s="115"/>
      <c r="I193" s="116"/>
      <c r="J193" s="48"/>
      <c r="K193" s="117"/>
      <c r="L193" s="120"/>
      <c r="M193" s="121"/>
    </row>
    <row r="194" spans="2:13" ht="16" x14ac:dyDescent="0.2">
      <c r="B194" s="118" t="s">
        <v>688</v>
      </c>
      <c r="C194" s="116"/>
      <c r="D194" s="48"/>
      <c r="E194" s="117"/>
      <c r="F194" s="120"/>
      <c r="G194" s="121"/>
      <c r="H194" s="115"/>
      <c r="I194" s="116"/>
      <c r="J194" s="48"/>
      <c r="K194" s="117"/>
      <c r="L194" s="120"/>
      <c r="M194" s="121"/>
    </row>
    <row r="195" spans="2:13" ht="16" x14ac:dyDescent="0.2">
      <c r="B195" s="118" t="s">
        <v>689</v>
      </c>
      <c r="C195" s="116"/>
      <c r="D195" s="48"/>
      <c r="E195" s="117"/>
      <c r="F195" s="120"/>
      <c r="G195" s="121"/>
      <c r="H195" s="115"/>
      <c r="I195" s="116"/>
      <c r="J195" s="48"/>
      <c r="K195" s="117"/>
      <c r="L195" s="120"/>
      <c r="M195" s="121"/>
    </row>
    <row r="196" spans="2:13" ht="16" x14ac:dyDescent="0.2">
      <c r="B196" s="118" t="s">
        <v>690</v>
      </c>
      <c r="C196" s="116"/>
      <c r="D196" s="48"/>
      <c r="E196" s="117"/>
      <c r="F196" s="120"/>
      <c r="G196" s="121"/>
      <c r="H196" s="115"/>
      <c r="I196" s="116"/>
      <c r="J196" s="48"/>
      <c r="K196" s="117"/>
      <c r="L196" s="120"/>
      <c r="M196" s="121"/>
    </row>
    <row r="197" spans="2:13" ht="16" x14ac:dyDescent="0.2">
      <c r="B197" s="118" t="s">
        <v>691</v>
      </c>
      <c r="C197" s="116"/>
      <c r="D197" s="48"/>
      <c r="E197" s="117"/>
      <c r="F197" s="120"/>
      <c r="G197" s="121"/>
      <c r="H197" s="115"/>
      <c r="I197" s="116"/>
      <c r="J197" s="48"/>
      <c r="K197" s="117"/>
      <c r="L197" s="120"/>
      <c r="M197" s="121"/>
    </row>
    <row r="198" spans="2:13" ht="16" x14ac:dyDescent="0.2">
      <c r="B198" s="118" t="s">
        <v>692</v>
      </c>
      <c r="C198" s="116"/>
      <c r="D198" s="48"/>
      <c r="E198" s="117"/>
      <c r="F198" s="120"/>
      <c r="G198" s="121"/>
      <c r="H198" s="115"/>
      <c r="I198" s="116"/>
      <c r="J198" s="48"/>
      <c r="K198" s="117"/>
      <c r="L198" s="120"/>
      <c r="M198" s="121"/>
    </row>
    <row r="199" spans="2:13" ht="16" x14ac:dyDescent="0.2">
      <c r="B199" s="118" t="s">
        <v>693</v>
      </c>
      <c r="C199" s="116"/>
      <c r="D199" s="48"/>
      <c r="E199" s="117"/>
      <c r="F199" s="120"/>
      <c r="G199" s="121"/>
      <c r="H199" s="115"/>
      <c r="I199" s="116"/>
      <c r="J199" s="48"/>
      <c r="K199" s="117"/>
      <c r="L199" s="120"/>
      <c r="M199" s="121"/>
    </row>
    <row r="200" spans="2:13" ht="16" x14ac:dyDescent="0.2">
      <c r="B200" s="118" t="s">
        <v>694</v>
      </c>
      <c r="C200" s="116"/>
      <c r="D200" s="48"/>
      <c r="E200" s="117"/>
      <c r="F200" s="120"/>
      <c r="G200" s="121"/>
      <c r="H200" s="115"/>
      <c r="I200" s="116"/>
      <c r="J200" s="48"/>
      <c r="K200" s="117"/>
      <c r="L200" s="120"/>
      <c r="M200" s="121"/>
    </row>
    <row r="201" spans="2:13" ht="16" x14ac:dyDescent="0.2">
      <c r="B201" s="118" t="s">
        <v>695</v>
      </c>
      <c r="C201" s="116"/>
      <c r="D201" s="48"/>
      <c r="E201" s="117"/>
      <c r="F201" s="120"/>
      <c r="G201" s="121"/>
      <c r="H201" s="115"/>
      <c r="I201" s="116"/>
      <c r="J201" s="48"/>
      <c r="K201" s="117"/>
      <c r="L201" s="120"/>
      <c r="M201" s="121"/>
    </row>
    <row r="202" spans="2:13" ht="16" x14ac:dyDescent="0.2">
      <c r="B202" s="118" t="s">
        <v>696</v>
      </c>
      <c r="C202" s="116"/>
      <c r="D202" s="48"/>
      <c r="E202" s="117"/>
      <c r="F202" s="120"/>
      <c r="G202" s="121"/>
      <c r="H202" s="115"/>
      <c r="I202" s="116"/>
      <c r="J202" s="48"/>
      <c r="K202" s="117"/>
      <c r="L202" s="120"/>
      <c r="M202" s="121"/>
    </row>
    <row r="203" spans="2:13" ht="16" x14ac:dyDescent="0.2">
      <c r="B203" s="118" t="s">
        <v>697</v>
      </c>
      <c r="C203" s="116"/>
      <c r="D203" s="48"/>
      <c r="E203" s="117"/>
      <c r="F203" s="120"/>
      <c r="G203" s="121"/>
      <c r="H203" s="115"/>
      <c r="I203" s="116"/>
      <c r="J203" s="48"/>
      <c r="K203" s="117"/>
      <c r="L203" s="120"/>
      <c r="M203" s="121"/>
    </row>
    <row r="204" spans="2:13" ht="16" x14ac:dyDescent="0.2">
      <c r="B204" s="118" t="s">
        <v>698</v>
      </c>
      <c r="C204" s="116"/>
      <c r="D204" s="48"/>
      <c r="E204" s="117"/>
      <c r="F204" s="120"/>
      <c r="G204" s="121"/>
      <c r="H204" s="115"/>
      <c r="I204" s="116"/>
      <c r="J204" s="48"/>
      <c r="K204" s="117"/>
      <c r="L204" s="120"/>
      <c r="M204" s="121"/>
    </row>
    <row r="205" spans="2:13" ht="16" x14ac:dyDescent="0.2">
      <c r="B205" s="118" t="s">
        <v>699</v>
      </c>
      <c r="C205" s="116"/>
      <c r="D205" s="48"/>
      <c r="E205" s="117"/>
      <c r="F205" s="120"/>
      <c r="G205" s="121"/>
      <c r="H205" s="115"/>
      <c r="I205" s="116"/>
      <c r="J205" s="48"/>
      <c r="K205" s="117"/>
      <c r="L205" s="120"/>
      <c r="M205" s="121"/>
    </row>
    <row r="206" spans="2:13" ht="16" x14ac:dyDescent="0.2">
      <c r="B206" s="118" t="s">
        <v>700</v>
      </c>
      <c r="C206" s="116"/>
      <c r="D206" s="48"/>
      <c r="E206" s="117"/>
      <c r="F206" s="120"/>
      <c r="G206" s="121"/>
      <c r="H206" s="115"/>
      <c r="I206" s="116"/>
      <c r="J206" s="48"/>
      <c r="K206" s="117"/>
      <c r="L206" s="120"/>
      <c r="M206" s="121"/>
    </row>
    <row r="207" spans="2:13" ht="16" x14ac:dyDescent="0.2">
      <c r="B207" s="118" t="s">
        <v>701</v>
      </c>
      <c r="C207" s="116"/>
      <c r="D207" s="48"/>
      <c r="E207" s="117"/>
      <c r="F207" s="120"/>
      <c r="G207" s="121"/>
      <c r="H207" s="115"/>
      <c r="I207" s="116"/>
      <c r="J207" s="48"/>
      <c r="K207" s="117"/>
      <c r="L207" s="120"/>
      <c r="M207" s="121"/>
    </row>
    <row r="208" spans="2:13" ht="16" x14ac:dyDescent="0.2">
      <c r="B208" s="118" t="s">
        <v>702</v>
      </c>
      <c r="C208" s="116"/>
      <c r="D208" s="48"/>
      <c r="E208" s="117"/>
      <c r="F208" s="120"/>
      <c r="G208" s="121"/>
      <c r="H208" s="115"/>
      <c r="I208" s="116"/>
      <c r="J208" s="48"/>
      <c r="K208" s="117"/>
      <c r="L208" s="120"/>
      <c r="M208" s="121"/>
    </row>
    <row r="209" spans="2:13" ht="16" x14ac:dyDescent="0.2">
      <c r="B209" s="118" t="s">
        <v>703</v>
      </c>
      <c r="C209" s="116"/>
      <c r="D209" s="48"/>
      <c r="E209" s="117"/>
      <c r="F209" s="120"/>
      <c r="G209" s="121"/>
      <c r="H209" s="115"/>
      <c r="I209" s="116"/>
      <c r="J209" s="48"/>
      <c r="K209" s="117"/>
      <c r="L209" s="120"/>
      <c r="M209" s="121"/>
    </row>
    <row r="210" spans="2:13" ht="16" x14ac:dyDescent="0.2">
      <c r="B210" s="118" t="s">
        <v>704</v>
      </c>
      <c r="C210" s="116"/>
      <c r="D210" s="48"/>
      <c r="E210" s="117"/>
      <c r="F210" s="120"/>
      <c r="G210" s="121"/>
      <c r="H210" s="115"/>
      <c r="I210" s="116"/>
      <c r="J210" s="48"/>
      <c r="K210" s="117"/>
      <c r="L210" s="120"/>
      <c r="M210" s="121"/>
    </row>
    <row r="211" spans="2:13" ht="16" x14ac:dyDescent="0.2">
      <c r="B211" s="118" t="s">
        <v>705</v>
      </c>
      <c r="C211" s="116"/>
      <c r="D211" s="48"/>
      <c r="E211" s="117"/>
      <c r="F211" s="120"/>
      <c r="G211" s="121"/>
      <c r="H211" s="115"/>
      <c r="I211" s="116"/>
      <c r="J211" s="48"/>
      <c r="K211" s="117"/>
      <c r="L211" s="120"/>
      <c r="M211" s="121"/>
    </row>
    <row r="212" spans="2:13" ht="16" x14ac:dyDescent="0.2">
      <c r="B212" s="118" t="s">
        <v>706</v>
      </c>
      <c r="C212" s="116"/>
      <c r="D212" s="48"/>
      <c r="E212" s="117"/>
      <c r="F212" s="120"/>
      <c r="G212" s="121"/>
      <c r="H212" s="115"/>
      <c r="I212" s="116"/>
      <c r="J212" s="48"/>
      <c r="K212" s="117"/>
      <c r="L212" s="120"/>
      <c r="M212" s="121"/>
    </row>
    <row r="213" spans="2:13" ht="16" x14ac:dyDescent="0.2">
      <c r="B213" s="118" t="s">
        <v>707</v>
      </c>
      <c r="C213" s="116"/>
      <c r="D213" s="48"/>
      <c r="E213" s="117"/>
      <c r="F213" s="120"/>
      <c r="G213" s="121"/>
      <c r="H213" s="115"/>
      <c r="I213" s="116"/>
      <c r="J213" s="48"/>
      <c r="K213" s="117"/>
      <c r="L213" s="120"/>
      <c r="M213" s="121"/>
    </row>
    <row r="214" spans="2:13" ht="16" x14ac:dyDescent="0.2">
      <c r="B214" s="118" t="s">
        <v>708</v>
      </c>
      <c r="C214" s="116"/>
      <c r="D214" s="48"/>
      <c r="E214" s="117"/>
      <c r="F214" s="120"/>
      <c r="G214" s="121"/>
      <c r="H214" s="115"/>
      <c r="I214" s="116"/>
      <c r="J214" s="48"/>
      <c r="K214" s="117"/>
      <c r="L214" s="120"/>
      <c r="M214" s="121"/>
    </row>
    <row r="215" spans="2:13" ht="16" x14ac:dyDescent="0.2">
      <c r="B215" s="118" t="s">
        <v>709</v>
      </c>
      <c r="C215" s="116"/>
      <c r="D215" s="48"/>
      <c r="E215" s="117"/>
      <c r="F215" s="120"/>
      <c r="G215" s="121"/>
      <c r="H215" s="115"/>
      <c r="I215" s="116"/>
      <c r="J215" s="48"/>
      <c r="K215" s="117"/>
      <c r="L215" s="120"/>
      <c r="M215" s="121"/>
    </row>
    <row r="216" spans="2:13" ht="16" x14ac:dyDescent="0.2">
      <c r="B216" s="118" t="s">
        <v>710</v>
      </c>
      <c r="C216" s="116"/>
      <c r="D216" s="48"/>
      <c r="E216" s="117"/>
      <c r="F216" s="120"/>
      <c r="G216" s="121"/>
      <c r="H216" s="115"/>
      <c r="I216" s="116"/>
      <c r="J216" s="48"/>
      <c r="K216" s="117"/>
      <c r="L216" s="120"/>
      <c r="M216" s="121"/>
    </row>
    <row r="217" spans="2:13" ht="16" x14ac:dyDescent="0.2">
      <c r="B217" s="118" t="s">
        <v>711</v>
      </c>
      <c r="C217" s="116"/>
      <c r="D217" s="48"/>
      <c r="E217" s="117"/>
      <c r="F217" s="120"/>
      <c r="G217" s="121"/>
      <c r="H217" s="115"/>
      <c r="I217" s="116"/>
      <c r="J217" s="48"/>
      <c r="K217" s="117"/>
      <c r="L217" s="120"/>
      <c r="M217" s="121"/>
    </row>
    <row r="218" spans="2:13" ht="16" x14ac:dyDescent="0.2">
      <c r="B218" s="118" t="s">
        <v>712</v>
      </c>
      <c r="C218" s="116"/>
      <c r="D218" s="48"/>
      <c r="E218" s="117"/>
      <c r="F218" s="120"/>
      <c r="G218" s="121"/>
      <c r="H218" s="115"/>
      <c r="I218" s="116"/>
      <c r="J218" s="48"/>
      <c r="K218" s="117"/>
      <c r="L218" s="120"/>
      <c r="M218" s="121"/>
    </row>
    <row r="219" spans="2:13" ht="16" x14ac:dyDescent="0.2">
      <c r="B219" s="118" t="s">
        <v>713</v>
      </c>
      <c r="C219" s="116"/>
      <c r="D219" s="48"/>
      <c r="E219" s="117"/>
      <c r="F219" s="120"/>
      <c r="G219" s="121"/>
      <c r="H219" s="115"/>
      <c r="I219" s="116"/>
      <c r="J219" s="48"/>
      <c r="K219" s="117"/>
      <c r="L219" s="120"/>
      <c r="M219" s="121"/>
    </row>
    <row r="220" spans="2:13" ht="16" x14ac:dyDescent="0.2">
      <c r="B220" s="118" t="s">
        <v>714</v>
      </c>
      <c r="C220" s="116"/>
      <c r="D220" s="48"/>
      <c r="E220" s="117"/>
      <c r="F220" s="120"/>
      <c r="G220" s="121"/>
      <c r="H220" s="115"/>
      <c r="I220" s="116"/>
      <c r="J220" s="48"/>
      <c r="K220" s="117"/>
      <c r="L220" s="120"/>
      <c r="M220" s="121"/>
    </row>
    <row r="221" spans="2:13" ht="16" x14ac:dyDescent="0.2">
      <c r="B221" s="118" t="s">
        <v>715</v>
      </c>
      <c r="C221" s="116"/>
      <c r="D221" s="48"/>
      <c r="E221" s="117"/>
      <c r="F221" s="120"/>
      <c r="G221" s="121"/>
      <c r="H221" s="115"/>
      <c r="I221" s="116"/>
      <c r="J221" s="48"/>
      <c r="K221" s="117"/>
      <c r="L221" s="120"/>
      <c r="M221" s="121"/>
    </row>
    <row r="222" spans="2:13" ht="16" x14ac:dyDescent="0.2">
      <c r="B222" s="118" t="s">
        <v>716</v>
      </c>
      <c r="C222" s="116"/>
      <c r="D222" s="48"/>
      <c r="E222" s="117"/>
      <c r="F222" s="120"/>
      <c r="G222" s="121"/>
      <c r="H222" s="115"/>
      <c r="I222" s="116"/>
      <c r="J222" s="48"/>
      <c r="K222" s="117"/>
      <c r="L222" s="120"/>
      <c r="M222" s="121"/>
    </row>
    <row r="223" spans="2:13" ht="16" x14ac:dyDescent="0.2">
      <c r="B223" s="118" t="s">
        <v>717</v>
      </c>
      <c r="C223" s="116"/>
      <c r="D223" s="48"/>
      <c r="E223" s="117"/>
      <c r="F223" s="120"/>
      <c r="G223" s="121"/>
      <c r="H223" s="115"/>
      <c r="I223" s="116"/>
      <c r="J223" s="48"/>
      <c r="K223" s="117"/>
      <c r="L223" s="120"/>
      <c r="M223" s="121"/>
    </row>
    <row r="224" spans="2:13" ht="16" x14ac:dyDescent="0.2">
      <c r="B224" s="118" t="s">
        <v>718</v>
      </c>
      <c r="C224" s="116"/>
      <c r="D224" s="48"/>
      <c r="E224" s="117"/>
      <c r="F224" s="120"/>
      <c r="G224" s="121"/>
      <c r="H224" s="115"/>
      <c r="I224" s="116"/>
      <c r="J224" s="48"/>
      <c r="K224" s="117"/>
      <c r="L224" s="120"/>
      <c r="M224" s="121"/>
    </row>
    <row r="225" spans="2:13" ht="16" x14ac:dyDescent="0.2">
      <c r="B225" s="118" t="s">
        <v>719</v>
      </c>
      <c r="C225" s="116"/>
      <c r="D225" s="48"/>
      <c r="E225" s="117"/>
      <c r="F225" s="120"/>
      <c r="G225" s="121"/>
      <c r="H225" s="115"/>
      <c r="I225" s="116"/>
      <c r="J225" s="48"/>
      <c r="K225" s="117"/>
      <c r="L225" s="120"/>
      <c r="M225" s="121"/>
    </row>
    <row r="226" spans="2:13" ht="16" x14ac:dyDescent="0.2">
      <c r="B226" s="118" t="s">
        <v>720</v>
      </c>
      <c r="C226" s="116"/>
      <c r="D226" s="48"/>
      <c r="E226" s="117"/>
      <c r="F226" s="120"/>
      <c r="G226" s="121"/>
      <c r="H226" s="115"/>
      <c r="I226" s="116"/>
      <c r="J226" s="48"/>
      <c r="K226" s="117"/>
      <c r="L226" s="120"/>
      <c r="M226" s="121"/>
    </row>
    <row r="227" spans="2:13" ht="16" x14ac:dyDescent="0.2">
      <c r="B227" s="118" t="s">
        <v>721</v>
      </c>
      <c r="C227" s="116"/>
      <c r="D227" s="48"/>
      <c r="E227" s="117"/>
      <c r="F227" s="120"/>
      <c r="G227" s="121"/>
      <c r="H227" s="115"/>
      <c r="I227" s="116"/>
      <c r="J227" s="48"/>
      <c r="K227" s="117"/>
      <c r="L227" s="120"/>
      <c r="M227" s="121"/>
    </row>
    <row r="228" spans="2:13" ht="16" x14ac:dyDescent="0.2">
      <c r="B228" s="118" t="s">
        <v>722</v>
      </c>
      <c r="C228" s="116"/>
      <c r="D228" s="48"/>
      <c r="E228" s="117"/>
      <c r="F228" s="120"/>
      <c r="G228" s="121"/>
      <c r="H228" s="115"/>
      <c r="I228" s="116"/>
      <c r="J228" s="48"/>
      <c r="K228" s="117"/>
      <c r="L228" s="120"/>
      <c r="M228" s="121"/>
    </row>
    <row r="229" spans="2:13" ht="16" x14ac:dyDescent="0.2">
      <c r="B229" s="118" t="s">
        <v>723</v>
      </c>
      <c r="C229" s="116"/>
      <c r="D229" s="48"/>
      <c r="E229" s="117"/>
      <c r="F229" s="120"/>
      <c r="G229" s="121"/>
      <c r="H229" s="115"/>
      <c r="I229" s="116"/>
      <c r="J229" s="48"/>
      <c r="K229" s="117"/>
      <c r="L229" s="120"/>
      <c r="M229" s="121"/>
    </row>
    <row r="230" spans="2:13" ht="16" x14ac:dyDescent="0.2">
      <c r="B230" s="118" t="s">
        <v>724</v>
      </c>
      <c r="C230" s="116"/>
      <c r="D230" s="48"/>
      <c r="E230" s="117"/>
      <c r="F230" s="120"/>
      <c r="G230" s="121"/>
      <c r="H230" s="115"/>
      <c r="I230" s="116"/>
      <c r="J230" s="48"/>
      <c r="K230" s="117"/>
      <c r="L230" s="120"/>
      <c r="M230" s="121"/>
    </row>
    <row r="231" spans="2:13" ht="16" x14ac:dyDescent="0.2">
      <c r="B231" s="118" t="s">
        <v>725</v>
      </c>
      <c r="C231" s="116"/>
      <c r="D231" s="48"/>
      <c r="E231" s="117"/>
      <c r="F231" s="120"/>
      <c r="G231" s="121"/>
      <c r="H231" s="115"/>
      <c r="I231" s="116"/>
      <c r="J231" s="48"/>
      <c r="K231" s="117"/>
      <c r="L231" s="120"/>
      <c r="M231" s="121"/>
    </row>
    <row r="232" spans="2:13" ht="16" x14ac:dyDescent="0.2">
      <c r="B232" s="118" t="s">
        <v>726</v>
      </c>
      <c r="C232" s="116"/>
      <c r="D232" s="48"/>
      <c r="E232" s="117"/>
      <c r="F232" s="120"/>
      <c r="G232" s="121"/>
      <c r="H232" s="115"/>
      <c r="I232" s="116"/>
      <c r="J232" s="48"/>
      <c r="K232" s="117"/>
      <c r="L232" s="120"/>
      <c r="M232" s="121"/>
    </row>
    <row r="233" spans="2:13" ht="16" x14ac:dyDescent="0.2">
      <c r="B233" s="118" t="s">
        <v>727</v>
      </c>
      <c r="C233" s="116"/>
      <c r="D233" s="48"/>
      <c r="E233" s="117"/>
      <c r="F233" s="120"/>
      <c r="G233" s="121"/>
      <c r="H233" s="115"/>
      <c r="I233" s="116"/>
      <c r="J233" s="48"/>
      <c r="K233" s="117"/>
      <c r="L233" s="120"/>
      <c r="M233" s="121"/>
    </row>
    <row r="234" spans="2:13" ht="16" x14ac:dyDescent="0.2">
      <c r="B234" s="118" t="s">
        <v>728</v>
      </c>
      <c r="C234" s="116"/>
      <c r="D234" s="48"/>
      <c r="E234" s="117"/>
      <c r="F234" s="120"/>
      <c r="G234" s="121"/>
      <c r="H234" s="115"/>
      <c r="I234" s="116"/>
      <c r="J234" s="48"/>
      <c r="K234" s="117"/>
      <c r="L234" s="120"/>
      <c r="M234" s="121"/>
    </row>
    <row r="235" spans="2:13" ht="16" x14ac:dyDescent="0.2">
      <c r="B235" s="118" t="s">
        <v>729</v>
      </c>
      <c r="C235" s="116"/>
      <c r="D235" s="48"/>
      <c r="E235" s="117"/>
      <c r="F235" s="120"/>
      <c r="G235" s="121"/>
      <c r="H235" s="115"/>
      <c r="I235" s="116"/>
      <c r="J235" s="48"/>
      <c r="K235" s="117"/>
      <c r="L235" s="120"/>
      <c r="M235" s="121"/>
    </row>
    <row r="236" spans="2:13" ht="16" x14ac:dyDescent="0.2">
      <c r="B236" s="118" t="s">
        <v>730</v>
      </c>
      <c r="C236" s="116"/>
      <c r="D236" s="48"/>
      <c r="E236" s="117"/>
      <c r="F236" s="120"/>
      <c r="G236" s="121"/>
      <c r="H236" s="115"/>
      <c r="I236" s="116"/>
      <c r="J236" s="48"/>
      <c r="K236" s="117"/>
      <c r="L236" s="120"/>
      <c r="M236" s="121"/>
    </row>
    <row r="237" spans="2:13" ht="16" x14ac:dyDescent="0.2">
      <c r="B237" s="118" t="s">
        <v>731</v>
      </c>
      <c r="C237" s="116"/>
      <c r="D237" s="48"/>
      <c r="E237" s="117"/>
      <c r="F237" s="120"/>
      <c r="G237" s="121"/>
      <c r="H237" s="115"/>
      <c r="I237" s="116"/>
      <c r="J237" s="48"/>
      <c r="K237" s="117"/>
      <c r="L237" s="120"/>
      <c r="M237" s="121"/>
    </row>
    <row r="238" spans="2:13" ht="16" x14ac:dyDescent="0.2">
      <c r="B238" s="118" t="s">
        <v>732</v>
      </c>
      <c r="C238" s="116"/>
      <c r="D238" s="48"/>
      <c r="E238" s="117"/>
      <c r="F238" s="120"/>
      <c r="G238" s="121"/>
      <c r="H238" s="115"/>
      <c r="I238" s="116"/>
      <c r="J238" s="48"/>
      <c r="K238" s="117"/>
      <c r="L238" s="120"/>
      <c r="M238" s="121"/>
    </row>
    <row r="239" spans="2:13" ht="16" x14ac:dyDescent="0.2">
      <c r="B239" s="118" t="s">
        <v>733</v>
      </c>
      <c r="C239" s="116"/>
      <c r="D239" s="48"/>
      <c r="E239" s="117"/>
      <c r="F239" s="120"/>
      <c r="G239" s="121"/>
      <c r="H239" s="115"/>
      <c r="I239" s="116"/>
      <c r="J239" s="48"/>
      <c r="K239" s="117"/>
      <c r="L239" s="120"/>
      <c r="M239" s="121"/>
    </row>
    <row r="240" spans="2:13" ht="16" x14ac:dyDescent="0.2">
      <c r="B240" s="118" t="s">
        <v>734</v>
      </c>
      <c r="C240" s="116"/>
      <c r="D240" s="48"/>
      <c r="E240" s="117"/>
      <c r="F240" s="120"/>
      <c r="G240" s="121"/>
      <c r="H240" s="115"/>
      <c r="I240" s="116"/>
      <c r="J240" s="48"/>
      <c r="K240" s="117"/>
      <c r="L240" s="120"/>
      <c r="M240" s="121"/>
    </row>
    <row r="241" spans="2:13" ht="16" x14ac:dyDescent="0.2">
      <c r="B241" s="118" t="s">
        <v>735</v>
      </c>
      <c r="C241" s="116"/>
      <c r="D241" s="48"/>
      <c r="E241" s="117"/>
      <c r="F241" s="120"/>
      <c r="G241" s="121"/>
      <c r="H241" s="115"/>
      <c r="I241" s="116"/>
      <c r="J241" s="48"/>
      <c r="K241" s="117"/>
      <c r="L241" s="120"/>
      <c r="M241" s="121"/>
    </row>
    <row r="242" spans="2:13" ht="16" x14ac:dyDescent="0.2">
      <c r="B242" s="118" t="s">
        <v>736</v>
      </c>
      <c r="C242" s="116"/>
      <c r="D242" s="48"/>
      <c r="E242" s="117"/>
      <c r="F242" s="120"/>
      <c r="G242" s="121"/>
      <c r="H242" s="115"/>
      <c r="I242" s="116"/>
      <c r="J242" s="48"/>
      <c r="K242" s="117"/>
      <c r="L242" s="120"/>
      <c r="M242" s="121"/>
    </row>
    <row r="243" spans="2:13" ht="16" x14ac:dyDescent="0.2">
      <c r="B243" s="118" t="s">
        <v>737</v>
      </c>
      <c r="C243" s="116"/>
      <c r="D243" s="48"/>
      <c r="E243" s="117"/>
      <c r="F243" s="120"/>
      <c r="G243" s="121"/>
      <c r="H243" s="115"/>
      <c r="I243" s="116"/>
      <c r="J243" s="48"/>
      <c r="K243" s="117"/>
      <c r="L243" s="120"/>
      <c r="M243" s="121"/>
    </row>
    <row r="244" spans="2:13" ht="16" x14ac:dyDescent="0.2">
      <c r="B244" s="118" t="s">
        <v>738</v>
      </c>
      <c r="C244" s="116"/>
      <c r="D244" s="48"/>
      <c r="E244" s="117"/>
      <c r="F244" s="120"/>
      <c r="G244" s="121"/>
      <c r="H244" s="115"/>
      <c r="I244" s="116"/>
      <c r="J244" s="48"/>
      <c r="K244" s="117"/>
      <c r="L244" s="120"/>
      <c r="M244" s="121"/>
    </row>
    <row r="245" spans="2:13" ht="16" x14ac:dyDescent="0.2">
      <c r="B245" s="118" t="s">
        <v>739</v>
      </c>
      <c r="C245" s="116"/>
      <c r="D245" s="48"/>
      <c r="E245" s="117"/>
      <c r="F245" s="120"/>
      <c r="G245" s="121"/>
      <c r="H245" s="115"/>
      <c r="I245" s="116"/>
      <c r="J245" s="48"/>
      <c r="K245" s="117"/>
      <c r="L245" s="120"/>
      <c r="M245" s="121"/>
    </row>
    <row r="246" spans="2:13" ht="16" x14ac:dyDescent="0.2">
      <c r="B246" s="118" t="s">
        <v>740</v>
      </c>
      <c r="C246" s="116"/>
      <c r="D246" s="48"/>
      <c r="E246" s="117"/>
      <c r="F246" s="120"/>
      <c r="G246" s="121"/>
      <c r="H246" s="115"/>
      <c r="I246" s="116"/>
      <c r="J246" s="48"/>
      <c r="K246" s="117"/>
      <c r="L246" s="120"/>
      <c r="M246" s="121"/>
    </row>
    <row r="247" spans="2:13" ht="16" x14ac:dyDescent="0.2">
      <c r="B247" s="118" t="s">
        <v>741</v>
      </c>
      <c r="C247" s="116"/>
      <c r="D247" s="48"/>
      <c r="E247" s="117"/>
      <c r="F247" s="120"/>
      <c r="G247" s="121"/>
      <c r="H247" s="115"/>
      <c r="I247" s="116"/>
      <c r="J247" s="48"/>
      <c r="K247" s="117"/>
      <c r="L247" s="120"/>
      <c r="M247" s="121"/>
    </row>
    <row r="248" spans="2:13" ht="16" x14ac:dyDescent="0.2">
      <c r="B248" s="118" t="s">
        <v>742</v>
      </c>
      <c r="C248" s="116"/>
      <c r="D248" s="48"/>
      <c r="E248" s="117"/>
      <c r="F248" s="120"/>
      <c r="G248" s="121"/>
      <c r="H248" s="115"/>
      <c r="I248" s="116"/>
      <c r="J248" s="48"/>
      <c r="K248" s="117"/>
      <c r="L248" s="120"/>
      <c r="M248" s="121"/>
    </row>
    <row r="249" spans="2:13" ht="16" x14ac:dyDescent="0.2">
      <c r="B249" s="118" t="s">
        <v>743</v>
      </c>
      <c r="C249" s="116"/>
      <c r="D249" s="48"/>
      <c r="E249" s="117"/>
      <c r="F249" s="120"/>
      <c r="G249" s="121"/>
      <c r="H249" s="115"/>
      <c r="I249" s="116"/>
      <c r="J249" s="48"/>
      <c r="K249" s="117"/>
      <c r="L249" s="120"/>
      <c r="M249" s="121"/>
    </row>
    <row r="250" spans="2:13" ht="16" x14ac:dyDescent="0.2">
      <c r="B250" s="118" t="s">
        <v>744</v>
      </c>
      <c r="C250" s="116"/>
      <c r="D250" s="48"/>
      <c r="E250" s="117"/>
      <c r="F250" s="120"/>
      <c r="G250" s="121"/>
      <c r="H250" s="115"/>
      <c r="I250" s="116"/>
      <c r="J250" s="48"/>
      <c r="K250" s="117"/>
      <c r="L250" s="120"/>
      <c r="M250" s="121"/>
    </row>
    <row r="251" spans="2:13" ht="16" x14ac:dyDescent="0.2">
      <c r="B251" s="118" t="s">
        <v>745</v>
      </c>
      <c r="C251" s="116"/>
      <c r="D251" s="48"/>
      <c r="E251" s="117"/>
      <c r="F251" s="120"/>
      <c r="G251" s="121"/>
      <c r="H251" s="115"/>
      <c r="I251" s="116"/>
      <c r="J251" s="48"/>
      <c r="K251" s="117"/>
      <c r="L251" s="120"/>
      <c r="M251" s="121"/>
    </row>
    <row r="252" spans="2:13" ht="16" x14ac:dyDescent="0.2">
      <c r="B252" s="118" t="s">
        <v>746</v>
      </c>
      <c r="C252" s="116"/>
      <c r="D252" s="48"/>
      <c r="E252" s="117"/>
      <c r="F252" s="120"/>
      <c r="G252" s="121"/>
      <c r="H252" s="115"/>
      <c r="I252" s="116"/>
      <c r="J252" s="48"/>
      <c r="K252" s="117"/>
      <c r="L252" s="120"/>
      <c r="M252" s="121"/>
    </row>
    <row r="253" spans="2:13" ht="16" x14ac:dyDescent="0.2">
      <c r="B253" s="118" t="s">
        <v>747</v>
      </c>
      <c r="C253" s="116"/>
      <c r="D253" s="48"/>
      <c r="E253" s="117"/>
      <c r="F253" s="120"/>
      <c r="G253" s="121"/>
      <c r="H253" s="115"/>
      <c r="I253" s="116"/>
      <c r="J253" s="48"/>
      <c r="K253" s="117"/>
      <c r="L253" s="120"/>
      <c r="M253" s="121"/>
    </row>
    <row r="254" spans="2:13" ht="16" x14ac:dyDescent="0.2">
      <c r="B254" s="118" t="s">
        <v>748</v>
      </c>
      <c r="C254" s="116"/>
      <c r="D254" s="48"/>
      <c r="E254" s="117"/>
      <c r="F254" s="120"/>
      <c r="G254" s="121"/>
      <c r="H254" s="115"/>
      <c r="I254" s="116"/>
      <c r="J254" s="48"/>
      <c r="K254" s="117"/>
      <c r="L254" s="120"/>
      <c r="M254" s="121"/>
    </row>
    <row r="255" spans="2:13" ht="16" x14ac:dyDescent="0.2">
      <c r="B255" s="118" t="s">
        <v>749</v>
      </c>
      <c r="C255" s="116"/>
      <c r="D255" s="48"/>
      <c r="E255" s="117"/>
      <c r="F255" s="120"/>
      <c r="G255" s="121"/>
      <c r="H255" s="115"/>
      <c r="I255" s="116"/>
      <c r="J255" s="48"/>
      <c r="K255" s="117"/>
      <c r="L255" s="120"/>
      <c r="M255" s="121"/>
    </row>
    <row r="256" spans="2:13" ht="16" x14ac:dyDescent="0.2">
      <c r="B256" s="118" t="s">
        <v>750</v>
      </c>
      <c r="C256" s="116"/>
      <c r="D256" s="48"/>
      <c r="E256" s="117"/>
      <c r="F256" s="120"/>
      <c r="G256" s="121"/>
      <c r="H256" s="115"/>
      <c r="I256" s="116"/>
      <c r="J256" s="48"/>
      <c r="K256" s="117"/>
      <c r="L256" s="120"/>
      <c r="M256" s="121"/>
    </row>
    <row r="257" spans="2:13" ht="16" x14ac:dyDescent="0.2">
      <c r="B257" s="118" t="s">
        <v>751</v>
      </c>
      <c r="C257" s="116"/>
      <c r="D257" s="48"/>
      <c r="E257" s="117"/>
      <c r="F257" s="120"/>
      <c r="G257" s="121"/>
      <c r="H257" s="115"/>
      <c r="I257" s="116"/>
      <c r="J257" s="48"/>
      <c r="K257" s="117"/>
      <c r="L257" s="120"/>
      <c r="M257" s="121"/>
    </row>
    <row r="258" spans="2:13" ht="16" x14ac:dyDescent="0.2">
      <c r="B258" s="118" t="s">
        <v>752</v>
      </c>
      <c r="C258" s="116"/>
      <c r="D258" s="48"/>
      <c r="E258" s="117"/>
      <c r="F258" s="120"/>
      <c r="G258" s="121"/>
      <c r="H258" s="115"/>
      <c r="I258" s="116"/>
      <c r="J258" s="48"/>
      <c r="K258" s="117"/>
      <c r="L258" s="120"/>
      <c r="M258" s="121"/>
    </row>
    <row r="259" spans="2:13" ht="16" x14ac:dyDescent="0.2">
      <c r="B259" s="118" t="s">
        <v>753</v>
      </c>
      <c r="C259" s="116"/>
      <c r="D259" s="48"/>
      <c r="E259" s="117"/>
      <c r="F259" s="120"/>
      <c r="G259" s="121"/>
      <c r="H259" s="115"/>
      <c r="I259" s="116"/>
      <c r="J259" s="48"/>
      <c r="K259" s="117"/>
      <c r="L259" s="120"/>
      <c r="M259" s="121"/>
    </row>
    <row r="260" spans="2:13" ht="16" x14ac:dyDescent="0.2">
      <c r="B260" s="118" t="s">
        <v>754</v>
      </c>
      <c r="C260" s="116"/>
      <c r="D260" s="48"/>
      <c r="E260" s="117"/>
      <c r="F260" s="120"/>
      <c r="G260" s="121"/>
      <c r="H260" s="115"/>
      <c r="I260" s="116"/>
      <c r="J260" s="48"/>
      <c r="K260" s="117"/>
      <c r="L260" s="120"/>
      <c r="M260" s="121"/>
    </row>
    <row r="261" spans="2:13" ht="16" x14ac:dyDescent="0.2">
      <c r="B261" s="118" t="s">
        <v>755</v>
      </c>
      <c r="C261" s="116"/>
      <c r="D261" s="48"/>
      <c r="E261" s="117"/>
      <c r="F261" s="120"/>
      <c r="G261" s="121"/>
      <c r="H261" s="115"/>
      <c r="I261" s="116"/>
      <c r="J261" s="48"/>
      <c r="K261" s="117"/>
      <c r="L261" s="120"/>
      <c r="M261" s="121"/>
    </row>
    <row r="262" spans="2:13" ht="16" x14ac:dyDescent="0.2">
      <c r="B262" s="118" t="s">
        <v>756</v>
      </c>
      <c r="C262" s="116"/>
      <c r="D262" s="48"/>
      <c r="E262" s="117"/>
      <c r="F262" s="120"/>
      <c r="G262" s="121"/>
      <c r="H262" s="115"/>
      <c r="I262" s="116"/>
      <c r="J262" s="48"/>
      <c r="K262" s="117"/>
      <c r="L262" s="120"/>
      <c r="M262" s="121"/>
    </row>
    <row r="263" spans="2:13" ht="16" x14ac:dyDescent="0.2">
      <c r="B263" s="118" t="s">
        <v>757</v>
      </c>
      <c r="C263" s="116"/>
      <c r="D263" s="48"/>
      <c r="E263" s="117"/>
      <c r="F263" s="120"/>
      <c r="G263" s="121"/>
      <c r="H263" s="115"/>
      <c r="I263" s="116"/>
      <c r="J263" s="48"/>
      <c r="K263" s="117"/>
      <c r="L263" s="120"/>
      <c r="M263" s="121"/>
    </row>
    <row r="264" spans="2:13" ht="16" x14ac:dyDescent="0.2">
      <c r="B264" s="118" t="s">
        <v>758</v>
      </c>
      <c r="C264" s="116"/>
      <c r="D264" s="48"/>
      <c r="E264" s="117"/>
      <c r="F264" s="120"/>
      <c r="G264" s="121"/>
      <c r="H264" s="115"/>
      <c r="I264" s="116"/>
      <c r="J264" s="48"/>
      <c r="K264" s="117"/>
      <c r="L264" s="120"/>
      <c r="M264" s="121"/>
    </row>
    <row r="265" spans="2:13" ht="16" x14ac:dyDescent="0.2">
      <c r="B265" s="118" t="s">
        <v>759</v>
      </c>
      <c r="C265" s="116"/>
      <c r="D265" s="48"/>
      <c r="E265" s="117"/>
      <c r="F265" s="120"/>
      <c r="G265" s="121"/>
      <c r="H265" s="115"/>
      <c r="I265" s="116"/>
      <c r="J265" s="48"/>
      <c r="K265" s="117"/>
      <c r="L265" s="120"/>
      <c r="M265" s="121"/>
    </row>
    <row r="266" spans="2:13" ht="16" x14ac:dyDescent="0.2">
      <c r="B266" s="118" t="s">
        <v>760</v>
      </c>
      <c r="C266" s="116"/>
      <c r="D266" s="48"/>
      <c r="E266" s="117"/>
      <c r="F266" s="120"/>
      <c r="G266" s="121"/>
      <c r="H266" s="115"/>
      <c r="I266" s="116"/>
      <c r="J266" s="48"/>
      <c r="K266" s="117"/>
      <c r="L266" s="120"/>
      <c r="M266" s="121"/>
    </row>
    <row r="267" spans="2:13" ht="16" x14ac:dyDescent="0.2">
      <c r="B267" s="118" t="s">
        <v>761</v>
      </c>
      <c r="C267" s="116"/>
      <c r="D267" s="48"/>
      <c r="E267" s="117"/>
      <c r="F267" s="120"/>
      <c r="G267" s="121"/>
      <c r="H267" s="115"/>
      <c r="I267" s="116"/>
      <c r="J267" s="48"/>
      <c r="K267" s="117"/>
      <c r="L267" s="120"/>
      <c r="M267" s="121"/>
    </row>
    <row r="268" spans="2:13" ht="16" x14ac:dyDescent="0.2">
      <c r="B268" s="118" t="s">
        <v>762</v>
      </c>
      <c r="C268" s="116"/>
      <c r="D268" s="48"/>
      <c r="E268" s="117"/>
      <c r="F268" s="120"/>
      <c r="G268" s="121"/>
      <c r="H268" s="115"/>
      <c r="I268" s="116"/>
      <c r="J268" s="48"/>
      <c r="K268" s="117"/>
      <c r="L268" s="120"/>
      <c r="M268" s="121"/>
    </row>
    <row r="269" spans="2:13" ht="16" x14ac:dyDescent="0.2">
      <c r="B269" s="118" t="s">
        <v>763</v>
      </c>
      <c r="C269" s="116"/>
      <c r="D269" s="48"/>
      <c r="E269" s="117"/>
      <c r="F269" s="120"/>
      <c r="G269" s="121"/>
      <c r="H269" s="115"/>
      <c r="I269" s="116"/>
      <c r="J269" s="48"/>
      <c r="K269" s="117"/>
      <c r="L269" s="120"/>
      <c r="M269" s="121"/>
    </row>
    <row r="270" spans="2:13" ht="16" x14ac:dyDescent="0.2">
      <c r="B270" s="118" t="s">
        <v>764</v>
      </c>
      <c r="C270" s="116"/>
      <c r="D270" s="48"/>
      <c r="E270" s="117"/>
      <c r="F270" s="120"/>
      <c r="G270" s="121"/>
      <c r="H270" s="115"/>
      <c r="I270" s="116"/>
      <c r="J270" s="48"/>
      <c r="K270" s="117"/>
      <c r="L270" s="120"/>
      <c r="M270" s="121"/>
    </row>
    <row r="271" spans="2:13" ht="16" x14ac:dyDescent="0.2">
      <c r="B271" s="118" t="s">
        <v>765</v>
      </c>
      <c r="C271" s="116"/>
      <c r="D271" s="48"/>
      <c r="E271" s="117"/>
      <c r="F271" s="120"/>
      <c r="G271" s="121"/>
      <c r="H271" s="115"/>
      <c r="I271" s="116"/>
      <c r="J271" s="48"/>
      <c r="K271" s="117"/>
      <c r="L271" s="120"/>
      <c r="M271" s="121"/>
    </row>
    <row r="272" spans="2:13" ht="16" x14ac:dyDescent="0.2">
      <c r="B272" s="118" t="s">
        <v>766</v>
      </c>
      <c r="C272" s="116"/>
      <c r="D272" s="48"/>
      <c r="E272" s="117"/>
      <c r="F272" s="120"/>
      <c r="G272" s="121"/>
      <c r="H272" s="115"/>
      <c r="I272" s="116"/>
      <c r="J272" s="48"/>
      <c r="K272" s="117"/>
      <c r="L272" s="120"/>
      <c r="M272" s="121"/>
    </row>
    <row r="273" spans="2:13" ht="16" x14ac:dyDescent="0.2">
      <c r="B273" s="118" t="s">
        <v>767</v>
      </c>
      <c r="C273" s="116"/>
      <c r="D273" s="48"/>
      <c r="E273" s="117"/>
      <c r="F273" s="120"/>
      <c r="G273" s="121"/>
      <c r="H273" s="115"/>
      <c r="I273" s="116"/>
      <c r="J273" s="48"/>
      <c r="K273" s="117"/>
      <c r="L273" s="120"/>
      <c r="M273" s="121"/>
    </row>
    <row r="274" spans="2:13" ht="16" x14ac:dyDescent="0.2">
      <c r="B274" s="118" t="s">
        <v>768</v>
      </c>
      <c r="C274" s="116"/>
      <c r="D274" s="48"/>
      <c r="E274" s="117"/>
      <c r="F274" s="120"/>
      <c r="G274" s="121"/>
      <c r="H274" s="115"/>
      <c r="I274" s="116"/>
      <c r="J274" s="48"/>
      <c r="K274" s="117"/>
      <c r="L274" s="120"/>
      <c r="M274" s="121"/>
    </row>
    <row r="275" spans="2:13" ht="16" x14ac:dyDescent="0.2">
      <c r="B275" s="118" t="s">
        <v>769</v>
      </c>
      <c r="C275" s="116"/>
      <c r="D275" s="48"/>
      <c r="E275" s="117"/>
      <c r="F275" s="120"/>
      <c r="G275" s="121"/>
      <c r="H275" s="115"/>
      <c r="I275" s="116"/>
      <c r="J275" s="48"/>
      <c r="K275" s="117"/>
      <c r="L275" s="120"/>
      <c r="M275" s="121"/>
    </row>
    <row r="276" spans="2:13" ht="16" x14ac:dyDescent="0.2">
      <c r="B276" s="118" t="s">
        <v>770</v>
      </c>
      <c r="C276" s="116"/>
      <c r="D276" s="48"/>
      <c r="E276" s="117"/>
      <c r="F276" s="120"/>
      <c r="G276" s="121"/>
      <c r="H276" s="115"/>
      <c r="I276" s="116"/>
      <c r="J276" s="48"/>
      <c r="K276" s="117"/>
      <c r="L276" s="120"/>
      <c r="M276" s="121"/>
    </row>
    <row r="277" spans="2:13" ht="16" x14ac:dyDescent="0.2">
      <c r="B277" s="118" t="s">
        <v>771</v>
      </c>
      <c r="C277" s="116"/>
      <c r="D277" s="48"/>
      <c r="E277" s="117"/>
      <c r="F277" s="120"/>
      <c r="G277" s="121"/>
      <c r="H277" s="115"/>
      <c r="I277" s="116"/>
      <c r="J277" s="48"/>
      <c r="K277" s="117"/>
      <c r="L277" s="120"/>
      <c r="M277" s="121"/>
    </row>
    <row r="278" spans="2:13" ht="16" x14ac:dyDescent="0.2">
      <c r="B278" s="118" t="s">
        <v>772</v>
      </c>
      <c r="C278" s="116"/>
      <c r="D278" s="48"/>
      <c r="E278" s="117"/>
      <c r="F278" s="120"/>
      <c r="G278" s="121"/>
      <c r="H278" s="115"/>
      <c r="I278" s="116"/>
      <c r="J278" s="48"/>
      <c r="K278" s="117"/>
      <c r="L278" s="120"/>
      <c r="M278" s="121"/>
    </row>
    <row r="279" spans="2:13" ht="16" x14ac:dyDescent="0.2">
      <c r="B279" s="118" t="s">
        <v>773</v>
      </c>
      <c r="C279" s="116"/>
      <c r="D279" s="48"/>
      <c r="E279" s="117"/>
      <c r="F279" s="120"/>
      <c r="G279" s="121"/>
      <c r="H279" s="115"/>
      <c r="I279" s="116"/>
      <c r="J279" s="48"/>
      <c r="K279" s="117"/>
      <c r="L279" s="120"/>
      <c r="M279" s="121"/>
    </row>
    <row r="280" spans="2:13" ht="16" x14ac:dyDescent="0.2">
      <c r="B280" s="118" t="s">
        <v>774</v>
      </c>
      <c r="C280" s="116"/>
      <c r="D280" s="48"/>
      <c r="E280" s="117"/>
      <c r="F280" s="120"/>
      <c r="G280" s="121"/>
      <c r="H280" s="115"/>
      <c r="I280" s="116"/>
      <c r="J280" s="48"/>
      <c r="K280" s="117"/>
      <c r="L280" s="120"/>
      <c r="M280" s="121"/>
    </row>
    <row r="281" spans="2:13" ht="16" x14ac:dyDescent="0.2">
      <c r="B281" s="118" t="s">
        <v>775</v>
      </c>
      <c r="C281" s="116"/>
      <c r="D281" s="48"/>
      <c r="E281" s="117"/>
      <c r="F281" s="120"/>
      <c r="G281" s="121"/>
      <c r="H281" s="115"/>
      <c r="I281" s="116"/>
      <c r="J281" s="48"/>
      <c r="K281" s="117"/>
      <c r="L281" s="120"/>
      <c r="M281" s="121"/>
    </row>
    <row r="282" spans="2:13" ht="16" x14ac:dyDescent="0.2">
      <c r="B282" s="118" t="s">
        <v>776</v>
      </c>
      <c r="C282" s="116"/>
      <c r="D282" s="48"/>
      <c r="E282" s="117"/>
      <c r="F282" s="120"/>
      <c r="G282" s="121"/>
      <c r="H282" s="115"/>
      <c r="I282" s="116"/>
      <c r="J282" s="48"/>
      <c r="K282" s="117"/>
      <c r="L282" s="120"/>
      <c r="M282" s="121"/>
    </row>
    <row r="283" spans="2:13" ht="16" x14ac:dyDescent="0.2">
      <c r="B283" s="118" t="s">
        <v>777</v>
      </c>
      <c r="C283" s="116"/>
      <c r="D283" s="48"/>
      <c r="E283" s="117"/>
      <c r="F283" s="120"/>
      <c r="G283" s="121"/>
      <c r="H283" s="115"/>
      <c r="I283" s="116"/>
      <c r="J283" s="48"/>
      <c r="K283" s="117"/>
      <c r="L283" s="120"/>
      <c r="M283" s="121"/>
    </row>
    <row r="284" spans="2:13" ht="16" x14ac:dyDescent="0.2">
      <c r="B284" s="118" t="s">
        <v>778</v>
      </c>
      <c r="C284" s="116"/>
      <c r="D284" s="48"/>
      <c r="E284" s="117"/>
      <c r="F284" s="120"/>
      <c r="G284" s="121"/>
      <c r="H284" s="115"/>
      <c r="I284" s="116"/>
      <c r="J284" s="48"/>
      <c r="K284" s="117"/>
      <c r="L284" s="120"/>
      <c r="M284" s="121"/>
    </row>
    <row r="285" spans="2:13" ht="16" x14ac:dyDescent="0.2">
      <c r="B285" s="118" t="s">
        <v>779</v>
      </c>
      <c r="C285" s="116"/>
      <c r="D285" s="48"/>
      <c r="E285" s="117"/>
      <c r="F285" s="120"/>
      <c r="G285" s="121"/>
      <c r="H285" s="115"/>
      <c r="I285" s="116"/>
      <c r="J285" s="48"/>
      <c r="K285" s="117"/>
      <c r="L285" s="120"/>
      <c r="M285" s="121"/>
    </row>
    <row r="286" spans="2:13" ht="16" x14ac:dyDescent="0.2">
      <c r="B286" s="118" t="s">
        <v>780</v>
      </c>
      <c r="C286" s="116"/>
      <c r="D286" s="48"/>
      <c r="E286" s="117"/>
      <c r="F286" s="120"/>
      <c r="G286" s="121"/>
      <c r="H286" s="115"/>
      <c r="I286" s="116"/>
      <c r="J286" s="48"/>
      <c r="K286" s="117"/>
      <c r="L286" s="120"/>
      <c r="M286" s="121"/>
    </row>
    <row r="287" spans="2:13" ht="16" x14ac:dyDescent="0.2">
      <c r="B287" s="118" t="s">
        <v>781</v>
      </c>
      <c r="C287" s="116"/>
      <c r="D287" s="48"/>
      <c r="E287" s="117"/>
      <c r="F287" s="120"/>
      <c r="G287" s="121"/>
      <c r="H287" s="115"/>
      <c r="I287" s="116"/>
      <c r="J287" s="48"/>
      <c r="K287" s="117"/>
      <c r="L287" s="120"/>
      <c r="M287" s="121"/>
    </row>
    <row r="288" spans="2:13" ht="16" x14ac:dyDescent="0.2">
      <c r="B288" s="118" t="s">
        <v>782</v>
      </c>
      <c r="C288" s="116"/>
      <c r="D288" s="48"/>
      <c r="E288" s="117"/>
      <c r="F288" s="120"/>
      <c r="G288" s="121"/>
      <c r="H288" s="115"/>
      <c r="I288" s="116"/>
      <c r="J288" s="48"/>
      <c r="K288" s="117"/>
      <c r="L288" s="120"/>
      <c r="M288" s="121"/>
    </row>
    <row r="289" spans="2:13" ht="16" x14ac:dyDescent="0.2">
      <c r="B289" s="118" t="s">
        <v>783</v>
      </c>
      <c r="C289" s="116"/>
      <c r="D289" s="48"/>
      <c r="E289" s="117"/>
      <c r="F289" s="120"/>
      <c r="G289" s="121"/>
      <c r="H289" s="115"/>
      <c r="I289" s="116"/>
      <c r="J289" s="48"/>
      <c r="K289" s="117"/>
      <c r="L289" s="120"/>
      <c r="M289" s="121"/>
    </row>
    <row r="290" spans="2:13" ht="16" x14ac:dyDescent="0.2">
      <c r="B290" s="118" t="s">
        <v>784</v>
      </c>
      <c r="C290" s="116"/>
      <c r="D290" s="48"/>
      <c r="E290" s="117"/>
      <c r="F290" s="120"/>
      <c r="G290" s="121"/>
      <c r="H290" s="115"/>
      <c r="I290" s="116"/>
      <c r="J290" s="48"/>
      <c r="K290" s="117"/>
      <c r="L290" s="120"/>
      <c r="M290" s="121"/>
    </row>
    <row r="291" spans="2:13" ht="16" x14ac:dyDescent="0.2">
      <c r="B291" s="118" t="s">
        <v>785</v>
      </c>
      <c r="C291" s="116"/>
      <c r="D291" s="48"/>
      <c r="E291" s="117"/>
      <c r="F291" s="120"/>
      <c r="G291" s="121"/>
      <c r="H291" s="115"/>
      <c r="I291" s="116"/>
      <c r="J291" s="48"/>
      <c r="K291" s="117"/>
      <c r="L291" s="120"/>
      <c r="M291" s="121"/>
    </row>
    <row r="292" spans="2:13" ht="16" x14ac:dyDescent="0.2">
      <c r="B292" s="118" t="s">
        <v>786</v>
      </c>
      <c r="C292" s="116"/>
      <c r="D292" s="48"/>
      <c r="E292" s="117"/>
      <c r="F292" s="120"/>
      <c r="G292" s="121"/>
      <c r="H292" s="115"/>
      <c r="I292" s="116"/>
      <c r="J292" s="48"/>
      <c r="K292" s="117"/>
      <c r="L292" s="120"/>
      <c r="M292" s="121"/>
    </row>
    <row r="293" spans="2:13" ht="16" x14ac:dyDescent="0.2">
      <c r="B293" s="118" t="s">
        <v>787</v>
      </c>
      <c r="C293" s="116"/>
      <c r="D293" s="48"/>
      <c r="E293" s="117"/>
      <c r="F293" s="120"/>
      <c r="G293" s="121"/>
      <c r="H293" s="115"/>
      <c r="I293" s="116"/>
      <c r="J293" s="48"/>
      <c r="K293" s="117"/>
      <c r="L293" s="120"/>
      <c r="M293" s="121"/>
    </row>
    <row r="294" spans="2:13" ht="16" x14ac:dyDescent="0.2">
      <c r="B294" s="118" t="s">
        <v>788</v>
      </c>
      <c r="C294" s="116"/>
      <c r="D294" s="48"/>
      <c r="E294" s="117"/>
      <c r="F294" s="120"/>
      <c r="G294" s="121"/>
      <c r="H294" s="115"/>
      <c r="I294" s="116"/>
      <c r="J294" s="48"/>
      <c r="K294" s="117"/>
      <c r="L294" s="120"/>
      <c r="M294" s="121"/>
    </row>
    <row r="295" spans="2:13" ht="16" x14ac:dyDescent="0.2">
      <c r="B295" s="118" t="s">
        <v>789</v>
      </c>
      <c r="C295" s="116"/>
      <c r="D295" s="48"/>
      <c r="E295" s="117"/>
      <c r="F295" s="120"/>
      <c r="G295" s="121"/>
      <c r="H295" s="115"/>
      <c r="I295" s="116"/>
      <c r="J295" s="48"/>
      <c r="K295" s="117"/>
      <c r="L295" s="120"/>
      <c r="M295" s="121"/>
    </row>
    <row r="296" spans="2:13" ht="16" x14ac:dyDescent="0.2">
      <c r="B296" s="118" t="s">
        <v>790</v>
      </c>
      <c r="C296" s="116"/>
      <c r="D296" s="48"/>
      <c r="E296" s="117"/>
      <c r="F296" s="120"/>
      <c r="G296" s="121"/>
      <c r="H296" s="115"/>
      <c r="I296" s="116"/>
      <c r="J296" s="48"/>
      <c r="K296" s="117"/>
      <c r="L296" s="120"/>
      <c r="M296" s="121"/>
    </row>
    <row r="297" spans="2:13" ht="16" x14ac:dyDescent="0.2">
      <c r="B297" s="118" t="s">
        <v>791</v>
      </c>
      <c r="C297" s="116"/>
      <c r="D297" s="48"/>
      <c r="E297" s="117"/>
      <c r="F297" s="120"/>
      <c r="G297" s="121"/>
      <c r="H297" s="115"/>
      <c r="I297" s="116"/>
      <c r="J297" s="48"/>
      <c r="K297" s="117"/>
      <c r="L297" s="120"/>
      <c r="M297" s="121"/>
    </row>
    <row r="298" spans="2:13" ht="16" x14ac:dyDescent="0.2">
      <c r="B298" s="118" t="s">
        <v>792</v>
      </c>
      <c r="C298" s="116"/>
      <c r="D298" s="48"/>
      <c r="E298" s="117"/>
      <c r="F298" s="120"/>
      <c r="G298" s="121"/>
      <c r="H298" s="115"/>
      <c r="I298" s="116"/>
      <c r="J298" s="48"/>
      <c r="K298" s="117"/>
      <c r="L298" s="120"/>
      <c r="M298" s="121"/>
    </row>
    <row r="299" spans="2:13" ht="16" x14ac:dyDescent="0.2">
      <c r="B299" s="118" t="s">
        <v>793</v>
      </c>
      <c r="C299" s="116"/>
      <c r="D299" s="48"/>
      <c r="E299" s="117"/>
      <c r="F299" s="120"/>
      <c r="G299" s="121"/>
      <c r="H299" s="115"/>
      <c r="I299" s="116"/>
      <c r="J299" s="48"/>
      <c r="K299" s="117"/>
      <c r="L299" s="120"/>
      <c r="M299" s="121"/>
    </row>
    <row r="300" spans="2:13" ht="16" x14ac:dyDescent="0.2">
      <c r="B300" s="118" t="s">
        <v>794</v>
      </c>
      <c r="C300" s="116"/>
      <c r="D300" s="48"/>
      <c r="E300" s="117"/>
      <c r="F300" s="120"/>
      <c r="G300" s="121"/>
      <c r="H300" s="115"/>
      <c r="I300" s="116"/>
      <c r="J300" s="48"/>
      <c r="K300" s="117"/>
      <c r="L300" s="120"/>
      <c r="M300" s="121"/>
    </row>
    <row r="301" spans="2:13" ht="16" x14ac:dyDescent="0.2">
      <c r="B301" s="118" t="s">
        <v>795</v>
      </c>
      <c r="C301" s="116"/>
      <c r="D301" s="48"/>
      <c r="E301" s="117"/>
      <c r="F301" s="120"/>
      <c r="G301" s="121"/>
      <c r="H301" s="115"/>
      <c r="I301" s="116"/>
      <c r="J301" s="48"/>
      <c r="K301" s="117"/>
      <c r="L301" s="120"/>
      <c r="M301" s="121"/>
    </row>
    <row r="302" spans="2:13" ht="16" x14ac:dyDescent="0.2">
      <c r="B302" s="118" t="s">
        <v>796</v>
      </c>
      <c r="C302" s="116"/>
      <c r="D302" s="48"/>
      <c r="E302" s="117"/>
      <c r="F302" s="120"/>
      <c r="G302" s="121"/>
      <c r="H302" s="115"/>
      <c r="I302" s="116"/>
      <c r="J302" s="48"/>
      <c r="K302" s="117"/>
      <c r="L302" s="120"/>
      <c r="M302" s="121"/>
    </row>
    <row r="303" spans="2:13" ht="16" x14ac:dyDescent="0.2">
      <c r="B303" s="118" t="s">
        <v>797</v>
      </c>
      <c r="C303" s="116"/>
      <c r="D303" s="48"/>
      <c r="E303" s="117"/>
      <c r="F303" s="120"/>
      <c r="G303" s="121"/>
      <c r="H303" s="115"/>
      <c r="I303" s="116"/>
      <c r="J303" s="48"/>
      <c r="K303" s="117"/>
      <c r="L303" s="120"/>
      <c r="M303" s="121"/>
    </row>
    <row r="304" spans="2:13" ht="16" x14ac:dyDescent="0.2">
      <c r="B304" s="118" t="s">
        <v>798</v>
      </c>
      <c r="C304" s="116"/>
      <c r="D304" s="48"/>
      <c r="E304" s="117"/>
      <c r="F304" s="120"/>
      <c r="G304" s="121"/>
      <c r="H304" s="115"/>
      <c r="I304" s="116"/>
      <c r="J304" s="48"/>
      <c r="K304" s="117"/>
      <c r="L304" s="120"/>
      <c r="M304" s="121"/>
    </row>
    <row r="305" spans="2:13" ht="16" x14ac:dyDescent="0.2">
      <c r="B305" s="118" t="s">
        <v>799</v>
      </c>
      <c r="C305" s="116"/>
      <c r="D305" s="48"/>
      <c r="E305" s="117"/>
      <c r="F305" s="120"/>
      <c r="G305" s="121"/>
      <c r="H305" s="115"/>
      <c r="I305" s="116"/>
      <c r="J305" s="48"/>
      <c r="K305" s="117"/>
      <c r="L305" s="120"/>
      <c r="M305" s="121"/>
    </row>
    <row r="306" spans="2:13" ht="16" x14ac:dyDescent="0.2">
      <c r="B306" s="118" t="s">
        <v>800</v>
      </c>
      <c r="C306" s="116"/>
      <c r="D306" s="48"/>
      <c r="E306" s="117"/>
      <c r="F306" s="120"/>
      <c r="G306" s="121"/>
      <c r="H306" s="115"/>
      <c r="I306" s="116"/>
      <c r="J306" s="48"/>
      <c r="K306" s="117"/>
      <c r="L306" s="120"/>
      <c r="M306" s="121"/>
    </row>
    <row r="307" spans="2:13" ht="16" x14ac:dyDescent="0.2">
      <c r="B307" s="118" t="s">
        <v>801</v>
      </c>
      <c r="C307" s="116"/>
      <c r="D307" s="48"/>
      <c r="E307" s="117"/>
      <c r="F307" s="120"/>
      <c r="G307" s="121"/>
      <c r="H307" s="115"/>
      <c r="I307" s="116"/>
      <c r="J307" s="48"/>
      <c r="K307" s="117"/>
      <c r="L307" s="120"/>
      <c r="M307" s="121"/>
    </row>
    <row r="308" spans="2:13" ht="16" x14ac:dyDescent="0.2">
      <c r="B308" s="118" t="s">
        <v>802</v>
      </c>
      <c r="C308" s="116"/>
      <c r="D308" s="48"/>
      <c r="E308" s="117"/>
      <c r="F308" s="120"/>
      <c r="G308" s="121"/>
      <c r="H308" s="115"/>
      <c r="I308" s="116"/>
      <c r="J308" s="48"/>
      <c r="K308" s="117"/>
      <c r="L308" s="120"/>
      <c r="M308" s="121"/>
    </row>
    <row r="309" spans="2:13" ht="16" x14ac:dyDescent="0.2">
      <c r="B309" s="118" t="s">
        <v>803</v>
      </c>
      <c r="C309" s="116"/>
      <c r="D309" s="48"/>
      <c r="E309" s="117"/>
      <c r="F309" s="120"/>
      <c r="G309" s="121"/>
      <c r="H309" s="115"/>
      <c r="I309" s="116"/>
      <c r="J309" s="48"/>
      <c r="K309" s="117"/>
      <c r="L309" s="120"/>
      <c r="M309" s="121"/>
    </row>
    <row r="310" spans="2:13" ht="16" x14ac:dyDescent="0.2">
      <c r="B310" s="118" t="s">
        <v>804</v>
      </c>
      <c r="C310" s="116"/>
      <c r="D310" s="48"/>
      <c r="E310" s="117"/>
      <c r="F310" s="120"/>
      <c r="G310" s="121"/>
      <c r="H310" s="115"/>
      <c r="I310" s="116"/>
      <c r="J310" s="48"/>
      <c r="K310" s="117"/>
      <c r="L310" s="120"/>
      <c r="M310" s="121"/>
    </row>
    <row r="311" spans="2:13" ht="16" x14ac:dyDescent="0.2">
      <c r="B311" s="118" t="s">
        <v>805</v>
      </c>
      <c r="C311" s="116"/>
      <c r="D311" s="48"/>
      <c r="E311" s="117"/>
      <c r="F311" s="120"/>
      <c r="G311" s="121"/>
      <c r="H311" s="115"/>
      <c r="I311" s="116"/>
      <c r="J311" s="48"/>
      <c r="K311" s="117"/>
      <c r="L311" s="120"/>
      <c r="M311" s="121"/>
    </row>
    <row r="312" spans="2:13" ht="16" x14ac:dyDescent="0.2">
      <c r="B312" s="118" t="s">
        <v>806</v>
      </c>
      <c r="C312" s="116"/>
      <c r="D312" s="48"/>
      <c r="E312" s="117"/>
      <c r="F312" s="120"/>
      <c r="G312" s="121"/>
      <c r="H312" s="115"/>
      <c r="I312" s="116"/>
      <c r="J312" s="48"/>
      <c r="K312" s="117"/>
      <c r="L312" s="120"/>
      <c r="M312" s="121"/>
    </row>
    <row r="313" spans="2:13" ht="16" x14ac:dyDescent="0.2">
      <c r="B313" s="118" t="s">
        <v>807</v>
      </c>
      <c r="C313" s="116"/>
      <c r="D313" s="48"/>
      <c r="E313" s="117"/>
      <c r="F313" s="120"/>
      <c r="G313" s="121"/>
      <c r="H313" s="115"/>
      <c r="I313" s="116"/>
      <c r="J313" s="48"/>
      <c r="K313" s="117"/>
      <c r="L313" s="120"/>
      <c r="M313" s="121"/>
    </row>
    <row r="314" spans="2:13" ht="16" x14ac:dyDescent="0.2">
      <c r="B314" s="118" t="s">
        <v>808</v>
      </c>
      <c r="C314" s="116"/>
      <c r="D314" s="48"/>
      <c r="E314" s="117"/>
      <c r="F314" s="120"/>
      <c r="G314" s="121"/>
      <c r="H314" s="115"/>
      <c r="I314" s="116"/>
      <c r="J314" s="48"/>
      <c r="K314" s="117"/>
      <c r="L314" s="120"/>
      <c r="M314" s="121"/>
    </row>
    <row r="315" spans="2:13" ht="16" x14ac:dyDescent="0.2">
      <c r="B315" s="118" t="s">
        <v>809</v>
      </c>
      <c r="C315" s="116"/>
      <c r="D315" s="48"/>
      <c r="E315" s="117"/>
      <c r="F315" s="120"/>
      <c r="G315" s="121"/>
      <c r="H315" s="115"/>
      <c r="I315" s="116"/>
      <c r="J315" s="48"/>
      <c r="K315" s="117"/>
      <c r="L315" s="120"/>
      <c r="M315" s="121"/>
    </row>
    <row r="316" spans="2:13" ht="16" x14ac:dyDescent="0.2">
      <c r="B316" s="118" t="s">
        <v>810</v>
      </c>
      <c r="C316" s="116"/>
      <c r="D316" s="48"/>
      <c r="E316" s="117"/>
      <c r="F316" s="120"/>
      <c r="G316" s="121"/>
      <c r="H316" s="115"/>
      <c r="I316" s="116"/>
      <c r="J316" s="48"/>
      <c r="K316" s="117"/>
      <c r="L316" s="120"/>
      <c r="M316" s="121"/>
    </row>
    <row r="317" spans="2:13" ht="16" x14ac:dyDescent="0.2">
      <c r="B317" s="118" t="s">
        <v>811</v>
      </c>
      <c r="C317" s="116"/>
      <c r="D317" s="48"/>
      <c r="E317" s="117"/>
      <c r="F317" s="120"/>
      <c r="G317" s="121"/>
      <c r="H317" s="115"/>
      <c r="I317" s="116"/>
      <c r="J317" s="48"/>
      <c r="K317" s="117"/>
      <c r="L317" s="120"/>
      <c r="M317" s="121"/>
    </row>
    <row r="318" spans="2:13" ht="16" x14ac:dyDescent="0.2">
      <c r="B318" s="118" t="s">
        <v>812</v>
      </c>
      <c r="C318" s="116"/>
      <c r="D318" s="48"/>
      <c r="E318" s="117"/>
      <c r="F318" s="120"/>
      <c r="G318" s="121"/>
      <c r="H318" s="115"/>
      <c r="I318" s="116"/>
      <c r="J318" s="48"/>
      <c r="K318" s="117"/>
      <c r="L318" s="120"/>
      <c r="M318" s="121"/>
    </row>
    <row r="319" spans="2:13" ht="16" x14ac:dyDescent="0.2">
      <c r="B319" s="118" t="s">
        <v>813</v>
      </c>
      <c r="C319" s="116"/>
      <c r="D319" s="48"/>
      <c r="E319" s="117"/>
      <c r="F319" s="120"/>
      <c r="G319" s="121"/>
      <c r="H319" s="115"/>
      <c r="I319" s="116"/>
      <c r="J319" s="48"/>
      <c r="K319" s="117"/>
      <c r="L319" s="120"/>
      <c r="M319" s="121"/>
    </row>
    <row r="320" spans="2:13" ht="16" x14ac:dyDescent="0.2">
      <c r="B320" s="118" t="s">
        <v>814</v>
      </c>
      <c r="C320" s="116"/>
      <c r="D320" s="48"/>
      <c r="E320" s="117"/>
      <c r="F320" s="120"/>
      <c r="G320" s="121"/>
      <c r="H320" s="115"/>
      <c r="I320" s="116"/>
      <c r="J320" s="48"/>
      <c r="K320" s="117"/>
      <c r="L320" s="120"/>
      <c r="M320" s="121"/>
    </row>
    <row r="321" spans="2:13" ht="16" x14ac:dyDescent="0.2">
      <c r="B321" s="118" t="s">
        <v>815</v>
      </c>
      <c r="C321" s="116"/>
      <c r="D321" s="48"/>
      <c r="E321" s="117"/>
      <c r="F321" s="120"/>
      <c r="G321" s="121"/>
      <c r="H321" s="115"/>
      <c r="I321" s="116"/>
      <c r="J321" s="48"/>
      <c r="K321" s="117"/>
      <c r="L321" s="120"/>
      <c r="M321" s="121"/>
    </row>
    <row r="322" spans="2:13" ht="16" x14ac:dyDescent="0.2">
      <c r="B322" s="118" t="s">
        <v>816</v>
      </c>
      <c r="C322" s="116"/>
      <c r="D322" s="48"/>
      <c r="E322" s="117"/>
      <c r="F322" s="120"/>
      <c r="G322" s="121"/>
      <c r="H322" s="115"/>
      <c r="I322" s="116"/>
      <c r="J322" s="48"/>
      <c r="K322" s="117"/>
      <c r="L322" s="120"/>
      <c r="M322" s="121"/>
    </row>
    <row r="323" spans="2:13" ht="16" x14ac:dyDescent="0.2">
      <c r="B323" s="118" t="s">
        <v>817</v>
      </c>
      <c r="C323" s="116"/>
      <c r="D323" s="48"/>
      <c r="E323" s="117"/>
      <c r="F323" s="120"/>
      <c r="G323" s="121"/>
      <c r="H323" s="115"/>
      <c r="I323" s="116"/>
      <c r="J323" s="48"/>
      <c r="K323" s="117"/>
      <c r="L323" s="120"/>
      <c r="M323" s="121"/>
    </row>
    <row r="324" spans="2:13" ht="16" x14ac:dyDescent="0.2">
      <c r="B324" s="118" t="s">
        <v>818</v>
      </c>
      <c r="C324" s="116"/>
      <c r="D324" s="48"/>
      <c r="E324" s="117"/>
      <c r="F324" s="120"/>
      <c r="G324" s="121"/>
      <c r="H324" s="115"/>
      <c r="I324" s="116"/>
      <c r="J324" s="48"/>
      <c r="K324" s="117"/>
      <c r="L324" s="120"/>
      <c r="M324" s="121"/>
    </row>
    <row r="325" spans="2:13" ht="16" x14ac:dyDescent="0.2">
      <c r="B325" s="118" t="s">
        <v>819</v>
      </c>
      <c r="C325" s="116"/>
      <c r="D325" s="48"/>
      <c r="E325" s="117"/>
      <c r="F325" s="120"/>
      <c r="G325" s="121"/>
      <c r="H325" s="115"/>
      <c r="I325" s="116"/>
      <c r="J325" s="48"/>
      <c r="K325" s="117"/>
      <c r="L325" s="120"/>
      <c r="M325" s="121"/>
    </row>
    <row r="326" spans="2:13" ht="16" x14ac:dyDescent="0.2">
      <c r="B326" s="118" t="s">
        <v>820</v>
      </c>
      <c r="C326" s="116"/>
      <c r="D326" s="48"/>
      <c r="E326" s="117"/>
      <c r="F326" s="120"/>
      <c r="G326" s="121"/>
      <c r="H326" s="115"/>
      <c r="I326" s="116"/>
      <c r="J326" s="48"/>
      <c r="K326" s="117"/>
      <c r="L326" s="120"/>
      <c r="M326" s="121"/>
    </row>
    <row r="327" spans="2:13" ht="16" x14ac:dyDescent="0.2">
      <c r="B327" s="118" t="s">
        <v>821</v>
      </c>
      <c r="C327" s="116"/>
      <c r="D327" s="48"/>
      <c r="E327" s="117"/>
      <c r="F327" s="120"/>
      <c r="G327" s="121"/>
      <c r="H327" s="115"/>
      <c r="I327" s="116"/>
      <c r="J327" s="48"/>
      <c r="K327" s="117"/>
      <c r="L327" s="120"/>
      <c r="M327" s="121"/>
    </row>
    <row r="328" spans="2:13" ht="16" x14ac:dyDescent="0.2">
      <c r="B328" s="118" t="s">
        <v>822</v>
      </c>
      <c r="C328" s="116"/>
      <c r="D328" s="48"/>
      <c r="E328" s="117"/>
      <c r="F328" s="120"/>
      <c r="G328" s="121"/>
      <c r="H328" s="115"/>
      <c r="I328" s="116"/>
      <c r="J328" s="48"/>
      <c r="K328" s="117"/>
      <c r="L328" s="120"/>
      <c r="M328" s="121"/>
    </row>
    <row r="329" spans="2:13" ht="16" x14ac:dyDescent="0.2">
      <c r="B329" s="118" t="s">
        <v>823</v>
      </c>
      <c r="C329" s="116"/>
      <c r="D329" s="48"/>
      <c r="E329" s="117"/>
      <c r="F329" s="120"/>
      <c r="G329" s="121"/>
      <c r="H329" s="115"/>
      <c r="I329" s="116"/>
      <c r="J329" s="48"/>
      <c r="K329" s="117"/>
      <c r="L329" s="120"/>
      <c r="M329" s="121"/>
    </row>
    <row r="330" spans="2:13" ht="16" x14ac:dyDescent="0.2">
      <c r="B330" s="118" t="s">
        <v>824</v>
      </c>
      <c r="C330" s="116"/>
      <c r="D330" s="48"/>
      <c r="E330" s="117"/>
      <c r="F330" s="120"/>
      <c r="G330" s="121"/>
      <c r="H330" s="115"/>
      <c r="I330" s="116"/>
      <c r="J330" s="48"/>
      <c r="K330" s="117"/>
      <c r="L330" s="120"/>
      <c r="M330" s="121"/>
    </row>
    <row r="331" spans="2:13" ht="16" x14ac:dyDescent="0.2">
      <c r="B331" s="118" t="s">
        <v>825</v>
      </c>
      <c r="C331" s="116"/>
      <c r="D331" s="48"/>
      <c r="E331" s="117"/>
      <c r="F331" s="120"/>
      <c r="G331" s="121"/>
      <c r="H331" s="115"/>
      <c r="I331" s="116"/>
      <c r="J331" s="48"/>
      <c r="K331" s="117"/>
      <c r="L331" s="120"/>
      <c r="M331" s="121"/>
    </row>
    <row r="332" spans="2:13" ht="16" x14ac:dyDescent="0.2">
      <c r="B332" s="118" t="s">
        <v>826</v>
      </c>
      <c r="C332" s="116"/>
      <c r="D332" s="48"/>
      <c r="E332" s="117"/>
      <c r="F332" s="120"/>
      <c r="G332" s="121"/>
      <c r="H332" s="115"/>
      <c r="I332" s="116"/>
      <c r="J332" s="48"/>
      <c r="K332" s="117"/>
      <c r="L332" s="120"/>
      <c r="M332" s="121"/>
    </row>
    <row r="333" spans="2:13" ht="16" x14ac:dyDescent="0.2">
      <c r="B333" s="118" t="s">
        <v>827</v>
      </c>
      <c r="C333" s="116"/>
      <c r="D333" s="48"/>
      <c r="E333" s="117"/>
      <c r="F333" s="120"/>
      <c r="G333" s="121"/>
      <c r="H333" s="115"/>
      <c r="I333" s="116"/>
      <c r="J333" s="48"/>
      <c r="K333" s="117"/>
      <c r="L333" s="120"/>
      <c r="M333" s="121"/>
    </row>
    <row r="334" spans="2:13" ht="16" x14ac:dyDescent="0.2">
      <c r="B334" s="118" t="s">
        <v>828</v>
      </c>
      <c r="C334" s="116"/>
      <c r="D334" s="48"/>
      <c r="E334" s="117"/>
      <c r="F334" s="120"/>
      <c r="G334" s="121"/>
      <c r="H334" s="115"/>
      <c r="I334" s="116"/>
      <c r="J334" s="48"/>
      <c r="K334" s="117"/>
      <c r="L334" s="120"/>
      <c r="M334" s="121"/>
    </row>
    <row r="335" spans="2:13" ht="16" x14ac:dyDescent="0.2">
      <c r="B335" s="118" t="s">
        <v>829</v>
      </c>
      <c r="C335" s="116"/>
      <c r="D335" s="48"/>
      <c r="E335" s="117"/>
      <c r="F335" s="120"/>
      <c r="G335" s="121"/>
      <c r="H335" s="115"/>
      <c r="I335" s="116"/>
      <c r="J335" s="48"/>
      <c r="K335" s="117"/>
      <c r="L335" s="120"/>
      <c r="M335" s="121"/>
    </row>
    <row r="336" spans="2:13" ht="16" x14ac:dyDescent="0.2">
      <c r="B336" s="118" t="s">
        <v>830</v>
      </c>
      <c r="C336" s="116"/>
      <c r="D336" s="48"/>
      <c r="E336" s="117"/>
      <c r="F336" s="120"/>
      <c r="G336" s="121"/>
      <c r="H336" s="115"/>
      <c r="I336" s="116"/>
      <c r="J336" s="48"/>
      <c r="K336" s="117"/>
      <c r="L336" s="120"/>
      <c r="M336" s="121"/>
    </row>
    <row r="337" spans="2:13" ht="16" x14ac:dyDescent="0.2">
      <c r="B337" s="118" t="s">
        <v>831</v>
      </c>
      <c r="C337" s="116"/>
      <c r="D337" s="48"/>
      <c r="E337" s="117"/>
      <c r="F337" s="120"/>
      <c r="G337" s="121"/>
      <c r="H337" s="115"/>
      <c r="I337" s="116"/>
      <c r="J337" s="48"/>
      <c r="K337" s="117"/>
      <c r="L337" s="120"/>
      <c r="M337" s="121"/>
    </row>
    <row r="338" spans="2:13" ht="16" x14ac:dyDescent="0.2">
      <c r="B338" s="118" t="s">
        <v>832</v>
      </c>
      <c r="C338" s="116"/>
      <c r="D338" s="48"/>
      <c r="E338" s="117"/>
      <c r="F338" s="120"/>
      <c r="G338" s="121"/>
      <c r="H338" s="115"/>
      <c r="I338" s="116"/>
      <c r="J338" s="48"/>
      <c r="K338" s="117"/>
      <c r="L338" s="120"/>
      <c r="M338" s="121"/>
    </row>
    <row r="339" spans="2:13" ht="16" x14ac:dyDescent="0.2">
      <c r="B339" s="118" t="s">
        <v>833</v>
      </c>
      <c r="C339" s="116"/>
      <c r="D339" s="48"/>
      <c r="E339" s="117"/>
      <c r="F339" s="120"/>
      <c r="G339" s="121"/>
      <c r="H339" s="115"/>
      <c r="I339" s="116"/>
      <c r="J339" s="48"/>
      <c r="K339" s="117"/>
      <c r="L339" s="120"/>
      <c r="M339" s="121"/>
    </row>
    <row r="340" spans="2:13" ht="16" x14ac:dyDescent="0.2">
      <c r="B340" s="118" t="s">
        <v>834</v>
      </c>
      <c r="C340" s="116"/>
      <c r="D340" s="48"/>
      <c r="E340" s="117"/>
      <c r="F340" s="120"/>
      <c r="G340" s="121"/>
      <c r="H340" s="115"/>
      <c r="I340" s="116"/>
      <c r="J340" s="48"/>
      <c r="K340" s="117"/>
      <c r="L340" s="120"/>
      <c r="M340" s="121"/>
    </row>
    <row r="341" spans="2:13" ht="16" x14ac:dyDescent="0.2">
      <c r="B341" s="118" t="s">
        <v>835</v>
      </c>
      <c r="C341" s="116"/>
      <c r="D341" s="48"/>
      <c r="E341" s="117"/>
      <c r="F341" s="120"/>
      <c r="G341" s="121"/>
      <c r="H341" s="115"/>
      <c r="I341" s="116"/>
      <c r="J341" s="48"/>
      <c r="K341" s="117"/>
      <c r="L341" s="120"/>
      <c r="M341" s="121"/>
    </row>
    <row r="342" spans="2:13" ht="16" x14ac:dyDescent="0.2">
      <c r="B342" s="118" t="s">
        <v>836</v>
      </c>
      <c r="C342" s="116"/>
      <c r="D342" s="48"/>
      <c r="E342" s="117"/>
      <c r="F342" s="120"/>
      <c r="G342" s="121"/>
      <c r="H342" s="115"/>
      <c r="I342" s="116"/>
      <c r="J342" s="48"/>
      <c r="K342" s="117"/>
      <c r="L342" s="120"/>
      <c r="M342" s="121"/>
    </row>
    <row r="343" spans="2:13" ht="16" x14ac:dyDescent="0.2">
      <c r="B343" s="118" t="s">
        <v>837</v>
      </c>
      <c r="C343" s="116"/>
      <c r="D343" s="48"/>
      <c r="E343" s="117"/>
      <c r="F343" s="120"/>
      <c r="G343" s="121"/>
      <c r="H343" s="115"/>
      <c r="I343" s="116"/>
      <c r="J343" s="48"/>
      <c r="K343" s="117"/>
      <c r="L343" s="120"/>
      <c r="M343" s="121"/>
    </row>
    <row r="344" spans="2:13" ht="16" x14ac:dyDescent="0.2">
      <c r="B344" s="118" t="s">
        <v>838</v>
      </c>
      <c r="C344" s="116"/>
      <c r="D344" s="48"/>
      <c r="E344" s="117"/>
      <c r="F344" s="120"/>
      <c r="G344" s="121"/>
      <c r="H344" s="115"/>
      <c r="I344" s="116"/>
      <c r="J344" s="48"/>
      <c r="K344" s="117"/>
      <c r="L344" s="120"/>
      <c r="M344" s="121"/>
    </row>
    <row r="345" spans="2:13" ht="16" x14ac:dyDescent="0.2">
      <c r="B345" s="118" t="s">
        <v>839</v>
      </c>
      <c r="C345" s="116"/>
      <c r="D345" s="48"/>
      <c r="E345" s="117"/>
      <c r="F345" s="120"/>
      <c r="G345" s="121"/>
      <c r="H345" s="115"/>
      <c r="I345" s="116"/>
      <c r="J345" s="48"/>
      <c r="K345" s="117"/>
      <c r="L345" s="120"/>
      <c r="M345" s="121"/>
    </row>
    <row r="346" spans="2:13" ht="16" x14ac:dyDescent="0.2">
      <c r="B346" s="118" t="s">
        <v>840</v>
      </c>
      <c r="C346" s="116"/>
      <c r="D346" s="48"/>
      <c r="E346" s="117"/>
      <c r="F346" s="120"/>
      <c r="G346" s="121"/>
      <c r="H346" s="115"/>
      <c r="I346" s="116"/>
      <c r="J346" s="48"/>
      <c r="K346" s="117"/>
      <c r="L346" s="120"/>
      <c r="M346" s="121"/>
    </row>
    <row r="347" spans="2:13" ht="16" x14ac:dyDescent="0.2">
      <c r="B347" s="118" t="s">
        <v>841</v>
      </c>
      <c r="C347" s="116"/>
      <c r="D347" s="48"/>
      <c r="E347" s="117"/>
      <c r="F347" s="120"/>
      <c r="G347" s="121"/>
      <c r="H347" s="115"/>
      <c r="I347" s="116"/>
      <c r="J347" s="48"/>
      <c r="K347" s="117"/>
      <c r="L347" s="120"/>
      <c r="M347" s="121"/>
    </row>
    <row r="348" spans="2:13" ht="16" x14ac:dyDescent="0.2">
      <c r="B348" s="118" t="s">
        <v>842</v>
      </c>
      <c r="C348" s="116"/>
      <c r="D348" s="48"/>
      <c r="E348" s="117"/>
      <c r="F348" s="120"/>
      <c r="G348" s="121"/>
      <c r="H348" s="115"/>
      <c r="I348" s="116"/>
      <c r="J348" s="48"/>
      <c r="K348" s="117"/>
      <c r="L348" s="120"/>
      <c r="M348" s="121"/>
    </row>
    <row r="349" spans="2:13" ht="16" x14ac:dyDescent="0.2">
      <c r="B349" s="118" t="s">
        <v>843</v>
      </c>
      <c r="C349" s="116"/>
      <c r="D349" s="48"/>
      <c r="E349" s="117"/>
      <c r="F349" s="120"/>
      <c r="G349" s="121"/>
      <c r="H349" s="115"/>
      <c r="I349" s="116"/>
      <c r="J349" s="48"/>
      <c r="K349" s="117"/>
      <c r="L349" s="120"/>
      <c r="M349" s="121"/>
    </row>
    <row r="350" spans="2:13" ht="16" x14ac:dyDescent="0.2">
      <c r="B350" s="118" t="s">
        <v>844</v>
      </c>
      <c r="C350" s="116"/>
      <c r="D350" s="48"/>
      <c r="E350" s="117"/>
      <c r="F350" s="120"/>
      <c r="G350" s="121"/>
      <c r="H350" s="115"/>
      <c r="I350" s="116"/>
      <c r="J350" s="48"/>
      <c r="K350" s="117"/>
      <c r="L350" s="120"/>
      <c r="M350" s="121"/>
    </row>
    <row r="351" spans="2:13" ht="16" x14ac:dyDescent="0.2">
      <c r="B351" s="118" t="s">
        <v>845</v>
      </c>
      <c r="C351" s="116"/>
      <c r="D351" s="48"/>
      <c r="E351" s="117"/>
      <c r="F351" s="120"/>
      <c r="G351" s="121"/>
      <c r="H351" s="115"/>
      <c r="I351" s="116"/>
      <c r="J351" s="48"/>
      <c r="K351" s="117"/>
      <c r="L351" s="120"/>
      <c r="M351" s="121"/>
    </row>
    <row r="352" spans="2:13" ht="16" x14ac:dyDescent="0.2">
      <c r="B352" s="118" t="s">
        <v>846</v>
      </c>
      <c r="C352" s="116"/>
      <c r="D352" s="48"/>
      <c r="E352" s="117"/>
      <c r="F352" s="120"/>
      <c r="G352" s="121"/>
      <c r="H352" s="115"/>
      <c r="I352" s="116"/>
      <c r="J352" s="48"/>
      <c r="K352" s="117"/>
      <c r="L352" s="120"/>
      <c r="M352" s="121"/>
    </row>
    <row r="353" spans="2:13" ht="16" x14ac:dyDescent="0.2">
      <c r="B353" s="118" t="s">
        <v>847</v>
      </c>
      <c r="C353" s="116"/>
      <c r="D353" s="48"/>
      <c r="E353" s="117"/>
      <c r="F353" s="120"/>
      <c r="G353" s="121"/>
      <c r="H353" s="115"/>
      <c r="I353" s="116"/>
      <c r="J353" s="48"/>
      <c r="K353" s="117"/>
      <c r="L353" s="120"/>
      <c r="M353" s="121"/>
    </row>
    <row r="354" spans="2:13" ht="16" x14ac:dyDescent="0.2">
      <c r="B354" s="118" t="s">
        <v>848</v>
      </c>
      <c r="C354" s="116"/>
      <c r="D354" s="48"/>
      <c r="E354" s="117"/>
      <c r="F354" s="120"/>
      <c r="G354" s="121"/>
      <c r="H354" s="115"/>
      <c r="I354" s="116"/>
      <c r="J354" s="48"/>
      <c r="K354" s="117"/>
      <c r="L354" s="120"/>
      <c r="M354" s="121"/>
    </row>
    <row r="355" spans="2:13" ht="16" x14ac:dyDescent="0.2">
      <c r="B355" s="118" t="s">
        <v>849</v>
      </c>
      <c r="C355" s="116"/>
      <c r="D355" s="48"/>
      <c r="E355" s="117"/>
      <c r="F355" s="120"/>
      <c r="G355" s="121"/>
      <c r="H355" s="115"/>
      <c r="I355" s="116"/>
      <c r="J355" s="48"/>
      <c r="K355" s="117"/>
      <c r="L355" s="120"/>
      <c r="M355" s="121"/>
    </row>
    <row r="356" spans="2:13" ht="16" x14ac:dyDescent="0.2">
      <c r="B356" s="118" t="s">
        <v>850</v>
      </c>
      <c r="C356" s="116"/>
      <c r="D356" s="48"/>
      <c r="E356" s="117"/>
      <c r="F356" s="120"/>
      <c r="G356" s="121"/>
      <c r="H356" s="115"/>
      <c r="I356" s="116"/>
      <c r="J356" s="48"/>
      <c r="K356" s="117"/>
      <c r="L356" s="120"/>
      <c r="M356" s="121"/>
    </row>
    <row r="357" spans="2:13" ht="16" x14ac:dyDescent="0.2">
      <c r="B357" s="118" t="s">
        <v>851</v>
      </c>
      <c r="C357" s="116"/>
      <c r="D357" s="48"/>
      <c r="E357" s="117"/>
      <c r="F357" s="120"/>
      <c r="G357" s="121"/>
      <c r="H357" s="115"/>
      <c r="I357" s="116"/>
      <c r="J357" s="48"/>
      <c r="K357" s="117"/>
      <c r="L357" s="120"/>
      <c r="M357" s="121"/>
    </row>
    <row r="358" spans="2:13" ht="16" x14ac:dyDescent="0.2">
      <c r="B358" s="118" t="s">
        <v>852</v>
      </c>
      <c r="C358" s="116"/>
      <c r="D358" s="48"/>
      <c r="E358" s="117"/>
      <c r="F358" s="120"/>
      <c r="G358" s="121"/>
      <c r="H358" s="115"/>
      <c r="I358" s="116"/>
      <c r="J358" s="48"/>
      <c r="K358" s="117"/>
      <c r="L358" s="120"/>
      <c r="M358" s="121"/>
    </row>
    <row r="359" spans="2:13" ht="16" x14ac:dyDescent="0.2">
      <c r="B359" s="118" t="s">
        <v>853</v>
      </c>
      <c r="C359" s="116"/>
      <c r="D359" s="48"/>
      <c r="E359" s="117"/>
      <c r="F359" s="120"/>
      <c r="G359" s="121"/>
      <c r="H359" s="115"/>
      <c r="I359" s="116"/>
      <c r="J359" s="48"/>
      <c r="K359" s="117"/>
      <c r="L359" s="120"/>
      <c r="M359" s="121"/>
    </row>
    <row r="360" spans="2:13" ht="16" x14ac:dyDescent="0.2">
      <c r="B360" s="118" t="s">
        <v>854</v>
      </c>
      <c r="C360" s="116"/>
      <c r="D360" s="48"/>
      <c r="E360" s="117"/>
      <c r="F360" s="120"/>
      <c r="G360" s="121"/>
      <c r="H360" s="115"/>
      <c r="I360" s="116"/>
      <c r="J360" s="48"/>
      <c r="K360" s="117"/>
      <c r="L360" s="120"/>
      <c r="M360" s="121"/>
    </row>
    <row r="361" spans="2:13" ht="16" x14ac:dyDescent="0.2">
      <c r="B361" s="118" t="s">
        <v>855</v>
      </c>
      <c r="C361" s="116"/>
      <c r="D361" s="48"/>
      <c r="E361" s="117"/>
      <c r="F361" s="120"/>
      <c r="G361" s="121"/>
      <c r="H361" s="115"/>
      <c r="I361" s="116"/>
      <c r="J361" s="48"/>
      <c r="K361" s="117"/>
      <c r="L361" s="120"/>
      <c r="M361" s="121"/>
    </row>
    <row r="362" spans="2:13" ht="16" x14ac:dyDescent="0.2">
      <c r="B362" s="118" t="s">
        <v>856</v>
      </c>
      <c r="C362" s="116"/>
      <c r="D362" s="48"/>
      <c r="E362" s="117"/>
      <c r="F362" s="120"/>
      <c r="G362" s="121"/>
      <c r="H362" s="115"/>
      <c r="I362" s="116"/>
      <c r="J362" s="48"/>
      <c r="K362" s="117"/>
      <c r="L362" s="120"/>
      <c r="M362" s="121"/>
    </row>
    <row r="363" spans="2:13" ht="16" x14ac:dyDescent="0.2">
      <c r="B363" s="118" t="s">
        <v>857</v>
      </c>
      <c r="C363" s="116"/>
      <c r="D363" s="48"/>
      <c r="E363" s="117"/>
      <c r="F363" s="120"/>
      <c r="G363" s="121"/>
      <c r="H363" s="115"/>
      <c r="I363" s="116"/>
      <c r="J363" s="48"/>
      <c r="K363" s="117"/>
      <c r="L363" s="120"/>
      <c r="M363" s="121"/>
    </row>
    <row r="364" spans="2:13" ht="16" x14ac:dyDescent="0.2">
      <c r="B364" s="118" t="s">
        <v>858</v>
      </c>
      <c r="C364" s="116"/>
      <c r="D364" s="48"/>
      <c r="E364" s="117"/>
      <c r="F364" s="120"/>
      <c r="G364" s="121"/>
      <c r="H364" s="115"/>
      <c r="I364" s="116"/>
      <c r="J364" s="48"/>
      <c r="K364" s="117"/>
      <c r="L364" s="120"/>
      <c r="M364" s="121"/>
    </row>
    <row r="365" spans="2:13" ht="16" x14ac:dyDescent="0.2">
      <c r="B365" s="118" t="s">
        <v>859</v>
      </c>
      <c r="C365" s="116"/>
      <c r="D365" s="48"/>
      <c r="E365" s="117"/>
      <c r="F365" s="120"/>
      <c r="G365" s="121"/>
      <c r="H365" s="115"/>
      <c r="I365" s="116"/>
      <c r="J365" s="48"/>
      <c r="K365" s="117"/>
      <c r="L365" s="120"/>
      <c r="M365" s="121"/>
    </row>
    <row r="366" spans="2:13" ht="16" x14ac:dyDescent="0.2">
      <c r="B366" s="118" t="s">
        <v>860</v>
      </c>
      <c r="C366" s="116"/>
      <c r="D366" s="48"/>
      <c r="E366" s="117"/>
      <c r="F366" s="120"/>
      <c r="G366" s="121"/>
      <c r="H366" s="115"/>
      <c r="I366" s="116"/>
      <c r="J366" s="48"/>
      <c r="K366" s="117"/>
      <c r="L366" s="120"/>
      <c r="M366" s="121"/>
    </row>
    <row r="367" spans="2:13" ht="16" x14ac:dyDescent="0.2">
      <c r="B367" s="118" t="s">
        <v>861</v>
      </c>
      <c r="C367" s="116"/>
      <c r="D367" s="48"/>
      <c r="E367" s="117"/>
      <c r="F367" s="120"/>
      <c r="G367" s="121"/>
      <c r="H367" s="115"/>
      <c r="I367" s="116"/>
      <c r="J367" s="48"/>
      <c r="K367" s="117"/>
      <c r="L367" s="120"/>
      <c r="M367" s="121"/>
    </row>
    <row r="368" spans="2:13" ht="16" x14ac:dyDescent="0.2">
      <c r="B368" s="118" t="s">
        <v>862</v>
      </c>
      <c r="C368" s="116"/>
      <c r="D368" s="48"/>
      <c r="E368" s="117"/>
      <c r="F368" s="120"/>
      <c r="G368" s="121"/>
      <c r="H368" s="115"/>
      <c r="I368" s="116"/>
      <c r="J368" s="48"/>
      <c r="K368" s="117"/>
      <c r="L368" s="120"/>
      <c r="M368" s="121"/>
    </row>
    <row r="369" spans="2:13" ht="16" x14ac:dyDescent="0.2">
      <c r="B369" s="118" t="s">
        <v>863</v>
      </c>
      <c r="C369" s="116"/>
      <c r="D369" s="48"/>
      <c r="E369" s="117"/>
      <c r="F369" s="120"/>
      <c r="G369" s="121"/>
      <c r="H369" s="115"/>
      <c r="I369" s="116"/>
      <c r="J369" s="48"/>
      <c r="K369" s="117"/>
      <c r="L369" s="120"/>
      <c r="M369" s="121"/>
    </row>
    <row r="370" spans="2:13" ht="16" x14ac:dyDescent="0.2">
      <c r="B370" s="118" t="s">
        <v>864</v>
      </c>
      <c r="C370" s="116"/>
      <c r="D370" s="48"/>
      <c r="E370" s="117"/>
      <c r="F370" s="120"/>
      <c r="G370" s="121"/>
      <c r="H370" s="115"/>
      <c r="I370" s="116"/>
      <c r="J370" s="48"/>
      <c r="K370" s="117"/>
      <c r="L370" s="120"/>
      <c r="M370" s="121"/>
    </row>
    <row r="371" spans="2:13" ht="16" x14ac:dyDescent="0.2">
      <c r="B371" s="118" t="s">
        <v>865</v>
      </c>
      <c r="C371" s="116"/>
      <c r="D371" s="48"/>
      <c r="E371" s="117"/>
      <c r="F371" s="120"/>
      <c r="G371" s="121"/>
      <c r="H371" s="115"/>
      <c r="I371" s="116"/>
      <c r="J371" s="48"/>
      <c r="K371" s="117"/>
      <c r="L371" s="120"/>
      <c r="M371" s="121"/>
    </row>
    <row r="372" spans="2:13" ht="16" x14ac:dyDescent="0.2">
      <c r="B372" s="118" t="s">
        <v>866</v>
      </c>
      <c r="C372" s="116"/>
      <c r="D372" s="48"/>
      <c r="E372" s="117"/>
      <c r="F372" s="120"/>
      <c r="G372" s="121"/>
      <c r="H372" s="115"/>
      <c r="I372" s="116"/>
      <c r="J372" s="48"/>
      <c r="K372" s="117"/>
      <c r="L372" s="120"/>
      <c r="M372" s="121"/>
    </row>
    <row r="373" spans="2:13" ht="16" x14ac:dyDescent="0.2">
      <c r="B373" s="118" t="s">
        <v>867</v>
      </c>
      <c r="C373" s="116"/>
      <c r="D373" s="48"/>
      <c r="E373" s="117"/>
      <c r="F373" s="120"/>
      <c r="G373" s="121"/>
      <c r="H373" s="115"/>
      <c r="I373" s="116"/>
      <c r="J373" s="48"/>
      <c r="K373" s="117"/>
      <c r="L373" s="120"/>
      <c r="M373" s="121"/>
    </row>
    <row r="374" spans="2:13" ht="16" x14ac:dyDescent="0.2">
      <c r="B374" s="118" t="s">
        <v>868</v>
      </c>
      <c r="C374" s="116"/>
      <c r="D374" s="48"/>
      <c r="E374" s="117"/>
      <c r="F374" s="120"/>
      <c r="G374" s="121"/>
      <c r="H374" s="115"/>
      <c r="I374" s="116"/>
      <c r="J374" s="48"/>
      <c r="K374" s="117"/>
      <c r="L374" s="120"/>
      <c r="M374" s="121"/>
    </row>
    <row r="375" spans="2:13" ht="16" x14ac:dyDescent="0.2">
      <c r="B375" s="118" t="s">
        <v>869</v>
      </c>
      <c r="C375" s="116"/>
      <c r="D375" s="48"/>
      <c r="E375" s="117"/>
      <c r="F375" s="120"/>
      <c r="G375" s="121"/>
      <c r="H375" s="115"/>
      <c r="I375" s="116"/>
      <c r="J375" s="48"/>
      <c r="K375" s="117"/>
      <c r="L375" s="120"/>
      <c r="M375" s="121"/>
    </row>
    <row r="376" spans="2:13" ht="16" x14ac:dyDescent="0.2">
      <c r="B376" s="118" t="s">
        <v>870</v>
      </c>
      <c r="C376" s="116"/>
      <c r="D376" s="48"/>
      <c r="E376" s="117"/>
      <c r="F376" s="120"/>
      <c r="G376" s="121"/>
      <c r="H376" s="115"/>
      <c r="I376" s="116"/>
      <c r="J376" s="48"/>
      <c r="K376" s="117"/>
      <c r="L376" s="120"/>
      <c r="M376" s="121"/>
    </row>
    <row r="377" spans="2:13" ht="16" x14ac:dyDescent="0.2">
      <c r="B377" s="118" t="s">
        <v>871</v>
      </c>
      <c r="C377" s="116"/>
      <c r="D377" s="48"/>
      <c r="E377" s="117"/>
      <c r="F377" s="120"/>
      <c r="G377" s="121"/>
      <c r="H377" s="115"/>
      <c r="I377" s="116"/>
      <c r="J377" s="48"/>
      <c r="K377" s="117"/>
      <c r="L377" s="120"/>
      <c r="M377" s="121"/>
    </row>
    <row r="378" spans="2:13" ht="16" x14ac:dyDescent="0.2">
      <c r="B378" s="118" t="s">
        <v>872</v>
      </c>
      <c r="C378" s="116"/>
      <c r="D378" s="48"/>
      <c r="E378" s="117"/>
      <c r="F378" s="120"/>
      <c r="G378" s="121"/>
      <c r="H378" s="115"/>
      <c r="I378" s="116"/>
      <c r="J378" s="48"/>
      <c r="K378" s="117"/>
      <c r="L378" s="120"/>
      <c r="M378" s="121"/>
    </row>
    <row r="379" spans="2:13" ht="16" x14ac:dyDescent="0.2">
      <c r="B379" s="118" t="s">
        <v>873</v>
      </c>
      <c r="C379" s="116"/>
      <c r="D379" s="48"/>
      <c r="E379" s="117"/>
      <c r="F379" s="120"/>
      <c r="G379" s="121"/>
      <c r="H379" s="115"/>
      <c r="I379" s="116"/>
      <c r="J379" s="48"/>
      <c r="K379" s="117"/>
      <c r="L379" s="120"/>
      <c r="M379" s="121"/>
    </row>
    <row r="380" spans="2:13" ht="16" x14ac:dyDescent="0.2">
      <c r="B380" s="118" t="s">
        <v>874</v>
      </c>
      <c r="C380" s="116"/>
      <c r="D380" s="48"/>
      <c r="E380" s="117"/>
      <c r="F380" s="120"/>
      <c r="G380" s="121"/>
      <c r="H380" s="115"/>
      <c r="I380" s="116"/>
      <c r="J380" s="48"/>
      <c r="K380" s="117"/>
      <c r="L380" s="120"/>
      <c r="M380" s="121"/>
    </row>
    <row r="381" spans="2:13" ht="16" x14ac:dyDescent="0.2">
      <c r="B381" s="118" t="s">
        <v>875</v>
      </c>
      <c r="C381" s="116"/>
      <c r="D381" s="48"/>
      <c r="E381" s="117"/>
      <c r="F381" s="120"/>
      <c r="G381" s="121"/>
      <c r="H381" s="115"/>
      <c r="I381" s="116"/>
      <c r="J381" s="48"/>
      <c r="K381" s="117"/>
      <c r="L381" s="120"/>
      <c r="M381" s="121"/>
    </row>
    <row r="382" spans="2:13" ht="16" x14ac:dyDescent="0.2">
      <c r="B382" s="118" t="s">
        <v>876</v>
      </c>
      <c r="C382" s="116"/>
      <c r="D382" s="48"/>
      <c r="E382" s="117"/>
      <c r="F382" s="120"/>
      <c r="G382" s="121"/>
      <c r="H382" s="115"/>
      <c r="I382" s="116"/>
      <c r="J382" s="48"/>
      <c r="K382" s="117"/>
      <c r="L382" s="120"/>
      <c r="M382" s="121"/>
    </row>
    <row r="383" spans="2:13" ht="16" x14ac:dyDescent="0.2">
      <c r="B383" s="118" t="s">
        <v>877</v>
      </c>
      <c r="C383" s="116"/>
      <c r="D383" s="48"/>
      <c r="E383" s="117"/>
      <c r="F383" s="120"/>
      <c r="G383" s="121"/>
      <c r="H383" s="115"/>
      <c r="I383" s="116"/>
      <c r="J383" s="48"/>
      <c r="K383" s="117"/>
      <c r="L383" s="120"/>
      <c r="M383" s="121"/>
    </row>
    <row r="384" spans="2:13" ht="16" x14ac:dyDescent="0.2">
      <c r="B384" s="118" t="s">
        <v>878</v>
      </c>
      <c r="C384" s="116"/>
      <c r="D384" s="48"/>
      <c r="E384" s="117"/>
      <c r="F384" s="120"/>
      <c r="G384" s="121"/>
      <c r="H384" s="115"/>
      <c r="I384" s="116"/>
      <c r="J384" s="48"/>
      <c r="K384" s="117"/>
      <c r="L384" s="120"/>
      <c r="M384" s="121"/>
    </row>
    <row r="385" spans="2:13" ht="16" x14ac:dyDescent="0.2">
      <c r="B385" s="118" t="s">
        <v>879</v>
      </c>
      <c r="C385" s="116"/>
      <c r="D385" s="48"/>
      <c r="E385" s="117"/>
      <c r="F385" s="120"/>
      <c r="G385" s="121"/>
      <c r="H385" s="115"/>
      <c r="I385" s="116"/>
      <c r="J385" s="48"/>
      <c r="K385" s="117"/>
      <c r="L385" s="120"/>
      <c r="M385" s="121"/>
    </row>
    <row r="386" spans="2:13" ht="16" x14ac:dyDescent="0.2">
      <c r="B386" s="118" t="s">
        <v>880</v>
      </c>
      <c r="C386" s="116"/>
      <c r="D386" s="48"/>
      <c r="E386" s="117"/>
      <c r="F386" s="120"/>
      <c r="G386" s="121"/>
      <c r="H386" s="115"/>
      <c r="I386" s="116"/>
      <c r="J386" s="48"/>
      <c r="K386" s="117"/>
      <c r="L386" s="120"/>
      <c r="M386" s="121"/>
    </row>
    <row r="387" spans="2:13" ht="16" x14ac:dyDescent="0.2">
      <c r="B387" s="118" t="s">
        <v>881</v>
      </c>
      <c r="C387" s="116"/>
      <c r="D387" s="48"/>
      <c r="E387" s="117"/>
      <c r="F387" s="120"/>
      <c r="G387" s="121"/>
      <c r="H387" s="115"/>
      <c r="I387" s="116"/>
      <c r="J387" s="48"/>
      <c r="K387" s="117"/>
      <c r="L387" s="120"/>
      <c r="M387" s="121"/>
    </row>
    <row r="388" spans="2:13" ht="16" x14ac:dyDescent="0.2">
      <c r="B388" s="118" t="s">
        <v>882</v>
      </c>
      <c r="C388" s="116"/>
      <c r="D388" s="48"/>
      <c r="E388" s="117"/>
      <c r="F388" s="120"/>
      <c r="G388" s="121"/>
      <c r="H388" s="115"/>
      <c r="I388" s="116"/>
      <c r="J388" s="48"/>
      <c r="K388" s="117"/>
      <c r="L388" s="120"/>
      <c r="M388" s="121"/>
    </row>
    <row r="389" spans="2:13" ht="16" x14ac:dyDescent="0.2">
      <c r="B389" s="118" t="s">
        <v>883</v>
      </c>
      <c r="C389" s="116"/>
      <c r="D389" s="48"/>
      <c r="E389" s="117"/>
      <c r="F389" s="120"/>
      <c r="G389" s="121"/>
      <c r="H389" s="115"/>
      <c r="I389" s="116"/>
      <c r="J389" s="48"/>
      <c r="K389" s="117"/>
      <c r="L389" s="120"/>
      <c r="M389" s="121"/>
    </row>
    <row r="390" spans="2:13" ht="16" x14ac:dyDescent="0.2">
      <c r="B390" s="118" t="s">
        <v>884</v>
      </c>
      <c r="C390" s="116"/>
      <c r="D390" s="48"/>
      <c r="E390" s="117"/>
      <c r="F390" s="120"/>
      <c r="G390" s="121"/>
      <c r="H390" s="115"/>
      <c r="I390" s="116"/>
      <c r="J390" s="48"/>
      <c r="K390" s="117"/>
      <c r="L390" s="120"/>
      <c r="M390" s="121"/>
    </row>
    <row r="391" spans="2:13" ht="16" x14ac:dyDescent="0.2">
      <c r="B391" s="118" t="s">
        <v>885</v>
      </c>
      <c r="C391" s="116"/>
      <c r="D391" s="48"/>
      <c r="E391" s="117"/>
      <c r="F391" s="120"/>
      <c r="G391" s="121"/>
      <c r="H391" s="115"/>
      <c r="I391" s="116"/>
      <c r="J391" s="48"/>
      <c r="K391" s="117"/>
      <c r="L391" s="120"/>
      <c r="M391" s="121"/>
    </row>
    <row r="392" spans="2:13" ht="16" x14ac:dyDescent="0.2">
      <c r="B392" s="118" t="s">
        <v>886</v>
      </c>
      <c r="C392" s="116"/>
      <c r="D392" s="48"/>
      <c r="E392" s="117"/>
      <c r="F392" s="120"/>
      <c r="G392" s="121"/>
      <c r="H392" s="115"/>
      <c r="I392" s="116"/>
      <c r="J392" s="48"/>
      <c r="K392" s="117"/>
      <c r="L392" s="120"/>
      <c r="M392" s="121"/>
    </row>
    <row r="393" spans="2:13" ht="16" x14ac:dyDescent="0.2">
      <c r="B393" s="118" t="s">
        <v>887</v>
      </c>
      <c r="C393" s="116"/>
      <c r="D393" s="48"/>
      <c r="E393" s="117"/>
      <c r="F393" s="120"/>
      <c r="G393" s="121"/>
      <c r="H393" s="115"/>
      <c r="I393" s="116"/>
      <c r="J393" s="48"/>
      <c r="K393" s="117"/>
      <c r="L393" s="120"/>
      <c r="M393" s="121"/>
    </row>
    <row r="394" spans="2:13" ht="16" x14ac:dyDescent="0.2">
      <c r="B394" s="118" t="s">
        <v>888</v>
      </c>
      <c r="C394" s="116"/>
      <c r="D394" s="48"/>
      <c r="E394" s="117"/>
      <c r="F394" s="120"/>
      <c r="G394" s="121"/>
      <c r="H394" s="115"/>
      <c r="I394" s="116"/>
      <c r="J394" s="48"/>
      <c r="K394" s="117"/>
      <c r="L394" s="120"/>
      <c r="M394" s="121"/>
    </row>
    <row r="395" spans="2:13" ht="16" x14ac:dyDescent="0.2">
      <c r="B395" s="118" t="s">
        <v>889</v>
      </c>
      <c r="C395" s="116"/>
      <c r="D395" s="48"/>
      <c r="E395" s="117"/>
      <c r="F395" s="120"/>
      <c r="G395" s="121"/>
      <c r="H395" s="115"/>
      <c r="I395" s="116"/>
      <c r="J395" s="48"/>
      <c r="K395" s="117"/>
      <c r="L395" s="120"/>
      <c r="M395" s="121"/>
    </row>
    <row r="396" spans="2:13" ht="16" x14ac:dyDescent="0.2">
      <c r="B396" s="118" t="s">
        <v>890</v>
      </c>
      <c r="C396" s="116"/>
      <c r="D396" s="48"/>
      <c r="E396" s="117"/>
      <c r="F396" s="120"/>
      <c r="G396" s="121"/>
      <c r="H396" s="115"/>
      <c r="I396" s="116"/>
      <c r="J396" s="48"/>
      <c r="K396" s="117"/>
      <c r="L396" s="120"/>
      <c r="M396" s="121"/>
    </row>
    <row r="397" spans="2:13" ht="16" x14ac:dyDescent="0.2">
      <c r="B397" s="118" t="s">
        <v>891</v>
      </c>
      <c r="C397" s="116"/>
      <c r="D397" s="48"/>
      <c r="E397" s="117"/>
      <c r="F397" s="120"/>
      <c r="G397" s="121"/>
      <c r="H397" s="115"/>
      <c r="I397" s="116"/>
      <c r="J397" s="48"/>
      <c r="K397" s="117"/>
      <c r="L397" s="120"/>
      <c r="M397" s="121"/>
    </row>
    <row r="398" spans="2:13" ht="16" x14ac:dyDescent="0.2">
      <c r="B398" s="118" t="s">
        <v>892</v>
      </c>
      <c r="C398" s="116"/>
      <c r="D398" s="48"/>
      <c r="E398" s="117"/>
      <c r="F398" s="120"/>
      <c r="G398" s="121"/>
      <c r="H398" s="115"/>
      <c r="I398" s="116"/>
      <c r="J398" s="48"/>
      <c r="K398" s="117"/>
      <c r="L398" s="120"/>
      <c r="M398" s="121"/>
    </row>
    <row r="399" spans="2:13" ht="16" x14ac:dyDescent="0.2">
      <c r="B399" s="118" t="s">
        <v>893</v>
      </c>
      <c r="C399" s="116"/>
      <c r="D399" s="48"/>
      <c r="E399" s="117"/>
      <c r="F399" s="120"/>
      <c r="G399" s="121"/>
      <c r="H399" s="115"/>
      <c r="I399" s="116"/>
      <c r="J399" s="48"/>
      <c r="K399" s="117"/>
      <c r="L399" s="120"/>
      <c r="M399" s="121"/>
    </row>
    <row r="400" spans="2:13" ht="16" x14ac:dyDescent="0.2">
      <c r="B400" s="118" t="s">
        <v>894</v>
      </c>
      <c r="C400" s="116"/>
      <c r="D400" s="48"/>
      <c r="E400" s="117"/>
      <c r="F400" s="120"/>
      <c r="G400" s="121"/>
      <c r="H400" s="115"/>
      <c r="I400" s="116"/>
      <c r="J400" s="48"/>
      <c r="K400" s="117"/>
      <c r="L400" s="120"/>
      <c r="M400" s="121"/>
    </row>
    <row r="401" spans="2:13" ht="16" x14ac:dyDescent="0.2">
      <c r="B401" s="118" t="s">
        <v>895</v>
      </c>
      <c r="C401" s="116"/>
      <c r="D401" s="48"/>
      <c r="E401" s="117"/>
      <c r="F401" s="120"/>
      <c r="G401" s="121"/>
      <c r="H401" s="115"/>
      <c r="I401" s="116"/>
      <c r="J401" s="48"/>
      <c r="K401" s="117"/>
      <c r="L401" s="120"/>
      <c r="M401" s="121"/>
    </row>
    <row r="402" spans="2:13" ht="16" x14ac:dyDescent="0.2">
      <c r="B402" s="118" t="s">
        <v>896</v>
      </c>
      <c r="C402" s="116"/>
      <c r="D402" s="48"/>
      <c r="E402" s="117"/>
      <c r="F402" s="120"/>
      <c r="G402" s="121"/>
      <c r="H402" s="115"/>
      <c r="I402" s="116"/>
      <c r="J402" s="48"/>
      <c r="K402" s="117"/>
      <c r="L402" s="120"/>
      <c r="M402" s="121"/>
    </row>
    <row r="403" spans="2:13" ht="16" x14ac:dyDescent="0.2">
      <c r="B403" s="118" t="s">
        <v>897</v>
      </c>
      <c r="C403" s="116"/>
      <c r="D403" s="48"/>
      <c r="E403" s="117"/>
      <c r="F403" s="120"/>
      <c r="G403" s="121"/>
      <c r="H403" s="115"/>
      <c r="I403" s="116"/>
      <c r="J403" s="48"/>
      <c r="K403" s="117"/>
      <c r="L403" s="120"/>
      <c r="M403" s="121"/>
    </row>
    <row r="404" spans="2:13" ht="16" x14ac:dyDescent="0.2">
      <c r="B404" s="118" t="s">
        <v>898</v>
      </c>
      <c r="C404" s="116"/>
      <c r="D404" s="48"/>
      <c r="E404" s="117"/>
      <c r="F404" s="120"/>
      <c r="G404" s="121"/>
      <c r="H404" s="115"/>
      <c r="I404" s="116"/>
      <c r="J404" s="48"/>
      <c r="K404" s="117"/>
      <c r="L404" s="120"/>
      <c r="M404" s="121"/>
    </row>
    <row r="405" spans="2:13" ht="16" x14ac:dyDescent="0.2">
      <c r="B405" s="118" t="s">
        <v>899</v>
      </c>
      <c r="C405" s="116"/>
      <c r="D405" s="48"/>
      <c r="E405" s="117"/>
      <c r="F405" s="120"/>
      <c r="G405" s="121"/>
      <c r="H405" s="115"/>
      <c r="I405" s="116"/>
      <c r="J405" s="48"/>
      <c r="K405" s="117"/>
      <c r="L405" s="120"/>
      <c r="M405" s="121"/>
    </row>
    <row r="406" spans="2:13" ht="16" x14ac:dyDescent="0.2">
      <c r="B406" s="118" t="s">
        <v>900</v>
      </c>
      <c r="C406" s="116"/>
      <c r="D406" s="48"/>
      <c r="E406" s="117"/>
      <c r="F406" s="120"/>
      <c r="G406" s="121"/>
      <c r="H406" s="115"/>
      <c r="I406" s="116"/>
      <c r="J406" s="48"/>
      <c r="K406" s="117"/>
      <c r="L406" s="120"/>
      <c r="M406" s="121"/>
    </row>
    <row r="407" spans="2:13" ht="16" x14ac:dyDescent="0.2">
      <c r="B407" s="118" t="s">
        <v>901</v>
      </c>
      <c r="C407" s="116"/>
      <c r="D407" s="48"/>
      <c r="E407" s="117"/>
      <c r="F407" s="120"/>
      <c r="G407" s="121"/>
      <c r="H407" s="115"/>
      <c r="I407" s="116"/>
      <c r="J407" s="48"/>
      <c r="K407" s="117"/>
      <c r="L407" s="120"/>
      <c r="M407" s="121"/>
    </row>
    <row r="408" spans="2:13" ht="16" x14ac:dyDescent="0.2">
      <c r="B408" s="118" t="s">
        <v>902</v>
      </c>
      <c r="C408" s="116"/>
      <c r="D408" s="48"/>
      <c r="E408" s="117"/>
      <c r="F408" s="120"/>
      <c r="G408" s="121"/>
      <c r="H408" s="115"/>
      <c r="I408" s="116"/>
      <c r="J408" s="48"/>
      <c r="K408" s="117"/>
      <c r="L408" s="120"/>
      <c r="M408" s="121"/>
    </row>
    <row r="409" spans="2:13" ht="16" x14ac:dyDescent="0.2">
      <c r="B409" s="118" t="s">
        <v>903</v>
      </c>
      <c r="C409" s="116"/>
      <c r="D409" s="48"/>
      <c r="E409" s="117"/>
      <c r="F409" s="120"/>
      <c r="G409" s="121"/>
      <c r="H409" s="115"/>
      <c r="I409" s="116"/>
      <c r="J409" s="48"/>
      <c r="K409" s="117"/>
      <c r="L409" s="120"/>
      <c r="M409" s="121"/>
    </row>
    <row r="410" spans="2:13" ht="16" x14ac:dyDescent="0.2">
      <c r="B410" s="118" t="s">
        <v>904</v>
      </c>
      <c r="C410" s="116"/>
      <c r="D410" s="48"/>
      <c r="E410" s="117"/>
      <c r="F410" s="120"/>
      <c r="G410" s="121"/>
      <c r="H410" s="115"/>
      <c r="I410" s="116"/>
      <c r="J410" s="48"/>
      <c r="K410" s="117"/>
      <c r="L410" s="120"/>
      <c r="M410" s="121"/>
    </row>
    <row r="411" spans="2:13" ht="16" x14ac:dyDescent="0.2">
      <c r="B411" s="118" t="s">
        <v>905</v>
      </c>
      <c r="C411" s="116"/>
      <c r="D411" s="48"/>
      <c r="E411" s="117"/>
      <c r="F411" s="120"/>
      <c r="G411" s="121"/>
      <c r="H411" s="115"/>
      <c r="I411" s="116"/>
      <c r="J411" s="48"/>
      <c r="K411" s="117"/>
      <c r="L411" s="120"/>
      <c r="M411" s="121"/>
    </row>
    <row r="412" spans="2:13" ht="16" x14ac:dyDescent="0.2">
      <c r="B412" s="118" t="s">
        <v>906</v>
      </c>
      <c r="C412" s="116"/>
      <c r="D412" s="48"/>
      <c r="E412" s="117"/>
      <c r="F412" s="120"/>
      <c r="G412" s="121"/>
      <c r="H412" s="115"/>
      <c r="I412" s="116"/>
      <c r="J412" s="48"/>
      <c r="K412" s="117"/>
      <c r="L412" s="120"/>
      <c r="M412" s="121"/>
    </row>
    <row r="413" spans="2:13" ht="16" x14ac:dyDescent="0.2">
      <c r="B413" s="118" t="s">
        <v>907</v>
      </c>
      <c r="C413" s="116"/>
      <c r="D413" s="48"/>
      <c r="E413" s="117"/>
      <c r="F413" s="120"/>
      <c r="G413" s="121"/>
      <c r="H413" s="115"/>
      <c r="I413" s="116"/>
      <c r="J413" s="48"/>
      <c r="K413" s="117"/>
      <c r="L413" s="120"/>
      <c r="M413" s="121"/>
    </row>
    <row r="414" spans="2:13" ht="16" x14ac:dyDescent="0.2">
      <c r="B414" s="118" t="s">
        <v>908</v>
      </c>
      <c r="C414" s="116"/>
      <c r="D414" s="48"/>
      <c r="E414" s="117"/>
      <c r="F414" s="120"/>
      <c r="G414" s="121"/>
      <c r="H414" s="115"/>
      <c r="I414" s="116"/>
      <c r="J414" s="48"/>
      <c r="K414" s="117"/>
      <c r="L414" s="120"/>
      <c r="M414" s="121"/>
    </row>
    <row r="415" spans="2:13" ht="16" x14ac:dyDescent="0.2">
      <c r="B415" s="118" t="s">
        <v>909</v>
      </c>
      <c r="C415" s="116"/>
      <c r="D415" s="48"/>
      <c r="E415" s="117"/>
      <c r="F415" s="120"/>
      <c r="G415" s="121"/>
      <c r="H415" s="115"/>
      <c r="I415" s="116"/>
      <c r="J415" s="48"/>
      <c r="K415" s="117"/>
      <c r="L415" s="120"/>
      <c r="M415" s="121"/>
    </row>
    <row r="416" spans="2:13" ht="16" x14ac:dyDescent="0.2">
      <c r="B416" s="118" t="s">
        <v>910</v>
      </c>
      <c r="C416" s="116"/>
      <c r="D416" s="48"/>
      <c r="E416" s="117"/>
      <c r="F416" s="120"/>
      <c r="G416" s="121"/>
      <c r="H416" s="115"/>
      <c r="I416" s="116"/>
      <c r="J416" s="48"/>
      <c r="K416" s="117"/>
      <c r="L416" s="120"/>
      <c r="M416" s="121"/>
    </row>
    <row r="417" spans="2:13" ht="16" x14ac:dyDescent="0.2">
      <c r="B417" s="118" t="s">
        <v>911</v>
      </c>
      <c r="C417" s="116"/>
      <c r="D417" s="48"/>
      <c r="E417" s="117"/>
      <c r="F417" s="120"/>
      <c r="G417" s="121"/>
      <c r="H417" s="115"/>
      <c r="I417" s="116"/>
      <c r="J417" s="48"/>
      <c r="K417" s="117"/>
      <c r="L417" s="120"/>
      <c r="M417" s="121"/>
    </row>
    <row r="418" spans="2:13" ht="16" x14ac:dyDescent="0.2">
      <c r="B418" s="118" t="s">
        <v>912</v>
      </c>
      <c r="C418" s="116"/>
      <c r="D418" s="48"/>
      <c r="E418" s="117"/>
      <c r="F418" s="120"/>
      <c r="G418" s="121"/>
      <c r="H418" s="115"/>
      <c r="I418" s="116"/>
      <c r="J418" s="48"/>
      <c r="K418" s="117"/>
      <c r="L418" s="120"/>
      <c r="M418" s="121"/>
    </row>
    <row r="419" spans="2:13" ht="16" x14ac:dyDescent="0.2">
      <c r="B419" s="118" t="s">
        <v>913</v>
      </c>
      <c r="C419" s="116"/>
      <c r="D419" s="48"/>
      <c r="E419" s="117"/>
      <c r="F419" s="120"/>
      <c r="G419" s="121"/>
      <c r="H419" s="115"/>
      <c r="I419" s="116"/>
      <c r="J419" s="48"/>
      <c r="K419" s="117"/>
      <c r="L419" s="120"/>
      <c r="M419" s="121"/>
    </row>
    <row r="420" spans="2:13" ht="16" x14ac:dyDescent="0.2">
      <c r="B420" s="118" t="s">
        <v>914</v>
      </c>
      <c r="C420" s="116"/>
      <c r="D420" s="48"/>
      <c r="E420" s="117"/>
      <c r="F420" s="120"/>
      <c r="G420" s="121"/>
      <c r="H420" s="115"/>
      <c r="I420" s="116"/>
      <c r="J420" s="48"/>
      <c r="K420" s="117"/>
      <c r="L420" s="120"/>
      <c r="M420" s="121"/>
    </row>
    <row r="421" spans="2:13" ht="16" x14ac:dyDescent="0.2">
      <c r="B421" s="118" t="s">
        <v>915</v>
      </c>
      <c r="C421" s="116"/>
      <c r="D421" s="48"/>
      <c r="E421" s="117"/>
      <c r="F421" s="120"/>
      <c r="G421" s="121"/>
      <c r="H421" s="115"/>
      <c r="I421" s="116"/>
      <c r="J421" s="48"/>
      <c r="K421" s="117"/>
      <c r="L421" s="120"/>
      <c r="M421" s="121"/>
    </row>
    <row r="422" spans="2:13" ht="16" x14ac:dyDescent="0.2">
      <c r="B422" s="118" t="s">
        <v>916</v>
      </c>
      <c r="C422" s="116"/>
      <c r="D422" s="48"/>
      <c r="E422" s="117"/>
      <c r="F422" s="120"/>
      <c r="G422" s="121"/>
      <c r="H422" s="115"/>
      <c r="I422" s="116"/>
      <c r="J422" s="48"/>
      <c r="K422" s="117"/>
      <c r="L422" s="120"/>
      <c r="M422" s="121"/>
    </row>
    <row r="423" spans="2:13" ht="16" x14ac:dyDescent="0.2">
      <c r="B423" s="118" t="s">
        <v>917</v>
      </c>
      <c r="C423" s="116"/>
      <c r="D423" s="48"/>
      <c r="E423" s="117"/>
      <c r="F423" s="120"/>
      <c r="G423" s="121"/>
      <c r="H423" s="115"/>
      <c r="I423" s="116"/>
      <c r="J423" s="48"/>
      <c r="K423" s="117"/>
      <c r="L423" s="120"/>
      <c r="M423" s="121"/>
    </row>
    <row r="424" spans="2:13" ht="16" x14ac:dyDescent="0.2">
      <c r="B424" s="118" t="s">
        <v>918</v>
      </c>
      <c r="C424" s="116"/>
      <c r="D424" s="48"/>
      <c r="E424" s="117"/>
      <c r="F424" s="120"/>
      <c r="G424" s="121"/>
      <c r="H424" s="115"/>
      <c r="I424" s="116"/>
      <c r="J424" s="48"/>
      <c r="K424" s="117"/>
      <c r="L424" s="120"/>
      <c r="M424" s="121"/>
    </row>
    <row r="425" spans="2:13" ht="16" x14ac:dyDescent="0.2">
      <c r="B425" s="118" t="s">
        <v>919</v>
      </c>
      <c r="C425" s="116"/>
      <c r="D425" s="48"/>
      <c r="E425" s="117"/>
      <c r="F425" s="120"/>
      <c r="G425" s="121"/>
      <c r="H425" s="115"/>
      <c r="I425" s="116"/>
      <c r="J425" s="48"/>
      <c r="K425" s="117"/>
      <c r="L425" s="120"/>
      <c r="M425" s="121"/>
    </row>
    <row r="426" spans="2:13" ht="16" x14ac:dyDescent="0.2">
      <c r="B426" s="118" t="s">
        <v>920</v>
      </c>
      <c r="C426" s="116"/>
      <c r="D426" s="48"/>
      <c r="E426" s="117"/>
      <c r="F426" s="120"/>
      <c r="G426" s="121"/>
      <c r="H426" s="115"/>
      <c r="I426" s="116"/>
      <c r="J426" s="48"/>
      <c r="K426" s="117"/>
      <c r="L426" s="120"/>
      <c r="M426" s="121"/>
    </row>
    <row r="427" spans="2:13" ht="16" x14ac:dyDescent="0.2">
      <c r="B427" s="118" t="s">
        <v>921</v>
      </c>
      <c r="C427" s="116"/>
      <c r="D427" s="48"/>
      <c r="E427" s="117"/>
      <c r="F427" s="120"/>
      <c r="G427" s="121"/>
      <c r="H427" s="115"/>
      <c r="I427" s="116"/>
      <c r="J427" s="48"/>
      <c r="K427" s="117"/>
      <c r="L427" s="120"/>
      <c r="M427" s="121"/>
    </row>
    <row r="428" spans="2:13" ht="16" x14ac:dyDescent="0.2">
      <c r="B428" s="118" t="s">
        <v>922</v>
      </c>
      <c r="C428" s="116"/>
      <c r="D428" s="48"/>
      <c r="E428" s="117"/>
      <c r="F428" s="120"/>
      <c r="G428" s="121"/>
      <c r="H428" s="115"/>
      <c r="I428" s="116"/>
      <c r="J428" s="48"/>
      <c r="K428" s="117"/>
      <c r="L428" s="120"/>
      <c r="M428" s="121"/>
    </row>
    <row r="429" spans="2:13" ht="16" x14ac:dyDescent="0.2">
      <c r="B429" s="118" t="s">
        <v>923</v>
      </c>
      <c r="C429" s="116"/>
      <c r="D429" s="48"/>
      <c r="E429" s="117"/>
      <c r="F429" s="120"/>
      <c r="G429" s="121"/>
      <c r="H429" s="115"/>
      <c r="I429" s="116"/>
      <c r="J429" s="48"/>
      <c r="K429" s="117"/>
      <c r="L429" s="120"/>
      <c r="M429" s="121"/>
    </row>
    <row r="430" spans="2:13" ht="16" x14ac:dyDescent="0.2">
      <c r="B430" s="118" t="s">
        <v>924</v>
      </c>
      <c r="C430" s="116"/>
      <c r="D430" s="48"/>
      <c r="E430" s="117"/>
      <c r="F430" s="120"/>
      <c r="G430" s="121"/>
      <c r="H430" s="115"/>
      <c r="I430" s="116"/>
      <c r="J430" s="48"/>
      <c r="K430" s="117"/>
      <c r="L430" s="120"/>
      <c r="M430" s="121"/>
    </row>
    <row r="431" spans="2:13" ht="16" x14ac:dyDescent="0.2">
      <c r="B431" s="118" t="s">
        <v>925</v>
      </c>
      <c r="C431" s="116"/>
      <c r="D431" s="48"/>
      <c r="E431" s="117"/>
      <c r="F431" s="120"/>
      <c r="G431" s="121"/>
      <c r="H431" s="115"/>
      <c r="I431" s="116"/>
      <c r="J431" s="48"/>
      <c r="K431" s="117"/>
      <c r="L431" s="120"/>
      <c r="M431" s="121"/>
    </row>
    <row r="432" spans="2:13" ht="16" x14ac:dyDescent="0.2">
      <c r="B432" s="118" t="s">
        <v>926</v>
      </c>
      <c r="C432" s="116"/>
      <c r="D432" s="48"/>
      <c r="E432" s="117"/>
      <c r="F432" s="120"/>
      <c r="G432" s="121"/>
      <c r="H432" s="115"/>
      <c r="I432" s="116"/>
      <c r="J432" s="48"/>
      <c r="K432" s="117"/>
      <c r="L432" s="120"/>
      <c r="M432" s="121"/>
    </row>
    <row r="433" spans="2:13" ht="16" x14ac:dyDescent="0.2">
      <c r="B433" s="118" t="s">
        <v>927</v>
      </c>
      <c r="C433" s="116"/>
      <c r="D433" s="48"/>
      <c r="E433" s="117"/>
      <c r="F433" s="120"/>
      <c r="G433" s="121"/>
      <c r="H433" s="115"/>
      <c r="I433" s="116"/>
      <c r="J433" s="48"/>
      <c r="K433" s="117"/>
      <c r="L433" s="120"/>
      <c r="M433" s="121"/>
    </row>
    <row r="434" spans="2:13" ht="16" x14ac:dyDescent="0.2">
      <c r="B434" s="118" t="s">
        <v>928</v>
      </c>
      <c r="C434" s="116"/>
      <c r="D434" s="48"/>
      <c r="E434" s="117"/>
      <c r="F434" s="120"/>
      <c r="G434" s="121"/>
      <c r="H434" s="115"/>
      <c r="I434" s="116"/>
      <c r="J434" s="48"/>
      <c r="K434" s="117"/>
      <c r="L434" s="120"/>
      <c r="M434" s="121"/>
    </row>
    <row r="435" spans="2:13" ht="16" x14ac:dyDescent="0.2">
      <c r="B435" s="118" t="s">
        <v>929</v>
      </c>
      <c r="C435" s="116"/>
      <c r="D435" s="48"/>
      <c r="E435" s="117"/>
      <c r="F435" s="120"/>
      <c r="G435" s="121"/>
      <c r="H435" s="115"/>
      <c r="I435" s="116"/>
      <c r="J435" s="48"/>
      <c r="K435" s="117"/>
      <c r="L435" s="120"/>
      <c r="M435" s="121"/>
    </row>
    <row r="436" spans="2:13" ht="16" x14ac:dyDescent="0.2">
      <c r="B436" s="118" t="s">
        <v>930</v>
      </c>
      <c r="C436" s="116"/>
      <c r="D436" s="48"/>
      <c r="E436" s="117"/>
      <c r="F436" s="120"/>
      <c r="G436" s="121"/>
      <c r="H436" s="115"/>
      <c r="I436" s="116"/>
      <c r="J436" s="48"/>
      <c r="K436" s="117"/>
      <c r="L436" s="120"/>
      <c r="M436" s="121"/>
    </row>
    <row r="437" spans="2:13" ht="16" x14ac:dyDescent="0.2">
      <c r="B437" s="118" t="s">
        <v>931</v>
      </c>
      <c r="C437" s="116"/>
      <c r="D437" s="48"/>
      <c r="E437" s="117"/>
      <c r="F437" s="120"/>
      <c r="G437" s="121"/>
      <c r="H437" s="115"/>
      <c r="I437" s="116"/>
      <c r="J437" s="48"/>
      <c r="K437" s="117"/>
      <c r="L437" s="120"/>
      <c r="M437" s="121"/>
    </row>
    <row r="438" spans="2:13" ht="16" x14ac:dyDescent="0.2">
      <c r="B438" s="118" t="s">
        <v>932</v>
      </c>
      <c r="C438" s="116"/>
      <c r="D438" s="48"/>
      <c r="E438" s="117"/>
      <c r="F438" s="120"/>
      <c r="G438" s="121"/>
      <c r="H438" s="115"/>
      <c r="I438" s="116"/>
      <c r="J438" s="48"/>
      <c r="K438" s="117"/>
      <c r="L438" s="120"/>
      <c r="M438" s="121"/>
    </row>
    <row r="439" spans="2:13" ht="16" x14ac:dyDescent="0.2">
      <c r="B439" s="118" t="s">
        <v>933</v>
      </c>
      <c r="C439" s="116"/>
      <c r="D439" s="48"/>
      <c r="E439" s="117"/>
      <c r="F439" s="120"/>
      <c r="G439" s="121"/>
      <c r="H439" s="115"/>
      <c r="I439" s="116"/>
      <c r="J439" s="48"/>
      <c r="K439" s="117"/>
      <c r="L439" s="120"/>
      <c r="M439" s="121"/>
    </row>
    <row r="440" spans="2:13" ht="16" x14ac:dyDescent="0.2">
      <c r="B440" s="118" t="s">
        <v>934</v>
      </c>
      <c r="C440" s="116"/>
      <c r="D440" s="48"/>
      <c r="E440" s="117"/>
      <c r="F440" s="120"/>
      <c r="G440" s="121"/>
      <c r="H440" s="115"/>
      <c r="I440" s="116"/>
      <c r="J440" s="48"/>
      <c r="K440" s="117"/>
      <c r="L440" s="120"/>
      <c r="M440" s="121"/>
    </row>
    <row r="441" spans="2:13" ht="16" x14ac:dyDescent="0.2">
      <c r="B441" s="118" t="s">
        <v>935</v>
      </c>
      <c r="C441" s="116"/>
      <c r="D441" s="48"/>
      <c r="E441" s="117"/>
      <c r="F441" s="120"/>
      <c r="G441" s="121"/>
      <c r="H441" s="115"/>
      <c r="I441" s="116"/>
      <c r="J441" s="48"/>
      <c r="K441" s="117"/>
      <c r="L441" s="120"/>
      <c r="M441" s="121"/>
    </row>
    <row r="442" spans="2:13" ht="16" x14ac:dyDescent="0.2">
      <c r="B442" s="118" t="s">
        <v>936</v>
      </c>
      <c r="C442" s="116"/>
      <c r="D442" s="48"/>
      <c r="E442" s="117"/>
      <c r="F442" s="120"/>
      <c r="G442" s="121"/>
      <c r="H442" s="115"/>
      <c r="I442" s="116"/>
      <c r="J442" s="48"/>
      <c r="K442" s="117"/>
      <c r="L442" s="120"/>
      <c r="M442" s="121"/>
    </row>
    <row r="443" spans="2:13" ht="16" x14ac:dyDescent="0.2">
      <c r="B443" s="118" t="s">
        <v>937</v>
      </c>
      <c r="C443" s="116"/>
      <c r="D443" s="48"/>
      <c r="E443" s="117"/>
      <c r="F443" s="120"/>
      <c r="G443" s="121"/>
      <c r="H443" s="115"/>
      <c r="I443" s="116"/>
      <c r="J443" s="48"/>
      <c r="K443" s="117"/>
      <c r="L443" s="120"/>
      <c r="M443" s="121"/>
    </row>
    <row r="444" spans="2:13" ht="16" x14ac:dyDescent="0.2">
      <c r="B444" s="118" t="s">
        <v>938</v>
      </c>
      <c r="C444" s="116"/>
      <c r="D444" s="48"/>
      <c r="E444" s="117"/>
      <c r="F444" s="120"/>
      <c r="G444" s="121"/>
      <c r="H444" s="115"/>
      <c r="I444" s="116"/>
      <c r="J444" s="48"/>
      <c r="K444" s="117"/>
      <c r="L444" s="120"/>
      <c r="M444" s="121"/>
    </row>
    <row r="445" spans="2:13" ht="16" x14ac:dyDescent="0.2">
      <c r="B445" s="118" t="s">
        <v>939</v>
      </c>
      <c r="C445" s="116"/>
      <c r="D445" s="48"/>
      <c r="E445" s="117"/>
      <c r="F445" s="120"/>
      <c r="G445" s="121"/>
      <c r="H445" s="115"/>
      <c r="I445" s="116"/>
      <c r="J445" s="48"/>
      <c r="K445" s="117"/>
      <c r="L445" s="120"/>
      <c r="M445" s="121"/>
    </row>
    <row r="446" spans="2:13" ht="16" x14ac:dyDescent="0.2">
      <c r="B446" s="118" t="s">
        <v>940</v>
      </c>
      <c r="C446" s="116"/>
      <c r="D446" s="48"/>
      <c r="E446" s="117"/>
      <c r="F446" s="120"/>
      <c r="G446" s="121"/>
      <c r="H446" s="115"/>
      <c r="I446" s="116"/>
      <c r="J446" s="48"/>
      <c r="K446" s="117"/>
      <c r="L446" s="120"/>
      <c r="M446" s="121"/>
    </row>
    <row r="447" spans="2:13" ht="16" x14ac:dyDescent="0.2">
      <c r="B447" s="118" t="s">
        <v>941</v>
      </c>
      <c r="C447" s="116"/>
      <c r="D447" s="48"/>
      <c r="E447" s="117"/>
      <c r="F447" s="120"/>
      <c r="G447" s="121"/>
      <c r="H447" s="115"/>
      <c r="I447" s="116"/>
      <c r="J447" s="48"/>
      <c r="K447" s="117"/>
      <c r="L447" s="120"/>
      <c r="M447" s="121"/>
    </row>
    <row r="448" spans="2:13" ht="16" x14ac:dyDescent="0.2">
      <c r="B448" s="118" t="s">
        <v>942</v>
      </c>
      <c r="C448" s="116"/>
      <c r="D448" s="48"/>
      <c r="E448" s="117"/>
      <c r="F448" s="120"/>
      <c r="G448" s="121"/>
      <c r="H448" s="115"/>
      <c r="I448" s="116"/>
      <c r="J448" s="48"/>
      <c r="K448" s="117"/>
      <c r="L448" s="120"/>
      <c r="M448" s="121"/>
    </row>
    <row r="449" spans="2:13" ht="16" x14ac:dyDescent="0.2">
      <c r="B449" s="118" t="s">
        <v>943</v>
      </c>
      <c r="C449" s="116"/>
      <c r="D449" s="48"/>
      <c r="E449" s="117"/>
      <c r="F449" s="120"/>
      <c r="G449" s="121"/>
      <c r="H449" s="115"/>
      <c r="I449" s="116"/>
      <c r="J449" s="48"/>
      <c r="K449" s="117"/>
      <c r="L449" s="120"/>
      <c r="M449" s="121"/>
    </row>
    <row r="450" spans="2:13" ht="16" x14ac:dyDescent="0.2">
      <c r="B450" s="118" t="s">
        <v>944</v>
      </c>
      <c r="C450" s="116"/>
      <c r="D450" s="48"/>
      <c r="E450" s="117"/>
      <c r="F450" s="120"/>
      <c r="G450" s="121"/>
      <c r="H450" s="115"/>
      <c r="I450" s="116"/>
      <c r="J450" s="48"/>
      <c r="K450" s="117"/>
      <c r="L450" s="120"/>
      <c r="M450" s="121"/>
    </row>
    <row r="451" spans="2:13" ht="16" x14ac:dyDescent="0.2">
      <c r="B451" s="118" t="s">
        <v>945</v>
      </c>
      <c r="C451" s="116"/>
      <c r="D451" s="48"/>
      <c r="E451" s="117"/>
      <c r="F451" s="120"/>
      <c r="G451" s="121"/>
      <c r="H451" s="115"/>
      <c r="I451" s="116"/>
      <c r="J451" s="48"/>
      <c r="K451" s="117"/>
      <c r="L451" s="120"/>
      <c r="M451" s="121"/>
    </row>
    <row r="452" spans="2:13" ht="16" x14ac:dyDescent="0.2">
      <c r="B452" s="118" t="s">
        <v>946</v>
      </c>
      <c r="C452" s="116"/>
      <c r="D452" s="48"/>
      <c r="E452" s="117"/>
      <c r="F452" s="120"/>
      <c r="G452" s="121"/>
      <c r="H452" s="115"/>
      <c r="I452" s="116"/>
      <c r="J452" s="48"/>
      <c r="K452" s="117"/>
      <c r="L452" s="120"/>
      <c r="M452" s="121"/>
    </row>
    <row r="453" spans="2:13" ht="16" x14ac:dyDescent="0.2">
      <c r="B453" s="118" t="s">
        <v>947</v>
      </c>
      <c r="C453" s="116"/>
      <c r="D453" s="48"/>
      <c r="E453" s="117"/>
      <c r="F453" s="120"/>
      <c r="G453" s="121"/>
      <c r="H453" s="115"/>
      <c r="I453" s="116"/>
      <c r="J453" s="48"/>
      <c r="K453" s="117"/>
      <c r="L453" s="120"/>
      <c r="M453" s="121"/>
    </row>
    <row r="454" spans="2:13" ht="16" x14ac:dyDescent="0.2">
      <c r="B454" s="118" t="s">
        <v>948</v>
      </c>
      <c r="C454" s="116"/>
      <c r="D454" s="48"/>
      <c r="E454" s="117"/>
      <c r="F454" s="120"/>
      <c r="G454" s="121"/>
      <c r="H454" s="115"/>
      <c r="I454" s="116"/>
      <c r="J454" s="48"/>
      <c r="K454" s="117"/>
      <c r="L454" s="120"/>
      <c r="M454" s="121"/>
    </row>
    <row r="455" spans="2:13" ht="16" x14ac:dyDescent="0.2">
      <c r="B455" s="118" t="s">
        <v>949</v>
      </c>
      <c r="C455" s="116"/>
      <c r="D455" s="48"/>
      <c r="E455" s="117"/>
      <c r="F455" s="120"/>
      <c r="G455" s="121"/>
      <c r="H455" s="115"/>
      <c r="I455" s="116"/>
      <c r="J455" s="48"/>
      <c r="K455" s="117"/>
      <c r="L455" s="120"/>
      <c r="M455" s="121"/>
    </row>
    <row r="456" spans="2:13" ht="16" x14ac:dyDescent="0.2">
      <c r="B456" s="118" t="s">
        <v>950</v>
      </c>
      <c r="C456" s="116"/>
      <c r="D456" s="48"/>
      <c r="E456" s="117"/>
      <c r="F456" s="120"/>
      <c r="G456" s="121"/>
      <c r="H456" s="115"/>
      <c r="I456" s="116"/>
      <c r="J456" s="48"/>
      <c r="K456" s="117"/>
      <c r="L456" s="120"/>
      <c r="M456" s="121"/>
    </row>
    <row r="457" spans="2:13" ht="16" x14ac:dyDescent="0.2">
      <c r="B457" s="118" t="s">
        <v>951</v>
      </c>
      <c r="C457" s="116"/>
      <c r="D457" s="48"/>
      <c r="E457" s="117"/>
      <c r="F457" s="120"/>
      <c r="G457" s="121"/>
      <c r="H457" s="115"/>
      <c r="I457" s="116"/>
      <c r="J457" s="48"/>
      <c r="K457" s="117"/>
      <c r="L457" s="120"/>
      <c r="M457" s="121"/>
    </row>
    <row r="458" spans="2:13" ht="16" x14ac:dyDescent="0.2">
      <c r="B458" s="118" t="s">
        <v>952</v>
      </c>
      <c r="C458" s="116"/>
      <c r="D458" s="48"/>
      <c r="E458" s="117"/>
      <c r="F458" s="120"/>
      <c r="G458" s="121"/>
      <c r="H458" s="115"/>
      <c r="I458" s="116"/>
      <c r="J458" s="48"/>
      <c r="K458" s="117"/>
      <c r="L458" s="120"/>
      <c r="M458" s="121"/>
    </row>
    <row r="459" spans="2:13" ht="16" x14ac:dyDescent="0.2">
      <c r="B459" s="118" t="s">
        <v>953</v>
      </c>
      <c r="C459" s="116"/>
      <c r="D459" s="48"/>
      <c r="E459" s="117"/>
      <c r="F459" s="120"/>
      <c r="G459" s="121"/>
      <c r="H459" s="115"/>
      <c r="I459" s="116"/>
      <c r="J459" s="48"/>
      <c r="K459" s="117"/>
      <c r="L459" s="120"/>
      <c r="M459" s="121"/>
    </row>
    <row r="460" spans="2:13" ht="16" x14ac:dyDescent="0.2">
      <c r="B460" s="118" t="s">
        <v>954</v>
      </c>
      <c r="C460" s="116"/>
      <c r="D460" s="48"/>
      <c r="E460" s="117"/>
      <c r="F460" s="120"/>
      <c r="G460" s="121"/>
      <c r="H460" s="115"/>
      <c r="I460" s="116"/>
      <c r="J460" s="48"/>
      <c r="K460" s="117"/>
      <c r="L460" s="120"/>
      <c r="M460" s="121"/>
    </row>
    <row r="461" spans="2:13" ht="16" x14ac:dyDescent="0.2">
      <c r="B461" s="118" t="s">
        <v>955</v>
      </c>
      <c r="C461" s="116"/>
      <c r="D461" s="48"/>
      <c r="E461" s="117"/>
      <c r="F461" s="120"/>
      <c r="G461" s="121"/>
      <c r="H461" s="115"/>
      <c r="I461" s="116"/>
      <c r="J461" s="48"/>
      <c r="K461" s="117"/>
      <c r="L461" s="120"/>
      <c r="M461" s="121"/>
    </row>
    <row r="462" spans="2:13" ht="16" x14ac:dyDescent="0.2">
      <c r="B462" s="118" t="s">
        <v>956</v>
      </c>
      <c r="C462" s="116"/>
      <c r="D462" s="48"/>
      <c r="E462" s="117"/>
      <c r="F462" s="120"/>
      <c r="G462" s="121"/>
      <c r="H462" s="115"/>
      <c r="I462" s="116"/>
      <c r="J462" s="48"/>
      <c r="K462" s="117"/>
      <c r="L462" s="120"/>
      <c r="M462" s="121"/>
    </row>
    <row r="463" spans="2:13" ht="16" x14ac:dyDescent="0.2">
      <c r="B463" s="118" t="s">
        <v>957</v>
      </c>
      <c r="C463" s="116"/>
      <c r="D463" s="48"/>
      <c r="E463" s="117"/>
      <c r="F463" s="120"/>
      <c r="G463" s="121"/>
      <c r="H463" s="115"/>
      <c r="I463" s="116"/>
      <c r="J463" s="48"/>
      <c r="K463" s="117"/>
      <c r="L463" s="120"/>
      <c r="M463" s="121"/>
    </row>
    <row r="464" spans="2:13" ht="16" x14ac:dyDescent="0.2">
      <c r="B464" s="118" t="s">
        <v>958</v>
      </c>
      <c r="C464" s="116"/>
      <c r="D464" s="48"/>
      <c r="E464" s="117"/>
      <c r="F464" s="120"/>
      <c r="G464" s="121"/>
      <c r="H464" s="115"/>
      <c r="I464" s="116"/>
      <c r="J464" s="48"/>
      <c r="K464" s="117"/>
      <c r="L464" s="120"/>
      <c r="M464" s="121"/>
    </row>
    <row r="465" spans="2:13" ht="16" x14ac:dyDescent="0.2">
      <c r="B465" s="118" t="s">
        <v>959</v>
      </c>
      <c r="C465" s="116"/>
      <c r="D465" s="48"/>
      <c r="E465" s="117"/>
      <c r="F465" s="120"/>
      <c r="G465" s="121"/>
      <c r="H465" s="115"/>
      <c r="I465" s="116"/>
      <c r="J465" s="48"/>
      <c r="K465" s="117"/>
      <c r="L465" s="120"/>
      <c r="M465" s="121"/>
    </row>
    <row r="466" spans="2:13" ht="16" x14ac:dyDescent="0.2">
      <c r="B466" s="118" t="s">
        <v>960</v>
      </c>
      <c r="C466" s="116"/>
      <c r="D466" s="48"/>
      <c r="E466" s="117"/>
      <c r="F466" s="120"/>
      <c r="G466" s="121"/>
      <c r="H466" s="115"/>
      <c r="I466" s="116"/>
      <c r="J466" s="48"/>
      <c r="K466" s="117"/>
      <c r="L466" s="120"/>
      <c r="M466" s="121"/>
    </row>
    <row r="467" spans="2:13" ht="16" x14ac:dyDescent="0.2">
      <c r="B467" s="118" t="s">
        <v>961</v>
      </c>
      <c r="C467" s="116"/>
      <c r="D467" s="48"/>
      <c r="E467" s="117"/>
      <c r="F467" s="120"/>
      <c r="G467" s="121"/>
      <c r="H467" s="115"/>
      <c r="I467" s="116"/>
      <c r="J467" s="48"/>
      <c r="K467" s="117"/>
      <c r="L467" s="120"/>
      <c r="M467" s="121"/>
    </row>
    <row r="468" spans="2:13" ht="16" x14ac:dyDescent="0.2">
      <c r="B468" s="118" t="s">
        <v>962</v>
      </c>
      <c r="C468" s="116"/>
      <c r="D468" s="48"/>
      <c r="E468" s="117"/>
      <c r="F468" s="120"/>
      <c r="G468" s="121"/>
      <c r="H468" s="115"/>
      <c r="I468" s="116"/>
      <c r="J468" s="48"/>
      <c r="K468" s="117"/>
      <c r="L468" s="120"/>
      <c r="M468" s="121"/>
    </row>
    <row r="469" spans="2:13" ht="16" x14ac:dyDescent="0.2">
      <c r="B469" s="118" t="s">
        <v>963</v>
      </c>
      <c r="C469" s="116"/>
      <c r="D469" s="48"/>
      <c r="E469" s="117"/>
      <c r="F469" s="120"/>
      <c r="G469" s="121"/>
      <c r="H469" s="115"/>
      <c r="I469" s="116"/>
      <c r="J469" s="48"/>
      <c r="K469" s="117"/>
      <c r="L469" s="120"/>
      <c r="M469" s="121"/>
    </row>
    <row r="470" spans="2:13" ht="16" x14ac:dyDescent="0.2">
      <c r="B470" s="118" t="s">
        <v>964</v>
      </c>
      <c r="C470" s="116"/>
      <c r="D470" s="48"/>
      <c r="E470" s="117"/>
      <c r="F470" s="120"/>
      <c r="G470" s="121"/>
      <c r="H470" s="115"/>
      <c r="I470" s="116"/>
      <c r="J470" s="48"/>
      <c r="K470" s="117"/>
      <c r="L470" s="120"/>
      <c r="M470" s="121"/>
    </row>
    <row r="471" spans="2:13" ht="16" x14ac:dyDescent="0.2">
      <c r="B471" s="118" t="s">
        <v>965</v>
      </c>
      <c r="C471" s="116"/>
      <c r="D471" s="48"/>
      <c r="E471" s="117"/>
      <c r="F471" s="120"/>
      <c r="G471" s="121"/>
      <c r="H471" s="115"/>
      <c r="I471" s="116"/>
      <c r="J471" s="48"/>
      <c r="K471" s="117"/>
      <c r="L471" s="120"/>
      <c r="M471" s="121"/>
    </row>
    <row r="472" spans="2:13" ht="16" x14ac:dyDescent="0.2">
      <c r="B472" s="118" t="s">
        <v>966</v>
      </c>
      <c r="C472" s="116"/>
      <c r="D472" s="48"/>
      <c r="E472" s="117"/>
      <c r="F472" s="120"/>
      <c r="G472" s="121"/>
      <c r="H472" s="115"/>
      <c r="I472" s="116"/>
      <c r="J472" s="48"/>
      <c r="K472" s="117"/>
      <c r="L472" s="120"/>
      <c r="M472" s="121"/>
    </row>
    <row r="473" spans="2:13" ht="16" x14ac:dyDescent="0.2">
      <c r="B473" s="118" t="s">
        <v>967</v>
      </c>
      <c r="C473" s="116"/>
      <c r="D473" s="48"/>
      <c r="E473" s="117"/>
      <c r="F473" s="120"/>
      <c r="G473" s="121"/>
      <c r="H473" s="115"/>
      <c r="I473" s="116"/>
      <c r="J473" s="48"/>
      <c r="K473" s="117"/>
      <c r="L473" s="120"/>
      <c r="M473" s="121"/>
    </row>
    <row r="474" spans="2:13" ht="16" x14ac:dyDescent="0.2">
      <c r="B474" s="118" t="s">
        <v>968</v>
      </c>
      <c r="C474" s="116"/>
      <c r="D474" s="48"/>
      <c r="E474" s="117"/>
      <c r="F474" s="120"/>
      <c r="G474" s="121"/>
      <c r="H474" s="115"/>
      <c r="I474" s="116"/>
      <c r="J474" s="48"/>
      <c r="K474" s="117"/>
      <c r="L474" s="120"/>
      <c r="M474" s="121"/>
    </row>
    <row r="475" spans="2:13" ht="16" x14ac:dyDescent="0.2">
      <c r="B475" s="118" t="s">
        <v>969</v>
      </c>
      <c r="C475" s="116"/>
      <c r="D475" s="48"/>
      <c r="E475" s="117"/>
      <c r="F475" s="120"/>
      <c r="G475" s="121"/>
      <c r="H475" s="115"/>
      <c r="I475" s="116"/>
      <c r="J475" s="48"/>
      <c r="K475" s="117"/>
      <c r="L475" s="120"/>
      <c r="M475" s="121"/>
    </row>
    <row r="476" spans="2:13" ht="16" x14ac:dyDescent="0.2">
      <c r="B476" s="118" t="s">
        <v>970</v>
      </c>
      <c r="C476" s="116"/>
      <c r="D476" s="48"/>
      <c r="E476" s="117"/>
      <c r="F476" s="120"/>
      <c r="G476" s="121"/>
      <c r="H476" s="115"/>
      <c r="I476" s="116"/>
      <c r="J476" s="48"/>
      <c r="K476" s="117"/>
      <c r="L476" s="120"/>
      <c r="M476" s="121"/>
    </row>
    <row r="477" spans="2:13" ht="16" x14ac:dyDescent="0.2">
      <c r="B477" s="118" t="s">
        <v>971</v>
      </c>
      <c r="C477" s="116"/>
      <c r="D477" s="48"/>
      <c r="E477" s="117"/>
      <c r="F477" s="120"/>
      <c r="G477" s="121"/>
      <c r="H477" s="115"/>
      <c r="I477" s="116"/>
      <c r="J477" s="48"/>
      <c r="K477" s="117"/>
      <c r="L477" s="120"/>
      <c r="M477" s="121"/>
    </row>
    <row r="478" spans="2:13" ht="16" x14ac:dyDescent="0.2">
      <c r="B478" s="118" t="s">
        <v>972</v>
      </c>
      <c r="C478" s="116"/>
      <c r="D478" s="48"/>
      <c r="E478" s="117"/>
      <c r="F478" s="120"/>
      <c r="G478" s="121"/>
      <c r="H478" s="115"/>
      <c r="I478" s="116"/>
      <c r="J478" s="48"/>
      <c r="K478" s="117"/>
      <c r="L478" s="120"/>
      <c r="M478" s="121"/>
    </row>
    <row r="479" spans="2:13" ht="16" x14ac:dyDescent="0.2">
      <c r="B479" s="118" t="s">
        <v>973</v>
      </c>
      <c r="C479" s="116"/>
      <c r="D479" s="48"/>
      <c r="E479" s="117"/>
      <c r="F479" s="120"/>
      <c r="G479" s="121"/>
      <c r="H479" s="115"/>
      <c r="I479" s="116"/>
      <c r="J479" s="48"/>
      <c r="K479" s="117"/>
      <c r="L479" s="120"/>
      <c r="M479" s="121"/>
    </row>
    <row r="480" spans="2:13" ht="16" x14ac:dyDescent="0.2">
      <c r="B480" s="118" t="s">
        <v>974</v>
      </c>
      <c r="C480" s="116"/>
      <c r="D480" s="48"/>
      <c r="E480" s="117"/>
      <c r="F480" s="120"/>
      <c r="G480" s="121"/>
      <c r="H480" s="115"/>
      <c r="I480" s="116"/>
      <c r="J480" s="48"/>
      <c r="K480" s="117"/>
      <c r="L480" s="120"/>
      <c r="M480" s="121"/>
    </row>
    <row r="481" spans="2:13" ht="16" x14ac:dyDescent="0.2">
      <c r="B481" s="118" t="s">
        <v>975</v>
      </c>
      <c r="C481" s="116"/>
      <c r="D481" s="48"/>
      <c r="E481" s="117"/>
      <c r="F481" s="120"/>
      <c r="G481" s="121"/>
      <c r="H481" s="115"/>
      <c r="I481" s="116"/>
      <c r="J481" s="48"/>
      <c r="K481" s="117"/>
      <c r="L481" s="120"/>
      <c r="M481" s="121"/>
    </row>
    <row r="482" spans="2:13" ht="16" x14ac:dyDescent="0.2">
      <c r="B482" s="118" t="s">
        <v>976</v>
      </c>
      <c r="C482" s="116"/>
      <c r="D482" s="48"/>
      <c r="E482" s="117"/>
      <c r="F482" s="120"/>
      <c r="G482" s="121"/>
      <c r="H482" s="115"/>
      <c r="I482" s="116"/>
      <c r="J482" s="48"/>
      <c r="K482" s="117"/>
      <c r="L482" s="120"/>
      <c r="M482" s="121"/>
    </row>
    <row r="483" spans="2:13" ht="16" x14ac:dyDescent="0.2">
      <c r="B483" s="118" t="s">
        <v>977</v>
      </c>
      <c r="C483" s="116"/>
      <c r="D483" s="48"/>
      <c r="E483" s="117"/>
      <c r="F483" s="120"/>
      <c r="G483" s="121"/>
      <c r="H483" s="115"/>
      <c r="I483" s="116"/>
      <c r="J483" s="48"/>
      <c r="K483" s="117"/>
      <c r="L483" s="120"/>
      <c r="M483" s="121"/>
    </row>
    <row r="484" spans="2:13" ht="16" x14ac:dyDescent="0.2">
      <c r="B484" s="118" t="s">
        <v>978</v>
      </c>
      <c r="C484" s="116"/>
      <c r="D484" s="48"/>
      <c r="E484" s="117"/>
      <c r="F484" s="120"/>
      <c r="G484" s="121"/>
      <c r="H484" s="115"/>
      <c r="I484" s="116"/>
      <c r="J484" s="48"/>
      <c r="K484" s="117"/>
      <c r="L484" s="120"/>
      <c r="M484" s="121"/>
    </row>
    <row r="485" spans="2:13" ht="16" x14ac:dyDescent="0.2">
      <c r="B485" s="118" t="s">
        <v>979</v>
      </c>
      <c r="C485" s="116"/>
      <c r="D485" s="48"/>
      <c r="E485" s="117"/>
      <c r="F485" s="120"/>
      <c r="G485" s="121"/>
      <c r="H485" s="115"/>
      <c r="I485" s="116"/>
      <c r="J485" s="48"/>
      <c r="K485" s="117"/>
      <c r="L485" s="120"/>
      <c r="M485" s="121"/>
    </row>
    <row r="486" spans="2:13" ht="16" x14ac:dyDescent="0.2">
      <c r="B486" s="118" t="s">
        <v>980</v>
      </c>
      <c r="C486" s="116"/>
      <c r="D486" s="48"/>
      <c r="E486" s="117"/>
      <c r="F486" s="120"/>
      <c r="G486" s="121"/>
      <c r="H486" s="115"/>
      <c r="I486" s="116"/>
      <c r="J486" s="48"/>
      <c r="K486" s="117"/>
      <c r="L486" s="120"/>
      <c r="M486" s="121"/>
    </row>
    <row r="487" spans="2:13" ht="16" x14ac:dyDescent="0.2">
      <c r="B487" s="118" t="s">
        <v>981</v>
      </c>
      <c r="C487" s="116"/>
      <c r="D487" s="48"/>
      <c r="E487" s="117"/>
      <c r="F487" s="120"/>
      <c r="G487" s="121"/>
      <c r="H487" s="115"/>
      <c r="I487" s="116"/>
      <c r="J487" s="48"/>
      <c r="K487" s="117"/>
      <c r="L487" s="120"/>
      <c r="M487" s="121"/>
    </row>
    <row r="488" spans="2:13" ht="16" x14ac:dyDescent="0.2">
      <c r="B488" s="118" t="s">
        <v>982</v>
      </c>
      <c r="C488" s="116"/>
      <c r="D488" s="48"/>
      <c r="E488" s="117"/>
      <c r="F488" s="120"/>
      <c r="G488" s="121"/>
      <c r="H488" s="115"/>
      <c r="I488" s="116"/>
      <c r="J488" s="48"/>
      <c r="K488" s="117"/>
      <c r="L488" s="120"/>
      <c r="M488" s="121"/>
    </row>
    <row r="489" spans="2:13" ht="16" x14ac:dyDescent="0.2">
      <c r="B489" s="118" t="s">
        <v>983</v>
      </c>
      <c r="C489" s="116"/>
      <c r="D489" s="48"/>
      <c r="E489" s="117"/>
      <c r="F489" s="120"/>
      <c r="G489" s="121"/>
      <c r="H489" s="115"/>
      <c r="I489" s="116"/>
      <c r="J489" s="48"/>
      <c r="K489" s="117"/>
      <c r="L489" s="120"/>
      <c r="M489" s="121"/>
    </row>
    <row r="490" spans="2:13" ht="16" x14ac:dyDescent="0.2">
      <c r="B490" s="118" t="s">
        <v>984</v>
      </c>
      <c r="C490" s="116"/>
      <c r="D490" s="48"/>
      <c r="E490" s="117"/>
      <c r="F490" s="120"/>
      <c r="G490" s="121"/>
      <c r="H490" s="115"/>
      <c r="I490" s="116"/>
      <c r="J490" s="48"/>
      <c r="K490" s="117"/>
      <c r="L490" s="120"/>
      <c r="M490" s="121"/>
    </row>
    <row r="491" spans="2:13" ht="16" x14ac:dyDescent="0.2">
      <c r="B491" s="118" t="s">
        <v>985</v>
      </c>
      <c r="C491" s="116"/>
      <c r="D491" s="48"/>
      <c r="E491" s="117"/>
      <c r="F491" s="120"/>
      <c r="G491" s="121"/>
      <c r="H491" s="115"/>
      <c r="I491" s="116"/>
      <c r="J491" s="48"/>
      <c r="K491" s="117"/>
      <c r="L491" s="120"/>
      <c r="M491" s="121"/>
    </row>
    <row r="492" spans="2:13" ht="16" x14ac:dyDescent="0.2">
      <c r="B492" s="118" t="s">
        <v>986</v>
      </c>
      <c r="C492" s="116"/>
      <c r="D492" s="48"/>
      <c r="E492" s="117"/>
      <c r="F492" s="120"/>
      <c r="G492" s="121"/>
      <c r="H492" s="115"/>
      <c r="I492" s="116"/>
      <c r="J492" s="48"/>
      <c r="K492" s="117"/>
      <c r="L492" s="120"/>
      <c r="M492" s="121"/>
    </row>
    <row r="493" spans="2:13" ht="16" x14ac:dyDescent="0.2">
      <c r="B493" s="118" t="s">
        <v>987</v>
      </c>
      <c r="C493" s="116"/>
      <c r="D493" s="48"/>
      <c r="E493" s="117"/>
      <c r="F493" s="120"/>
      <c r="G493" s="121"/>
      <c r="H493" s="115"/>
      <c r="I493" s="116"/>
      <c r="J493" s="48"/>
      <c r="K493" s="117"/>
      <c r="L493" s="120"/>
      <c r="M493" s="121"/>
    </row>
    <row r="494" spans="2:13" ht="16" x14ac:dyDescent="0.2">
      <c r="B494" s="118" t="s">
        <v>988</v>
      </c>
      <c r="C494" s="116"/>
      <c r="D494" s="48"/>
      <c r="E494" s="117"/>
      <c r="F494" s="120"/>
      <c r="G494" s="121"/>
      <c r="H494" s="115"/>
      <c r="I494" s="116"/>
      <c r="J494" s="48"/>
      <c r="K494" s="117"/>
      <c r="L494" s="120"/>
      <c r="M494" s="121"/>
    </row>
    <row r="495" spans="2:13" ht="16" x14ac:dyDescent="0.2">
      <c r="B495" s="118" t="s">
        <v>989</v>
      </c>
      <c r="C495" s="116"/>
      <c r="D495" s="48"/>
      <c r="E495" s="117"/>
      <c r="F495" s="120"/>
      <c r="G495" s="121"/>
      <c r="H495" s="115"/>
      <c r="I495" s="116"/>
      <c r="J495" s="48"/>
      <c r="K495" s="117"/>
      <c r="L495" s="120"/>
      <c r="M495" s="121"/>
    </row>
    <row r="496" spans="2:13" ht="16" x14ac:dyDescent="0.2">
      <c r="B496" s="118" t="s">
        <v>990</v>
      </c>
      <c r="C496" s="116"/>
      <c r="D496" s="48"/>
      <c r="E496" s="117"/>
      <c r="F496" s="120"/>
      <c r="G496" s="121"/>
      <c r="H496" s="115"/>
      <c r="I496" s="116"/>
      <c r="J496" s="48"/>
      <c r="K496" s="117"/>
      <c r="L496" s="120"/>
      <c r="M496" s="121"/>
    </row>
    <row r="497" spans="2:13" ht="16" x14ac:dyDescent="0.2">
      <c r="B497" s="118" t="s">
        <v>991</v>
      </c>
      <c r="C497" s="116"/>
      <c r="D497" s="48"/>
      <c r="E497" s="117"/>
      <c r="F497" s="120"/>
      <c r="G497" s="121"/>
      <c r="H497" s="115"/>
      <c r="I497" s="116"/>
      <c r="J497" s="48"/>
      <c r="K497" s="117"/>
      <c r="L497" s="120"/>
      <c r="M497" s="121"/>
    </row>
    <row r="498" spans="2:13" ht="16" x14ac:dyDescent="0.2">
      <c r="B498" s="118" t="s">
        <v>992</v>
      </c>
      <c r="C498" s="116"/>
      <c r="D498" s="48"/>
      <c r="E498" s="117"/>
      <c r="F498" s="120"/>
      <c r="G498" s="121"/>
      <c r="H498" s="115"/>
      <c r="I498" s="116"/>
      <c r="J498" s="48"/>
      <c r="K498" s="117"/>
      <c r="L498" s="120"/>
      <c r="M498" s="121"/>
    </row>
    <row r="499" spans="2:13" ht="16" x14ac:dyDescent="0.2">
      <c r="B499" s="118" t="s">
        <v>993</v>
      </c>
      <c r="C499" s="116"/>
      <c r="D499" s="48"/>
      <c r="E499" s="117"/>
      <c r="F499" s="120"/>
      <c r="G499" s="121"/>
      <c r="H499" s="115"/>
      <c r="I499" s="116"/>
      <c r="J499" s="48"/>
      <c r="K499" s="117"/>
      <c r="L499" s="120"/>
      <c r="M499" s="121"/>
    </row>
    <row r="500" spans="2:13" ht="16" x14ac:dyDescent="0.2">
      <c r="B500" s="118" t="s">
        <v>994</v>
      </c>
      <c r="C500" s="116"/>
      <c r="D500" s="48"/>
      <c r="E500" s="117"/>
      <c r="F500" s="120"/>
      <c r="G500" s="121"/>
      <c r="H500" s="115"/>
      <c r="I500" s="116"/>
      <c r="J500" s="48"/>
      <c r="K500" s="117"/>
      <c r="L500" s="120"/>
      <c r="M500" s="121"/>
    </row>
    <row r="501" spans="2:13" ht="16" x14ac:dyDescent="0.2">
      <c r="B501" s="118" t="s">
        <v>995</v>
      </c>
      <c r="C501" s="116"/>
      <c r="D501" s="48"/>
      <c r="E501" s="117"/>
      <c r="F501" s="120"/>
      <c r="G501" s="121"/>
      <c r="H501" s="115"/>
      <c r="I501" s="116"/>
      <c r="J501" s="48"/>
      <c r="K501" s="117"/>
      <c r="L501" s="120"/>
      <c r="M501" s="121"/>
    </row>
    <row r="502" spans="2:13" ht="16" x14ac:dyDescent="0.2">
      <c r="B502" s="118" t="s">
        <v>996</v>
      </c>
      <c r="C502" s="116"/>
      <c r="D502" s="48"/>
      <c r="E502" s="117"/>
      <c r="F502" s="120"/>
      <c r="G502" s="121"/>
      <c r="H502" s="115"/>
      <c r="I502" s="116"/>
      <c r="J502" s="48"/>
      <c r="K502" s="117"/>
      <c r="L502" s="120"/>
      <c r="M502" s="121"/>
    </row>
    <row r="503" spans="2:13" ht="16" x14ac:dyDescent="0.2">
      <c r="B503" s="118" t="s">
        <v>997</v>
      </c>
      <c r="C503" s="116"/>
      <c r="D503" s="48"/>
      <c r="E503" s="117"/>
      <c r="F503" s="120"/>
      <c r="G503" s="121"/>
      <c r="H503" s="115"/>
      <c r="I503" s="116"/>
      <c r="J503" s="48"/>
      <c r="K503" s="117"/>
      <c r="L503" s="120"/>
      <c r="M503" s="121"/>
    </row>
    <row r="504" spans="2:13" ht="16" x14ac:dyDescent="0.2">
      <c r="B504" s="118" t="s">
        <v>998</v>
      </c>
      <c r="C504" s="116"/>
      <c r="D504" s="48"/>
      <c r="E504" s="117"/>
      <c r="F504" s="120"/>
      <c r="G504" s="121"/>
      <c r="H504" s="115"/>
      <c r="I504" s="116"/>
      <c r="J504" s="48"/>
      <c r="K504" s="117"/>
      <c r="L504" s="120"/>
      <c r="M504" s="121"/>
    </row>
    <row r="505" spans="2:13" ht="16" x14ac:dyDescent="0.2">
      <c r="B505" s="118" t="s">
        <v>999</v>
      </c>
      <c r="C505" s="116"/>
      <c r="D505" s="48"/>
      <c r="E505" s="117"/>
      <c r="F505" s="120"/>
      <c r="G505" s="121"/>
      <c r="H505" s="115"/>
      <c r="I505" s="116"/>
      <c r="J505" s="48"/>
      <c r="K505" s="117"/>
      <c r="L505" s="120"/>
      <c r="M505" s="121"/>
    </row>
    <row r="506" spans="2:13" ht="16" x14ac:dyDescent="0.2">
      <c r="B506" s="118" t="s">
        <v>1000</v>
      </c>
      <c r="C506" s="116"/>
      <c r="D506" s="48"/>
      <c r="E506" s="117"/>
      <c r="F506" s="120"/>
      <c r="G506" s="121"/>
      <c r="H506" s="115"/>
      <c r="I506" s="116"/>
      <c r="J506" s="48"/>
      <c r="K506" s="117"/>
      <c r="L506" s="120"/>
      <c r="M506" s="121"/>
    </row>
    <row r="507" spans="2:13" ht="16" x14ac:dyDescent="0.2">
      <c r="B507" s="118" t="s">
        <v>1001</v>
      </c>
      <c r="C507" s="116"/>
      <c r="D507" s="48"/>
      <c r="E507" s="117"/>
      <c r="F507" s="120"/>
      <c r="G507" s="121"/>
      <c r="H507" s="115"/>
      <c r="I507" s="116"/>
      <c r="J507" s="48"/>
      <c r="K507" s="117"/>
      <c r="L507" s="120"/>
      <c r="M507" s="121"/>
    </row>
    <row r="508" spans="2:13" ht="16" x14ac:dyDescent="0.2">
      <c r="B508" s="118" t="s">
        <v>1002</v>
      </c>
      <c r="C508" s="116"/>
      <c r="D508" s="48"/>
      <c r="E508" s="117"/>
      <c r="F508" s="120"/>
      <c r="G508" s="121"/>
      <c r="H508" s="115"/>
      <c r="I508" s="116"/>
      <c r="J508" s="48"/>
      <c r="K508" s="117"/>
      <c r="L508" s="120"/>
      <c r="M508" s="121"/>
    </row>
    <row r="509" spans="2:13" ht="16" x14ac:dyDescent="0.2">
      <c r="B509" s="118" t="s">
        <v>1003</v>
      </c>
      <c r="C509" s="116"/>
      <c r="D509" s="48"/>
      <c r="E509" s="117"/>
      <c r="F509" s="120"/>
      <c r="G509" s="121"/>
      <c r="H509" s="115"/>
      <c r="I509" s="116"/>
      <c r="J509" s="48"/>
      <c r="K509" s="117"/>
      <c r="L509" s="120"/>
      <c r="M509" s="121"/>
    </row>
    <row r="510" spans="2:13" ht="16" x14ac:dyDescent="0.2">
      <c r="B510" s="118" t="s">
        <v>1004</v>
      </c>
      <c r="C510" s="116"/>
      <c r="D510" s="48"/>
      <c r="E510" s="117"/>
      <c r="F510" s="120"/>
      <c r="G510" s="121"/>
      <c r="H510" s="115"/>
      <c r="I510" s="116"/>
      <c r="J510" s="48"/>
      <c r="K510" s="117"/>
      <c r="L510" s="120"/>
      <c r="M510" s="121"/>
    </row>
    <row r="511" spans="2:13" ht="16" x14ac:dyDescent="0.2">
      <c r="B511" s="118" t="s">
        <v>1005</v>
      </c>
      <c r="C511" s="116"/>
      <c r="D511" s="48"/>
      <c r="E511" s="117"/>
      <c r="F511" s="120"/>
      <c r="G511" s="121"/>
      <c r="H511" s="115"/>
      <c r="I511" s="116"/>
      <c r="J511" s="48"/>
      <c r="K511" s="117"/>
      <c r="L511" s="120"/>
      <c r="M511" s="121"/>
    </row>
    <row r="512" spans="2:13" ht="16" x14ac:dyDescent="0.2">
      <c r="B512" s="118" t="s">
        <v>1006</v>
      </c>
      <c r="C512" s="116"/>
      <c r="D512" s="48"/>
      <c r="E512" s="117"/>
      <c r="F512" s="120"/>
      <c r="G512" s="121"/>
      <c r="H512" s="115"/>
      <c r="I512" s="116"/>
      <c r="J512" s="48"/>
      <c r="K512" s="117"/>
      <c r="L512" s="120"/>
      <c r="M512" s="121"/>
    </row>
    <row r="513" spans="2:13" ht="16" x14ac:dyDescent="0.2">
      <c r="B513" s="118" t="s">
        <v>1007</v>
      </c>
      <c r="C513" s="116"/>
      <c r="D513" s="48"/>
      <c r="E513" s="117"/>
      <c r="F513" s="120"/>
      <c r="G513" s="121"/>
      <c r="H513" s="115"/>
      <c r="I513" s="116"/>
      <c r="J513" s="48"/>
      <c r="K513" s="117"/>
      <c r="L513" s="120"/>
      <c r="M513" s="121"/>
    </row>
    <row r="514" spans="2:13" ht="16" x14ac:dyDescent="0.2">
      <c r="B514" s="118" t="s">
        <v>1008</v>
      </c>
      <c r="C514" s="116"/>
      <c r="D514" s="48"/>
      <c r="E514" s="117"/>
      <c r="F514" s="120"/>
      <c r="G514" s="121"/>
      <c r="H514" s="115"/>
      <c r="I514" s="116"/>
      <c r="J514" s="48"/>
      <c r="K514" s="117"/>
      <c r="L514" s="120"/>
      <c r="M514" s="121"/>
    </row>
    <row r="515" spans="2:13" ht="16" x14ac:dyDescent="0.2">
      <c r="B515" s="118" t="s">
        <v>1009</v>
      </c>
      <c r="C515" s="116"/>
      <c r="D515" s="48"/>
      <c r="E515" s="117"/>
      <c r="F515" s="120"/>
      <c r="G515" s="121"/>
      <c r="H515" s="115"/>
      <c r="I515" s="116"/>
      <c r="J515" s="48"/>
      <c r="K515" s="117"/>
      <c r="L515" s="120"/>
      <c r="M515" s="121"/>
    </row>
    <row r="516" spans="2:13" ht="16" x14ac:dyDescent="0.2">
      <c r="B516" s="118" t="s">
        <v>1010</v>
      </c>
      <c r="C516" s="116"/>
      <c r="D516" s="48"/>
      <c r="E516" s="117"/>
      <c r="F516" s="120"/>
      <c r="G516" s="121"/>
      <c r="H516" s="115"/>
      <c r="I516" s="116"/>
      <c r="J516" s="48"/>
      <c r="K516" s="117"/>
      <c r="L516" s="120"/>
      <c r="M516" s="121"/>
    </row>
    <row r="517" spans="2:13" ht="16" x14ac:dyDescent="0.2">
      <c r="B517" s="118" t="s">
        <v>1011</v>
      </c>
      <c r="C517" s="116"/>
      <c r="D517" s="48"/>
      <c r="E517" s="117"/>
      <c r="F517" s="120"/>
      <c r="G517" s="121"/>
      <c r="H517" s="115"/>
      <c r="I517" s="116"/>
      <c r="J517" s="48"/>
      <c r="K517" s="117"/>
      <c r="L517" s="120"/>
      <c r="M517" s="121"/>
    </row>
    <row r="518" spans="2:13" ht="16" x14ac:dyDescent="0.2">
      <c r="B518" s="118" t="s">
        <v>1012</v>
      </c>
      <c r="C518" s="116"/>
      <c r="D518" s="48"/>
      <c r="E518" s="117"/>
      <c r="F518" s="120"/>
      <c r="G518" s="121"/>
      <c r="H518" s="115"/>
      <c r="I518" s="116"/>
      <c r="J518" s="48"/>
      <c r="K518" s="117"/>
      <c r="L518" s="120"/>
      <c r="M518" s="121"/>
    </row>
    <row r="519" spans="2:13" ht="16" x14ac:dyDescent="0.2">
      <c r="B519" s="118" t="s">
        <v>1013</v>
      </c>
      <c r="C519" s="116"/>
      <c r="D519" s="48"/>
      <c r="E519" s="117"/>
      <c r="F519" s="120"/>
      <c r="G519" s="121"/>
      <c r="H519" s="115"/>
      <c r="I519" s="116"/>
      <c r="J519" s="48"/>
      <c r="K519" s="117"/>
      <c r="L519" s="120"/>
      <c r="M519" s="121"/>
    </row>
    <row r="520" spans="2:13" ht="16" x14ac:dyDescent="0.2">
      <c r="B520" s="118" t="s">
        <v>1014</v>
      </c>
      <c r="C520" s="116"/>
      <c r="D520" s="48"/>
      <c r="E520" s="117"/>
      <c r="F520" s="120"/>
      <c r="G520" s="121"/>
      <c r="H520" s="115"/>
      <c r="I520" s="116"/>
      <c r="J520" s="48"/>
      <c r="K520" s="117"/>
      <c r="L520" s="120"/>
      <c r="M520" s="121"/>
    </row>
    <row r="521" spans="2:13" ht="16" x14ac:dyDescent="0.2">
      <c r="B521" s="118" t="s">
        <v>1015</v>
      </c>
      <c r="C521" s="116"/>
      <c r="D521" s="48"/>
      <c r="E521" s="117"/>
      <c r="F521" s="120"/>
      <c r="G521" s="121"/>
      <c r="H521" s="115"/>
      <c r="I521" s="116"/>
      <c r="J521" s="48"/>
      <c r="K521" s="117"/>
      <c r="L521" s="120"/>
      <c r="M521" s="121"/>
    </row>
    <row r="522" spans="2:13" ht="16" x14ac:dyDescent="0.2">
      <c r="B522" s="122" t="s">
        <v>1016</v>
      </c>
      <c r="C522" s="123"/>
      <c r="D522" s="124"/>
      <c r="E522" s="125"/>
      <c r="F522" s="120"/>
      <c r="G522" s="121"/>
      <c r="H522" s="115"/>
      <c r="I522" s="123"/>
      <c r="J522" s="124"/>
      <c r="K522" s="125"/>
      <c r="L522" s="120"/>
      <c r="M522" s="121"/>
    </row>
  </sheetData>
  <pageMargins left="0.7" right="0.7" top="0.75" bottom="0.75" header="0.3" footer="0.3"/>
  <pageSetup paperSize="9" orientation="portrait" r:id="rId1"/>
  <ignoredErrors>
    <ignoredError sqref="B3:B522" twoDigitTextYear="1"/>
  </ignoredErrors>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Lab 9</vt:lpstr>
      <vt:lpstr>IRI SKUs</vt:lpstr>
      <vt:lpstr>Lab 11</vt:lpstr>
      <vt:lpstr>IRI 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Murphy</dc:creator>
  <cp:lastModifiedBy>Andrew Murphy</cp:lastModifiedBy>
  <dcterms:created xsi:type="dcterms:W3CDTF">2015-09-21T04:22:26Z</dcterms:created>
  <dcterms:modified xsi:type="dcterms:W3CDTF">2026-09-29T05:04:15Z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9e4d68-54d0-40a5-8c9a-85a36c87352c_Enabled">
    <vt:lpwstr>true</vt:lpwstr>
  </property>
  <property fmtid="{D5CDD505-2E9C-101B-9397-08002B2CF9AE}" pid="3" name="MSIP_Label_bd9e4d68-54d0-40a5-8c9a-85a36c87352c_SetDate">
    <vt:lpwstr>2022-09-24T10:30:33Z</vt:lpwstr>
  </property>
  <property fmtid="{D5CDD505-2E9C-101B-9397-08002B2CF9AE}" pid="4" name="MSIP_Label_bd9e4d68-54d0-40a5-8c9a-85a36c87352c_Method">
    <vt:lpwstr>Standard</vt:lpwstr>
  </property>
  <property fmtid="{D5CDD505-2E9C-101B-9397-08002B2CF9AE}" pid="5" name="MSIP_Label_bd9e4d68-54d0-40a5-8c9a-85a36c87352c_Name">
    <vt:lpwstr>Unclassified</vt:lpwstr>
  </property>
  <property fmtid="{D5CDD505-2E9C-101B-9397-08002B2CF9AE}" pid="6" name="MSIP_Label_bd9e4d68-54d0-40a5-8c9a-85a36c87352c_SiteId">
    <vt:lpwstr>388728e1-bbd0-4378-98dc-f8682e644300</vt:lpwstr>
  </property>
  <property fmtid="{D5CDD505-2E9C-101B-9397-08002B2CF9AE}" pid="7" name="MSIP_Label_bd9e4d68-54d0-40a5-8c9a-85a36c87352c_ActionId">
    <vt:lpwstr>9c3dc724-a8d8-4813-a7c6-02f6f95546d2</vt:lpwstr>
  </property>
  <property fmtid="{D5CDD505-2E9C-101B-9397-08002B2CF9AE}" pid="8" name="MSIP_Label_bd9e4d68-54d0-40a5-8c9a-85a36c87352c_ContentBits">
    <vt:lpwstr>0</vt:lpwstr>
  </property>
</Properties>
</file>