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30" windowWidth="11280" windowHeight="6045" tabRatio="821" firstSheet="1" activeTab="3"/>
  </bookViews>
  <sheets>
    <sheet name="GELP OIL DELIVERY SHEET #1" sheetId="8" r:id="rId1"/>
    <sheet name="GELP OIL DELIVERY SHEET #2" sheetId="9" r:id="rId2"/>
    <sheet name="GELP OIL DELIVERY SHEET #3" sheetId="10" r:id="rId3"/>
    <sheet name="Monthly Summary" sheetId="11" r:id="rId4"/>
  </sheets>
  <calcPr calcId="152511" fullPrecision="0"/>
</workbook>
</file>

<file path=xl/calcChain.xml><?xml version="1.0" encoding="utf-8"?>
<calcChain xmlns="http://schemas.openxmlformats.org/spreadsheetml/2006/main">
  <c r="D4" i="8" l="1"/>
  <c r="H4" i="8"/>
  <c r="B5" i="8"/>
  <c r="D5" i="8"/>
  <c r="H5" i="8"/>
  <c r="B6" i="8"/>
  <c r="D6" i="8"/>
  <c r="B7" i="8"/>
  <c r="D7" i="8" s="1"/>
  <c r="B8" i="8"/>
  <c r="D8" i="8" s="1"/>
  <c r="H8" i="8"/>
  <c r="B9" i="8"/>
  <c r="D9" i="8"/>
  <c r="B10" i="8"/>
  <c r="D10" i="8"/>
  <c r="B11" i="8"/>
  <c r="D11" i="8"/>
  <c r="H11" i="8"/>
  <c r="B12" i="8"/>
  <c r="D12" i="8"/>
  <c r="H12" i="8"/>
  <c r="H60" i="8" s="1"/>
  <c r="B13" i="8"/>
  <c r="D13" i="8"/>
  <c r="B14" i="8"/>
  <c r="D14" i="8"/>
  <c r="B15" i="8"/>
  <c r="D15" i="8"/>
  <c r="H15" i="8"/>
  <c r="B16" i="8"/>
  <c r="D16" i="8"/>
  <c r="B17" i="8"/>
  <c r="D17" i="8" s="1"/>
  <c r="H17" i="8"/>
  <c r="B18" i="8"/>
  <c r="D18" i="8"/>
  <c r="B19" i="8"/>
  <c r="D19" i="8"/>
  <c r="B20" i="8"/>
  <c r="D20" i="8"/>
  <c r="H20" i="8"/>
  <c r="B21" i="8"/>
  <c r="D21" i="8" s="1"/>
  <c r="B22" i="8"/>
  <c r="D22" i="8"/>
  <c r="H22" i="8"/>
  <c r="B23" i="8"/>
  <c r="D23" i="8"/>
  <c r="B24" i="8"/>
  <c r="D24" i="8"/>
  <c r="B25" i="8"/>
  <c r="D25" i="8"/>
  <c r="B26" i="8"/>
  <c r="D26" i="8"/>
  <c r="B27" i="8"/>
  <c r="D27" i="8"/>
  <c r="B28" i="8"/>
  <c r="D28" i="8"/>
  <c r="B29" i="8"/>
  <c r="D29" i="8"/>
  <c r="B30" i="8"/>
  <c r="D30" i="8"/>
  <c r="B31" i="8"/>
  <c r="D31" i="8"/>
  <c r="B32" i="8"/>
  <c r="D32" i="8"/>
  <c r="B33" i="8"/>
  <c r="D33" i="8"/>
  <c r="B34" i="8"/>
  <c r="D34" i="8"/>
  <c r="B35" i="8"/>
  <c r="D35" i="8"/>
  <c r="B36" i="8"/>
  <c r="D36" i="8"/>
  <c r="B37" i="8"/>
  <c r="D37" i="8"/>
  <c r="B38" i="8"/>
  <c r="D38" i="8"/>
  <c r="B39" i="8"/>
  <c r="D39" i="8"/>
  <c r="B40" i="8"/>
  <c r="D40" i="8"/>
  <c r="B41" i="8"/>
  <c r="D41" i="8"/>
  <c r="B42" i="8"/>
  <c r="D42" i="8"/>
  <c r="B43" i="8"/>
  <c r="D43" i="8"/>
  <c r="B44" i="8"/>
  <c r="D44" i="8"/>
  <c r="B45" i="8"/>
  <c r="D45" i="8"/>
  <c r="B46" i="8"/>
  <c r="D46" i="8"/>
  <c r="B47" i="8"/>
  <c r="D47" i="8"/>
  <c r="B48" i="8"/>
  <c r="D48" i="8"/>
  <c r="B49" i="8"/>
  <c r="D49" i="8"/>
  <c r="B50" i="8"/>
  <c r="D50" i="8"/>
  <c r="B51" i="8"/>
  <c r="D51" i="8"/>
  <c r="B52" i="8"/>
  <c r="D52" i="8"/>
  <c r="B53" i="8"/>
  <c r="D53" i="8"/>
  <c r="B54" i="8"/>
  <c r="D54" i="8"/>
  <c r="B55" i="8"/>
  <c r="D55" i="8"/>
  <c r="B56" i="8"/>
  <c r="D56" i="8"/>
  <c r="B57" i="8"/>
  <c r="D57" i="8"/>
  <c r="B58" i="8"/>
  <c r="D58" i="8"/>
  <c r="B59" i="8"/>
  <c r="D59" i="8"/>
  <c r="E60" i="8"/>
  <c r="F60" i="8"/>
  <c r="G60" i="8"/>
  <c r="B4" i="9"/>
  <c r="D4" i="9"/>
  <c r="B5" i="9"/>
  <c r="D5" i="9"/>
  <c r="B6" i="9"/>
  <c r="D6" i="9"/>
  <c r="B7" i="9"/>
  <c r="D7" i="9"/>
  <c r="D59" i="9" s="1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E59" i="9"/>
  <c r="E63" i="9" s="1"/>
  <c r="F59" i="9"/>
  <c r="E7" i="11" s="1"/>
  <c r="G59" i="9"/>
  <c r="H59" i="9"/>
  <c r="B4" i="10"/>
  <c r="D4" i="10"/>
  <c r="D60" i="10" s="1"/>
  <c r="B5" i="10"/>
  <c r="D5" i="10"/>
  <c r="B6" i="10"/>
  <c r="D6" i="10"/>
  <c r="B7" i="10"/>
  <c r="D7" i="10"/>
  <c r="B8" i="10"/>
  <c r="D8" i="10"/>
  <c r="B9" i="10"/>
  <c r="D9" i="10"/>
  <c r="B10" i="10"/>
  <c r="D10" i="10"/>
  <c r="B11" i="10"/>
  <c r="D11" i="10"/>
  <c r="B12" i="10"/>
  <c r="D12" i="10"/>
  <c r="B13" i="10"/>
  <c r="D13" i="10"/>
  <c r="B14" i="10"/>
  <c r="D14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B30" i="10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39" i="10"/>
  <c r="D39" i="10"/>
  <c r="B40" i="10"/>
  <c r="D40" i="10"/>
  <c r="B41" i="10"/>
  <c r="D41" i="10"/>
  <c r="B42" i="10"/>
  <c r="D42" i="10"/>
  <c r="B43" i="10"/>
  <c r="D43" i="10"/>
  <c r="B44" i="10"/>
  <c r="D44" i="10"/>
  <c r="B45" i="10"/>
  <c r="D45" i="10"/>
  <c r="B46" i="10"/>
  <c r="D46" i="10"/>
  <c r="B47" i="10"/>
  <c r="D47" i="10"/>
  <c r="B48" i="10"/>
  <c r="D48" i="10"/>
  <c r="B49" i="10"/>
  <c r="D49" i="10"/>
  <c r="B50" i="10"/>
  <c r="D50" i="10"/>
  <c r="B51" i="10"/>
  <c r="D51" i="10"/>
  <c r="B52" i="10"/>
  <c r="D52" i="10"/>
  <c r="B53" i="10"/>
  <c r="D53" i="10"/>
  <c r="B54" i="10"/>
  <c r="D54" i="10"/>
  <c r="B55" i="10"/>
  <c r="D55" i="10"/>
  <c r="B56" i="10"/>
  <c r="D56" i="10"/>
  <c r="B57" i="10"/>
  <c r="D57" i="10"/>
  <c r="B58" i="10"/>
  <c r="D58" i="10"/>
  <c r="B59" i="10"/>
  <c r="D59" i="10"/>
  <c r="E60" i="10"/>
  <c r="E64" i="10" s="1"/>
  <c r="F60" i="10"/>
  <c r="G60" i="10"/>
  <c r="H60" i="10"/>
  <c r="F7" i="11"/>
  <c r="F8" i="11" s="1"/>
  <c r="D9" i="11"/>
  <c r="E8" i="11" l="1"/>
  <c r="E9" i="11" s="1"/>
  <c r="C14" i="11"/>
  <c r="G7" i="11"/>
  <c r="E64" i="8"/>
  <c r="E65" i="8" s="1"/>
  <c r="E61" i="9" s="1"/>
  <c r="E64" i="9" s="1"/>
  <c r="E62" i="10" s="1"/>
  <c r="E65" i="10" s="1"/>
  <c r="D60" i="8"/>
  <c r="C7" i="11" s="1"/>
  <c r="F9" i="11"/>
  <c r="C13" i="11" l="1"/>
  <c r="C9" i="11"/>
  <c r="C10" i="11" s="1"/>
  <c r="G8" i="11"/>
  <c r="G9" i="11" s="1"/>
  <c r="E10" i="11"/>
  <c r="F19" i="11" s="1"/>
  <c r="F21" i="11" s="1"/>
  <c r="C15" i="11" l="1"/>
  <c r="D15" i="11"/>
</calcChain>
</file>

<file path=xl/comments1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sharedStrings.xml><?xml version="1.0" encoding="utf-8"?>
<sst xmlns="http://schemas.openxmlformats.org/spreadsheetml/2006/main" count="63" uniqueCount="40">
  <si>
    <t>Beginning Flow counter reading</t>
  </si>
  <si>
    <t>Ending Flow counter reading</t>
  </si>
  <si>
    <t>B/L #</t>
  </si>
  <si>
    <t>Delivery Date</t>
  </si>
  <si>
    <t>TOTAL DELIVERED</t>
  </si>
  <si>
    <t>GELP #2 FUEL OIL RECEIPTS FOR THE MONTH</t>
  </si>
  <si>
    <t>Plant Recorded Delivery</t>
  </si>
  <si>
    <t>OWED TO GELP/ (OVER DELIVERED)</t>
  </si>
  <si>
    <t>CITGO Quantity on B/L-Gross</t>
  </si>
  <si>
    <t>Marathon Ashland Quantity on B/L-Gross</t>
  </si>
  <si>
    <t>Due from previous sheet</t>
  </si>
  <si>
    <t>Any additional ordered</t>
  </si>
  <si>
    <t>Due from previous month</t>
  </si>
  <si>
    <t>COMMENTS</t>
  </si>
  <si>
    <t>Plant Recorded Off-Load Meter Reading</t>
  </si>
  <si>
    <t>MARATHON ASHLAND "GROSS" DELIVERED</t>
  </si>
  <si>
    <t>CITGO    "GROSS" DELIVERED</t>
  </si>
  <si>
    <t>Current Month Delivery</t>
  </si>
  <si>
    <t>TOTAL DIFFERENCE, Current month</t>
  </si>
  <si>
    <t>"Gross" Gallons Delivered</t>
  </si>
  <si>
    <t>Note:</t>
  </si>
  <si>
    <t>(ordered on the 19th)</t>
  </si>
  <si>
    <t>(orders for the 23rd)</t>
  </si>
  <si>
    <r>
      <t>PLANT RECORDED</t>
    </r>
    <r>
      <rPr>
        <sz val="8"/>
        <rFont val="CG Times (W1)"/>
        <family val="1"/>
      </rPr>
      <t xml:space="preserve"> OFFLOAD TOTAL</t>
    </r>
  </si>
  <si>
    <r>
      <t xml:space="preserve">ALL </t>
    </r>
    <r>
      <rPr>
        <b/>
        <sz val="8"/>
        <rFont val="CG Times (W1)"/>
        <family val="1"/>
      </rPr>
      <t>SUPPLIERS "GROSS"</t>
    </r>
    <r>
      <rPr>
        <sz val="8"/>
        <rFont val="CG Times (W1)"/>
        <family val="1"/>
      </rPr>
      <t xml:space="preserve"> DELIVERY RECORD</t>
    </r>
  </si>
  <si>
    <r>
      <t>Estimated</t>
    </r>
    <r>
      <rPr>
        <sz val="9"/>
        <rFont val="CG Times (W1)"/>
        <family val="1"/>
      </rPr>
      <t xml:space="preserve"> Avg. Cost per gallon</t>
    </r>
  </si>
  <si>
    <t>BP AMOCO "GROSS" DELIVERED</t>
  </si>
  <si>
    <r>
      <t>ESTIMATED</t>
    </r>
    <r>
      <rPr>
        <b/>
        <sz val="9"/>
        <color indexed="12"/>
        <rFont val="CG Times (W1)"/>
        <family val="1"/>
      </rPr>
      <t xml:space="preserve"> COST SUMMARY</t>
    </r>
    <r>
      <rPr>
        <b/>
        <sz val="9"/>
        <rFont val="CG Times (W1)"/>
        <family val="1"/>
      </rPr>
      <t xml:space="preserve"> (based on BOL, not invoice)</t>
    </r>
  </si>
  <si>
    <t>BP AMOCO       Quantity on B/L-Gross</t>
  </si>
  <si>
    <r>
      <t>Estimated</t>
    </r>
    <r>
      <rPr>
        <sz val="9"/>
        <rFont val="CG Times (W1)"/>
        <family val="1"/>
      </rPr>
      <t xml:space="preserve"> Cost of Oil for Month</t>
    </r>
  </si>
  <si>
    <t xml:space="preserve">ESTIMATED Gallons still unaccounted for… </t>
  </si>
  <si>
    <t>SUMMARY OF FUEL OIL DELIVERIES TO GORDONSVILLE</t>
  </si>
  <si>
    <t>Any Fuel ordered ?</t>
  </si>
  <si>
    <t>GELP   #2 FUEL OIL   RECEIPTS FOR THE MONTH</t>
  </si>
  <si>
    <t>FALL 1999</t>
  </si>
  <si>
    <t>This was to bring the plant up to the PPA winter period beginning</t>
  </si>
  <si>
    <t>inventory level of at 4.5 million by October 1st.</t>
  </si>
  <si>
    <t xml:space="preserve"> MONTH BEGINNING TANK INVENTORY</t>
  </si>
  <si>
    <t>(AS STRAPPED BY PLANT)</t>
  </si>
  <si>
    <t>Current Month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</si>
</sst>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83" formatCode="#,##0.00000_);\(#,##0.00000\)"/>
    <numFmt numFmtId="184" formatCode="0.0%"/>
    <numFmt numFmtId="186" formatCode="0.0000"/>
    <numFmt numFmtId="187" formatCode="mmmm\-yyyy"/>
  </numFmts>
  <fonts count="32"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48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sz val="10"/>
      <name val="CG Times (W1)"/>
      <family val="1"/>
    </font>
    <font>
      <sz val="11"/>
      <name val="CG Times (W1)"/>
      <family val="1"/>
    </font>
    <font>
      <sz val="7"/>
      <color indexed="8"/>
      <name val="CG Times (W1)"/>
      <family val="1"/>
    </font>
    <font>
      <i/>
      <sz val="7"/>
      <color indexed="8"/>
      <name val="CG Times (W1)"/>
      <family val="1"/>
    </font>
    <font>
      <b/>
      <sz val="8"/>
      <name val="CG Times (W1)"/>
      <family val="1"/>
    </font>
    <font>
      <sz val="8"/>
      <name val="CG Times (W1)"/>
      <family val="1"/>
    </font>
    <font>
      <sz val="9"/>
      <name val="CG Times (W1)"/>
      <family val="1"/>
    </font>
    <font>
      <b/>
      <u/>
      <sz val="9"/>
      <color indexed="12"/>
      <name val="CG Times (W1)"/>
      <family val="1"/>
    </font>
    <font>
      <b/>
      <u/>
      <sz val="9"/>
      <name val="CG Times (W1)"/>
      <family val="1"/>
    </font>
    <font>
      <b/>
      <sz val="10"/>
      <color indexed="12"/>
      <name val="CG Times (W1)"/>
      <family val="1"/>
    </font>
    <font>
      <u/>
      <sz val="9"/>
      <name val="CG Times (W1)"/>
      <family val="1"/>
    </font>
    <font>
      <sz val="10"/>
      <color indexed="12"/>
      <name val="CG Times (W1)"/>
      <family val="1"/>
    </font>
    <font>
      <b/>
      <sz val="10"/>
      <name val="CG Times (W1)"/>
      <family val="1"/>
    </font>
    <font>
      <b/>
      <sz val="9"/>
      <color indexed="12"/>
      <name val="CG Times (W1)"/>
      <family val="1"/>
    </font>
    <font>
      <b/>
      <sz val="9"/>
      <name val="CG Times (W1)"/>
      <family val="1"/>
    </font>
    <font>
      <u/>
      <sz val="12"/>
      <color indexed="12"/>
      <name val="CG Times (W1)"/>
      <family val="1"/>
    </font>
    <font>
      <u/>
      <sz val="12"/>
      <name val="CG Times (W1)"/>
      <family val="1"/>
    </font>
    <font>
      <b/>
      <sz val="11"/>
      <name val="CG Times (W1)"/>
      <family val="1"/>
    </font>
    <font>
      <sz val="8"/>
      <color indexed="8"/>
      <name val="CG Times (W1)"/>
      <family val="1"/>
    </font>
    <font>
      <sz val="11"/>
      <color indexed="12"/>
      <name val="CG Times (W1)"/>
      <family val="1"/>
    </font>
    <font>
      <i/>
      <u/>
      <sz val="8"/>
      <color indexed="8"/>
      <name val="CG Times (W1)"/>
      <family val="1"/>
    </font>
    <font>
      <u/>
      <sz val="8"/>
      <name val="CG Times (W1)"/>
      <family val="1"/>
    </font>
    <font>
      <i/>
      <sz val="8"/>
      <color indexed="8"/>
      <name val="CG Times (W1)"/>
      <family val="1"/>
    </font>
    <font>
      <b/>
      <i/>
      <sz val="8"/>
      <color indexed="8"/>
      <name val="CG Times (W1)"/>
      <family val="1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5" borderId="3" xfId="0" applyFont="1" applyFill="1" applyBorder="1"/>
    <xf numFmtId="37" fontId="9" fillId="5" borderId="4" xfId="0" applyNumberFormat="1" applyFont="1" applyFill="1" applyBorder="1" applyAlignment="1">
      <alignment horizontal="center" vertical="center"/>
    </xf>
    <xf numFmtId="37" fontId="9" fillId="5" borderId="4" xfId="1" applyNumberFormat="1" applyFont="1" applyFill="1" applyBorder="1" applyAlignment="1">
      <alignment horizontal="center" vertical="center"/>
    </xf>
    <xf numFmtId="37" fontId="9" fillId="5" borderId="5" xfId="1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right" vertical="center"/>
    </xf>
    <xf numFmtId="0" fontId="11" fillId="5" borderId="7" xfId="0" applyFont="1" applyFill="1" applyBorder="1" applyAlignment="1">
      <alignment horizontal="right" vertical="top"/>
    </xf>
    <xf numFmtId="0" fontId="11" fillId="5" borderId="0" xfId="0" applyFont="1" applyFill="1" applyBorder="1" applyAlignment="1">
      <alignment horizontal="right" vertical="top"/>
    </xf>
    <xf numFmtId="37" fontId="11" fillId="5" borderId="0" xfId="0" applyNumberFormat="1" applyFont="1" applyFill="1" applyBorder="1" applyAlignment="1">
      <alignment horizontal="center" vertical="top"/>
    </xf>
    <xf numFmtId="0" fontId="12" fillId="5" borderId="0" xfId="0" applyFont="1" applyFill="1" applyAlignment="1">
      <alignment horizontal="right"/>
    </xf>
    <xf numFmtId="37" fontId="9" fillId="5" borderId="0" xfId="1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37" fontId="9" fillId="5" borderId="8" xfId="0" applyNumberFormat="1" applyFont="1" applyFill="1" applyBorder="1" applyAlignment="1">
      <alignment horizontal="center"/>
    </xf>
    <xf numFmtId="183" fontId="8" fillId="5" borderId="0" xfId="0" applyNumberFormat="1" applyFont="1" applyFill="1" applyAlignment="1">
      <alignment horizontal="center"/>
    </xf>
    <xf numFmtId="37" fontId="9" fillId="5" borderId="0" xfId="0" applyNumberFormat="1" applyFont="1" applyFill="1" applyAlignment="1">
      <alignment horizontal="center"/>
    </xf>
    <xf numFmtId="184" fontId="9" fillId="5" borderId="0" xfId="0" applyNumberFormat="1" applyFont="1" applyFill="1" applyAlignment="1">
      <alignment horizontal="center"/>
    </xf>
    <xf numFmtId="0" fontId="8" fillId="5" borderId="9" xfId="0" applyFont="1" applyFill="1" applyBorder="1"/>
    <xf numFmtId="0" fontId="8" fillId="5" borderId="0" xfId="0" applyFont="1" applyFill="1" applyBorder="1"/>
    <xf numFmtId="0" fontId="14" fillId="5" borderId="0" xfId="0" applyFont="1" applyFill="1" applyBorder="1" applyAlignment="1">
      <alignment horizontal="right"/>
    </xf>
    <xf numFmtId="37" fontId="17" fillId="5" borderId="10" xfId="0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right"/>
    </xf>
    <xf numFmtId="0" fontId="8" fillId="5" borderId="4" xfId="0" applyFont="1" applyFill="1" applyBorder="1"/>
    <xf numFmtId="0" fontId="8" fillId="5" borderId="1" xfId="0" applyFont="1" applyFill="1" applyBorder="1"/>
    <xf numFmtId="0" fontId="18" fillId="5" borderId="1" xfId="0" applyFont="1" applyFill="1" applyBorder="1" applyAlignment="1">
      <alignment horizontal="right"/>
    </xf>
    <xf numFmtId="44" fontId="8" fillId="5" borderId="11" xfId="2" applyFont="1" applyFill="1" applyBorder="1"/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left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3" fontId="5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20" fillId="5" borderId="4" xfId="0" applyFont="1" applyFill="1" applyBorder="1" applyAlignment="1" applyProtection="1">
      <alignment horizontal="center" vertical="center" wrapText="1"/>
      <protection locked="0"/>
    </xf>
    <xf numFmtId="37" fontId="9" fillId="5" borderId="4" xfId="1" applyNumberFormat="1" applyFont="1" applyFill="1" applyBorder="1" applyAlignment="1" applyProtection="1">
      <alignment horizontal="center" vertical="center"/>
      <protection locked="0"/>
    </xf>
    <xf numFmtId="186" fontId="19" fillId="5" borderId="11" xfId="0" applyNumberFormat="1" applyFont="1" applyFill="1" applyBorder="1" applyAlignment="1" applyProtection="1">
      <alignment horizontal="center"/>
      <protection locked="0"/>
    </xf>
    <xf numFmtId="0" fontId="14" fillId="5" borderId="12" xfId="0" applyFont="1" applyFill="1" applyBorder="1" applyProtection="1">
      <protection locked="0"/>
    </xf>
    <xf numFmtId="0" fontId="14" fillId="5" borderId="13" xfId="0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4" fillId="5" borderId="10" xfId="0" applyFont="1" applyFill="1" applyBorder="1" applyProtection="1">
      <protection locked="0"/>
    </xf>
    <xf numFmtId="0" fontId="14" fillId="5" borderId="1" xfId="0" applyFont="1" applyFill="1" applyBorder="1" applyProtection="1">
      <protection locked="0"/>
    </xf>
    <xf numFmtId="0" fontId="14" fillId="5" borderId="11" xfId="0" applyFont="1" applyFill="1" applyBorder="1" applyProtection="1">
      <protection locked="0"/>
    </xf>
    <xf numFmtId="187" fontId="23" fillId="5" borderId="0" xfId="0" applyNumberFormat="1" applyFont="1" applyFill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26" fillId="5" borderId="14" xfId="0" applyFont="1" applyFill="1" applyBorder="1" applyAlignment="1">
      <alignment horizontal="center" vertical="center"/>
    </xf>
    <xf numFmtId="37" fontId="25" fillId="5" borderId="15" xfId="1" applyNumberFormat="1" applyFont="1" applyFill="1" applyBorder="1" applyAlignment="1" applyProtection="1">
      <alignment horizontal="center" vertical="center"/>
      <protection locked="0"/>
    </xf>
    <xf numFmtId="0" fontId="8" fillId="7" borderId="0" xfId="0" applyFont="1" applyFill="1"/>
    <xf numFmtId="0" fontId="8" fillId="7" borderId="3" xfId="0" applyFont="1" applyFill="1" applyBorder="1"/>
    <xf numFmtId="0" fontId="8" fillId="7" borderId="3" xfId="0" applyFont="1" applyFill="1" applyBorder="1" applyProtection="1">
      <protection locked="0"/>
    </xf>
    <xf numFmtId="0" fontId="8" fillId="7" borderId="17" xfId="0" applyFont="1" applyFill="1" applyBorder="1"/>
    <xf numFmtId="37" fontId="28" fillId="5" borderId="18" xfId="0" applyNumberFormat="1" applyFont="1" applyFill="1" applyBorder="1" applyAlignment="1" applyProtection="1">
      <alignment horizontal="center" vertical="center"/>
      <protection locked="0"/>
    </xf>
    <xf numFmtId="37" fontId="30" fillId="5" borderId="19" xfId="0" applyNumberFormat="1" applyFont="1" applyFill="1" applyBorder="1" applyAlignment="1">
      <alignment horizontal="center" vertical="top"/>
    </xf>
    <xf numFmtId="37" fontId="30" fillId="5" borderId="20" xfId="0" applyNumberFormat="1" applyFont="1" applyFill="1" applyBorder="1" applyAlignment="1">
      <alignment horizontal="center" vertical="top"/>
    </xf>
    <xf numFmtId="37" fontId="26" fillId="5" borderId="20" xfId="0" applyNumberFormat="1" applyFont="1" applyFill="1" applyBorder="1" applyAlignment="1">
      <alignment horizontal="center" vertical="top"/>
    </xf>
    <xf numFmtId="37" fontId="26" fillId="5" borderId="21" xfId="0" applyNumberFormat="1" applyFont="1" applyFill="1" applyBorder="1" applyAlignment="1">
      <alignment horizontal="center" vertical="top"/>
    </xf>
    <xf numFmtId="37" fontId="30" fillId="5" borderId="21" xfId="0" applyNumberFormat="1" applyFont="1" applyFill="1" applyBorder="1" applyAlignment="1">
      <alignment horizontal="center" vertical="top"/>
    </xf>
    <xf numFmtId="37" fontId="27" fillId="5" borderId="4" xfId="1" applyNumberFormat="1" applyFont="1" applyFill="1" applyBorder="1" applyAlignment="1" applyProtection="1">
      <alignment horizontal="center" vertical="center"/>
      <protection locked="0"/>
    </xf>
    <xf numFmtId="37" fontId="27" fillId="5" borderId="5" xfId="1" applyNumberFormat="1" applyFont="1" applyFill="1" applyBorder="1" applyAlignment="1" applyProtection="1">
      <alignment horizontal="center" vertical="center"/>
      <protection locked="0"/>
    </xf>
    <xf numFmtId="37" fontId="31" fillId="5" borderId="19" xfId="0" applyNumberFormat="1" applyFont="1" applyFill="1" applyBorder="1" applyAlignment="1">
      <alignment horizontal="center" vertical="top"/>
    </xf>
    <xf numFmtId="38" fontId="28" fillId="5" borderId="12" xfId="0" applyNumberFormat="1" applyFont="1" applyFill="1" applyBorder="1" applyAlignment="1" applyProtection="1">
      <alignment horizontal="center" vertical="center"/>
      <protection locked="0"/>
    </xf>
    <xf numFmtId="38" fontId="29" fillId="5" borderId="12" xfId="0" applyNumberFormat="1" applyFont="1" applyFill="1" applyBorder="1" applyAlignment="1" applyProtection="1">
      <alignment horizontal="center" vertical="center"/>
      <protection locked="0"/>
    </xf>
    <xf numFmtId="38" fontId="29" fillId="5" borderId="22" xfId="0" applyNumberFormat="1" applyFont="1" applyFill="1" applyBorder="1" applyAlignment="1" applyProtection="1">
      <alignment horizontal="center" vertical="center"/>
      <protection locked="0"/>
    </xf>
    <xf numFmtId="164" fontId="4" fillId="0" borderId="0" xfId="0" applyNumberFormat="1" applyFont="1" applyAlignment="1">
      <alignment horizontal="center" vertical="center"/>
    </xf>
    <xf numFmtId="0" fontId="15" fillId="5" borderId="12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37" fontId="31" fillId="5" borderId="20" xfId="0" applyNumberFormat="1" applyFont="1" applyFill="1" applyBorder="1" applyAlignment="1">
      <alignment horizontal="center" vertical="top"/>
    </xf>
    <xf numFmtId="37" fontId="11" fillId="5" borderId="15" xfId="0" applyNumberFormat="1" applyFont="1" applyFill="1" applyBorder="1" applyAlignment="1" applyProtection="1">
      <alignment horizontal="center" vertical="center"/>
      <protection locked="0"/>
    </xf>
    <xf numFmtId="37" fontId="11" fillId="5" borderId="16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33" activePane="bottomRight" state="frozen"/>
      <selection pane="topRight" activeCell="B1" sqref="B1"/>
      <selection pane="bottomLeft" activeCell="A4" sqref="A4"/>
      <selection pane="bottomRight" activeCell="H29" sqref="H29"/>
    </sheetView>
  </sheetViews>
  <sheetFormatPr defaultRowHeight="12.75"/>
  <cols>
    <col min="1" max="1" width="18.140625" style="5" bestFit="1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2" t="s">
        <v>33</v>
      </c>
      <c r="B1" s="92"/>
      <c r="C1" s="92"/>
      <c r="D1" s="92"/>
      <c r="E1" s="92"/>
      <c r="F1" s="92"/>
      <c r="G1" s="92"/>
      <c r="H1" s="92"/>
      <c r="I1" s="92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60"/>
      <c r="F2" s="49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1"/>
      <c r="F3" s="4"/>
      <c r="G3" s="4"/>
      <c r="H3" s="4"/>
      <c r="I3" s="4"/>
    </row>
    <row r="4" spans="1:9">
      <c r="A4" s="54">
        <v>36427</v>
      </c>
      <c r="B4" s="72">
        <v>27473985</v>
      </c>
      <c r="C4" s="52">
        <v>27488835</v>
      </c>
      <c r="D4" s="6">
        <f t="shared" ref="D4:D59" si="0">IF(C4&gt;1,C4-B4,0)</f>
        <v>14850</v>
      </c>
      <c r="E4" s="58"/>
      <c r="F4" s="56"/>
      <c r="G4" s="56"/>
      <c r="H4" s="56">
        <f>7501+7501</f>
        <v>15002</v>
      </c>
      <c r="I4" s="56"/>
    </row>
    <row r="5" spans="1:9">
      <c r="A5" s="54">
        <v>36427</v>
      </c>
      <c r="B5" s="6">
        <f>C4</f>
        <v>27488835</v>
      </c>
      <c r="C5" s="52">
        <v>27503712</v>
      </c>
      <c r="D5" s="6">
        <f t="shared" si="0"/>
        <v>14877</v>
      </c>
      <c r="E5" s="58"/>
      <c r="F5" s="56"/>
      <c r="G5" s="56"/>
      <c r="H5" s="56">
        <f>7501+7501</f>
        <v>15002</v>
      </c>
      <c r="I5" s="56"/>
    </row>
    <row r="6" spans="1:9">
      <c r="A6" s="54">
        <v>36427</v>
      </c>
      <c r="B6" s="6">
        <f t="shared" ref="B6:B59" si="1">C5</f>
        <v>27503712</v>
      </c>
      <c r="C6" s="52">
        <v>27511195</v>
      </c>
      <c r="D6" s="6">
        <f t="shared" si="0"/>
        <v>7483</v>
      </c>
      <c r="E6" s="58"/>
      <c r="F6" s="56"/>
      <c r="G6" s="56"/>
      <c r="H6" s="56">
        <v>7501</v>
      </c>
      <c r="I6" s="56"/>
    </row>
    <row r="7" spans="1:9">
      <c r="A7" s="54">
        <v>36427</v>
      </c>
      <c r="B7" s="6">
        <f t="shared" si="1"/>
        <v>27511195</v>
      </c>
      <c r="C7" s="52">
        <v>27518635</v>
      </c>
      <c r="D7" s="6">
        <f t="shared" si="0"/>
        <v>7440</v>
      </c>
      <c r="E7" s="58"/>
      <c r="F7" s="56"/>
      <c r="G7" s="56"/>
      <c r="H7" s="56">
        <v>7501</v>
      </c>
      <c r="I7" s="56"/>
    </row>
    <row r="8" spans="1:9">
      <c r="A8" s="54">
        <v>36428</v>
      </c>
      <c r="B8" s="6">
        <f t="shared" si="1"/>
        <v>27518635</v>
      </c>
      <c r="C8" s="52">
        <v>27533529</v>
      </c>
      <c r="D8" s="6">
        <f t="shared" si="0"/>
        <v>14894</v>
      </c>
      <c r="E8" s="58"/>
      <c r="F8" s="56"/>
      <c r="G8" s="56"/>
      <c r="H8" s="56">
        <f>7500+7503</f>
        <v>15003</v>
      </c>
      <c r="I8" s="56"/>
    </row>
    <row r="9" spans="1:9">
      <c r="A9" s="54">
        <v>36428</v>
      </c>
      <c r="B9" s="6">
        <f t="shared" si="1"/>
        <v>27533529</v>
      </c>
      <c r="C9" s="52">
        <v>27540974</v>
      </c>
      <c r="D9" s="6">
        <f t="shared" si="0"/>
        <v>7445</v>
      </c>
      <c r="E9" s="58"/>
      <c r="F9" s="56"/>
      <c r="G9" s="56"/>
      <c r="H9" s="56">
        <v>7501</v>
      </c>
      <c r="I9" s="56"/>
    </row>
    <row r="10" spans="1:9">
      <c r="A10" s="54">
        <v>36430</v>
      </c>
      <c r="B10" s="6">
        <f t="shared" si="1"/>
        <v>27540974</v>
      </c>
      <c r="C10" s="52">
        <v>27548127</v>
      </c>
      <c r="D10" s="6">
        <f t="shared" si="0"/>
        <v>7153</v>
      </c>
      <c r="E10" s="58"/>
      <c r="F10" s="56"/>
      <c r="G10" s="56"/>
      <c r="H10" s="56">
        <v>7202</v>
      </c>
      <c r="I10" s="56"/>
    </row>
    <row r="11" spans="1:9">
      <c r="A11" s="54">
        <v>36430</v>
      </c>
      <c r="B11" s="6">
        <f t="shared" si="1"/>
        <v>27548127</v>
      </c>
      <c r="C11" s="52">
        <v>27563026</v>
      </c>
      <c r="D11" s="6">
        <f t="shared" si="0"/>
        <v>14899</v>
      </c>
      <c r="E11" s="58"/>
      <c r="F11" s="56"/>
      <c r="G11" s="56"/>
      <c r="H11" s="56">
        <f>7501+7501</f>
        <v>15002</v>
      </c>
      <c r="I11" s="56"/>
    </row>
    <row r="12" spans="1:9">
      <c r="A12" s="54">
        <v>36430</v>
      </c>
      <c r="B12" s="6">
        <f t="shared" si="1"/>
        <v>27563026</v>
      </c>
      <c r="C12" s="52">
        <v>27584800</v>
      </c>
      <c r="D12" s="6">
        <f t="shared" si="0"/>
        <v>21774</v>
      </c>
      <c r="E12" s="58"/>
      <c r="F12" s="56"/>
      <c r="G12" s="56"/>
      <c r="H12" s="56">
        <f>7202+7251+7501</f>
        <v>21954</v>
      </c>
      <c r="I12" s="56"/>
    </row>
    <row r="13" spans="1:9">
      <c r="A13" s="54">
        <v>36430</v>
      </c>
      <c r="B13" s="6">
        <f t="shared" si="1"/>
        <v>27584800</v>
      </c>
      <c r="C13" s="52">
        <v>27592268</v>
      </c>
      <c r="D13" s="6">
        <f t="shared" si="0"/>
        <v>7468</v>
      </c>
      <c r="E13" s="58"/>
      <c r="F13" s="56"/>
      <c r="G13" s="56"/>
      <c r="H13" s="56">
        <v>7503</v>
      </c>
      <c r="I13" s="56"/>
    </row>
    <row r="14" spans="1:9">
      <c r="A14" s="54">
        <v>36430</v>
      </c>
      <c r="B14" s="6">
        <f t="shared" si="1"/>
        <v>27592268</v>
      </c>
      <c r="C14" s="52">
        <v>27599407</v>
      </c>
      <c r="D14" s="6">
        <f t="shared" si="0"/>
        <v>7139</v>
      </c>
      <c r="E14" s="58"/>
      <c r="F14" s="56"/>
      <c r="G14" s="56"/>
      <c r="H14" s="56">
        <v>7201</v>
      </c>
      <c r="I14" s="56"/>
    </row>
    <row r="15" spans="1:9">
      <c r="A15" s="54">
        <v>36430</v>
      </c>
      <c r="B15" s="6">
        <f t="shared" si="1"/>
        <v>27599407</v>
      </c>
      <c r="C15" s="52">
        <v>27610878</v>
      </c>
      <c r="D15" s="6">
        <f t="shared" si="0"/>
        <v>11471</v>
      </c>
      <c r="E15" s="58"/>
      <c r="F15" s="56"/>
      <c r="G15" s="56"/>
      <c r="H15" s="56">
        <f>7503+4082</f>
        <v>11585</v>
      </c>
      <c r="I15" s="56"/>
    </row>
    <row r="16" spans="1:9">
      <c r="A16" s="54">
        <v>36430</v>
      </c>
      <c r="B16" s="6">
        <f t="shared" si="1"/>
        <v>27610878</v>
      </c>
      <c r="C16" s="52">
        <v>27618335</v>
      </c>
      <c r="D16" s="6">
        <f t="shared" si="0"/>
        <v>7457</v>
      </c>
      <c r="E16" s="58"/>
      <c r="F16" s="56"/>
      <c r="G16" s="56"/>
      <c r="H16" s="56">
        <v>7502</v>
      </c>
      <c r="I16" s="56"/>
    </row>
    <row r="17" spans="1:9">
      <c r="A17" s="54">
        <v>36430</v>
      </c>
      <c r="B17" s="6">
        <f t="shared" si="1"/>
        <v>27618335</v>
      </c>
      <c r="C17" s="52">
        <v>27633206</v>
      </c>
      <c r="D17" s="6">
        <f t="shared" si="0"/>
        <v>14871</v>
      </c>
      <c r="E17" s="58"/>
      <c r="F17" s="56"/>
      <c r="G17" s="56"/>
      <c r="H17" s="56">
        <f>7502+7501</f>
        <v>15003</v>
      </c>
      <c r="I17" s="56"/>
    </row>
    <row r="18" spans="1:9">
      <c r="A18" s="54">
        <v>36430</v>
      </c>
      <c r="B18" s="6">
        <f t="shared" si="1"/>
        <v>27633206</v>
      </c>
      <c r="C18" s="52">
        <v>27640657</v>
      </c>
      <c r="D18" s="6">
        <f t="shared" si="0"/>
        <v>7451</v>
      </c>
      <c r="E18" s="58"/>
      <c r="F18" s="56"/>
      <c r="G18" s="56"/>
      <c r="H18" s="56">
        <v>7501</v>
      </c>
      <c r="I18" s="56"/>
    </row>
    <row r="19" spans="1:9">
      <c r="A19" s="54">
        <v>36431</v>
      </c>
      <c r="B19" s="6">
        <f t="shared" si="1"/>
        <v>27640657</v>
      </c>
      <c r="C19" s="52">
        <v>27648114</v>
      </c>
      <c r="D19" s="6">
        <f t="shared" si="0"/>
        <v>7457</v>
      </c>
      <c r="E19" s="58"/>
      <c r="F19" s="56"/>
      <c r="G19" s="56"/>
      <c r="H19" s="56">
        <v>7501</v>
      </c>
      <c r="I19" s="56"/>
    </row>
    <row r="20" spans="1:9">
      <c r="A20" s="54">
        <v>36431</v>
      </c>
      <c r="B20" s="6">
        <f t="shared" si="1"/>
        <v>27648114</v>
      </c>
      <c r="C20" s="52">
        <v>27663007</v>
      </c>
      <c r="D20" s="6">
        <f t="shared" si="0"/>
        <v>14893</v>
      </c>
      <c r="E20" s="58"/>
      <c r="F20" s="56"/>
      <c r="G20" s="56"/>
      <c r="H20" s="56">
        <f>7502+7503</f>
        <v>15005</v>
      </c>
      <c r="I20" s="56"/>
    </row>
    <row r="21" spans="1:9">
      <c r="A21" s="54">
        <v>36431</v>
      </c>
      <c r="B21" s="6">
        <f t="shared" si="1"/>
        <v>27663007</v>
      </c>
      <c r="C21" s="52">
        <v>27670469</v>
      </c>
      <c r="D21" s="6">
        <f t="shared" si="0"/>
        <v>7462</v>
      </c>
      <c r="E21" s="58"/>
      <c r="F21" s="56"/>
      <c r="G21" s="56"/>
      <c r="H21" s="56">
        <v>7500</v>
      </c>
      <c r="I21" s="56"/>
    </row>
    <row r="22" spans="1:9">
      <c r="A22" s="54">
        <v>36431</v>
      </c>
      <c r="B22" s="6">
        <f t="shared" si="1"/>
        <v>27670469</v>
      </c>
      <c r="C22" s="52">
        <v>27685368</v>
      </c>
      <c r="D22" s="6">
        <f t="shared" si="0"/>
        <v>14899</v>
      </c>
      <c r="E22" s="58"/>
      <c r="F22" s="56"/>
      <c r="G22" s="56"/>
      <c r="H22" s="56">
        <f>7502+7501</f>
        <v>15003</v>
      </c>
      <c r="I22" s="56"/>
    </row>
    <row r="23" spans="1:9">
      <c r="A23" s="54">
        <v>36431</v>
      </c>
      <c r="B23" s="6">
        <f t="shared" si="1"/>
        <v>27685368</v>
      </c>
      <c r="C23" s="52">
        <v>27692818</v>
      </c>
      <c r="D23" s="6">
        <f t="shared" si="0"/>
        <v>7450</v>
      </c>
      <c r="E23" s="58"/>
      <c r="F23" s="56"/>
      <c r="G23" s="56"/>
      <c r="H23" s="56">
        <v>7503</v>
      </c>
      <c r="I23" s="56"/>
    </row>
    <row r="24" spans="1:9">
      <c r="A24" s="54">
        <v>36431</v>
      </c>
      <c r="B24" s="6">
        <f t="shared" si="1"/>
        <v>27692818</v>
      </c>
      <c r="C24" s="52">
        <v>27700278</v>
      </c>
      <c r="D24" s="6">
        <f t="shared" si="0"/>
        <v>7460</v>
      </c>
      <c r="E24" s="58"/>
      <c r="F24" s="56"/>
      <c r="G24" s="56"/>
      <c r="H24" s="56">
        <v>7501</v>
      </c>
      <c r="I24" s="56"/>
    </row>
    <row r="25" spans="1:9">
      <c r="A25" s="54">
        <v>36431</v>
      </c>
      <c r="B25" s="6">
        <f t="shared" si="1"/>
        <v>27700278</v>
      </c>
      <c r="C25" s="52">
        <v>27707732</v>
      </c>
      <c r="D25" s="6">
        <f t="shared" si="0"/>
        <v>7454</v>
      </c>
      <c r="E25" s="58"/>
      <c r="F25" s="56"/>
      <c r="G25" s="56"/>
      <c r="H25" s="56">
        <v>7501</v>
      </c>
      <c r="I25" s="56"/>
    </row>
    <row r="26" spans="1:9">
      <c r="A26" s="54">
        <v>36431</v>
      </c>
      <c r="B26" s="6">
        <f t="shared" si="1"/>
        <v>27707732</v>
      </c>
      <c r="C26" s="52">
        <v>27715202</v>
      </c>
      <c r="D26" s="6">
        <f t="shared" si="0"/>
        <v>7470</v>
      </c>
      <c r="E26" s="58"/>
      <c r="F26" s="56"/>
      <c r="G26" s="56"/>
      <c r="H26" s="56">
        <v>7502</v>
      </c>
      <c r="I26" s="56"/>
    </row>
    <row r="27" spans="1:9">
      <c r="A27" s="54">
        <v>36432</v>
      </c>
      <c r="B27" s="6">
        <f t="shared" si="1"/>
        <v>27715202</v>
      </c>
      <c r="C27" s="52">
        <v>27722649</v>
      </c>
      <c r="D27" s="6">
        <f t="shared" si="0"/>
        <v>7447</v>
      </c>
      <c r="E27" s="58"/>
      <c r="F27" s="56"/>
      <c r="G27" s="56"/>
      <c r="H27" s="56">
        <v>7501</v>
      </c>
      <c r="I27" s="56"/>
    </row>
    <row r="28" spans="1:9">
      <c r="A28" s="54">
        <v>36433</v>
      </c>
      <c r="B28" s="6">
        <f t="shared" si="1"/>
        <v>27722649</v>
      </c>
      <c r="C28" s="52">
        <v>27729100</v>
      </c>
      <c r="D28" s="6">
        <f t="shared" si="0"/>
        <v>6451</v>
      </c>
      <c r="E28" s="58"/>
      <c r="F28" s="56"/>
      <c r="G28" s="56"/>
      <c r="H28" s="56">
        <v>6501</v>
      </c>
      <c r="I28" s="56"/>
    </row>
    <row r="29" spans="1:9">
      <c r="A29" s="54"/>
      <c r="B29" s="6">
        <f>C28</f>
        <v>27729100</v>
      </c>
      <c r="C29" s="52"/>
      <c r="D29" s="6">
        <f t="shared" si="0"/>
        <v>0</v>
      </c>
      <c r="E29" s="58"/>
      <c r="F29" s="56"/>
      <c r="G29" s="56"/>
      <c r="H29" s="56"/>
      <c r="I29" s="56"/>
    </row>
    <row r="30" spans="1:9">
      <c r="A30" s="54"/>
      <c r="B30" s="6">
        <f>C29</f>
        <v>0</v>
      </c>
      <c r="C30" s="52"/>
      <c r="D30" s="6">
        <f t="shared" si="0"/>
        <v>0</v>
      </c>
      <c r="E30" s="58"/>
      <c r="F30" s="56"/>
      <c r="G30" s="56"/>
      <c r="H30" s="56"/>
      <c r="I30" s="56"/>
    </row>
    <row r="31" spans="1:9">
      <c r="A31" s="54"/>
      <c r="B31" s="6">
        <f t="shared" ref="B31:B41" si="2">C30</f>
        <v>0</v>
      </c>
      <c r="C31" s="52"/>
      <c r="D31" s="6">
        <f t="shared" si="0"/>
        <v>0</v>
      </c>
      <c r="E31" s="58"/>
      <c r="F31" s="56"/>
      <c r="G31" s="56"/>
      <c r="H31" s="56"/>
      <c r="I31" s="56"/>
    </row>
    <row r="32" spans="1:9">
      <c r="A32" s="54"/>
      <c r="B32" s="6">
        <f t="shared" si="2"/>
        <v>0</v>
      </c>
      <c r="C32" s="52"/>
      <c r="D32" s="6">
        <f t="shared" si="0"/>
        <v>0</v>
      </c>
      <c r="E32" s="58"/>
      <c r="F32" s="56"/>
      <c r="G32" s="56"/>
      <c r="H32" s="56"/>
      <c r="I32" s="56"/>
    </row>
    <row r="33" spans="1:9">
      <c r="A33" s="54"/>
      <c r="B33" s="6">
        <f t="shared" si="2"/>
        <v>0</v>
      </c>
      <c r="C33" s="52"/>
      <c r="D33" s="6">
        <f t="shared" si="0"/>
        <v>0</v>
      </c>
      <c r="E33" s="58"/>
      <c r="F33" s="56"/>
      <c r="G33" s="56"/>
      <c r="H33" s="56"/>
      <c r="I33" s="56"/>
    </row>
    <row r="34" spans="1:9">
      <c r="A34" s="54"/>
      <c r="B34" s="6">
        <f t="shared" si="2"/>
        <v>0</v>
      </c>
      <c r="C34" s="52"/>
      <c r="D34" s="6">
        <f t="shared" si="0"/>
        <v>0</v>
      </c>
      <c r="E34" s="58"/>
      <c r="F34" s="56"/>
      <c r="G34" s="56"/>
      <c r="H34" s="56"/>
      <c r="I34" s="56"/>
    </row>
    <row r="35" spans="1:9">
      <c r="A35" s="54"/>
      <c r="B35" s="6">
        <f t="shared" si="2"/>
        <v>0</v>
      </c>
      <c r="C35" s="52"/>
      <c r="D35" s="6">
        <f t="shared" si="0"/>
        <v>0</v>
      </c>
      <c r="E35" s="58"/>
      <c r="F35" s="56"/>
      <c r="G35" s="56"/>
      <c r="H35" s="56"/>
      <c r="I35" s="56"/>
    </row>
    <row r="36" spans="1:9">
      <c r="A36" s="54"/>
      <c r="B36" s="6">
        <f t="shared" si="2"/>
        <v>0</v>
      </c>
      <c r="C36" s="52"/>
      <c r="D36" s="6">
        <f t="shared" si="0"/>
        <v>0</v>
      </c>
      <c r="E36" s="58"/>
      <c r="F36" s="56"/>
      <c r="G36" s="56"/>
      <c r="H36" s="56"/>
      <c r="I36" s="56"/>
    </row>
    <row r="37" spans="1:9">
      <c r="A37" s="54"/>
      <c r="B37" s="6">
        <f t="shared" si="2"/>
        <v>0</v>
      </c>
      <c r="C37" s="52"/>
      <c r="D37" s="6">
        <f t="shared" si="0"/>
        <v>0</v>
      </c>
      <c r="E37" s="58"/>
      <c r="F37" s="56"/>
      <c r="G37" s="56"/>
      <c r="H37" s="56"/>
      <c r="I37" s="56"/>
    </row>
    <row r="38" spans="1:9">
      <c r="A38" s="54"/>
      <c r="B38" s="6">
        <f t="shared" si="2"/>
        <v>0</v>
      </c>
      <c r="C38" s="52"/>
      <c r="D38" s="6">
        <f t="shared" si="0"/>
        <v>0</v>
      </c>
      <c r="E38" s="58"/>
      <c r="F38" s="56"/>
      <c r="G38" s="56"/>
      <c r="H38" s="56"/>
      <c r="I38" s="56"/>
    </row>
    <row r="39" spans="1:9">
      <c r="A39" s="54"/>
      <c r="B39" s="6">
        <f t="shared" si="2"/>
        <v>0</v>
      </c>
      <c r="C39" s="52"/>
      <c r="D39" s="6">
        <f t="shared" si="0"/>
        <v>0</v>
      </c>
      <c r="E39" s="58"/>
      <c r="F39" s="56"/>
      <c r="G39" s="56"/>
      <c r="H39" s="56"/>
      <c r="I39" s="56"/>
    </row>
    <row r="40" spans="1:9">
      <c r="A40" s="54"/>
      <c r="B40" s="6">
        <f t="shared" si="2"/>
        <v>0</v>
      </c>
      <c r="C40" s="52"/>
      <c r="D40" s="6">
        <f t="shared" si="0"/>
        <v>0</v>
      </c>
      <c r="E40" s="58"/>
      <c r="F40" s="56"/>
      <c r="G40" s="56"/>
      <c r="H40" s="56"/>
      <c r="I40" s="56"/>
    </row>
    <row r="41" spans="1:9">
      <c r="A41" s="54"/>
      <c r="B41" s="6">
        <f t="shared" si="2"/>
        <v>0</v>
      </c>
      <c r="C41" s="52"/>
      <c r="D41" s="6">
        <f t="shared" si="0"/>
        <v>0</v>
      </c>
      <c r="E41" s="58"/>
      <c r="F41" s="56"/>
      <c r="G41" s="56"/>
      <c r="H41" s="56"/>
      <c r="I41" s="56"/>
    </row>
    <row r="42" spans="1:9">
      <c r="A42" s="54"/>
      <c r="B42" s="6">
        <f>C30</f>
        <v>0</v>
      </c>
      <c r="C42" s="52"/>
      <c r="D42" s="6">
        <f t="shared" si="0"/>
        <v>0</v>
      </c>
      <c r="E42" s="58"/>
      <c r="F42" s="56"/>
      <c r="G42" s="56"/>
      <c r="H42" s="56"/>
      <c r="I42" s="56"/>
    </row>
    <row r="43" spans="1:9">
      <c r="A43" s="54"/>
      <c r="B43" s="6">
        <f t="shared" ref="B43:B49" si="3">C42</f>
        <v>0</v>
      </c>
      <c r="C43" s="52"/>
      <c r="D43" s="6">
        <f t="shared" si="0"/>
        <v>0</v>
      </c>
      <c r="E43" s="58"/>
      <c r="F43" s="56"/>
      <c r="G43" s="56"/>
      <c r="H43" s="56"/>
      <c r="I43" s="56"/>
    </row>
    <row r="44" spans="1:9">
      <c r="A44" s="54"/>
      <c r="B44" s="6">
        <f t="shared" si="3"/>
        <v>0</v>
      </c>
      <c r="C44" s="52"/>
      <c r="D44" s="6">
        <f t="shared" si="0"/>
        <v>0</v>
      </c>
      <c r="E44" s="58"/>
      <c r="F44" s="56"/>
      <c r="G44" s="56"/>
      <c r="H44" s="56"/>
      <c r="I44" s="56"/>
    </row>
    <row r="45" spans="1:9">
      <c r="A45" s="54"/>
      <c r="B45" s="6">
        <f t="shared" si="3"/>
        <v>0</v>
      </c>
      <c r="C45" s="52"/>
      <c r="D45" s="6">
        <f t="shared" si="0"/>
        <v>0</v>
      </c>
      <c r="E45" s="58"/>
      <c r="F45" s="56"/>
      <c r="G45" s="56"/>
      <c r="H45" s="56"/>
      <c r="I45" s="56"/>
    </row>
    <row r="46" spans="1:9">
      <c r="A46" s="54"/>
      <c r="B46" s="6">
        <f t="shared" si="3"/>
        <v>0</v>
      </c>
      <c r="C46" s="52"/>
      <c r="D46" s="6">
        <f t="shared" si="0"/>
        <v>0</v>
      </c>
      <c r="E46" s="58"/>
      <c r="F46" s="56"/>
      <c r="G46" s="56"/>
      <c r="H46" s="56"/>
      <c r="I46" s="56"/>
    </row>
    <row r="47" spans="1:9">
      <c r="A47" s="54"/>
      <c r="B47" s="6">
        <f t="shared" si="3"/>
        <v>0</v>
      </c>
      <c r="C47" s="52"/>
      <c r="D47" s="6">
        <f t="shared" si="0"/>
        <v>0</v>
      </c>
      <c r="E47" s="58"/>
      <c r="F47" s="56"/>
      <c r="G47" s="56"/>
      <c r="H47" s="56"/>
      <c r="I47" s="56"/>
    </row>
    <row r="48" spans="1:9">
      <c r="A48" s="54"/>
      <c r="B48" s="6">
        <f t="shared" si="3"/>
        <v>0</v>
      </c>
      <c r="C48" s="52"/>
      <c r="D48" s="6">
        <f t="shared" si="0"/>
        <v>0</v>
      </c>
      <c r="E48" s="58"/>
      <c r="F48" s="56"/>
      <c r="G48" s="56"/>
      <c r="H48" s="56"/>
      <c r="I48" s="56"/>
    </row>
    <row r="49" spans="1:9">
      <c r="A49" s="54"/>
      <c r="B49" s="6">
        <f t="shared" si="3"/>
        <v>0</v>
      </c>
      <c r="C49" s="52"/>
      <c r="D49" s="6">
        <f t="shared" si="0"/>
        <v>0</v>
      </c>
      <c r="E49" s="58"/>
      <c r="F49" s="56"/>
      <c r="G49" s="56"/>
      <c r="H49" s="56"/>
      <c r="I49" s="56"/>
    </row>
    <row r="50" spans="1:9">
      <c r="A50" s="54"/>
      <c r="B50" s="6">
        <f>C30</f>
        <v>0</v>
      </c>
      <c r="C50" s="52"/>
      <c r="D50" s="6">
        <f t="shared" si="0"/>
        <v>0</v>
      </c>
      <c r="E50" s="58"/>
      <c r="F50" s="56"/>
      <c r="G50" s="56"/>
      <c r="H50" s="56"/>
      <c r="I50" s="56"/>
    </row>
    <row r="51" spans="1:9">
      <c r="A51" s="54"/>
      <c r="B51" s="6">
        <f>C50</f>
        <v>0</v>
      </c>
      <c r="C51" s="52"/>
      <c r="D51" s="6">
        <f t="shared" si="0"/>
        <v>0</v>
      </c>
      <c r="E51" s="58"/>
      <c r="F51" s="56"/>
      <c r="G51" s="56"/>
      <c r="H51" s="56"/>
      <c r="I51" s="56"/>
    </row>
    <row r="52" spans="1:9">
      <c r="A52" s="54"/>
      <c r="B52" s="6">
        <f>C51</f>
        <v>0</v>
      </c>
      <c r="C52" s="52"/>
      <c r="D52" s="6">
        <f t="shared" si="0"/>
        <v>0</v>
      </c>
      <c r="E52" s="58"/>
      <c r="F52" s="56"/>
      <c r="G52" s="56"/>
      <c r="H52" s="56"/>
      <c r="I52" s="56"/>
    </row>
    <row r="53" spans="1:9">
      <c r="A53" s="54"/>
      <c r="B53" s="6">
        <f>C52</f>
        <v>0</v>
      </c>
      <c r="C53" s="52"/>
      <c r="D53" s="6">
        <f t="shared" si="0"/>
        <v>0</v>
      </c>
      <c r="E53" s="58"/>
      <c r="F53" s="56"/>
      <c r="G53" s="56"/>
      <c r="H53" s="56"/>
      <c r="I53" s="56"/>
    </row>
    <row r="54" spans="1:9">
      <c r="A54" s="54"/>
      <c r="B54" s="6">
        <f>C53</f>
        <v>0</v>
      </c>
      <c r="C54" s="52"/>
      <c r="D54" s="6">
        <f t="shared" si="0"/>
        <v>0</v>
      </c>
      <c r="E54" s="58"/>
      <c r="F54" s="56"/>
      <c r="G54" s="56"/>
      <c r="H54" s="56"/>
      <c r="I54" s="56"/>
    </row>
    <row r="55" spans="1:9">
      <c r="A55" s="54"/>
      <c r="B55" s="6">
        <f t="shared" si="1"/>
        <v>0</v>
      </c>
      <c r="C55" s="52"/>
      <c r="D55" s="6">
        <f t="shared" si="0"/>
        <v>0</v>
      </c>
      <c r="E55" s="58"/>
      <c r="F55" s="56"/>
      <c r="G55" s="56"/>
      <c r="H55" s="56"/>
      <c r="I55" s="56"/>
    </row>
    <row r="56" spans="1:9">
      <c r="A56" s="54"/>
      <c r="B56" s="6">
        <f t="shared" si="1"/>
        <v>0</v>
      </c>
      <c r="C56" s="52"/>
      <c r="D56" s="6">
        <f t="shared" si="0"/>
        <v>0</v>
      </c>
      <c r="E56" s="58"/>
      <c r="F56" s="56"/>
      <c r="G56" s="56"/>
      <c r="H56" s="56"/>
      <c r="I56" s="56"/>
    </row>
    <row r="57" spans="1:9">
      <c r="A57" s="54"/>
      <c r="B57" s="6">
        <f t="shared" si="1"/>
        <v>0</v>
      </c>
      <c r="C57" s="52"/>
      <c r="D57" s="6">
        <f t="shared" si="0"/>
        <v>0</v>
      </c>
      <c r="E57" s="58"/>
      <c r="F57" s="56"/>
      <c r="G57" s="56"/>
      <c r="H57" s="56"/>
      <c r="I57" s="56"/>
    </row>
    <row r="58" spans="1:9">
      <c r="A58" s="54"/>
      <c r="B58" s="6">
        <f t="shared" si="1"/>
        <v>0</v>
      </c>
      <c r="C58" s="52"/>
      <c r="D58" s="6">
        <f t="shared" si="0"/>
        <v>0</v>
      </c>
      <c r="E58" s="58"/>
      <c r="F58" s="56"/>
      <c r="G58" s="56"/>
      <c r="H58" s="56"/>
      <c r="I58" s="56"/>
    </row>
    <row r="59" spans="1:9">
      <c r="A59" s="54"/>
      <c r="B59" s="7">
        <f t="shared" si="1"/>
        <v>0</v>
      </c>
      <c r="C59" s="53"/>
      <c r="D59" s="7">
        <f t="shared" si="0"/>
        <v>0</v>
      </c>
      <c r="E59" s="59"/>
      <c r="F59" s="57"/>
      <c r="G59" s="57"/>
      <c r="H59" s="57"/>
      <c r="I59" s="57"/>
    </row>
    <row r="60" spans="1:9">
      <c r="D60" s="6">
        <f>SUM(D4:D59)</f>
        <v>255115</v>
      </c>
      <c r="E60" s="6">
        <f>SUM(E4:E59)</f>
        <v>0</v>
      </c>
      <c r="F60" s="6">
        <f>SUM(F4:F59)</f>
        <v>0</v>
      </c>
      <c r="G60" s="6">
        <f>SUM(G4:G59)</f>
        <v>0</v>
      </c>
      <c r="H60" s="6">
        <f>SUM(H4:H59)</f>
        <v>256981</v>
      </c>
    </row>
    <row r="62" spans="1:9" ht="15.6" customHeight="1">
      <c r="D62" s="15" t="s">
        <v>12</v>
      </c>
      <c r="E62" s="55">
        <v>0</v>
      </c>
    </row>
    <row r="63" spans="1:9" ht="15.6" customHeight="1">
      <c r="D63" s="15" t="s">
        <v>32</v>
      </c>
      <c r="E63" s="55">
        <v>255000</v>
      </c>
      <c r="F63" s="10"/>
    </row>
    <row r="64" spans="1:9" ht="15.6" customHeight="1">
      <c r="D64" s="16" t="s">
        <v>4</v>
      </c>
      <c r="E64" s="9">
        <f>E60+F60+G60+H60</f>
        <v>256981</v>
      </c>
    </row>
    <row r="65" spans="4:5" ht="15.6" customHeight="1">
      <c r="D65" s="16" t="s">
        <v>7</v>
      </c>
      <c r="E65" s="8">
        <f>E62+E63-E64</f>
        <v>-1981</v>
      </c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3" sqref="B53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2" t="s">
        <v>5</v>
      </c>
      <c r="B1" s="92"/>
      <c r="C1" s="92"/>
      <c r="D1" s="92"/>
      <c r="E1" s="92"/>
      <c r="F1" s="92"/>
      <c r="G1" s="92"/>
      <c r="H1" s="92"/>
      <c r="I1" s="92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60"/>
      <c r="F2" s="49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4"/>
      <c r="F3" s="4"/>
      <c r="G3" s="4"/>
      <c r="H3" s="4"/>
      <c r="I3" s="4"/>
    </row>
    <row r="4" spans="1:9">
      <c r="A4" s="54"/>
      <c r="B4" s="17">
        <f>'GELP OIL DELIVERY SHEET #1'!C59</f>
        <v>0</v>
      </c>
      <c r="C4" s="52"/>
      <c r="D4" s="6">
        <f t="shared" ref="D4:D58" si="0">IF(C4&gt;1,C4-B4,0)</f>
        <v>0</v>
      </c>
      <c r="E4" s="58"/>
      <c r="F4" s="56"/>
      <c r="G4" s="56"/>
      <c r="H4" s="56"/>
      <c r="I4" s="56"/>
    </row>
    <row r="5" spans="1:9">
      <c r="A5" s="54"/>
      <c r="B5" s="6">
        <f t="shared" ref="B5:B58" si="1">C4</f>
        <v>0</v>
      </c>
      <c r="C5" s="52"/>
      <c r="D5" s="6">
        <f t="shared" si="0"/>
        <v>0</v>
      </c>
      <c r="E5" s="58"/>
      <c r="F5" s="56"/>
      <c r="G5" s="56"/>
      <c r="H5" s="56"/>
      <c r="I5" s="56"/>
    </row>
    <row r="6" spans="1:9">
      <c r="A6" s="54"/>
      <c r="B6" s="6">
        <f t="shared" ref="B6:B30" si="2">C5</f>
        <v>0</v>
      </c>
      <c r="C6" s="52"/>
      <c r="D6" s="6">
        <f t="shared" ref="D6:D30" si="3">IF(C6&gt;1,C6-B6,0)</f>
        <v>0</v>
      </c>
      <c r="E6" s="58"/>
      <c r="F6" s="56"/>
      <c r="G6" s="56"/>
      <c r="H6" s="56"/>
      <c r="I6" s="56"/>
    </row>
    <row r="7" spans="1:9">
      <c r="A7" s="54"/>
      <c r="B7" s="6">
        <f t="shared" si="2"/>
        <v>0</v>
      </c>
      <c r="C7" s="52"/>
      <c r="D7" s="6">
        <f t="shared" si="3"/>
        <v>0</v>
      </c>
      <c r="E7" s="58"/>
      <c r="F7" s="56"/>
      <c r="G7" s="56"/>
      <c r="H7" s="56"/>
      <c r="I7" s="56"/>
    </row>
    <row r="8" spans="1:9">
      <c r="A8" s="54"/>
      <c r="B8" s="6">
        <f t="shared" si="2"/>
        <v>0</v>
      </c>
      <c r="C8" s="52"/>
      <c r="D8" s="6">
        <f t="shared" si="3"/>
        <v>0</v>
      </c>
      <c r="E8" s="58"/>
      <c r="F8" s="56"/>
      <c r="G8" s="56"/>
      <c r="H8" s="56"/>
      <c r="I8" s="56"/>
    </row>
    <row r="9" spans="1:9">
      <c r="A9" s="54"/>
      <c r="B9" s="6">
        <f t="shared" si="2"/>
        <v>0</v>
      </c>
      <c r="C9" s="52"/>
      <c r="D9" s="6">
        <f t="shared" si="3"/>
        <v>0</v>
      </c>
      <c r="E9" s="58"/>
      <c r="F9" s="56"/>
      <c r="G9" s="56"/>
      <c r="H9" s="56"/>
      <c r="I9" s="56"/>
    </row>
    <row r="10" spans="1:9">
      <c r="A10" s="54"/>
      <c r="B10" s="6">
        <f t="shared" si="2"/>
        <v>0</v>
      </c>
      <c r="C10" s="52"/>
      <c r="D10" s="6">
        <f t="shared" si="3"/>
        <v>0</v>
      </c>
      <c r="E10" s="58"/>
      <c r="F10" s="56"/>
      <c r="G10" s="56"/>
      <c r="H10" s="56"/>
      <c r="I10" s="56"/>
    </row>
    <row r="11" spans="1:9">
      <c r="A11" s="54"/>
      <c r="B11" s="6">
        <f t="shared" si="2"/>
        <v>0</v>
      </c>
      <c r="C11" s="52"/>
      <c r="D11" s="6">
        <f t="shared" si="3"/>
        <v>0</v>
      </c>
      <c r="E11" s="58"/>
      <c r="F11" s="56"/>
      <c r="G11" s="56"/>
      <c r="H11" s="56"/>
      <c r="I11" s="56"/>
    </row>
    <row r="12" spans="1:9">
      <c r="A12" s="54"/>
      <c r="B12" s="6">
        <f t="shared" si="2"/>
        <v>0</v>
      </c>
      <c r="C12" s="52"/>
      <c r="D12" s="6">
        <f t="shared" si="3"/>
        <v>0</v>
      </c>
      <c r="E12" s="58"/>
      <c r="F12" s="56"/>
      <c r="G12" s="56"/>
      <c r="H12" s="56"/>
      <c r="I12" s="56"/>
    </row>
    <row r="13" spans="1:9">
      <c r="A13" s="54"/>
      <c r="B13" s="6">
        <f t="shared" si="2"/>
        <v>0</v>
      </c>
      <c r="C13" s="52"/>
      <c r="D13" s="6">
        <f t="shared" si="3"/>
        <v>0</v>
      </c>
      <c r="E13" s="58"/>
      <c r="F13" s="56"/>
      <c r="G13" s="56"/>
      <c r="H13" s="56"/>
      <c r="I13" s="56"/>
    </row>
    <row r="14" spans="1:9">
      <c r="A14" s="54"/>
      <c r="B14" s="6">
        <f t="shared" si="2"/>
        <v>0</v>
      </c>
      <c r="C14" s="52"/>
      <c r="D14" s="6">
        <f t="shared" si="3"/>
        <v>0</v>
      </c>
      <c r="E14" s="58"/>
      <c r="F14" s="56"/>
      <c r="G14" s="56"/>
      <c r="H14" s="56"/>
      <c r="I14" s="56"/>
    </row>
    <row r="15" spans="1:9">
      <c r="A15" s="54"/>
      <c r="B15" s="6">
        <f t="shared" si="2"/>
        <v>0</v>
      </c>
      <c r="C15" s="52"/>
      <c r="D15" s="6">
        <f t="shared" si="3"/>
        <v>0</v>
      </c>
      <c r="E15" s="58"/>
      <c r="F15" s="56"/>
      <c r="G15" s="56"/>
      <c r="H15" s="56"/>
      <c r="I15" s="56"/>
    </row>
    <row r="16" spans="1:9">
      <c r="A16" s="54"/>
      <c r="B16" s="6">
        <f t="shared" si="2"/>
        <v>0</v>
      </c>
      <c r="C16" s="52"/>
      <c r="D16" s="6">
        <f t="shared" si="3"/>
        <v>0</v>
      </c>
      <c r="E16" s="58"/>
      <c r="F16" s="56"/>
      <c r="G16" s="56"/>
      <c r="H16" s="56"/>
      <c r="I16" s="56"/>
    </row>
    <row r="17" spans="1:9">
      <c r="A17" s="54"/>
      <c r="B17" s="6">
        <f t="shared" si="2"/>
        <v>0</v>
      </c>
      <c r="C17" s="52"/>
      <c r="D17" s="6">
        <f t="shared" si="3"/>
        <v>0</v>
      </c>
      <c r="E17" s="58"/>
      <c r="F17" s="56"/>
      <c r="G17" s="56"/>
      <c r="H17" s="56"/>
      <c r="I17" s="56"/>
    </row>
    <row r="18" spans="1:9">
      <c r="A18" s="54"/>
      <c r="B18" s="6">
        <f t="shared" si="2"/>
        <v>0</v>
      </c>
      <c r="C18" s="52"/>
      <c r="D18" s="6">
        <f t="shared" si="3"/>
        <v>0</v>
      </c>
      <c r="E18" s="58"/>
      <c r="F18" s="56"/>
      <c r="G18" s="56"/>
      <c r="H18" s="56"/>
      <c r="I18" s="56"/>
    </row>
    <row r="19" spans="1:9">
      <c r="A19" s="54"/>
      <c r="B19" s="6">
        <f t="shared" si="2"/>
        <v>0</v>
      </c>
      <c r="C19" s="52"/>
      <c r="D19" s="6">
        <f t="shared" si="3"/>
        <v>0</v>
      </c>
      <c r="E19" s="58"/>
      <c r="F19" s="56"/>
      <c r="G19" s="56"/>
      <c r="H19" s="56"/>
      <c r="I19" s="56"/>
    </row>
    <row r="20" spans="1:9">
      <c r="A20" s="54"/>
      <c r="B20" s="6">
        <f t="shared" si="2"/>
        <v>0</v>
      </c>
      <c r="C20" s="52"/>
      <c r="D20" s="6">
        <f t="shared" si="3"/>
        <v>0</v>
      </c>
      <c r="E20" s="58"/>
      <c r="F20" s="56"/>
      <c r="G20" s="56"/>
      <c r="H20" s="56"/>
      <c r="I20" s="56"/>
    </row>
    <row r="21" spans="1:9">
      <c r="A21" s="54"/>
      <c r="B21" s="6">
        <f t="shared" si="2"/>
        <v>0</v>
      </c>
      <c r="C21" s="52"/>
      <c r="D21" s="6">
        <f t="shared" si="3"/>
        <v>0</v>
      </c>
      <c r="E21" s="58"/>
      <c r="F21" s="56"/>
      <c r="G21" s="56"/>
      <c r="H21" s="56"/>
      <c r="I21" s="56"/>
    </row>
    <row r="22" spans="1:9">
      <c r="A22" s="54"/>
      <c r="B22" s="6">
        <f t="shared" si="2"/>
        <v>0</v>
      </c>
      <c r="C22" s="52"/>
      <c r="D22" s="6">
        <f t="shared" si="3"/>
        <v>0</v>
      </c>
      <c r="E22" s="58"/>
      <c r="F22" s="56"/>
      <c r="G22" s="56"/>
      <c r="H22" s="56"/>
      <c r="I22" s="56"/>
    </row>
    <row r="23" spans="1:9">
      <c r="A23" s="54"/>
      <c r="B23" s="6">
        <f t="shared" si="2"/>
        <v>0</v>
      </c>
      <c r="C23" s="52"/>
      <c r="D23" s="6">
        <f t="shared" si="3"/>
        <v>0</v>
      </c>
      <c r="E23" s="58"/>
      <c r="F23" s="56"/>
      <c r="G23" s="56"/>
      <c r="H23" s="56"/>
      <c r="I23" s="56"/>
    </row>
    <row r="24" spans="1:9">
      <c r="A24" s="54"/>
      <c r="B24" s="6">
        <f t="shared" si="2"/>
        <v>0</v>
      </c>
      <c r="C24" s="52"/>
      <c r="D24" s="6">
        <f t="shared" si="3"/>
        <v>0</v>
      </c>
      <c r="E24" s="58"/>
      <c r="F24" s="56"/>
      <c r="G24" s="56"/>
      <c r="H24" s="56"/>
      <c r="I24" s="56"/>
    </row>
    <row r="25" spans="1:9">
      <c r="A25" s="54"/>
      <c r="B25" s="6">
        <f t="shared" si="2"/>
        <v>0</v>
      </c>
      <c r="C25" s="52"/>
      <c r="D25" s="6">
        <f t="shared" si="3"/>
        <v>0</v>
      </c>
      <c r="E25" s="58"/>
      <c r="F25" s="56"/>
      <c r="G25" s="56"/>
      <c r="H25" s="56"/>
      <c r="I25" s="56"/>
    </row>
    <row r="26" spans="1:9">
      <c r="A26" s="54"/>
      <c r="B26" s="6">
        <f t="shared" si="2"/>
        <v>0</v>
      </c>
      <c r="C26" s="52"/>
      <c r="D26" s="6">
        <f t="shared" si="3"/>
        <v>0</v>
      </c>
      <c r="E26" s="58"/>
      <c r="F26" s="56"/>
      <c r="G26" s="56"/>
      <c r="H26" s="56"/>
      <c r="I26" s="56"/>
    </row>
    <row r="27" spans="1:9">
      <c r="A27" s="54"/>
      <c r="B27" s="6">
        <f t="shared" si="2"/>
        <v>0</v>
      </c>
      <c r="C27" s="52"/>
      <c r="D27" s="6">
        <f t="shared" si="3"/>
        <v>0</v>
      </c>
      <c r="E27" s="58"/>
      <c r="F27" s="56"/>
      <c r="G27" s="56"/>
      <c r="H27" s="56"/>
      <c r="I27" s="56"/>
    </row>
    <row r="28" spans="1:9">
      <c r="A28" s="54"/>
      <c r="B28" s="6">
        <f t="shared" si="2"/>
        <v>0</v>
      </c>
      <c r="C28" s="52"/>
      <c r="D28" s="6">
        <f t="shared" si="3"/>
        <v>0</v>
      </c>
      <c r="E28" s="58"/>
      <c r="F28" s="56"/>
      <c r="G28" s="56"/>
      <c r="H28" s="56"/>
      <c r="I28" s="56"/>
    </row>
    <row r="29" spans="1:9">
      <c r="A29" s="54"/>
      <c r="B29" s="6">
        <f t="shared" si="2"/>
        <v>0</v>
      </c>
      <c r="C29" s="52"/>
      <c r="D29" s="6">
        <f t="shared" si="3"/>
        <v>0</v>
      </c>
      <c r="E29" s="58"/>
      <c r="F29" s="56"/>
      <c r="G29" s="56"/>
      <c r="H29" s="56"/>
      <c r="I29" s="56"/>
    </row>
    <row r="30" spans="1:9">
      <c r="A30" s="54"/>
      <c r="B30" s="6">
        <f t="shared" si="2"/>
        <v>0</v>
      </c>
      <c r="C30" s="52"/>
      <c r="D30" s="6">
        <f t="shared" si="3"/>
        <v>0</v>
      </c>
      <c r="E30" s="58"/>
      <c r="F30" s="56"/>
      <c r="G30" s="56"/>
      <c r="H30" s="56"/>
      <c r="I30" s="56"/>
    </row>
    <row r="31" spans="1:9">
      <c r="A31" s="54"/>
      <c r="B31" s="6">
        <f>C5</f>
        <v>0</v>
      </c>
      <c r="C31" s="52"/>
      <c r="D31" s="6">
        <f t="shared" si="0"/>
        <v>0</v>
      </c>
      <c r="E31" s="58"/>
      <c r="F31" s="56"/>
      <c r="G31" s="56"/>
      <c r="H31" s="56"/>
      <c r="I31" s="56"/>
    </row>
    <row r="32" spans="1:9">
      <c r="A32" s="54"/>
      <c r="B32" s="6">
        <f t="shared" si="1"/>
        <v>0</v>
      </c>
      <c r="C32" s="52"/>
      <c r="D32" s="6">
        <f t="shared" si="0"/>
        <v>0</v>
      </c>
      <c r="E32" s="58"/>
      <c r="F32" s="56"/>
      <c r="G32" s="56"/>
      <c r="H32" s="56"/>
      <c r="I32" s="56"/>
    </row>
    <row r="33" spans="1:9">
      <c r="A33" s="54"/>
      <c r="B33" s="6">
        <f t="shared" si="1"/>
        <v>0</v>
      </c>
      <c r="C33" s="52"/>
      <c r="D33" s="6">
        <f t="shared" si="0"/>
        <v>0</v>
      </c>
      <c r="E33" s="58"/>
      <c r="F33" s="56"/>
      <c r="G33" s="56"/>
      <c r="H33" s="56"/>
      <c r="I33" s="56"/>
    </row>
    <row r="34" spans="1:9">
      <c r="A34" s="54"/>
      <c r="B34" s="6">
        <f t="shared" si="1"/>
        <v>0</v>
      </c>
      <c r="C34" s="52"/>
      <c r="D34" s="6">
        <f t="shared" si="0"/>
        <v>0</v>
      </c>
      <c r="E34" s="58"/>
      <c r="F34" s="56"/>
      <c r="G34" s="56"/>
      <c r="H34" s="56"/>
      <c r="I34" s="56"/>
    </row>
    <row r="35" spans="1:9">
      <c r="A35" s="54"/>
      <c r="B35" s="6">
        <f t="shared" si="1"/>
        <v>0</v>
      </c>
      <c r="C35" s="52"/>
      <c r="D35" s="6">
        <f t="shared" si="0"/>
        <v>0</v>
      </c>
      <c r="E35" s="58"/>
      <c r="F35" s="56"/>
      <c r="G35" s="56"/>
      <c r="H35" s="56"/>
      <c r="I35" s="56"/>
    </row>
    <row r="36" spans="1:9">
      <c r="A36" s="54"/>
      <c r="B36" s="6">
        <f t="shared" si="1"/>
        <v>0</v>
      </c>
      <c r="C36" s="52"/>
      <c r="D36" s="6">
        <f t="shared" si="0"/>
        <v>0</v>
      </c>
      <c r="E36" s="58"/>
      <c r="F36" s="56"/>
      <c r="G36" s="56"/>
      <c r="H36" s="56"/>
      <c r="I36" s="56"/>
    </row>
    <row r="37" spans="1:9">
      <c r="A37" s="54"/>
      <c r="B37" s="6">
        <f t="shared" si="1"/>
        <v>0</v>
      </c>
      <c r="C37" s="52"/>
      <c r="D37" s="6">
        <f t="shared" si="0"/>
        <v>0</v>
      </c>
      <c r="E37" s="58"/>
      <c r="F37" s="56"/>
      <c r="G37" s="56"/>
      <c r="H37" s="52"/>
      <c r="I37" s="56"/>
    </row>
    <row r="38" spans="1:9">
      <c r="A38" s="54"/>
      <c r="B38" s="6">
        <f t="shared" si="1"/>
        <v>0</v>
      </c>
      <c r="C38" s="52"/>
      <c r="D38" s="6">
        <f t="shared" si="0"/>
        <v>0</v>
      </c>
      <c r="E38" s="58"/>
      <c r="F38" s="56"/>
      <c r="G38" s="56"/>
      <c r="H38" s="56"/>
      <c r="I38" s="56"/>
    </row>
    <row r="39" spans="1:9">
      <c r="A39" s="54"/>
      <c r="B39" s="6">
        <f t="shared" si="1"/>
        <v>0</v>
      </c>
      <c r="C39" s="52"/>
      <c r="D39" s="6">
        <f t="shared" si="0"/>
        <v>0</v>
      </c>
      <c r="E39" s="58"/>
      <c r="F39" s="56"/>
      <c r="G39" s="56"/>
      <c r="H39" s="56"/>
      <c r="I39" s="56"/>
    </row>
    <row r="40" spans="1:9">
      <c r="A40" s="54"/>
      <c r="B40" s="6">
        <f t="shared" si="1"/>
        <v>0</v>
      </c>
      <c r="C40" s="52"/>
      <c r="D40" s="6">
        <f t="shared" si="0"/>
        <v>0</v>
      </c>
      <c r="E40" s="58"/>
      <c r="F40" s="56"/>
      <c r="G40" s="56"/>
      <c r="H40" s="56"/>
      <c r="I40" s="56"/>
    </row>
    <row r="41" spans="1:9">
      <c r="A41" s="54"/>
      <c r="B41" s="6">
        <f t="shared" si="1"/>
        <v>0</v>
      </c>
      <c r="C41" s="52"/>
      <c r="D41" s="6">
        <f t="shared" si="0"/>
        <v>0</v>
      </c>
      <c r="E41" s="58"/>
      <c r="F41" s="56"/>
      <c r="G41" s="56"/>
      <c r="H41" s="56"/>
      <c r="I41" s="56"/>
    </row>
    <row r="42" spans="1:9">
      <c r="A42" s="54"/>
      <c r="B42" s="6">
        <f t="shared" si="1"/>
        <v>0</v>
      </c>
      <c r="C42" s="52"/>
      <c r="D42" s="6">
        <f t="shared" si="0"/>
        <v>0</v>
      </c>
      <c r="E42" s="58"/>
      <c r="F42" s="56"/>
      <c r="G42" s="56"/>
      <c r="H42" s="56"/>
      <c r="I42" s="56"/>
    </row>
    <row r="43" spans="1:9">
      <c r="A43" s="54"/>
      <c r="B43" s="6">
        <f t="shared" si="1"/>
        <v>0</v>
      </c>
      <c r="C43" s="52"/>
      <c r="D43" s="6">
        <f t="shared" si="0"/>
        <v>0</v>
      </c>
      <c r="E43" s="58"/>
      <c r="F43" s="56"/>
      <c r="G43" s="56"/>
      <c r="H43" s="56"/>
      <c r="I43" s="56"/>
    </row>
    <row r="44" spans="1:9">
      <c r="A44" s="54"/>
      <c r="B44" s="6">
        <f t="shared" si="1"/>
        <v>0</v>
      </c>
      <c r="C44" s="52"/>
      <c r="D44" s="6">
        <f t="shared" si="0"/>
        <v>0</v>
      </c>
      <c r="E44" s="58"/>
      <c r="F44" s="56"/>
      <c r="G44" s="56"/>
      <c r="H44" s="56"/>
      <c r="I44" s="56"/>
    </row>
    <row r="45" spans="1:9">
      <c r="A45" s="54"/>
      <c r="B45" s="6">
        <f t="shared" si="1"/>
        <v>0</v>
      </c>
      <c r="C45" s="52"/>
      <c r="D45" s="6">
        <f t="shared" si="0"/>
        <v>0</v>
      </c>
      <c r="E45" s="58"/>
      <c r="F45" s="56"/>
      <c r="G45" s="56"/>
      <c r="H45" s="56"/>
      <c r="I45" s="56"/>
    </row>
    <row r="46" spans="1:9">
      <c r="A46" s="54"/>
      <c r="B46" s="6">
        <f t="shared" si="1"/>
        <v>0</v>
      </c>
      <c r="C46" s="52"/>
      <c r="D46" s="6">
        <f t="shared" si="0"/>
        <v>0</v>
      </c>
      <c r="E46" s="58"/>
      <c r="F46" s="56"/>
      <c r="G46" s="56"/>
      <c r="H46" s="56"/>
      <c r="I46" s="56"/>
    </row>
    <row r="47" spans="1:9">
      <c r="A47" s="54"/>
      <c r="B47" s="6">
        <f t="shared" si="1"/>
        <v>0</v>
      </c>
      <c r="C47" s="52"/>
      <c r="D47" s="6">
        <f t="shared" si="0"/>
        <v>0</v>
      </c>
      <c r="E47" s="58"/>
      <c r="F47" s="56"/>
      <c r="G47" s="56"/>
      <c r="H47" s="56"/>
      <c r="I47" s="56"/>
    </row>
    <row r="48" spans="1:9">
      <c r="A48" s="54"/>
      <c r="B48" s="6">
        <f t="shared" si="1"/>
        <v>0</v>
      </c>
      <c r="C48" s="52"/>
      <c r="D48" s="6">
        <f t="shared" si="0"/>
        <v>0</v>
      </c>
      <c r="E48" s="58"/>
      <c r="F48" s="56"/>
      <c r="G48" s="56"/>
      <c r="H48" s="56"/>
      <c r="I48" s="56"/>
    </row>
    <row r="49" spans="1:9">
      <c r="A49" s="54"/>
      <c r="B49" s="6">
        <f t="shared" si="1"/>
        <v>0</v>
      </c>
      <c r="C49" s="52"/>
      <c r="D49" s="6">
        <f t="shared" si="0"/>
        <v>0</v>
      </c>
      <c r="E49" s="58"/>
      <c r="F49" s="56"/>
      <c r="G49" s="56"/>
      <c r="H49" s="56"/>
      <c r="I49" s="56"/>
    </row>
    <row r="50" spans="1:9">
      <c r="A50" s="54"/>
      <c r="B50" s="6">
        <f t="shared" si="1"/>
        <v>0</v>
      </c>
      <c r="C50" s="52"/>
      <c r="D50" s="6">
        <f t="shared" si="0"/>
        <v>0</v>
      </c>
      <c r="E50" s="58"/>
      <c r="F50" s="56"/>
      <c r="G50" s="56"/>
      <c r="H50" s="56"/>
      <c r="I50" s="56"/>
    </row>
    <row r="51" spans="1:9">
      <c r="A51" s="54"/>
      <c r="B51" s="6">
        <f t="shared" si="1"/>
        <v>0</v>
      </c>
      <c r="C51" s="52"/>
      <c r="D51" s="6">
        <f t="shared" si="0"/>
        <v>0</v>
      </c>
      <c r="E51" s="58"/>
      <c r="F51" s="56"/>
      <c r="G51" s="56"/>
      <c r="H51" s="56"/>
      <c r="I51" s="56"/>
    </row>
    <row r="52" spans="1:9">
      <c r="A52" s="54"/>
      <c r="B52" s="6">
        <f t="shared" si="1"/>
        <v>0</v>
      </c>
      <c r="C52" s="52"/>
      <c r="D52" s="6">
        <f t="shared" si="0"/>
        <v>0</v>
      </c>
      <c r="E52" s="58"/>
      <c r="F52" s="56"/>
      <c r="G52" s="56"/>
      <c r="H52" s="56"/>
      <c r="I52" s="56"/>
    </row>
    <row r="53" spans="1:9">
      <c r="A53" s="54"/>
      <c r="B53" s="6">
        <f t="shared" si="1"/>
        <v>0</v>
      </c>
      <c r="C53" s="52"/>
      <c r="D53" s="6">
        <f t="shared" si="0"/>
        <v>0</v>
      </c>
      <c r="E53" s="58"/>
      <c r="F53" s="56"/>
      <c r="G53" s="56"/>
      <c r="H53" s="56"/>
      <c r="I53" s="56"/>
    </row>
    <row r="54" spans="1:9">
      <c r="A54" s="54"/>
      <c r="B54" s="6">
        <f t="shared" si="1"/>
        <v>0</v>
      </c>
      <c r="C54" s="52"/>
      <c r="D54" s="6">
        <f t="shared" si="0"/>
        <v>0</v>
      </c>
      <c r="E54" s="58"/>
      <c r="F54" s="56"/>
      <c r="G54" s="56"/>
      <c r="H54" s="56"/>
      <c r="I54" s="56"/>
    </row>
    <row r="55" spans="1:9">
      <c r="A55" s="54"/>
      <c r="B55" s="6">
        <f t="shared" si="1"/>
        <v>0</v>
      </c>
      <c r="C55" s="52"/>
      <c r="D55" s="6">
        <f t="shared" si="0"/>
        <v>0</v>
      </c>
      <c r="E55" s="58"/>
      <c r="F55" s="56"/>
      <c r="G55" s="56"/>
      <c r="H55" s="56"/>
      <c r="I55" s="56"/>
    </row>
    <row r="56" spans="1:9">
      <c r="A56" s="54"/>
      <c r="B56" s="6">
        <f t="shared" si="1"/>
        <v>0</v>
      </c>
      <c r="C56" s="52"/>
      <c r="D56" s="6">
        <f t="shared" si="0"/>
        <v>0</v>
      </c>
      <c r="E56" s="58"/>
      <c r="F56" s="56"/>
      <c r="G56" s="56"/>
      <c r="H56" s="56"/>
      <c r="I56" s="56"/>
    </row>
    <row r="57" spans="1:9">
      <c r="A57" s="54"/>
      <c r="B57" s="6">
        <f t="shared" si="1"/>
        <v>0</v>
      </c>
      <c r="C57" s="52"/>
      <c r="D57" s="6">
        <f t="shared" si="0"/>
        <v>0</v>
      </c>
      <c r="E57" s="58"/>
      <c r="F57" s="56"/>
      <c r="G57" s="56"/>
      <c r="H57" s="56"/>
      <c r="I57" s="56"/>
    </row>
    <row r="58" spans="1:9">
      <c r="A58" s="73"/>
      <c r="B58" s="7">
        <f t="shared" si="1"/>
        <v>0</v>
      </c>
      <c r="C58" s="53"/>
      <c r="D58" s="7">
        <f t="shared" si="0"/>
        <v>0</v>
      </c>
      <c r="E58" s="59"/>
      <c r="F58" s="57"/>
      <c r="G58" s="57"/>
      <c r="H58" s="57"/>
      <c r="I58" s="57"/>
    </row>
    <row r="59" spans="1:9">
      <c r="D59" s="6">
        <f>SUM(D3:D58)</f>
        <v>0</v>
      </c>
      <c r="E59" s="6">
        <f>SUM(E4:E58)</f>
        <v>0</v>
      </c>
      <c r="F59" s="6">
        <f>SUM(F4:F58)</f>
        <v>0</v>
      </c>
      <c r="G59" s="6">
        <f>SUM(G4:G58)</f>
        <v>0</v>
      </c>
      <c r="H59" s="6">
        <f>SUM(H4:H58)</f>
        <v>0</v>
      </c>
    </row>
    <row r="61" spans="1:9" ht="15.6" customHeight="1">
      <c r="D61" s="15" t="s">
        <v>10</v>
      </c>
      <c r="E61" s="8">
        <f>'GELP OIL DELIVERY SHEET #1'!E65</f>
        <v>-1981</v>
      </c>
    </row>
    <row r="62" spans="1:9" ht="15.6" customHeight="1">
      <c r="D62" s="15" t="s">
        <v>11</v>
      </c>
      <c r="E62" s="55">
        <v>0</v>
      </c>
      <c r="F62" s="10" t="s">
        <v>21</v>
      </c>
    </row>
    <row r="63" spans="1:9" ht="15.6" customHeight="1">
      <c r="D63" s="16" t="s">
        <v>4</v>
      </c>
      <c r="E63" s="9">
        <f>E59+F59+G59+H59</f>
        <v>0</v>
      </c>
    </row>
    <row r="64" spans="1:9" ht="15.6" customHeight="1">
      <c r="D64" s="16" t="s">
        <v>7</v>
      </c>
      <c r="E64" s="8">
        <f>E61+E62-E63</f>
        <v>-1981</v>
      </c>
      <c r="F64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2" t="s">
        <v>5</v>
      </c>
      <c r="B1" s="92"/>
      <c r="C1" s="92"/>
      <c r="D1" s="92"/>
      <c r="E1" s="92"/>
      <c r="F1" s="92"/>
      <c r="G1" s="92"/>
      <c r="H1" s="92"/>
      <c r="I1" s="92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60"/>
      <c r="F2" s="49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1"/>
      <c r="F3" s="4"/>
      <c r="G3" s="4"/>
      <c r="H3" s="4"/>
      <c r="I3" s="4"/>
    </row>
    <row r="4" spans="1:9">
      <c r="A4" s="54"/>
      <c r="B4" s="17">
        <f>'GELP OIL DELIVERY SHEET #2'!C58</f>
        <v>0</v>
      </c>
      <c r="C4" s="52"/>
      <c r="D4" s="6">
        <f t="shared" ref="D4:D59" si="0">IF(C4&gt;1,C4-B4,0)</f>
        <v>0</v>
      </c>
      <c r="E4" s="58"/>
      <c r="F4" s="56"/>
      <c r="G4" s="56"/>
      <c r="H4" s="56"/>
      <c r="I4" s="56"/>
    </row>
    <row r="5" spans="1:9">
      <c r="A5" s="54"/>
      <c r="B5" s="6">
        <f>C4</f>
        <v>0</v>
      </c>
      <c r="C5" s="52"/>
      <c r="D5" s="6">
        <f t="shared" si="0"/>
        <v>0</v>
      </c>
      <c r="E5" s="58"/>
      <c r="F5" s="56"/>
      <c r="G5" s="56"/>
      <c r="H5" s="56"/>
      <c r="I5" s="56"/>
    </row>
    <row r="6" spans="1:9">
      <c r="A6" s="54"/>
      <c r="B6" s="6">
        <f t="shared" ref="B6:B30" si="1">C5</f>
        <v>0</v>
      </c>
      <c r="C6" s="52"/>
      <c r="D6" s="6">
        <f t="shared" ref="D6:D30" si="2">IF(C6&gt;1,C6-B6,0)</f>
        <v>0</v>
      </c>
      <c r="E6" s="58"/>
      <c r="F6" s="56"/>
      <c r="G6" s="56"/>
      <c r="H6" s="56"/>
      <c r="I6" s="56"/>
    </row>
    <row r="7" spans="1:9">
      <c r="A7" s="54"/>
      <c r="B7" s="6">
        <f t="shared" si="1"/>
        <v>0</v>
      </c>
      <c r="C7" s="52"/>
      <c r="D7" s="6">
        <f t="shared" si="2"/>
        <v>0</v>
      </c>
      <c r="E7" s="58"/>
      <c r="F7" s="56"/>
      <c r="G7" s="56"/>
      <c r="H7" s="56"/>
      <c r="I7" s="56"/>
    </row>
    <row r="8" spans="1:9">
      <c r="A8" s="54"/>
      <c r="B8" s="6">
        <f t="shared" si="1"/>
        <v>0</v>
      </c>
      <c r="C8" s="52"/>
      <c r="D8" s="6">
        <f t="shared" si="2"/>
        <v>0</v>
      </c>
      <c r="E8" s="58"/>
      <c r="F8" s="56"/>
      <c r="G8" s="56"/>
      <c r="H8" s="56"/>
      <c r="I8" s="56"/>
    </row>
    <row r="9" spans="1:9">
      <c r="A9" s="54"/>
      <c r="B9" s="6">
        <f t="shared" si="1"/>
        <v>0</v>
      </c>
      <c r="C9" s="52"/>
      <c r="D9" s="6">
        <f t="shared" si="2"/>
        <v>0</v>
      </c>
      <c r="E9" s="58"/>
      <c r="F9" s="56"/>
      <c r="G9" s="56"/>
      <c r="H9" s="56"/>
      <c r="I9" s="56"/>
    </row>
    <row r="10" spans="1:9">
      <c r="A10" s="54"/>
      <c r="B10" s="6">
        <f t="shared" si="1"/>
        <v>0</v>
      </c>
      <c r="C10" s="52"/>
      <c r="D10" s="6">
        <f t="shared" si="2"/>
        <v>0</v>
      </c>
      <c r="E10" s="58"/>
      <c r="F10" s="56"/>
      <c r="G10" s="56"/>
      <c r="H10" s="56"/>
      <c r="I10" s="56"/>
    </row>
    <row r="11" spans="1:9">
      <c r="A11" s="54"/>
      <c r="B11" s="6">
        <f t="shared" si="1"/>
        <v>0</v>
      </c>
      <c r="C11" s="52"/>
      <c r="D11" s="6">
        <f t="shared" si="2"/>
        <v>0</v>
      </c>
      <c r="E11" s="58"/>
      <c r="F11" s="56"/>
      <c r="G11" s="56"/>
      <c r="H11" s="56"/>
      <c r="I11" s="56"/>
    </row>
    <row r="12" spans="1:9">
      <c r="A12" s="54"/>
      <c r="B12" s="6">
        <f t="shared" si="1"/>
        <v>0</v>
      </c>
      <c r="C12" s="52"/>
      <c r="D12" s="6">
        <f t="shared" si="2"/>
        <v>0</v>
      </c>
      <c r="E12" s="58"/>
      <c r="F12" s="56"/>
      <c r="G12" s="56"/>
      <c r="H12" s="56"/>
      <c r="I12" s="56"/>
    </row>
    <row r="13" spans="1:9">
      <c r="A13" s="54"/>
      <c r="B13" s="6">
        <f t="shared" si="1"/>
        <v>0</v>
      </c>
      <c r="C13" s="52"/>
      <c r="D13" s="6">
        <f t="shared" si="2"/>
        <v>0</v>
      </c>
      <c r="E13" s="58"/>
      <c r="F13" s="56"/>
      <c r="G13" s="56"/>
      <c r="H13" s="56"/>
      <c r="I13" s="56"/>
    </row>
    <row r="14" spans="1:9">
      <c r="A14" s="54"/>
      <c r="B14" s="6">
        <f t="shared" si="1"/>
        <v>0</v>
      </c>
      <c r="C14" s="52"/>
      <c r="D14" s="6">
        <f t="shared" si="2"/>
        <v>0</v>
      </c>
      <c r="E14" s="58"/>
      <c r="F14" s="56"/>
      <c r="G14" s="56"/>
      <c r="H14" s="56"/>
      <c r="I14" s="56"/>
    </row>
    <row r="15" spans="1:9">
      <c r="A15" s="54"/>
      <c r="B15" s="6">
        <f t="shared" si="1"/>
        <v>0</v>
      </c>
      <c r="C15" s="52"/>
      <c r="D15" s="6">
        <f t="shared" si="2"/>
        <v>0</v>
      </c>
      <c r="E15" s="58"/>
      <c r="F15" s="56"/>
      <c r="G15" s="56"/>
      <c r="H15" s="56"/>
      <c r="I15" s="56"/>
    </row>
    <row r="16" spans="1:9">
      <c r="A16" s="54"/>
      <c r="B16" s="6">
        <f t="shared" si="1"/>
        <v>0</v>
      </c>
      <c r="C16" s="52"/>
      <c r="D16" s="6">
        <f t="shared" si="2"/>
        <v>0</v>
      </c>
      <c r="E16" s="58"/>
      <c r="F16" s="56"/>
      <c r="G16" s="56"/>
      <c r="H16" s="56"/>
      <c r="I16" s="56"/>
    </row>
    <row r="17" spans="1:9">
      <c r="A17" s="54"/>
      <c r="B17" s="6">
        <f t="shared" si="1"/>
        <v>0</v>
      </c>
      <c r="C17" s="52"/>
      <c r="D17" s="6">
        <f t="shared" si="2"/>
        <v>0</v>
      </c>
      <c r="E17" s="58"/>
      <c r="F17" s="56"/>
      <c r="G17" s="56"/>
      <c r="H17" s="56"/>
      <c r="I17" s="56"/>
    </row>
    <row r="18" spans="1:9">
      <c r="A18" s="54"/>
      <c r="B18" s="6">
        <f t="shared" si="1"/>
        <v>0</v>
      </c>
      <c r="C18" s="52"/>
      <c r="D18" s="6">
        <f t="shared" si="2"/>
        <v>0</v>
      </c>
      <c r="E18" s="58"/>
      <c r="F18" s="56"/>
      <c r="G18" s="56"/>
      <c r="H18" s="56"/>
      <c r="I18" s="56"/>
    </row>
    <row r="19" spans="1:9">
      <c r="A19" s="54"/>
      <c r="B19" s="6">
        <f t="shared" si="1"/>
        <v>0</v>
      </c>
      <c r="C19" s="52"/>
      <c r="D19" s="6">
        <f t="shared" si="2"/>
        <v>0</v>
      </c>
      <c r="E19" s="58"/>
      <c r="F19" s="56"/>
      <c r="G19" s="56"/>
      <c r="H19" s="56"/>
      <c r="I19" s="56"/>
    </row>
    <row r="20" spans="1:9">
      <c r="A20" s="54"/>
      <c r="B20" s="6">
        <f t="shared" si="1"/>
        <v>0</v>
      </c>
      <c r="C20" s="52"/>
      <c r="D20" s="6">
        <f t="shared" si="2"/>
        <v>0</v>
      </c>
      <c r="E20" s="58"/>
      <c r="F20" s="56"/>
      <c r="G20" s="56"/>
      <c r="H20" s="56"/>
      <c r="I20" s="56"/>
    </row>
    <row r="21" spans="1:9">
      <c r="A21" s="54"/>
      <c r="B21" s="6">
        <f t="shared" si="1"/>
        <v>0</v>
      </c>
      <c r="C21" s="52"/>
      <c r="D21" s="6">
        <f t="shared" si="2"/>
        <v>0</v>
      </c>
      <c r="E21" s="58"/>
      <c r="F21" s="56"/>
      <c r="G21" s="56"/>
      <c r="H21" s="56"/>
      <c r="I21" s="56"/>
    </row>
    <row r="22" spans="1:9">
      <c r="A22" s="54"/>
      <c r="B22" s="6">
        <f t="shared" si="1"/>
        <v>0</v>
      </c>
      <c r="C22" s="52"/>
      <c r="D22" s="6">
        <f t="shared" si="2"/>
        <v>0</v>
      </c>
      <c r="E22" s="58"/>
      <c r="F22" s="56"/>
      <c r="G22" s="56"/>
      <c r="H22" s="56"/>
      <c r="I22" s="56"/>
    </row>
    <row r="23" spans="1:9">
      <c r="A23" s="54"/>
      <c r="B23" s="6">
        <f t="shared" si="1"/>
        <v>0</v>
      </c>
      <c r="C23" s="52"/>
      <c r="D23" s="6">
        <f t="shared" si="2"/>
        <v>0</v>
      </c>
      <c r="E23" s="58"/>
      <c r="F23" s="56"/>
      <c r="G23" s="56"/>
      <c r="H23" s="56"/>
      <c r="I23" s="56"/>
    </row>
    <row r="24" spans="1:9">
      <c r="A24" s="54"/>
      <c r="B24" s="6">
        <f t="shared" si="1"/>
        <v>0</v>
      </c>
      <c r="C24" s="52"/>
      <c r="D24" s="6">
        <f t="shared" si="2"/>
        <v>0</v>
      </c>
      <c r="E24" s="58"/>
      <c r="F24" s="56"/>
      <c r="G24" s="56"/>
      <c r="H24" s="56"/>
      <c r="I24" s="56"/>
    </row>
    <row r="25" spans="1:9">
      <c r="A25" s="54"/>
      <c r="B25" s="6">
        <f t="shared" si="1"/>
        <v>0</v>
      </c>
      <c r="C25" s="52"/>
      <c r="D25" s="6">
        <f t="shared" si="2"/>
        <v>0</v>
      </c>
      <c r="E25" s="58"/>
      <c r="F25" s="56"/>
      <c r="G25" s="56"/>
      <c r="H25" s="56"/>
      <c r="I25" s="56"/>
    </row>
    <row r="26" spans="1:9">
      <c r="A26" s="54"/>
      <c r="B26" s="6">
        <f t="shared" si="1"/>
        <v>0</v>
      </c>
      <c r="C26" s="52"/>
      <c r="D26" s="6">
        <f t="shared" si="2"/>
        <v>0</v>
      </c>
      <c r="E26" s="58"/>
      <c r="F26" s="56"/>
      <c r="G26" s="56"/>
      <c r="H26" s="56"/>
      <c r="I26" s="56"/>
    </row>
    <row r="27" spans="1:9">
      <c r="A27" s="54"/>
      <c r="B27" s="6">
        <f t="shared" si="1"/>
        <v>0</v>
      </c>
      <c r="C27" s="52"/>
      <c r="D27" s="6">
        <f t="shared" si="2"/>
        <v>0</v>
      </c>
      <c r="E27" s="58"/>
      <c r="F27" s="56"/>
      <c r="G27" s="56"/>
      <c r="H27" s="56"/>
      <c r="I27" s="56"/>
    </row>
    <row r="28" spans="1:9">
      <c r="A28" s="54"/>
      <c r="B28" s="6">
        <f t="shared" si="1"/>
        <v>0</v>
      </c>
      <c r="C28" s="52"/>
      <c r="D28" s="6">
        <f t="shared" si="2"/>
        <v>0</v>
      </c>
      <c r="E28" s="58"/>
      <c r="F28" s="56"/>
      <c r="G28" s="56"/>
      <c r="H28" s="56"/>
      <c r="I28" s="56"/>
    </row>
    <row r="29" spans="1:9">
      <c r="A29" s="54"/>
      <c r="B29" s="6">
        <f t="shared" si="1"/>
        <v>0</v>
      </c>
      <c r="C29" s="52"/>
      <c r="D29" s="6">
        <f t="shared" si="2"/>
        <v>0</v>
      </c>
      <c r="E29" s="58"/>
      <c r="F29" s="56"/>
      <c r="G29" s="56"/>
      <c r="H29" s="56"/>
      <c r="I29" s="56"/>
    </row>
    <row r="30" spans="1:9">
      <c r="A30" s="54"/>
      <c r="B30" s="6">
        <f t="shared" si="1"/>
        <v>0</v>
      </c>
      <c r="C30" s="52"/>
      <c r="D30" s="6">
        <f t="shared" si="2"/>
        <v>0</v>
      </c>
      <c r="E30" s="58"/>
      <c r="F30" s="56"/>
      <c r="G30" s="56"/>
      <c r="H30" s="56"/>
      <c r="I30" s="56"/>
    </row>
    <row r="31" spans="1:9">
      <c r="A31" s="54"/>
      <c r="B31" s="6">
        <f>C5</f>
        <v>0</v>
      </c>
      <c r="C31" s="52"/>
      <c r="D31" s="6">
        <f t="shared" si="0"/>
        <v>0</v>
      </c>
      <c r="E31" s="58"/>
      <c r="F31" s="56"/>
      <c r="G31" s="56"/>
      <c r="H31" s="56"/>
      <c r="I31" s="56"/>
    </row>
    <row r="32" spans="1:9">
      <c r="A32" s="54"/>
      <c r="B32" s="6">
        <f t="shared" ref="B32:B55" si="3">C31</f>
        <v>0</v>
      </c>
      <c r="C32" s="52"/>
      <c r="D32" s="6">
        <f t="shared" si="0"/>
        <v>0</v>
      </c>
      <c r="E32" s="58"/>
      <c r="F32" s="56"/>
      <c r="G32" s="56"/>
      <c r="H32" s="56"/>
      <c r="I32" s="56"/>
    </row>
    <row r="33" spans="1:9">
      <c r="A33" s="54"/>
      <c r="B33" s="6">
        <f t="shared" si="3"/>
        <v>0</v>
      </c>
      <c r="C33" s="52"/>
      <c r="D33" s="6">
        <f t="shared" si="0"/>
        <v>0</v>
      </c>
      <c r="E33" s="58"/>
      <c r="F33" s="56"/>
      <c r="G33" s="56"/>
      <c r="H33" s="56"/>
      <c r="I33" s="56"/>
    </row>
    <row r="34" spans="1:9">
      <c r="A34" s="54"/>
      <c r="B34" s="6">
        <f t="shared" si="3"/>
        <v>0</v>
      </c>
      <c r="C34" s="52"/>
      <c r="D34" s="6">
        <f t="shared" si="0"/>
        <v>0</v>
      </c>
      <c r="E34" s="58"/>
      <c r="F34" s="56"/>
      <c r="G34" s="56"/>
      <c r="H34" s="56"/>
      <c r="I34" s="56"/>
    </row>
    <row r="35" spans="1:9">
      <c r="A35" s="54"/>
      <c r="B35" s="6">
        <f t="shared" si="3"/>
        <v>0</v>
      </c>
      <c r="C35" s="52"/>
      <c r="D35" s="6">
        <f t="shared" si="0"/>
        <v>0</v>
      </c>
      <c r="E35" s="58"/>
      <c r="F35" s="56"/>
      <c r="G35" s="56"/>
      <c r="H35" s="56"/>
      <c r="I35" s="56"/>
    </row>
    <row r="36" spans="1:9">
      <c r="A36" s="54"/>
      <c r="B36" s="6">
        <f t="shared" si="3"/>
        <v>0</v>
      </c>
      <c r="C36" s="52"/>
      <c r="D36" s="6">
        <f t="shared" si="0"/>
        <v>0</v>
      </c>
      <c r="E36" s="58"/>
      <c r="F36" s="56"/>
      <c r="G36" s="56"/>
      <c r="H36" s="56"/>
      <c r="I36" s="56"/>
    </row>
    <row r="37" spans="1:9">
      <c r="A37" s="54"/>
      <c r="B37" s="6">
        <f t="shared" si="3"/>
        <v>0</v>
      </c>
      <c r="C37" s="52"/>
      <c r="D37" s="6">
        <f t="shared" si="0"/>
        <v>0</v>
      </c>
      <c r="E37" s="58"/>
      <c r="F37" s="56"/>
      <c r="G37" s="56"/>
      <c r="H37" s="56"/>
      <c r="I37" s="56"/>
    </row>
    <row r="38" spans="1:9">
      <c r="A38" s="54"/>
      <c r="B38" s="6">
        <f t="shared" si="3"/>
        <v>0</v>
      </c>
      <c r="C38" s="52"/>
      <c r="D38" s="6">
        <f t="shared" si="0"/>
        <v>0</v>
      </c>
      <c r="E38" s="58"/>
      <c r="F38" s="56"/>
      <c r="G38" s="56"/>
      <c r="H38" s="56"/>
      <c r="I38" s="56"/>
    </row>
    <row r="39" spans="1:9">
      <c r="A39" s="54"/>
      <c r="B39" s="6">
        <f t="shared" si="3"/>
        <v>0</v>
      </c>
      <c r="C39" s="52"/>
      <c r="D39" s="6">
        <f t="shared" si="0"/>
        <v>0</v>
      </c>
      <c r="E39" s="58"/>
      <c r="F39" s="56"/>
      <c r="G39" s="56"/>
      <c r="H39" s="56"/>
      <c r="I39" s="56"/>
    </row>
    <row r="40" spans="1:9">
      <c r="A40" s="54"/>
      <c r="B40" s="6">
        <f t="shared" si="3"/>
        <v>0</v>
      </c>
      <c r="C40" s="52"/>
      <c r="D40" s="6">
        <f t="shared" si="0"/>
        <v>0</v>
      </c>
      <c r="E40" s="58"/>
      <c r="F40" s="56"/>
      <c r="G40" s="56"/>
      <c r="H40" s="56"/>
      <c r="I40" s="56"/>
    </row>
    <row r="41" spans="1:9">
      <c r="A41" s="54"/>
      <c r="B41" s="6">
        <f t="shared" si="3"/>
        <v>0</v>
      </c>
      <c r="C41" s="52"/>
      <c r="D41" s="6">
        <f t="shared" si="0"/>
        <v>0</v>
      </c>
      <c r="E41" s="58"/>
      <c r="F41" s="56"/>
      <c r="G41" s="56"/>
      <c r="H41" s="56"/>
      <c r="I41" s="56"/>
    </row>
    <row r="42" spans="1:9">
      <c r="A42" s="54"/>
      <c r="B42" s="6">
        <f t="shared" si="3"/>
        <v>0</v>
      </c>
      <c r="C42" s="52"/>
      <c r="D42" s="6">
        <f t="shared" si="0"/>
        <v>0</v>
      </c>
      <c r="E42" s="58"/>
      <c r="F42" s="56"/>
      <c r="G42" s="56"/>
      <c r="H42" s="56"/>
      <c r="I42" s="56"/>
    </row>
    <row r="43" spans="1:9">
      <c r="A43" s="54"/>
      <c r="B43" s="6">
        <f t="shared" si="3"/>
        <v>0</v>
      </c>
      <c r="C43" s="52"/>
      <c r="D43" s="6">
        <f t="shared" si="0"/>
        <v>0</v>
      </c>
      <c r="E43" s="58"/>
      <c r="F43" s="56"/>
      <c r="G43" s="56"/>
      <c r="H43" s="56"/>
      <c r="I43" s="56"/>
    </row>
    <row r="44" spans="1:9">
      <c r="A44" s="54"/>
      <c r="B44" s="6">
        <f t="shared" si="3"/>
        <v>0</v>
      </c>
      <c r="C44" s="52"/>
      <c r="D44" s="6">
        <f t="shared" si="0"/>
        <v>0</v>
      </c>
      <c r="E44" s="58"/>
      <c r="F44" s="56"/>
      <c r="G44" s="56"/>
      <c r="H44" s="56"/>
      <c r="I44" s="56"/>
    </row>
    <row r="45" spans="1:9">
      <c r="A45" s="54"/>
      <c r="B45" s="6">
        <f t="shared" si="3"/>
        <v>0</v>
      </c>
      <c r="C45" s="52"/>
      <c r="D45" s="6">
        <f t="shared" si="0"/>
        <v>0</v>
      </c>
      <c r="E45" s="58"/>
      <c r="F45" s="56"/>
      <c r="G45" s="56"/>
      <c r="H45" s="56"/>
      <c r="I45" s="56"/>
    </row>
    <row r="46" spans="1:9">
      <c r="A46" s="54"/>
      <c r="B46" s="6">
        <f t="shared" si="3"/>
        <v>0</v>
      </c>
      <c r="C46" s="52"/>
      <c r="D46" s="6">
        <f t="shared" si="0"/>
        <v>0</v>
      </c>
      <c r="E46" s="58"/>
      <c r="F46" s="56"/>
      <c r="G46" s="56"/>
      <c r="H46" s="56"/>
      <c r="I46" s="56"/>
    </row>
    <row r="47" spans="1:9">
      <c r="A47" s="54"/>
      <c r="B47" s="6">
        <f t="shared" si="3"/>
        <v>0</v>
      </c>
      <c r="C47" s="52"/>
      <c r="D47" s="6">
        <f t="shared" si="0"/>
        <v>0</v>
      </c>
      <c r="E47" s="58"/>
      <c r="F47" s="56"/>
      <c r="G47" s="56"/>
      <c r="H47" s="56"/>
      <c r="I47" s="56"/>
    </row>
    <row r="48" spans="1:9">
      <c r="A48" s="54"/>
      <c r="B48" s="6">
        <f t="shared" si="3"/>
        <v>0</v>
      </c>
      <c r="C48" s="52"/>
      <c r="D48" s="6">
        <f t="shared" si="0"/>
        <v>0</v>
      </c>
      <c r="E48" s="58"/>
      <c r="F48" s="56"/>
      <c r="G48" s="56"/>
      <c r="H48" s="56"/>
      <c r="I48" s="56"/>
    </row>
    <row r="49" spans="1:9">
      <c r="A49" s="54"/>
      <c r="B49" s="6">
        <f t="shared" si="3"/>
        <v>0</v>
      </c>
      <c r="C49" s="52"/>
      <c r="D49" s="6">
        <f t="shared" si="0"/>
        <v>0</v>
      </c>
      <c r="E49" s="58"/>
      <c r="F49" s="56"/>
      <c r="G49" s="56"/>
      <c r="H49" s="56"/>
      <c r="I49" s="56"/>
    </row>
    <row r="50" spans="1:9">
      <c r="A50" s="54"/>
      <c r="B50" s="6">
        <f t="shared" si="3"/>
        <v>0</v>
      </c>
      <c r="C50" s="52"/>
      <c r="D50" s="6">
        <f t="shared" si="0"/>
        <v>0</v>
      </c>
      <c r="E50" s="58"/>
      <c r="F50" s="56"/>
      <c r="G50" s="56"/>
      <c r="H50" s="56"/>
      <c r="I50" s="56"/>
    </row>
    <row r="51" spans="1:9">
      <c r="A51" s="54"/>
      <c r="B51" s="6">
        <f t="shared" si="3"/>
        <v>0</v>
      </c>
      <c r="C51" s="52"/>
      <c r="D51" s="6">
        <f t="shared" si="0"/>
        <v>0</v>
      </c>
      <c r="E51" s="58"/>
      <c r="F51" s="56"/>
      <c r="G51" s="56"/>
      <c r="H51" s="56"/>
      <c r="I51" s="56"/>
    </row>
    <row r="52" spans="1:9">
      <c r="A52" s="54"/>
      <c r="B52" s="6">
        <f t="shared" si="3"/>
        <v>0</v>
      </c>
      <c r="C52" s="52"/>
      <c r="D52" s="6">
        <f t="shared" si="0"/>
        <v>0</v>
      </c>
      <c r="E52" s="58"/>
      <c r="F52" s="56"/>
      <c r="G52" s="56"/>
      <c r="H52" s="56"/>
      <c r="I52" s="56"/>
    </row>
    <row r="53" spans="1:9">
      <c r="A53" s="54"/>
      <c r="B53" s="6">
        <f t="shared" si="3"/>
        <v>0</v>
      </c>
      <c r="C53" s="52"/>
      <c r="D53" s="6">
        <f t="shared" si="0"/>
        <v>0</v>
      </c>
      <c r="E53" s="58"/>
      <c r="F53" s="56"/>
      <c r="G53" s="56"/>
      <c r="H53" s="56"/>
      <c r="I53" s="56"/>
    </row>
    <row r="54" spans="1:9">
      <c r="A54" s="54"/>
      <c r="B54" s="6">
        <f t="shared" si="3"/>
        <v>0</v>
      </c>
      <c r="C54" s="52"/>
      <c r="D54" s="6">
        <f t="shared" si="0"/>
        <v>0</v>
      </c>
      <c r="E54" s="58"/>
      <c r="F54" s="56"/>
      <c r="G54" s="56"/>
      <c r="H54" s="56"/>
      <c r="I54" s="56"/>
    </row>
    <row r="55" spans="1:9">
      <c r="A55" s="54"/>
      <c r="B55" s="6">
        <f t="shared" si="3"/>
        <v>0</v>
      </c>
      <c r="C55" s="52"/>
      <c r="D55" s="6">
        <f>IF(C55&gt;1,C55-B55,0)</f>
        <v>0</v>
      </c>
      <c r="E55" s="58"/>
      <c r="F55" s="56"/>
      <c r="G55" s="56"/>
      <c r="H55" s="56"/>
      <c r="I55" s="56"/>
    </row>
    <row r="56" spans="1:9">
      <c r="A56" s="54"/>
      <c r="B56" s="6">
        <f>C54</f>
        <v>0</v>
      </c>
      <c r="C56" s="52"/>
      <c r="D56" s="6">
        <f t="shared" si="0"/>
        <v>0</v>
      </c>
      <c r="E56" s="58"/>
      <c r="F56" s="56"/>
      <c r="G56" s="56"/>
      <c r="H56" s="56"/>
      <c r="I56" s="56"/>
    </row>
    <row r="57" spans="1:9">
      <c r="A57" s="54"/>
      <c r="B57" s="6">
        <f>C56</f>
        <v>0</v>
      </c>
      <c r="C57" s="52"/>
      <c r="D57" s="6">
        <f t="shared" si="0"/>
        <v>0</v>
      </c>
      <c r="E57" s="58"/>
      <c r="F57" s="56"/>
      <c r="G57" s="56"/>
      <c r="H57" s="56"/>
      <c r="I57" s="56"/>
    </row>
    <row r="58" spans="1:9">
      <c r="A58" s="54"/>
      <c r="B58" s="6">
        <f>C57</f>
        <v>0</v>
      </c>
      <c r="C58" s="52"/>
      <c r="D58" s="6">
        <f t="shared" si="0"/>
        <v>0</v>
      </c>
      <c r="E58" s="58"/>
      <c r="F58" s="56"/>
      <c r="G58" s="56"/>
      <c r="H58" s="56"/>
      <c r="I58" s="56"/>
    </row>
    <row r="59" spans="1:9">
      <c r="A59" s="54"/>
      <c r="B59" s="7">
        <f>C58</f>
        <v>0</v>
      </c>
      <c r="C59" s="53"/>
      <c r="D59" s="7">
        <f t="shared" si="0"/>
        <v>0</v>
      </c>
      <c r="E59" s="59"/>
      <c r="F59" s="57"/>
      <c r="G59" s="57"/>
      <c r="H59" s="57"/>
      <c r="I59" s="57"/>
    </row>
    <row r="60" spans="1:9">
      <c r="D60" s="6">
        <f>SUM(D3:D59)</f>
        <v>0</v>
      </c>
      <c r="E60" s="6">
        <f>SUM(E4:E59)</f>
        <v>0</v>
      </c>
      <c r="F60" s="6">
        <f>SUM(F4:F59)</f>
        <v>0</v>
      </c>
      <c r="G60" s="6">
        <f>SUM(G4:G59)</f>
        <v>0</v>
      </c>
      <c r="H60" s="6">
        <f>SUM(H4:H59)</f>
        <v>0</v>
      </c>
    </row>
    <row r="62" spans="1:9" ht="15.6" customHeight="1">
      <c r="D62" s="15" t="s">
        <v>10</v>
      </c>
      <c r="E62" s="8">
        <f>'GELP OIL DELIVERY SHEET #2'!E64</f>
        <v>-1981</v>
      </c>
    </row>
    <row r="63" spans="1:9" ht="15.6" customHeight="1">
      <c r="D63" s="15" t="s">
        <v>11</v>
      </c>
      <c r="E63" s="55">
        <v>0</v>
      </c>
      <c r="F63" s="10" t="s">
        <v>22</v>
      </c>
    </row>
    <row r="64" spans="1:9" ht="15.6" customHeight="1">
      <c r="D64" s="16" t="s">
        <v>4</v>
      </c>
      <c r="E64" s="9">
        <f>E60+F60+G60+H60</f>
        <v>0</v>
      </c>
    </row>
    <row r="65" spans="4:6" ht="15.6" customHeight="1">
      <c r="D65" s="16" t="s">
        <v>7</v>
      </c>
      <c r="E65" s="8">
        <f>E62+E63-E64</f>
        <v>-1981</v>
      </c>
      <c r="F65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2" workbookViewId="0">
      <selection activeCell="A9" sqref="A9"/>
    </sheetView>
  </sheetViews>
  <sheetFormatPr defaultColWidth="8.85546875" defaultRowHeight="25.15" customHeight="1"/>
  <cols>
    <col min="1" max="1" width="6" style="19" customWidth="1"/>
    <col min="2" max="2" width="33.7109375" style="19" customWidth="1"/>
    <col min="3" max="7" width="15.140625" style="19" customWidth="1"/>
    <col min="8" max="16384" width="8.85546875" style="19"/>
  </cols>
  <sheetData>
    <row r="1" spans="1:7" ht="25.15" customHeight="1">
      <c r="A1" s="18"/>
      <c r="B1" s="71" t="s">
        <v>34</v>
      </c>
      <c r="C1" s="51" t="s">
        <v>31</v>
      </c>
      <c r="D1" s="50"/>
      <c r="E1" s="50"/>
      <c r="F1" s="50"/>
      <c r="G1" s="50"/>
    </row>
    <row r="2" spans="1:7" ht="18" customHeight="1">
      <c r="A2" s="18"/>
      <c r="B2" s="18"/>
      <c r="C2" s="18"/>
      <c r="D2" s="18"/>
      <c r="E2" s="18"/>
      <c r="F2" s="18"/>
      <c r="G2" s="18"/>
    </row>
    <row r="3" spans="1:7" ht="18" customHeight="1">
      <c r="A3" s="18"/>
      <c r="B3" s="18"/>
      <c r="C3" s="18"/>
      <c r="D3" s="18"/>
      <c r="E3" s="18"/>
      <c r="F3" s="18"/>
      <c r="G3" s="18"/>
    </row>
    <row r="4" spans="1:7" ht="51">
      <c r="A4" s="18"/>
      <c r="B4" s="47" t="s">
        <v>13</v>
      </c>
      <c r="C4" s="45" t="s">
        <v>14</v>
      </c>
      <c r="D4" s="62"/>
      <c r="E4" s="45" t="s">
        <v>26</v>
      </c>
      <c r="F4" s="45" t="s">
        <v>15</v>
      </c>
      <c r="G4" s="46" t="s">
        <v>16</v>
      </c>
    </row>
    <row r="5" spans="1:7" ht="15.6" customHeight="1">
      <c r="A5" s="18"/>
      <c r="B5" s="48" t="s">
        <v>39</v>
      </c>
      <c r="C5" s="21"/>
      <c r="D5" s="63"/>
      <c r="E5" s="86">
        <v>0</v>
      </c>
      <c r="F5" s="86">
        <v>0</v>
      </c>
      <c r="G5" s="87">
        <v>255000</v>
      </c>
    </row>
    <row r="6" spans="1:7" ht="6.6" customHeight="1">
      <c r="A6" s="18"/>
      <c r="B6" s="76"/>
      <c r="C6" s="77"/>
      <c r="D6" s="78"/>
      <c r="E6" s="77"/>
      <c r="F6" s="77"/>
      <c r="G6" s="79"/>
    </row>
    <row r="7" spans="1:7" ht="15.6" customHeight="1">
      <c r="A7" s="18"/>
      <c r="B7" s="48" t="s">
        <v>17</v>
      </c>
      <c r="C7" s="21">
        <f>'GELP OIL DELIVERY SHEET #1'!D60+'GELP OIL DELIVERY SHEET #2'!D59+'GELP OIL DELIVERY SHEET #3'!D60</f>
        <v>255115</v>
      </c>
      <c r="D7" s="63"/>
      <c r="E7" s="22">
        <f>'GELP OIL DELIVERY SHEET #1'!F60+'GELP OIL DELIVERY SHEET #2'!F59+'GELP OIL DELIVERY SHEET #3'!F60</f>
        <v>0</v>
      </c>
      <c r="F7" s="22">
        <f>'GELP OIL DELIVERY SHEET #1'!G60+'GELP OIL DELIVERY SHEET #2'!G59+'GELP OIL DELIVERY SHEET #3'!G60</f>
        <v>0</v>
      </c>
      <c r="G7" s="23">
        <f>'GELP OIL DELIVERY SHEET #1'!H60+'GELP OIL DELIVERY SHEET #2'!H59+'GELP OIL DELIVERY SHEET #3'!H60</f>
        <v>256981</v>
      </c>
    </row>
    <row r="8" spans="1:7" ht="18" customHeight="1">
      <c r="A8" s="18"/>
      <c r="B8" s="24" t="s">
        <v>30</v>
      </c>
      <c r="C8" s="80">
        <v>0</v>
      </c>
      <c r="D8" s="89">
        <v>0</v>
      </c>
      <c r="E8" s="90">
        <f>E5-E7</f>
        <v>0</v>
      </c>
      <c r="F8" s="90">
        <f>F5-F7</f>
        <v>0</v>
      </c>
      <c r="G8" s="91">
        <f>G5-G7</f>
        <v>-1981</v>
      </c>
    </row>
    <row r="9" spans="1:7" ht="18" customHeight="1">
      <c r="A9" s="18"/>
      <c r="B9" s="25"/>
      <c r="C9" s="81">
        <f>C7+C8</f>
        <v>255115</v>
      </c>
      <c r="D9" s="82">
        <f>D7+D8</f>
        <v>0</v>
      </c>
      <c r="E9" s="83">
        <f>E7+E8</f>
        <v>0</v>
      </c>
      <c r="F9" s="83">
        <f>F7+F8</f>
        <v>0</v>
      </c>
      <c r="G9" s="84">
        <f>G7+G8</f>
        <v>255000</v>
      </c>
    </row>
    <row r="10" spans="1:7" ht="18" customHeight="1">
      <c r="A10" s="18"/>
      <c r="B10" s="25"/>
      <c r="C10" s="88">
        <f>C9</f>
        <v>255115</v>
      </c>
      <c r="D10" s="82"/>
      <c r="E10" s="96">
        <f>D7+E7+F7+G7</f>
        <v>256981</v>
      </c>
      <c r="F10" s="96"/>
      <c r="G10" s="85"/>
    </row>
    <row r="11" spans="1:7" ht="18" customHeight="1">
      <c r="A11" s="18"/>
      <c r="B11" s="26"/>
      <c r="C11" s="27"/>
      <c r="D11" s="27"/>
      <c r="E11" s="27"/>
      <c r="F11" s="27"/>
      <c r="G11" s="27"/>
    </row>
    <row r="12" spans="1:7" ht="25.15" customHeight="1">
      <c r="A12" s="18"/>
      <c r="B12" s="74" t="s">
        <v>37</v>
      </c>
      <c r="C12" s="75">
        <v>4364388</v>
      </c>
      <c r="D12" s="97" t="s">
        <v>38</v>
      </c>
      <c r="E12" s="98"/>
      <c r="F12" s="27"/>
      <c r="G12" s="27"/>
    </row>
    <row r="13" spans="1:7" ht="25.15" customHeight="1">
      <c r="A13" s="18"/>
      <c r="B13" s="28" t="s">
        <v>23</v>
      </c>
      <c r="C13" s="29">
        <f>C7</f>
        <v>255115</v>
      </c>
      <c r="D13" s="30"/>
      <c r="E13" s="30"/>
      <c r="F13" s="30"/>
      <c r="G13" s="30"/>
    </row>
    <row r="14" spans="1:7" ht="25.15" customHeight="1" thickBot="1">
      <c r="A14" s="18"/>
      <c r="B14" s="31" t="s">
        <v>24</v>
      </c>
      <c r="C14" s="32">
        <f>D7+E7+F7+G7</f>
        <v>256981</v>
      </c>
      <c r="D14" s="33"/>
      <c r="E14" s="30"/>
      <c r="F14" s="30"/>
      <c r="G14" s="30"/>
    </row>
    <row r="15" spans="1:7" ht="25.15" customHeight="1">
      <c r="A15" s="18"/>
      <c r="B15" s="31" t="s">
        <v>18</v>
      </c>
      <c r="C15" s="34">
        <f>C13-C14</f>
        <v>-1866</v>
      </c>
      <c r="D15" s="35">
        <f>1-C13/C14</f>
        <v>7.0000000000000001E-3</v>
      </c>
      <c r="E15" s="30"/>
      <c r="F15" s="30"/>
      <c r="G15" s="30"/>
    </row>
    <row r="16" spans="1:7" ht="25.15" customHeight="1">
      <c r="A16" s="18"/>
      <c r="B16" s="18"/>
      <c r="C16" s="30"/>
      <c r="D16" s="30"/>
      <c r="E16" s="30"/>
      <c r="F16" s="30"/>
      <c r="G16" s="30"/>
    </row>
    <row r="17" spans="1:7" ht="25.15" customHeight="1">
      <c r="A17" s="18"/>
      <c r="B17" s="18"/>
      <c r="C17" s="18"/>
      <c r="D17" s="18"/>
      <c r="E17" s="18"/>
      <c r="F17" s="18"/>
      <c r="G17" s="18"/>
    </row>
    <row r="18" spans="1:7" ht="25.15" customHeight="1">
      <c r="A18" s="36" t="s">
        <v>20</v>
      </c>
      <c r="B18" s="65" t="s">
        <v>35</v>
      </c>
      <c r="C18" s="66"/>
      <c r="D18" s="93" t="s">
        <v>27</v>
      </c>
      <c r="E18" s="94"/>
      <c r="F18" s="95"/>
      <c r="G18" s="18"/>
    </row>
    <row r="19" spans="1:7" ht="25.15" customHeight="1">
      <c r="A19" s="20"/>
      <c r="B19" s="67" t="s">
        <v>36</v>
      </c>
      <c r="C19" s="68"/>
      <c r="D19" s="37"/>
      <c r="E19" s="38" t="s">
        <v>19</v>
      </c>
      <c r="F19" s="39">
        <f>E10</f>
        <v>256981</v>
      </c>
      <c r="G19" s="18"/>
    </row>
    <row r="20" spans="1:7" ht="25.15" customHeight="1">
      <c r="A20" s="20"/>
      <c r="B20" s="67"/>
      <c r="C20" s="68"/>
      <c r="D20" s="37"/>
      <c r="E20" s="40" t="s">
        <v>25</v>
      </c>
      <c r="F20" s="64">
        <v>0.69340000000000002</v>
      </c>
      <c r="G20" s="18"/>
    </row>
    <row r="21" spans="1:7" ht="25.15" customHeight="1">
      <c r="A21" s="41"/>
      <c r="B21" s="69"/>
      <c r="C21" s="70"/>
      <c r="D21" s="42"/>
      <c r="E21" s="43" t="s">
        <v>29</v>
      </c>
      <c r="F21" s="44">
        <f>F19*F20</f>
        <v>178190.63</v>
      </c>
      <c r="G21" s="18"/>
    </row>
    <row r="22" spans="1:7" ht="25.15" customHeight="1">
      <c r="A22" s="18"/>
      <c r="B22" s="18"/>
      <c r="C22" s="18"/>
      <c r="D22" s="18"/>
      <c r="E22" s="18"/>
      <c r="F22" s="18"/>
      <c r="G22" s="18"/>
    </row>
    <row r="23" spans="1:7" ht="25.15" customHeight="1">
      <c r="A23" s="18"/>
      <c r="B23" s="18"/>
      <c r="C23" s="18"/>
      <c r="D23" s="18"/>
      <c r="E23" s="18"/>
      <c r="F23" s="18"/>
      <c r="G23" s="18"/>
    </row>
  </sheetData>
  <sheetProtection sheet="1" objects="1" scenarios="1"/>
  <mergeCells count="3">
    <mergeCell ref="D18:F18"/>
    <mergeCell ref="E10:F10"/>
    <mergeCell ref="D12:E12"/>
  </mergeCells>
  <pageMargins left="0.75" right="0.75" top="0.81" bottom="1" header="0.3" footer="0.5"/>
  <pageSetup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GELP OIL DELIVERY SHEET #1</vt:lpstr>
      <vt:lpstr>GELP OIL DELIVERY SHEET #2</vt:lpstr>
      <vt:lpstr>GELP OIL DELIVERY SHEET #3</vt:lpstr>
      <vt:lpstr>Monthly Summary</vt:lpstr>
    </vt:vector>
  </TitlesOfParts>
  <Company>Columbia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Felienne</cp:lastModifiedBy>
  <cp:lastPrinted>1999-04-06T13:17:45Z</cp:lastPrinted>
  <dcterms:created xsi:type="dcterms:W3CDTF">1998-03-23T15:55:25Z</dcterms:created>
  <dcterms:modified xsi:type="dcterms:W3CDTF">2014-09-03T12:42:43Z</dcterms:modified>
</cp:coreProperties>
</file>