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 S145\Desktop\"/>
    </mc:Choice>
  </mc:AlternateContent>
  <bookViews>
    <workbookView xWindow="0" yWindow="0" windowWidth="23040" windowHeight="9264"/>
  </bookViews>
  <sheets>
    <sheet name="Problem Statement" sheetId="1" r:id="rId1"/>
    <sheet name="Question 9" sheetId="11" r:id="rId2"/>
    <sheet name="Question 10" sheetId="14" r:id="rId3"/>
    <sheet name="Answere Database" sheetId="2" r:id="rId4"/>
    <sheet name="Database" sheetId="10" r:id="rId5"/>
    <sheet name="QUESTION 5" sheetId="4" r:id="rId6"/>
    <sheet name="QUESTION 7" sheetId="9" r:id="rId7"/>
    <sheet name="QUESTION 6" sheetId="6" r:id="rId8"/>
    <sheet name="Packages Offered" sheetId="3" r:id="rId9"/>
  </sheets>
  <definedNames>
    <definedName name="Slicer_Avg._Likes2">#N/A</definedName>
    <definedName name="Slicer_Engagement_Rate">#N/A</definedName>
    <definedName name="Slicer_Followers">#N/A</definedName>
  </definedNames>
  <calcPr calcId="152511"/>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9" i="3" l="1" a="1"/>
  <c r="K9" i="3" s="1"/>
  <c r="J9" i="3" a="1"/>
  <c r="J9" i="3" s="1"/>
  <c r="I9" i="3" a="1"/>
  <c r="I9" i="3" s="1"/>
  <c r="K5" i="3" l="1"/>
  <c r="G9" i="9"/>
  <c r="D9" i="9"/>
  <c r="E9" i="9"/>
  <c r="F9" i="9"/>
  <c r="C9" i="9"/>
  <c r="D8" i="9"/>
  <c r="E8" i="9"/>
  <c r="F8" i="9"/>
  <c r="G8" i="9"/>
  <c r="C8" i="9"/>
  <c r="D7" i="9"/>
  <c r="E7" i="9"/>
  <c r="F7" i="9"/>
  <c r="G7" i="9"/>
  <c r="C7" i="9"/>
  <c r="D6" i="9"/>
  <c r="E6" i="9"/>
  <c r="F6" i="9"/>
  <c r="G6" i="9"/>
  <c r="C6" i="9"/>
  <c r="B5" i="4" l="1"/>
  <c r="B3" i="4"/>
  <c r="B4" i="4"/>
  <c r="B6" i="4"/>
  <c r="B7" i="4"/>
  <c r="B8" i="4"/>
  <c r="B9" i="4"/>
  <c r="B10" i="4"/>
  <c r="B11" i="4"/>
  <c r="B12" i="4"/>
  <c r="B13" i="4"/>
  <c r="B14" i="4"/>
  <c r="B15" i="4"/>
  <c r="B16" i="4"/>
  <c r="B17" i="4"/>
  <c r="B18" i="4"/>
  <c r="B19" i="4"/>
  <c r="B20" i="4"/>
  <c r="B21" i="4"/>
  <c r="B22" i="4"/>
  <c r="B23" i="4"/>
  <c r="B24" i="4"/>
  <c r="B25" i="4"/>
  <c r="B2" i="4"/>
  <c r="J3" i="2"/>
  <c r="K9" i="2"/>
  <c r="J4" i="2"/>
  <c r="J5" i="2"/>
  <c r="J6" i="2"/>
  <c r="J7" i="2"/>
  <c r="J8" i="2"/>
  <c r="J9" i="2"/>
  <c r="J10" i="2"/>
  <c r="J11" i="2"/>
  <c r="J12" i="2"/>
  <c r="J13" i="2"/>
  <c r="J14" i="2"/>
  <c r="J15" i="2"/>
  <c r="J16" i="2"/>
  <c r="J17" i="2"/>
  <c r="J18" i="2"/>
  <c r="J19" i="2"/>
  <c r="J20" i="2"/>
  <c r="J21" i="2"/>
  <c r="J22" i="2"/>
  <c r="J23" i="2"/>
  <c r="J24" i="2"/>
  <c r="J25" i="2"/>
  <c r="J2" i="2"/>
  <c r="K2" i="2"/>
  <c r="K3" i="2"/>
  <c r="K4" i="2"/>
  <c r="K5" i="2"/>
  <c r="K6" i="2"/>
  <c r="K7" i="2"/>
  <c r="K8" i="2"/>
  <c r="K10" i="2"/>
  <c r="K11" i="2"/>
  <c r="K12" i="2"/>
  <c r="K13" i="2"/>
  <c r="K14" i="2"/>
  <c r="K15" i="2"/>
  <c r="K16" i="2"/>
  <c r="K17" i="2"/>
  <c r="K18" i="2"/>
  <c r="K19" i="2"/>
  <c r="K20" i="2"/>
  <c r="K21" i="2"/>
  <c r="K22" i="2"/>
  <c r="K23" i="2"/>
  <c r="K24" i="2"/>
  <c r="K25" i="2"/>
</calcChain>
</file>

<file path=xl/sharedStrings.xml><?xml version="1.0" encoding="utf-8"?>
<sst xmlns="http://schemas.openxmlformats.org/spreadsheetml/2006/main" count="505" uniqueCount="160">
  <si>
    <r>
      <rPr>
        <b/>
        <sz val="11"/>
        <color rgb="FF000000"/>
        <rFont val="Aptos Narrow"/>
        <family val="2"/>
        <scheme val="minor"/>
      </rPr>
      <t>DATABASE</t>
    </r>
    <r>
      <rPr>
        <sz val="11"/>
        <color rgb="FF000000"/>
        <rFont val="Aptos Narrow"/>
        <family val="2"/>
        <scheme val="minor"/>
      </rPr>
      <t>: A dummy list of influencers are provided with their demographics and social metrics (Followers, Average Likes, Engagement Rate)</t>
    </r>
  </si>
  <si>
    <r>
      <rPr>
        <b/>
        <sz val="11"/>
        <color rgb="FF000000"/>
        <rFont val="Aptos Narrow"/>
        <family val="2"/>
        <scheme val="minor"/>
      </rPr>
      <t>PACKAGES OFFERED:</t>
    </r>
    <r>
      <rPr>
        <sz val="11"/>
        <color rgb="FF000000"/>
        <rFont val="Aptos Narrow"/>
        <family val="2"/>
        <scheme val="minor"/>
      </rPr>
      <t xml:space="preserve"> It includes tables with blank cells where candidates have to fill the cells using advanced excel functions.</t>
    </r>
  </si>
  <si>
    <t>Create a column named "Creator Type" and categorize influencers with the given criteria:</t>
  </si>
  <si>
    <t>"Nano" for influencers having followers between 1000-30000</t>
  </si>
  <si>
    <t>"Micro" for influencers having followers between 30000 - 70000</t>
  </si>
  <si>
    <t>"Macro" for influencers having followers between 70000- 500000</t>
  </si>
  <si>
    <t>Use Nested IF formula to achieve this. (Assignment 5 is based on this)</t>
  </si>
  <si>
    <t xml:space="preserve">Create a column and develop a unique ID to every influencer. The influencer ID developed should start with "SS" then include 3 numeric digits and then the first letter of the genre that inlfuencer belongs to. </t>
  </si>
  <si>
    <t>For eg. "SS001P" for an influencer belonging to photography genre</t>
  </si>
  <si>
    <t>Data Validation:</t>
  </si>
  <si>
    <t>Create a drop-down list in the "Location" column that includes the options Bangalore, Mumbai, Delhi, Hyderabad, Kolkata. Fill the cells only through this method according to your desired preference.</t>
  </si>
  <si>
    <t>Conditional Formatting:</t>
  </si>
  <si>
    <t>Use conditional formatting to colour Nano influencers Red, Micro influencers Yellow and Macro Influencers Green.</t>
  </si>
  <si>
    <t xml:space="preserve">Create a new table with 2 columns being influencer's name and Creator Type. You may copy paste the Influencers name and use VLOOKUP to find the respective creator type. </t>
  </si>
  <si>
    <t>Create 3 sorted tables  which sorts the data according to followers, average likes and engagement rate in descending order. Connect them with slicers.</t>
  </si>
  <si>
    <t xml:space="preserve">Create a comparison table which enables us to select and  compare any 5 influencers based on the 3 social metrics and also mention which type of creator they are (Nano, Micro or Macro).  It should be an interactive sheet. Create a dynamic combo chart which compares the followers and engagement rate and which gets updated as and when the influencers are selected for comparison. </t>
  </si>
  <si>
    <t>Use Pivot Tables to achieve this.</t>
  </si>
  <si>
    <t>Refer to the following video demonstration for a better understanding</t>
  </si>
  <si>
    <t>https://drive.google.com/file/d/1waZ18kRi7dDHnMuUZ1SdqfvkBI0oCfrV/view?usp=sharing</t>
  </si>
  <si>
    <t>Open "Packages Offered" sheet for better understanding.</t>
  </si>
  <si>
    <t>https://drive.google.com/file/d/1NvHcOAWy0VHK2-X5bNpWdyTNBir8CG_s/view?usp=sharing</t>
  </si>
  <si>
    <t>Full Name</t>
  </si>
  <si>
    <t>Username</t>
  </si>
  <si>
    <t>Age</t>
  </si>
  <si>
    <t>Gender</t>
  </si>
  <si>
    <t>Location</t>
  </si>
  <si>
    <t>Genre</t>
  </si>
  <si>
    <t>Followers</t>
  </si>
  <si>
    <t>Avg. Likes</t>
  </si>
  <si>
    <t>Engagement Rate</t>
  </si>
  <si>
    <t>Arishfa Khan</t>
  </si>
  <si>
    <t>.@arishfakhan138</t>
  </si>
  <si>
    <t>Female</t>
  </si>
  <si>
    <t>Knowledge &amp; Education</t>
  </si>
  <si>
    <t>Jannat Zubair Rahmani</t>
  </si>
  <si>
    <t>.@jannatzubair29</t>
  </si>
  <si>
    <t>Male</t>
  </si>
  <si>
    <t>Beauty &amp; Fashion</t>
  </si>
  <si>
    <t>Siddharth Nigam</t>
  </si>
  <si>
    <t>.@thesiddharthnigam</t>
  </si>
  <si>
    <t>Entertainment</t>
  </si>
  <si>
    <t>Jubin Shah</t>
  </si>
  <si>
    <t>.@jubin46</t>
  </si>
  <si>
    <t>Gaming &amp; Technology</t>
  </si>
  <si>
    <t>Neha Malik</t>
  </si>
  <si>
    <t>.@itsmenehamalik</t>
  </si>
  <si>
    <t>Nagma</t>
  </si>
  <si>
    <t>.@ohmygorg</t>
  </si>
  <si>
    <t>Finance &amp; Business</t>
  </si>
  <si>
    <t>Erica J Fernandes</t>
  </si>
  <si>
    <t>.@IamEJF</t>
  </si>
  <si>
    <t>Health &amp; Wellness</t>
  </si>
  <si>
    <t>Shipra Khanna</t>
  </si>
  <si>
    <t>.@ChefShipra</t>
  </si>
  <si>
    <t>Meme Page</t>
  </si>
  <si>
    <t>Nisha Gurgain</t>
  </si>
  <si>
    <t>.@iamnishaguragain</t>
  </si>
  <si>
    <t>Noorin Shereef</t>
  </si>
  <si>
    <t>.@noorin_shereef_</t>
  </si>
  <si>
    <t>Manushi Chhillar</t>
  </si>
  <si>
    <t>.@manushichhillarofficial</t>
  </si>
  <si>
    <t xml:space="preserve">Photography </t>
  </si>
  <si>
    <t>Rits Badiani (Ritika)</t>
  </si>
  <si>
    <t>.@rits_badiani</t>
  </si>
  <si>
    <t>Cuisine</t>
  </si>
  <si>
    <t>Divya Agarwal</t>
  </si>
  <si>
    <t>.@divyaagarwal_official</t>
  </si>
  <si>
    <t>Ritabhari Chakraborty</t>
  </si>
  <si>
    <t>.@ritabhari_chakraborty</t>
  </si>
  <si>
    <t>Mrunal Panchal</t>
  </si>
  <si>
    <t>.@_mrunu</t>
  </si>
  <si>
    <t>Barkha Singh</t>
  </si>
  <si>
    <t>.@BarkhaSingh0308</t>
  </si>
  <si>
    <t>Travel &amp; Adventure</t>
  </si>
  <si>
    <t>Shilpa Chaudhary</t>
  </si>
  <si>
    <t>.@_shilpa7799</t>
  </si>
  <si>
    <t>Beer Biceps</t>
  </si>
  <si>
    <t>.@beerbiceps</t>
  </si>
  <si>
    <t>Himansh Kohli</t>
  </si>
  <si>
    <t>.@kohlihimansh</t>
  </si>
  <si>
    <t>Shivani Singh</t>
  </si>
  <si>
    <t>.@shivani.singhh</t>
  </si>
  <si>
    <t>Raj Aryan</t>
  </si>
  <si>
    <t>.@rxj.aryxn</t>
  </si>
  <si>
    <t>Arnav</t>
  </si>
  <si>
    <t>.@arnavz</t>
  </si>
  <si>
    <t>Sher</t>
  </si>
  <si>
    <t>.@sherrr</t>
  </si>
  <si>
    <t>Arpita</t>
  </si>
  <si>
    <t>.@arpita</t>
  </si>
  <si>
    <t>Table 1.1</t>
  </si>
  <si>
    <t>Table 1.2</t>
  </si>
  <si>
    <t>Budget</t>
  </si>
  <si>
    <t>Goal</t>
  </si>
  <si>
    <t>Table 1.4</t>
  </si>
  <si>
    <t>Sales</t>
  </si>
  <si>
    <t>Profit</t>
  </si>
  <si>
    <t>Use Data validation to fill the yellow cells with the help of table 1.1 and 1.2</t>
  </si>
  <si>
    <t>Page Visits</t>
  </si>
  <si>
    <t>Calculate profit when the required profit margin is 20%</t>
  </si>
  <si>
    <t>Brand Awareness</t>
  </si>
  <si>
    <t>Table 1.5</t>
  </si>
  <si>
    <t>Nano</t>
  </si>
  <si>
    <t>Micro</t>
  </si>
  <si>
    <t>Macro</t>
  </si>
  <si>
    <t>Fill the yellow cells dynamically using IF function by referring to Table 1.3</t>
  </si>
  <si>
    <t>No. of Influencers</t>
  </si>
  <si>
    <t>For eg. when Budget and goal are set to "50000" and "Sales" respectively, then it should automatically reflect in this table for number of influencers.</t>
  </si>
  <si>
    <t>Table 1.3</t>
  </si>
  <si>
    <t>Table 1.6</t>
  </si>
  <si>
    <t>Amount</t>
  </si>
  <si>
    <t>Fill the yellow cells using only top influencers after they are sorted according to their engagement rate required for the desired package.</t>
  </si>
  <si>
    <t>Note: You may leverage Index &amp; match function to solve this question</t>
  </si>
  <si>
    <t>Calculate the  below metrics</t>
  </si>
  <si>
    <t>What is the percentage of male &amp; female influencers?</t>
  </si>
  <si>
    <t>Calculate average, minimum, maximum, standard deviation for the Age by Males and Females influncers</t>
  </si>
  <si>
    <t>Calculate the no.of influencers,  no.of male influencers, no.of female influencers, average age, total followers, percentage of followers,  maximum of Avg. Likes,  minimum Avg. Likes, average engagement rate, std deviation in engagement rate by Genre and Creator Type.</t>
  </si>
  <si>
    <t xml:space="preserve">This workbook includes 3 sheets: Problem Statements, Database, and Packages Offered. </t>
  </si>
  <si>
    <t>10 Marks</t>
  </si>
  <si>
    <t>5 Marks</t>
  </si>
  <si>
    <t>20 Marks</t>
  </si>
  <si>
    <t>15 Marks</t>
  </si>
  <si>
    <t>Create dynamic dashboard with above metrics</t>
  </si>
  <si>
    <t>Total Marks:</t>
  </si>
  <si>
    <r>
      <rPr>
        <b/>
        <sz val="11"/>
        <color rgb="FF000000"/>
        <rFont val="Aptos Narrow"/>
        <family val="2"/>
        <scheme val="minor"/>
      </rPr>
      <t xml:space="preserve">Problem Statements: </t>
    </r>
    <r>
      <rPr>
        <sz val="11"/>
        <color rgb="FF000000"/>
        <rFont val="Aptos Narrow"/>
        <family val="2"/>
        <scheme val="minor"/>
      </rPr>
      <t xml:space="preserve"> 10 tasks designed to test the trainee's data analysis skills. You must refer to the database sheet to complete the assignments. All tasks are compulsory and must be performed on a new sheet.</t>
    </r>
  </si>
  <si>
    <t>100 Marks</t>
  </si>
  <si>
    <t>Task No</t>
  </si>
  <si>
    <t>Task Description</t>
  </si>
  <si>
    <t>Marks</t>
  </si>
  <si>
    <t>Excel Assessment</t>
  </si>
  <si>
    <t>UNIQUE ID</t>
  </si>
  <si>
    <t>CREATOR TYPE</t>
  </si>
  <si>
    <t>Bangalore</t>
  </si>
  <si>
    <t>Mumbai</t>
  </si>
  <si>
    <t>Hyderabad</t>
  </si>
  <si>
    <t>Delhi</t>
  </si>
  <si>
    <t>Kolkata</t>
  </si>
  <si>
    <t>Row Labels</t>
  </si>
  <si>
    <t>Grand Total</t>
  </si>
  <si>
    <t>Sum of Followers</t>
  </si>
  <si>
    <t>Sum of Avg. Likes</t>
  </si>
  <si>
    <t>Sum of Engagement Rate</t>
  </si>
  <si>
    <t>INFLUENCER NAME</t>
  </si>
  <si>
    <t>FOLLOWERS</t>
  </si>
  <si>
    <t>Count of Full Name</t>
  </si>
  <si>
    <t>Count of Full Name2</t>
  </si>
  <si>
    <t>Min of Age</t>
  </si>
  <si>
    <t>Max of Age</t>
  </si>
  <si>
    <t>Average of Age2</t>
  </si>
  <si>
    <t>StdDev of Age</t>
  </si>
  <si>
    <t>MACRO</t>
  </si>
  <si>
    <t>MICRO</t>
  </si>
  <si>
    <t>NANO</t>
  </si>
  <si>
    <t>Average of Age</t>
  </si>
  <si>
    <t>% of Followers2</t>
  </si>
  <si>
    <t>Max of Avg. Likes</t>
  </si>
  <si>
    <t>Min of Avg. Likes</t>
  </si>
  <si>
    <t>Average of Engagement Rate</t>
  </si>
  <si>
    <t>StdDev of Engagement Rate</t>
  </si>
  <si>
    <t>DYNAMIC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</si>
</sst>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64" formatCode="_ * #,##0_ ;_ * \-#,##0_ ;_ * &quot;-&quot;??_ ;_ @_ "/>
  </numFmts>
  <fonts count="29">
    <font>
      <sz val="11"/>
      <color theme="1"/>
      <name val="Aptos Narrow"/>
      <family val="2"/>
      <scheme val="minor"/>
    </font>
    <font>
      <sz val="11"/>
      <color theme="1"/>
      <name val="Aptos Narrow"/>
      <family val="2"/>
      <scheme val="minor"/>
    </font>
    <font>
      <u/>
      <sz val="11"/>
      <color theme="10"/>
      <name val="Aptos Narrow"/>
      <family val="2"/>
      <scheme val="minor"/>
    </font>
    <font>
      <sz val="11"/>
      <color rgb="FF000000"/>
      <name val="&quot;Aptos Narrow&quot;"/>
    </font>
    <font>
      <u/>
      <sz val="11"/>
      <color rgb="FF467886"/>
      <name val="&quot;Aptos Narrow&quot;"/>
    </font>
    <font>
      <sz val="12"/>
      <color theme="1"/>
      <name val="&quot;Times New Roman&quot;"/>
    </font>
    <font>
      <sz val="12"/>
      <color rgb="FF000000"/>
      <name val="&quot;Times New Roman&quot;"/>
    </font>
    <font>
      <sz val="12"/>
      <color theme="1"/>
      <name val="&quot;Aptos Narrow&quot;"/>
    </font>
    <font>
      <sz val="11"/>
      <color rgb="FF000000"/>
      <name val="Arial"/>
      <family val="2"/>
    </font>
    <font>
      <sz val="11"/>
      <color theme="1"/>
      <name val="Arial"/>
      <family val="2"/>
    </font>
    <font>
      <sz val="11"/>
      <color theme="1"/>
      <name val="&quot;Aptos Narrow&quot;"/>
    </font>
    <font>
      <sz val="11"/>
      <color theme="1"/>
      <name val="Aptos Narrow"/>
      <family val="2"/>
    </font>
    <font>
      <b/>
      <sz val="11"/>
      <color theme="1"/>
      <name val="Aptos Narrow"/>
      <family val="2"/>
      <scheme val="minor"/>
    </font>
    <font>
      <b/>
      <sz val="12"/>
      <color rgb="FF000000"/>
      <name val="Aptos Display"/>
      <family val="2"/>
      <scheme val="major"/>
    </font>
    <font>
      <b/>
      <sz val="12"/>
      <color theme="1"/>
      <name val="Aptos Display"/>
      <family val="2"/>
      <scheme val="major"/>
    </font>
    <font>
      <u/>
      <sz val="11"/>
      <color theme="10"/>
      <name val="&quot;Aptos Narrow&quot;"/>
    </font>
    <font>
      <b/>
      <sz val="11"/>
      <color rgb="FF800080"/>
      <name val="Aptos Narrow"/>
      <family val="2"/>
      <scheme val="minor"/>
    </font>
    <font>
      <b/>
      <sz val="11"/>
      <color rgb="FF000000"/>
      <name val="Aptos Narrow"/>
      <family val="2"/>
      <scheme val="minor"/>
    </font>
    <font>
      <sz val="11"/>
      <color rgb="FF000000"/>
      <name val="Aptos Narrow"/>
      <family val="2"/>
      <scheme val="minor"/>
    </font>
    <font>
      <sz val="11"/>
      <color rgb="FF000000"/>
      <name val="Aptos Narrow"/>
      <family val="2"/>
      <scheme val="minor"/>
    </font>
    <font>
      <b/>
      <sz val="11"/>
      <color rgb="FFFF0000"/>
      <name val="Aptos Narrow"/>
      <family val="2"/>
      <scheme val="minor"/>
    </font>
    <font>
      <b/>
      <sz val="11"/>
      <color theme="1"/>
      <name val="Aptos Narrow"/>
      <scheme val="minor"/>
    </font>
    <font>
      <sz val="10"/>
      <color theme="1"/>
      <name val="Aptos Narrow"/>
      <family val="2"/>
      <scheme val="minor"/>
    </font>
    <font>
      <b/>
      <sz val="11"/>
      <color rgb="FF000000"/>
      <name val="Aptos Display"/>
      <family val="2"/>
      <scheme val="major"/>
    </font>
    <font>
      <b/>
      <sz val="11"/>
      <color theme="8"/>
      <name val="Aptos Narrow"/>
      <scheme val="minor"/>
    </font>
    <font>
      <b/>
      <sz val="11"/>
      <color theme="8"/>
      <name val="Aptos Narrow"/>
      <family val="2"/>
      <scheme val="minor"/>
    </font>
    <font>
      <b/>
      <sz val="12"/>
      <color theme="8"/>
      <name val="Aptos Display"/>
      <family val="2"/>
      <scheme val="major"/>
    </font>
    <font>
      <sz val="11"/>
      <color theme="5" tint="0.39997558519241921"/>
      <name val="Aptos Narrow"/>
      <family val="2"/>
      <scheme val="minor"/>
    </font>
    <font>
      <sz val="18"/>
      <color theme="1"/>
      <name val="Arial"/>
      <family val="2"/>
    </font>
  </fonts>
  <fills count="11">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1"/>
        <bgColor indexed="64"/>
      </patternFill>
    </fill>
    <fill>
      <patternFill patternType="solid">
        <fgColor theme="1"/>
        <bgColor rgb="FFFFFF00"/>
      </patternFill>
    </fill>
    <fill>
      <patternFill patternType="solid">
        <fgColor theme="4"/>
        <bgColor indexed="64"/>
      </patternFill>
    </fill>
    <fill>
      <patternFill patternType="solid">
        <fgColor theme="0"/>
        <bgColor indexed="64"/>
      </patternFill>
    </fill>
  </fills>
  <borders count="3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50">
    <xf numFmtId="0" fontId="0" fillId="0" borderId="0" xfId="0"/>
    <xf numFmtId="0" fontId="0" fillId="0" borderId="0" xfId="0" applyAlignment="1">
      <alignment horizontal="left" vertical="top"/>
    </xf>
    <xf numFmtId="0" fontId="3" fillId="0" borderId="0" xfId="0" applyFont="1"/>
    <xf numFmtId="0" fontId="4" fillId="0" borderId="0" xfId="0" applyFont="1"/>
    <xf numFmtId="0" fontId="5" fillId="0" borderId="0" xfId="0" applyFont="1" applyAlignment="1">
      <alignment horizontal="center"/>
    </xf>
    <xf numFmtId="0" fontId="6" fillId="0" borderId="0" xfId="0" applyFont="1"/>
    <xf numFmtId="3" fontId="6" fillId="0" borderId="0" xfId="1" applyNumberFormat="1" applyFont="1" applyAlignment="1">
      <alignment horizontal="right"/>
    </xf>
    <xf numFmtId="3" fontId="7" fillId="0" borderId="0" xfId="0" applyNumberFormat="1" applyFont="1" applyAlignment="1">
      <alignment vertical="center"/>
    </xf>
    <xf numFmtId="10" fontId="7" fillId="0" borderId="0" xfId="0" applyNumberFormat="1" applyFont="1" applyAlignment="1">
      <alignment vertical="center"/>
    </xf>
    <xf numFmtId="10" fontId="7" fillId="0" borderId="0" xfId="0" applyNumberFormat="1" applyFont="1"/>
    <xf numFmtId="0" fontId="3" fillId="0" borderId="0" xfId="0" applyFont="1" applyAlignment="1">
      <alignment horizontal="left"/>
    </xf>
    <xf numFmtId="0" fontId="8" fillId="0" borderId="0" xfId="0" applyFont="1"/>
    <xf numFmtId="0" fontId="9" fillId="0" borderId="0" xfId="0" applyFont="1"/>
    <xf numFmtId="164" fontId="9" fillId="0" borderId="0" xfId="1" applyNumberFormat="1" applyFont="1"/>
    <xf numFmtId="3" fontId="10" fillId="0" borderId="0" xfId="0" applyNumberFormat="1" applyFont="1"/>
    <xf numFmtId="10" fontId="10" fillId="0" borderId="0" xfId="0" applyNumberFormat="1" applyFont="1"/>
    <xf numFmtId="3" fontId="7" fillId="0" borderId="0" xfId="0" applyNumberFormat="1" applyFont="1"/>
    <xf numFmtId="0" fontId="10" fillId="0" borderId="0" xfId="0" applyFont="1" applyAlignment="1">
      <alignment horizontal="left" vertical="center"/>
    </xf>
    <xf numFmtId="0" fontId="11" fillId="0" borderId="0" xfId="1" applyNumberFormat="1" applyFont="1" applyFill="1" applyBorder="1" applyAlignment="1">
      <alignment horizontal="center"/>
    </xf>
    <xf numFmtId="164" fontId="11" fillId="0" borderId="0" xfId="1" applyNumberFormat="1" applyFont="1" applyFill="1" applyBorder="1" applyAlignment="1">
      <alignment horizontal="center"/>
    </xf>
    <xf numFmtId="164" fontId="0" fillId="0" borderId="0" xfId="1" applyNumberFormat="1" applyFont="1" applyFill="1" applyBorder="1"/>
    <xf numFmtId="164" fontId="11" fillId="0" borderId="0" xfId="1" applyNumberFormat="1" applyFont="1" applyFill="1" applyBorder="1" applyAlignment="1">
      <alignment horizontal="right"/>
    </xf>
    <xf numFmtId="0" fontId="11" fillId="0" borderId="0" xfId="0" applyFont="1" applyAlignment="1">
      <alignment horizontal="left" vertical="top"/>
    </xf>
    <xf numFmtId="0" fontId="15" fillId="0" borderId="0" xfId="2" applyFont="1"/>
    <xf numFmtId="0" fontId="0" fillId="4" borderId="11" xfId="0" applyFill="1" applyBorder="1"/>
    <xf numFmtId="0" fontId="0" fillId="4" borderId="12" xfId="0" applyFill="1" applyBorder="1"/>
    <xf numFmtId="0" fontId="0" fillId="4" borderId="16" xfId="0" applyFill="1" applyBorder="1"/>
    <xf numFmtId="0" fontId="0" fillId="4" borderId="3" xfId="0" applyFill="1" applyBorder="1"/>
    <xf numFmtId="0" fontId="0" fillId="4" borderId="20" xfId="0" applyFill="1" applyBorder="1"/>
    <xf numFmtId="0" fontId="0" fillId="4" borderId="4" xfId="0" applyFill="1" applyBorder="1"/>
    <xf numFmtId="0" fontId="12" fillId="0" borderId="1" xfId="0" applyFont="1" applyBorder="1"/>
    <xf numFmtId="0" fontId="10" fillId="0" borderId="2" xfId="0" applyFont="1" applyBorder="1" applyAlignment="1">
      <alignment horizontal="center"/>
    </xf>
    <xf numFmtId="0" fontId="0" fillId="0" borderId="2" xfId="0" applyBorder="1"/>
    <xf numFmtId="0" fontId="10" fillId="0" borderId="3" xfId="0" applyFont="1" applyBorder="1" applyAlignment="1">
      <alignment horizontal="center"/>
    </xf>
    <xf numFmtId="0" fontId="0" fillId="0" borderId="3" xfId="0" applyBorder="1"/>
    <xf numFmtId="0" fontId="0" fillId="0" borderId="4" xfId="0" applyBorder="1"/>
    <xf numFmtId="0" fontId="10" fillId="0" borderId="4" xfId="0" applyFont="1" applyBorder="1" applyAlignment="1">
      <alignment horizontal="center"/>
    </xf>
    <xf numFmtId="0" fontId="0" fillId="0" borderId="13" xfId="0" applyBorder="1"/>
    <xf numFmtId="0" fontId="0" fillId="0" borderId="14" xfId="0" applyBorder="1"/>
    <xf numFmtId="0" fontId="0" fillId="0" borderId="15" xfId="0" applyBorder="1"/>
    <xf numFmtId="0" fontId="0" fillId="0" borderId="17" xfId="0" applyBorder="1"/>
    <xf numFmtId="0" fontId="0" fillId="0" borderId="18" xfId="0" applyBorder="1"/>
    <xf numFmtId="0" fontId="0" fillId="0" borderId="19" xfId="0" applyBorder="1"/>
    <xf numFmtId="0" fontId="0" fillId="0" borderId="21" xfId="0" applyBorder="1"/>
    <xf numFmtId="0" fontId="0" fillId="0" borderId="22" xfId="0" applyBorder="1"/>
    <xf numFmtId="0" fontId="0" fillId="0" borderId="23" xfId="0" applyBorder="1"/>
    <xf numFmtId="0" fontId="12" fillId="0" borderId="7" xfId="0" applyFont="1" applyBorder="1"/>
    <xf numFmtId="0" fontId="12" fillId="0" borderId="5" xfId="0" applyFont="1" applyBorder="1"/>
    <xf numFmtId="164" fontId="0" fillId="3" borderId="24" xfId="1" applyNumberFormat="1" applyFont="1" applyFill="1" applyBorder="1"/>
    <xf numFmtId="0" fontId="0" fillId="3" borderId="6" xfId="0" applyFill="1" applyBorder="1"/>
    <xf numFmtId="164" fontId="0" fillId="3" borderId="25" xfId="1" applyNumberFormat="1" applyFont="1" applyFill="1" applyBorder="1"/>
    <xf numFmtId="0" fontId="0" fillId="3" borderId="26" xfId="0" applyFill="1" applyBorder="1"/>
    <xf numFmtId="0" fontId="0" fillId="3" borderId="18" xfId="0" applyFill="1" applyBorder="1"/>
    <xf numFmtId="0" fontId="0" fillId="4" borderId="7" xfId="0" applyFill="1" applyBorder="1" applyAlignment="1">
      <alignment horizontal="center" vertical="center"/>
    </xf>
    <xf numFmtId="0" fontId="0" fillId="4" borderId="1" xfId="0" applyFill="1" applyBorder="1" applyAlignment="1">
      <alignment horizontal="center" vertical="center"/>
    </xf>
    <xf numFmtId="0" fontId="0" fillId="4" borderId="8" xfId="0" applyFill="1" applyBorder="1"/>
    <xf numFmtId="0" fontId="0" fillId="4" borderId="9" xfId="0" applyFill="1" applyBorder="1"/>
    <xf numFmtId="0" fontId="0" fillId="4" borderId="10" xfId="0" applyFill="1" applyBorder="1"/>
    <xf numFmtId="0" fontId="12" fillId="4" borderId="1" xfId="0" applyFont="1" applyFill="1" applyBorder="1" applyAlignment="1">
      <alignment horizontal="center"/>
    </xf>
    <xf numFmtId="0" fontId="12" fillId="4" borderId="1" xfId="0" applyFont="1" applyFill="1" applyBorder="1"/>
    <xf numFmtId="0" fontId="16" fillId="0" borderId="1" xfId="0" applyFont="1" applyBorder="1"/>
    <xf numFmtId="0" fontId="12" fillId="0" borderId="8" xfId="0" applyFont="1" applyBorder="1" applyAlignment="1">
      <alignment horizontal="center" vertical="center"/>
    </xf>
    <xf numFmtId="0" fontId="12" fillId="0" borderId="9" xfId="0" applyFont="1" applyBorder="1" applyAlignment="1">
      <alignment horizontal="center" vertical="center"/>
    </xf>
    <xf numFmtId="0" fontId="12" fillId="0" borderId="10" xfId="0" applyFont="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0" xfId="0" applyAlignment="1">
      <alignment horizontal="left"/>
    </xf>
    <xf numFmtId="0" fontId="12" fillId="0" borderId="0" xfId="0" applyFont="1"/>
    <xf numFmtId="0" fontId="13" fillId="2" borderId="18" xfId="0" applyFont="1" applyFill="1" applyBorder="1" applyAlignment="1">
      <alignment horizontal="center"/>
    </xf>
    <xf numFmtId="0" fontId="13" fillId="2" borderId="18" xfId="0" applyFont="1" applyFill="1" applyBorder="1"/>
    <xf numFmtId="3" fontId="13" fillId="2" borderId="18" xfId="0" applyNumberFormat="1" applyFont="1" applyFill="1" applyBorder="1" applyAlignment="1">
      <alignment horizontal="center"/>
    </xf>
    <xf numFmtId="3" fontId="14" fillId="2" borderId="18" xfId="0" applyNumberFormat="1" applyFont="1" applyFill="1" applyBorder="1" applyAlignment="1">
      <alignment vertical="center"/>
    </xf>
    <xf numFmtId="0" fontId="0" fillId="3" borderId="8" xfId="0" applyFill="1" applyBorder="1"/>
    <xf numFmtId="0" fontId="0" fillId="3" borderId="9" xfId="0" applyFill="1" applyBorder="1"/>
    <xf numFmtId="0" fontId="0" fillId="3" borderId="10" xfId="0" applyFill="1" applyBorder="1"/>
    <xf numFmtId="0" fontId="12" fillId="0" borderId="0" xfId="0" applyFont="1" applyAlignment="1">
      <alignment horizontal="left"/>
    </xf>
    <xf numFmtId="0" fontId="12" fillId="0" borderId="0" xfId="0" applyFont="1" applyAlignment="1">
      <alignment horizontal="right"/>
    </xf>
    <xf numFmtId="0" fontId="0" fillId="0" borderId="0" xfId="0" applyAlignment="1">
      <alignment horizontal="center"/>
    </xf>
    <xf numFmtId="0" fontId="0" fillId="0" borderId="0" xfId="0" applyAlignment="1">
      <alignment vertical="top"/>
    </xf>
    <xf numFmtId="0" fontId="0" fillId="0" borderId="0" xfId="0" quotePrefix="1"/>
    <xf numFmtId="0" fontId="20" fillId="0" borderId="0" xfId="0" applyFont="1" applyAlignment="1">
      <alignment vertical="top"/>
    </xf>
    <xf numFmtId="0" fontId="0" fillId="0" borderId="27" xfId="0" applyBorder="1"/>
    <xf numFmtId="0" fontId="0" fillId="0" borderId="29" xfId="0" applyBorder="1"/>
    <xf numFmtId="0" fontId="0" fillId="0" borderId="30" xfId="0" applyBorder="1"/>
    <xf numFmtId="0" fontId="0" fillId="0" borderId="0" xfId="0" applyBorder="1"/>
    <xf numFmtId="0" fontId="0" fillId="0" borderId="31" xfId="0" applyBorder="1"/>
    <xf numFmtId="0" fontId="11" fillId="0" borderId="0" xfId="0" applyFont="1" applyBorder="1" applyAlignment="1">
      <alignment horizontal="left" vertical="top"/>
    </xf>
    <xf numFmtId="0" fontId="1" fillId="0" borderId="0" xfId="0" applyFont="1" applyBorder="1"/>
    <xf numFmtId="0" fontId="12" fillId="0" borderId="0" xfId="0" applyFont="1" applyBorder="1"/>
    <xf numFmtId="0" fontId="2" fillId="0" borderId="0" xfId="2" applyBorder="1" applyAlignment="1">
      <alignment horizontal="left"/>
    </xf>
    <xf numFmtId="0" fontId="0" fillId="0" borderId="0" xfId="0" applyBorder="1" applyAlignment="1">
      <alignment wrapText="1"/>
    </xf>
    <xf numFmtId="0" fontId="0" fillId="0" borderId="0" xfId="0" applyBorder="1" applyAlignment="1">
      <alignment vertical="top" wrapText="1"/>
    </xf>
    <xf numFmtId="0" fontId="0" fillId="0" borderId="24" xfId="0" applyBorder="1"/>
    <xf numFmtId="0" fontId="0" fillId="0" borderId="32" xfId="0" applyBorder="1" applyAlignment="1">
      <alignment vertical="top"/>
    </xf>
    <xf numFmtId="0" fontId="0" fillId="0" borderId="32" xfId="0" applyBorder="1" applyAlignment="1">
      <alignment vertical="top" wrapText="1"/>
    </xf>
    <xf numFmtId="0" fontId="0" fillId="0" borderId="25" xfId="0" applyBorder="1"/>
    <xf numFmtId="0" fontId="0" fillId="0" borderId="33" xfId="0" applyBorder="1"/>
    <xf numFmtId="0" fontId="0" fillId="0" borderId="6" xfId="0" applyBorder="1"/>
    <xf numFmtId="0" fontId="0" fillId="0" borderId="0" xfId="0" applyBorder="1" applyAlignment="1">
      <alignment horizontal="center"/>
    </xf>
    <xf numFmtId="0" fontId="12" fillId="0" borderId="28" xfId="0" applyFont="1" applyBorder="1" applyAlignment="1">
      <alignment vertical="top"/>
    </xf>
    <xf numFmtId="0" fontId="0" fillId="0" borderId="28" xfId="0" applyBorder="1" applyAlignment="1">
      <alignment vertical="top" wrapText="1"/>
    </xf>
    <xf numFmtId="0" fontId="12" fillId="0" borderId="0" xfId="0" applyFont="1" applyBorder="1" applyAlignment="1">
      <alignment vertical="top"/>
    </xf>
    <xf numFmtId="0" fontId="0" fillId="0" borderId="0" xfId="0" applyBorder="1" applyAlignment="1">
      <alignment horizontal="left" vertical="top" wrapText="1"/>
    </xf>
    <xf numFmtId="0" fontId="19" fillId="0" borderId="0" xfId="0" applyFont="1" applyBorder="1" applyAlignment="1">
      <alignment horizontal="left" vertical="top"/>
    </xf>
    <xf numFmtId="0" fontId="0" fillId="0" borderId="0" xfId="0" applyBorder="1" applyAlignment="1">
      <alignment horizontal="left" vertical="top"/>
    </xf>
    <xf numFmtId="0" fontId="19" fillId="0" borderId="0" xfId="0" applyFont="1" applyBorder="1"/>
    <xf numFmtId="0" fontId="17" fillId="0" borderId="32" xfId="0" applyFont="1" applyBorder="1"/>
    <xf numFmtId="0" fontId="0" fillId="0" borderId="32" xfId="0" applyBorder="1"/>
    <xf numFmtId="0" fontId="0" fillId="0" borderId="30" xfId="0" applyBorder="1" applyAlignment="1">
      <alignment horizontal="center"/>
    </xf>
    <xf numFmtId="0" fontId="0" fillId="0" borderId="31" xfId="0" applyBorder="1" applyAlignment="1">
      <alignment horizontal="center"/>
    </xf>
    <xf numFmtId="0" fontId="12" fillId="6" borderId="1" xfId="0" applyFont="1" applyFill="1" applyBorder="1" applyAlignment="1"/>
    <xf numFmtId="0" fontId="14" fillId="2" borderId="35" xfId="0" applyFont="1" applyFill="1" applyBorder="1" applyAlignment="1">
      <alignment vertical="center"/>
    </xf>
    <xf numFmtId="0" fontId="21" fillId="3" borderId="18" xfId="0" applyFont="1" applyFill="1" applyBorder="1"/>
    <xf numFmtId="49" fontId="0" fillId="0" borderId="0" xfId="0" applyNumberFormat="1"/>
    <xf numFmtId="0" fontId="22" fillId="0" borderId="0" xfId="0" applyFont="1"/>
    <xf numFmtId="3" fontId="23" fillId="2" borderId="18" xfId="0" applyNumberFormat="1" applyFont="1" applyFill="1" applyBorder="1" applyAlignment="1">
      <alignment horizontal="center"/>
    </xf>
    <xf numFmtId="0" fontId="0" fillId="0" borderId="0" xfId="0" pivotButton="1"/>
    <xf numFmtId="0" fontId="0" fillId="0" borderId="0" xfId="0" applyNumberFormat="1"/>
    <xf numFmtId="0" fontId="24" fillId="7" borderId="36" xfId="0" applyFont="1" applyFill="1" applyBorder="1"/>
    <xf numFmtId="0" fontId="0" fillId="7" borderId="0" xfId="0" applyFill="1" applyBorder="1"/>
    <xf numFmtId="0" fontId="25" fillId="7" borderId="36" xfId="0" applyFont="1" applyFill="1" applyBorder="1"/>
    <xf numFmtId="3" fontId="26" fillId="8" borderId="36" xfId="0" applyNumberFormat="1" applyFont="1" applyFill="1" applyBorder="1" applyAlignment="1">
      <alignment vertical="center"/>
    </xf>
    <xf numFmtId="0" fontId="26" fillId="8" borderId="36" xfId="0" applyFont="1" applyFill="1" applyBorder="1" applyAlignment="1">
      <alignment vertical="center"/>
    </xf>
    <xf numFmtId="0" fontId="27" fillId="7" borderId="36" xfId="0" applyFont="1" applyFill="1" applyBorder="1"/>
    <xf numFmtId="0" fontId="14" fillId="2" borderId="18" xfId="0" applyFont="1" applyFill="1" applyBorder="1" applyAlignment="1">
      <alignment vertical="center"/>
    </xf>
    <xf numFmtId="0" fontId="0" fillId="10" borderId="18" xfId="0" applyFill="1" applyBorder="1"/>
    <xf numFmtId="0" fontId="0" fillId="10" borderId="0" xfId="0" applyFill="1"/>
    <xf numFmtId="0" fontId="0" fillId="10" borderId="18" xfId="0" applyFill="1" applyBorder="1" applyAlignment="1">
      <alignment horizontal="left"/>
    </xf>
    <xf numFmtId="0" fontId="0" fillId="10" borderId="18" xfId="0" applyNumberFormat="1" applyFill="1" applyBorder="1"/>
    <xf numFmtId="10" fontId="0" fillId="10" borderId="18" xfId="0" applyNumberFormat="1" applyFill="1" applyBorder="1"/>
    <xf numFmtId="0" fontId="0" fillId="10" borderId="18" xfId="0" applyFill="1" applyBorder="1" applyAlignment="1">
      <alignment horizontal="left" indent="1"/>
    </xf>
    <xf numFmtId="0" fontId="0" fillId="10" borderId="18" xfId="0" applyFill="1" applyBorder="1" applyAlignment="1">
      <alignment horizontal="left" indent="2"/>
    </xf>
    <xf numFmtId="0" fontId="0" fillId="9" borderId="7" xfId="0" applyFill="1" applyBorder="1"/>
    <xf numFmtId="0" fontId="28" fillId="9" borderId="34" xfId="0" applyFont="1" applyFill="1" applyBorder="1"/>
    <xf numFmtId="0" fontId="0" fillId="9" borderId="34" xfId="0" applyFill="1" applyBorder="1"/>
    <xf numFmtId="0" fontId="0" fillId="9" borderId="5" xfId="0" applyFill="1" applyBorder="1"/>
    <xf numFmtId="0" fontId="0" fillId="0" borderId="0" xfId="0" applyBorder="1" applyAlignment="1">
      <alignment horizontal="center" wrapText="1"/>
    </xf>
    <xf numFmtId="0" fontId="12" fillId="5" borderId="7" xfId="0" applyFont="1" applyFill="1" applyBorder="1" applyAlignment="1">
      <alignment horizontal="center"/>
    </xf>
    <xf numFmtId="0" fontId="12" fillId="5" borderId="34" xfId="0" applyFont="1" applyFill="1" applyBorder="1" applyAlignment="1">
      <alignment horizontal="center"/>
    </xf>
    <xf numFmtId="0" fontId="12" fillId="5" borderId="5" xfId="0" applyFont="1" applyFill="1" applyBorder="1" applyAlignment="1">
      <alignment horizontal="center"/>
    </xf>
    <xf numFmtId="0" fontId="12" fillId="6" borderId="7" xfId="0" applyFont="1" applyFill="1" applyBorder="1" applyAlignment="1">
      <alignment horizontal="center"/>
    </xf>
    <xf numFmtId="0" fontId="12" fillId="6" borderId="34" xfId="0" applyFont="1" applyFill="1" applyBorder="1" applyAlignment="1">
      <alignment horizontal="center"/>
    </xf>
    <xf numFmtId="0" fontId="12" fillId="6" borderId="5" xfId="0" applyFont="1" applyFill="1" applyBorder="1" applyAlignment="1">
      <alignment horizontal="center"/>
    </xf>
    <xf numFmtId="0" fontId="2" fillId="0" borderId="0" xfId="2" applyBorder="1" applyAlignment="1">
      <alignment horizontal="left"/>
    </xf>
    <xf numFmtId="0" fontId="18" fillId="0" borderId="0" xfId="0" applyFont="1" applyBorder="1" applyAlignment="1">
      <alignment horizontal="left" vertical="top" wrapText="1"/>
    </xf>
    <xf numFmtId="0" fontId="0" fillId="0" borderId="0" xfId="0" applyBorder="1" applyAlignment="1">
      <alignment horizontal="left" vertical="top" wrapText="1"/>
    </xf>
    <xf numFmtId="0" fontId="19" fillId="0" borderId="0" xfId="0" applyFont="1" applyBorder="1" applyAlignment="1">
      <alignment horizontal="left" vertical="top"/>
    </xf>
    <xf numFmtId="0" fontId="0" fillId="0" borderId="0" xfId="0" applyBorder="1" applyAlignment="1">
      <alignment horizontal="left" vertical="top"/>
    </xf>
    <xf numFmtId="0" fontId="0" fillId="0" borderId="0" xfId="0" applyAlignment="1">
      <alignment horizontal="left" vertical="top"/>
    </xf>
    <xf numFmtId="0" fontId="0" fillId="0" borderId="0" xfId="0" applyAlignment="1">
      <alignment horizontal="left" wrapText="1"/>
    </xf>
  </cellXfs>
  <cellStyles count="3">
    <cellStyle name="Comma" xfId="1" builtinId="3"/>
    <cellStyle name="Hyperlink" xfId="2" builtinId="8"/>
    <cellStyle name="Normal" xfId="0" builtinId="0"/>
  </cellStyles>
  <dxfs count="54">
    <dxf>
      <font>
        <color rgb="FF9C0006"/>
      </font>
      <fill>
        <patternFill>
          <bgColor rgb="FFFFC7CE"/>
        </patternFill>
      </fill>
    </dxf>
    <dxf>
      <font>
        <color rgb="FF9C6500"/>
      </font>
      <fill>
        <patternFill>
          <bgColor rgb="FFFFEB9C"/>
        </patternFill>
      </fill>
    </dxf>
    <dxf>
      <font>
        <color rgb="FF006100"/>
      </font>
      <fill>
        <patternFill>
          <bgColor rgb="FFC6EFCE"/>
        </patternFill>
      </fill>
    </dxf>
    <dxf>
      <numFmt numFmtId="14" formatCode="0.00%"/>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integrated.xlsx]Question 9!PivotTable1</c:name>
    <c:fmtId val="5"/>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stacked"/>
        <c:varyColors val="0"/>
        <c:ser>
          <c:idx val="0"/>
          <c:order val="0"/>
          <c:tx>
            <c:strRef>
              <c:f>'Question 9'!$C$2</c:f>
              <c:strCache>
                <c:ptCount val="1"/>
                <c:pt idx="0">
                  <c:v>Total</c:v>
                </c:pt>
              </c:strCache>
            </c:strRef>
          </c:tx>
          <c:spPr>
            <a:solidFill>
              <a:schemeClr val="accent1"/>
            </a:solidFill>
            <a:ln>
              <a:noFill/>
            </a:ln>
            <a:effectLst/>
          </c:spPr>
          <c:invertIfNegative val="0"/>
          <c:cat>
            <c:strRef>
              <c:f>'Question 9'!$B$3:$B$5</c:f>
              <c:strCache>
                <c:ptCount val="2"/>
                <c:pt idx="0">
                  <c:v>Female</c:v>
                </c:pt>
                <c:pt idx="1">
                  <c:v>Male</c:v>
                </c:pt>
              </c:strCache>
            </c:strRef>
          </c:cat>
          <c:val>
            <c:numRef>
              <c:f>'Question 9'!$C$3:$C$5</c:f>
              <c:numCache>
                <c:formatCode>0.00%</c:formatCode>
                <c:ptCount val="2"/>
                <c:pt idx="0">
                  <c:v>0.66666666666666663</c:v>
                </c:pt>
                <c:pt idx="1">
                  <c:v>0.33333333333333331</c:v>
                </c:pt>
              </c:numCache>
            </c:numRef>
          </c:val>
        </c:ser>
        <c:dLbls>
          <c:showLegendKey val="0"/>
          <c:showVal val="0"/>
          <c:showCatName val="0"/>
          <c:showSerName val="0"/>
          <c:showPercent val="0"/>
          <c:showBubbleSize val="0"/>
        </c:dLbls>
        <c:gapWidth val="150"/>
        <c:overlap val="100"/>
        <c:axId val="285721624"/>
        <c:axId val="285387952"/>
      </c:barChart>
      <c:catAx>
        <c:axId val="285721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387952"/>
        <c:crosses val="autoZero"/>
        <c:auto val="1"/>
        <c:lblAlgn val="ctr"/>
        <c:lblOffset val="100"/>
        <c:noMultiLvlLbl val="0"/>
      </c:catAx>
      <c:valAx>
        <c:axId val="2853879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72162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integrated.xlsx]Question 9!PivotTable2</c:name>
    <c:fmtId val="2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barChart>
        <c:barDir val="col"/>
        <c:grouping val="clustered"/>
        <c:varyColors val="0"/>
        <c:ser>
          <c:idx val="0"/>
          <c:order val="0"/>
          <c:tx>
            <c:strRef>
              <c:f>'Question 9'!$G$2</c:f>
              <c:strCache>
                <c:ptCount val="1"/>
                <c:pt idx="0">
                  <c:v>Min of Age</c:v>
                </c:pt>
              </c:strCache>
            </c:strRef>
          </c:tx>
          <c:spPr>
            <a:solidFill>
              <a:schemeClr val="accent1"/>
            </a:solidFill>
            <a:ln>
              <a:noFill/>
            </a:ln>
            <a:effectLst/>
          </c:spPr>
          <c:invertIfNegative val="0"/>
          <c:cat>
            <c:strRef>
              <c:f>'Question 9'!$F$3:$F$5</c:f>
              <c:strCache>
                <c:ptCount val="2"/>
                <c:pt idx="0">
                  <c:v>Female</c:v>
                </c:pt>
                <c:pt idx="1">
                  <c:v>Male</c:v>
                </c:pt>
              </c:strCache>
            </c:strRef>
          </c:cat>
          <c:val>
            <c:numRef>
              <c:f>'Question 9'!$G$3:$G$5</c:f>
              <c:numCache>
                <c:formatCode>General</c:formatCode>
                <c:ptCount val="2"/>
                <c:pt idx="0">
                  <c:v>18</c:v>
                </c:pt>
                <c:pt idx="1">
                  <c:v>18</c:v>
                </c:pt>
              </c:numCache>
            </c:numRef>
          </c:val>
        </c:ser>
        <c:ser>
          <c:idx val="1"/>
          <c:order val="1"/>
          <c:tx>
            <c:strRef>
              <c:f>'Question 9'!$H$2</c:f>
              <c:strCache>
                <c:ptCount val="1"/>
                <c:pt idx="0">
                  <c:v>Max of Age</c:v>
                </c:pt>
              </c:strCache>
            </c:strRef>
          </c:tx>
          <c:spPr>
            <a:solidFill>
              <a:schemeClr val="accent2"/>
            </a:solidFill>
            <a:ln>
              <a:noFill/>
            </a:ln>
            <a:effectLst/>
          </c:spPr>
          <c:invertIfNegative val="0"/>
          <c:cat>
            <c:strRef>
              <c:f>'Question 9'!$F$3:$F$5</c:f>
              <c:strCache>
                <c:ptCount val="2"/>
                <c:pt idx="0">
                  <c:v>Female</c:v>
                </c:pt>
                <c:pt idx="1">
                  <c:v>Male</c:v>
                </c:pt>
              </c:strCache>
            </c:strRef>
          </c:cat>
          <c:val>
            <c:numRef>
              <c:f>'Question 9'!$H$3:$H$5</c:f>
              <c:numCache>
                <c:formatCode>General</c:formatCode>
                <c:ptCount val="2"/>
                <c:pt idx="0">
                  <c:v>35</c:v>
                </c:pt>
                <c:pt idx="1">
                  <c:v>33</c:v>
                </c:pt>
              </c:numCache>
            </c:numRef>
          </c:val>
        </c:ser>
        <c:ser>
          <c:idx val="2"/>
          <c:order val="2"/>
          <c:tx>
            <c:strRef>
              <c:f>'Question 9'!$I$2</c:f>
              <c:strCache>
                <c:ptCount val="1"/>
                <c:pt idx="0">
                  <c:v>Average of Age2</c:v>
                </c:pt>
              </c:strCache>
            </c:strRef>
          </c:tx>
          <c:spPr>
            <a:solidFill>
              <a:schemeClr val="accent3"/>
            </a:solidFill>
            <a:ln>
              <a:noFill/>
            </a:ln>
            <a:effectLst/>
          </c:spPr>
          <c:invertIfNegative val="0"/>
          <c:cat>
            <c:strRef>
              <c:f>'Question 9'!$F$3:$F$5</c:f>
              <c:strCache>
                <c:ptCount val="2"/>
                <c:pt idx="0">
                  <c:v>Female</c:v>
                </c:pt>
                <c:pt idx="1">
                  <c:v>Male</c:v>
                </c:pt>
              </c:strCache>
            </c:strRef>
          </c:cat>
          <c:val>
            <c:numRef>
              <c:f>'Question 9'!$I$3:$I$5</c:f>
              <c:numCache>
                <c:formatCode>General</c:formatCode>
                <c:ptCount val="2"/>
                <c:pt idx="0">
                  <c:v>26.5</c:v>
                </c:pt>
                <c:pt idx="1">
                  <c:v>26.875</c:v>
                </c:pt>
              </c:numCache>
            </c:numRef>
          </c:val>
        </c:ser>
        <c:ser>
          <c:idx val="3"/>
          <c:order val="3"/>
          <c:tx>
            <c:strRef>
              <c:f>'Question 9'!$J$2</c:f>
              <c:strCache>
                <c:ptCount val="1"/>
                <c:pt idx="0">
                  <c:v>StdDev of Age</c:v>
                </c:pt>
              </c:strCache>
            </c:strRef>
          </c:tx>
          <c:spPr>
            <a:solidFill>
              <a:schemeClr val="accent4"/>
            </a:solidFill>
            <a:ln>
              <a:noFill/>
            </a:ln>
            <a:effectLst/>
          </c:spPr>
          <c:invertIfNegative val="0"/>
          <c:cat>
            <c:strRef>
              <c:f>'Question 9'!$F$3:$F$5</c:f>
              <c:strCache>
                <c:ptCount val="2"/>
                <c:pt idx="0">
                  <c:v>Female</c:v>
                </c:pt>
                <c:pt idx="1">
                  <c:v>Male</c:v>
                </c:pt>
              </c:strCache>
            </c:strRef>
          </c:cat>
          <c:val>
            <c:numRef>
              <c:f>'Question 9'!$J$3:$J$5</c:f>
              <c:numCache>
                <c:formatCode>General</c:formatCode>
                <c:ptCount val="2"/>
                <c:pt idx="0">
                  <c:v>4.7328638264796927</c:v>
                </c:pt>
                <c:pt idx="1">
                  <c:v>5.7180790980388307</c:v>
                </c:pt>
              </c:numCache>
            </c:numRef>
          </c:val>
        </c:ser>
        <c:dLbls>
          <c:showLegendKey val="0"/>
          <c:showVal val="0"/>
          <c:showCatName val="0"/>
          <c:showSerName val="0"/>
          <c:showPercent val="0"/>
          <c:showBubbleSize val="0"/>
        </c:dLbls>
        <c:gapWidth val="219"/>
        <c:overlap val="-27"/>
        <c:axId val="288405456"/>
        <c:axId val="288358216"/>
      </c:barChart>
      <c:catAx>
        <c:axId val="28840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358216"/>
        <c:crosses val="autoZero"/>
        <c:auto val="1"/>
        <c:lblAlgn val="ctr"/>
        <c:lblOffset val="100"/>
        <c:noMultiLvlLbl val="0"/>
      </c:catAx>
      <c:valAx>
        <c:axId val="288358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4054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integrated.xlsx]Question 9!PivotTable6</c:name>
    <c:fmtId val="28"/>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ln w="28575" cap="rnd">
            <a:solidFill>
              <a:schemeClr val="accent1"/>
            </a:solidFill>
            <a:round/>
          </a:ln>
          <a:effectLst/>
        </c:spPr>
        <c:marker>
          <c:symbol val="none"/>
        </c:marker>
      </c:pivotFmt>
      <c:pivotFmt>
        <c:idx val="17"/>
        <c:spPr>
          <a:ln w="28575" cap="rnd">
            <a:solidFill>
              <a:schemeClr val="accent1"/>
            </a:solidFill>
            <a:round/>
          </a:ln>
          <a:effectLst/>
        </c:spPr>
        <c:marker>
          <c:symbol val="none"/>
        </c:marker>
      </c:pivotFmt>
      <c:pivotFmt>
        <c:idx val="18"/>
        <c:spPr>
          <a:ln w="28575" cap="rnd">
            <a:solidFill>
              <a:schemeClr val="accent1"/>
            </a:solidFill>
            <a:round/>
          </a:ln>
          <a:effectLst/>
        </c:spPr>
        <c:marker>
          <c:symbol val="none"/>
        </c:marker>
      </c:pivotFmt>
      <c:pivotFmt>
        <c:idx val="19"/>
        <c:spPr>
          <a:ln w="28575" cap="rnd">
            <a:solidFill>
              <a:schemeClr val="accent1"/>
            </a:solidFill>
            <a:round/>
          </a:ln>
          <a:effectLst/>
        </c:spPr>
        <c:marker>
          <c:symbol val="none"/>
        </c:marker>
      </c:pivotFmt>
      <c:pivotFmt>
        <c:idx val="20"/>
        <c:spPr>
          <a:ln w="28575" cap="rnd">
            <a:solidFill>
              <a:schemeClr val="accent1"/>
            </a:solidFill>
            <a:round/>
          </a:ln>
          <a:effectLst/>
        </c:spPr>
        <c:marker>
          <c:symbol val="none"/>
        </c:marker>
      </c:pivotFmt>
      <c:pivotFmt>
        <c:idx val="21"/>
        <c:spPr>
          <a:ln w="28575" cap="rnd">
            <a:solidFill>
              <a:schemeClr val="accent1"/>
            </a:solidFill>
            <a:round/>
          </a:ln>
          <a:effectLst/>
        </c:spPr>
        <c:marker>
          <c:symbol val="none"/>
        </c:marker>
      </c:pivotFmt>
      <c:pivotFmt>
        <c:idx val="22"/>
        <c:spPr>
          <a:ln w="28575" cap="rnd">
            <a:solidFill>
              <a:schemeClr val="accent1"/>
            </a:solidFill>
            <a:round/>
          </a:ln>
          <a:effectLst/>
        </c:spPr>
        <c:marker>
          <c:symbol val="none"/>
        </c:marker>
      </c:pivotFmt>
      <c:pivotFmt>
        <c:idx val="23"/>
        <c:spPr>
          <a:ln w="28575" cap="rnd">
            <a:solidFill>
              <a:schemeClr val="accent1"/>
            </a:solidFill>
            <a:round/>
          </a:ln>
          <a:effectLst/>
        </c:spPr>
        <c:marker>
          <c:symbol val="none"/>
        </c:marker>
      </c:pivotFmt>
    </c:pivotFmts>
    <c:plotArea>
      <c:layout/>
      <c:lineChart>
        <c:grouping val="percentStacked"/>
        <c:varyColors val="0"/>
        <c:ser>
          <c:idx val="0"/>
          <c:order val="0"/>
          <c:tx>
            <c:strRef>
              <c:f>'Question 9'!$C$9</c:f>
              <c:strCache>
                <c:ptCount val="1"/>
                <c:pt idx="0">
                  <c:v>Count of Full Name</c:v>
                </c:pt>
              </c:strCache>
            </c:strRef>
          </c:tx>
          <c:spPr>
            <a:ln w="28575" cap="rnd">
              <a:solidFill>
                <a:schemeClr val="accent1"/>
              </a:solidFill>
              <a:round/>
            </a:ln>
            <a:effectLst/>
          </c:spPr>
          <c:marker>
            <c:symbol val="none"/>
          </c:marker>
          <c:cat>
            <c:multiLvlStrRef>
              <c:f>'Question 9'!$B$10:$B$39</c:f>
              <c:multiLvlStrCache>
                <c:ptCount val="21"/>
                <c:lvl>
                  <c:pt idx="0">
                    <c:v>Cuisine</c:v>
                  </c:pt>
                  <c:pt idx="1">
                    <c:v>Entertainment</c:v>
                  </c:pt>
                  <c:pt idx="2">
                    <c:v>Gaming &amp; Technology</c:v>
                  </c:pt>
                  <c:pt idx="3">
                    <c:v>Knowledge &amp; Education</c:v>
                  </c:pt>
                  <c:pt idx="4">
                    <c:v>Beauty &amp; Fashion</c:v>
                  </c:pt>
                  <c:pt idx="5">
                    <c:v>Finance &amp; Business</c:v>
                  </c:pt>
                  <c:pt idx="6">
                    <c:v>Knowledge &amp; Education</c:v>
                  </c:pt>
                  <c:pt idx="7">
                    <c:v>Finance &amp; Business</c:v>
                  </c:pt>
                  <c:pt idx="8">
                    <c:v>Health &amp; Wellness</c:v>
                  </c:pt>
                  <c:pt idx="9">
                    <c:v>Knowledge &amp; Education</c:v>
                  </c:pt>
                  <c:pt idx="10">
                    <c:v>Meme Page</c:v>
                  </c:pt>
                  <c:pt idx="11">
                    <c:v>Photography </c:v>
                  </c:pt>
                  <c:pt idx="12">
                    <c:v>Travel &amp; Adventure</c:v>
                  </c:pt>
                  <c:pt idx="13">
                    <c:v>Travel &amp; Adventure</c:v>
                  </c:pt>
                  <c:pt idx="14">
                    <c:v>Beauty &amp; Fashion</c:v>
                  </c:pt>
                  <c:pt idx="15">
                    <c:v>Gaming &amp; Technology</c:v>
                  </c:pt>
                  <c:pt idx="16">
                    <c:v>Meme Page</c:v>
                  </c:pt>
                  <c:pt idx="17">
                    <c:v>Photography </c:v>
                  </c:pt>
                  <c:pt idx="18">
                    <c:v>Travel &amp; Adventure</c:v>
                  </c:pt>
                  <c:pt idx="19">
                    <c:v>Entertainment</c:v>
                  </c:pt>
                  <c:pt idx="20">
                    <c:v>Finance &amp; Business</c:v>
                  </c:pt>
                </c:lvl>
                <c:lvl>
                  <c:pt idx="0">
                    <c:v>MACRO</c:v>
                  </c:pt>
                  <c:pt idx="4">
                    <c:v>MICRO</c:v>
                  </c:pt>
                  <c:pt idx="7">
                    <c:v>NANO</c:v>
                  </c:pt>
                  <c:pt idx="13">
                    <c:v>MACRO</c:v>
                  </c:pt>
                  <c:pt idx="14">
                    <c:v>MICRO</c:v>
                  </c:pt>
                  <c:pt idx="19">
                    <c:v>NANO</c:v>
                  </c:pt>
                </c:lvl>
                <c:lvl>
                  <c:pt idx="0">
                    <c:v>Female</c:v>
                  </c:pt>
                  <c:pt idx="13">
                    <c:v>Male</c:v>
                  </c:pt>
                </c:lvl>
              </c:multiLvlStrCache>
            </c:multiLvlStrRef>
          </c:cat>
          <c:val>
            <c:numRef>
              <c:f>'Question 9'!$C$10:$C$39</c:f>
              <c:numCache>
                <c:formatCode>General</c:formatCode>
                <c:ptCount val="21"/>
                <c:pt idx="0">
                  <c:v>1</c:v>
                </c:pt>
                <c:pt idx="1">
                  <c:v>1</c:v>
                </c:pt>
                <c:pt idx="2">
                  <c:v>1</c:v>
                </c:pt>
                <c:pt idx="3">
                  <c:v>1</c:v>
                </c:pt>
                <c:pt idx="4">
                  <c:v>1</c:v>
                </c:pt>
                <c:pt idx="5">
                  <c:v>1</c:v>
                </c:pt>
                <c:pt idx="6">
                  <c:v>1</c:v>
                </c:pt>
                <c:pt idx="7">
                  <c:v>2</c:v>
                </c:pt>
                <c:pt idx="8">
                  <c:v>2</c:v>
                </c:pt>
                <c:pt idx="9">
                  <c:v>1</c:v>
                </c:pt>
                <c:pt idx="10">
                  <c:v>2</c:v>
                </c:pt>
                <c:pt idx="11">
                  <c:v>1</c:v>
                </c:pt>
                <c:pt idx="12">
                  <c:v>1</c:v>
                </c:pt>
                <c:pt idx="13">
                  <c:v>1</c:v>
                </c:pt>
                <c:pt idx="14">
                  <c:v>1</c:v>
                </c:pt>
                <c:pt idx="15">
                  <c:v>1</c:v>
                </c:pt>
                <c:pt idx="16">
                  <c:v>1</c:v>
                </c:pt>
                <c:pt idx="17">
                  <c:v>1</c:v>
                </c:pt>
                <c:pt idx="18">
                  <c:v>1</c:v>
                </c:pt>
                <c:pt idx="19">
                  <c:v>1</c:v>
                </c:pt>
                <c:pt idx="20">
                  <c:v>1</c:v>
                </c:pt>
              </c:numCache>
            </c:numRef>
          </c:val>
          <c:smooth val="0"/>
        </c:ser>
        <c:ser>
          <c:idx val="1"/>
          <c:order val="1"/>
          <c:tx>
            <c:strRef>
              <c:f>'Question 9'!$D$9</c:f>
              <c:strCache>
                <c:ptCount val="1"/>
                <c:pt idx="0">
                  <c:v>Average of Age</c:v>
                </c:pt>
              </c:strCache>
            </c:strRef>
          </c:tx>
          <c:spPr>
            <a:ln w="28575" cap="rnd">
              <a:solidFill>
                <a:schemeClr val="accent2"/>
              </a:solidFill>
              <a:round/>
            </a:ln>
            <a:effectLst/>
          </c:spPr>
          <c:marker>
            <c:symbol val="none"/>
          </c:marker>
          <c:cat>
            <c:multiLvlStrRef>
              <c:f>'Question 9'!$B$10:$B$39</c:f>
              <c:multiLvlStrCache>
                <c:ptCount val="21"/>
                <c:lvl>
                  <c:pt idx="0">
                    <c:v>Cuisine</c:v>
                  </c:pt>
                  <c:pt idx="1">
                    <c:v>Entertainment</c:v>
                  </c:pt>
                  <c:pt idx="2">
                    <c:v>Gaming &amp; Technology</c:v>
                  </c:pt>
                  <c:pt idx="3">
                    <c:v>Knowledge &amp; Education</c:v>
                  </c:pt>
                  <c:pt idx="4">
                    <c:v>Beauty &amp; Fashion</c:v>
                  </c:pt>
                  <c:pt idx="5">
                    <c:v>Finance &amp; Business</c:v>
                  </c:pt>
                  <c:pt idx="6">
                    <c:v>Knowledge &amp; Education</c:v>
                  </c:pt>
                  <c:pt idx="7">
                    <c:v>Finance &amp; Business</c:v>
                  </c:pt>
                  <c:pt idx="8">
                    <c:v>Health &amp; Wellness</c:v>
                  </c:pt>
                  <c:pt idx="9">
                    <c:v>Knowledge &amp; Education</c:v>
                  </c:pt>
                  <c:pt idx="10">
                    <c:v>Meme Page</c:v>
                  </c:pt>
                  <c:pt idx="11">
                    <c:v>Photography </c:v>
                  </c:pt>
                  <c:pt idx="12">
                    <c:v>Travel &amp; Adventure</c:v>
                  </c:pt>
                  <c:pt idx="13">
                    <c:v>Travel &amp; Adventure</c:v>
                  </c:pt>
                  <c:pt idx="14">
                    <c:v>Beauty &amp; Fashion</c:v>
                  </c:pt>
                  <c:pt idx="15">
                    <c:v>Gaming &amp; Technology</c:v>
                  </c:pt>
                  <c:pt idx="16">
                    <c:v>Meme Page</c:v>
                  </c:pt>
                  <c:pt idx="17">
                    <c:v>Photography </c:v>
                  </c:pt>
                  <c:pt idx="18">
                    <c:v>Travel &amp; Adventure</c:v>
                  </c:pt>
                  <c:pt idx="19">
                    <c:v>Entertainment</c:v>
                  </c:pt>
                  <c:pt idx="20">
                    <c:v>Finance &amp; Business</c:v>
                  </c:pt>
                </c:lvl>
                <c:lvl>
                  <c:pt idx="0">
                    <c:v>MACRO</c:v>
                  </c:pt>
                  <c:pt idx="4">
                    <c:v>MICRO</c:v>
                  </c:pt>
                  <c:pt idx="7">
                    <c:v>NANO</c:v>
                  </c:pt>
                  <c:pt idx="13">
                    <c:v>MACRO</c:v>
                  </c:pt>
                  <c:pt idx="14">
                    <c:v>MICRO</c:v>
                  </c:pt>
                  <c:pt idx="19">
                    <c:v>NANO</c:v>
                  </c:pt>
                </c:lvl>
                <c:lvl>
                  <c:pt idx="0">
                    <c:v>Female</c:v>
                  </c:pt>
                  <c:pt idx="13">
                    <c:v>Male</c:v>
                  </c:pt>
                </c:lvl>
              </c:multiLvlStrCache>
            </c:multiLvlStrRef>
          </c:cat>
          <c:val>
            <c:numRef>
              <c:f>'Question 9'!$D$10:$D$39</c:f>
              <c:numCache>
                <c:formatCode>General</c:formatCode>
                <c:ptCount val="21"/>
                <c:pt idx="0">
                  <c:v>35</c:v>
                </c:pt>
                <c:pt idx="1">
                  <c:v>20</c:v>
                </c:pt>
                <c:pt idx="2">
                  <c:v>30</c:v>
                </c:pt>
                <c:pt idx="3">
                  <c:v>18</c:v>
                </c:pt>
                <c:pt idx="4">
                  <c:v>34</c:v>
                </c:pt>
                <c:pt idx="5">
                  <c:v>22</c:v>
                </c:pt>
                <c:pt idx="6">
                  <c:v>31</c:v>
                </c:pt>
                <c:pt idx="7">
                  <c:v>29</c:v>
                </c:pt>
                <c:pt idx="8">
                  <c:v>26.5</c:v>
                </c:pt>
                <c:pt idx="9">
                  <c:v>26</c:v>
                </c:pt>
                <c:pt idx="10">
                  <c:v>24.5</c:v>
                </c:pt>
                <c:pt idx="11">
                  <c:v>24</c:v>
                </c:pt>
                <c:pt idx="12">
                  <c:v>24</c:v>
                </c:pt>
                <c:pt idx="13">
                  <c:v>32</c:v>
                </c:pt>
                <c:pt idx="14">
                  <c:v>29</c:v>
                </c:pt>
                <c:pt idx="15">
                  <c:v>32</c:v>
                </c:pt>
                <c:pt idx="16">
                  <c:v>20</c:v>
                </c:pt>
                <c:pt idx="17">
                  <c:v>27</c:v>
                </c:pt>
                <c:pt idx="18">
                  <c:v>33</c:v>
                </c:pt>
                <c:pt idx="19">
                  <c:v>24</c:v>
                </c:pt>
                <c:pt idx="20">
                  <c:v>18</c:v>
                </c:pt>
              </c:numCache>
            </c:numRef>
          </c:val>
          <c:smooth val="0"/>
        </c:ser>
        <c:ser>
          <c:idx val="2"/>
          <c:order val="2"/>
          <c:tx>
            <c:strRef>
              <c:f>'Question 9'!$E$9</c:f>
              <c:strCache>
                <c:ptCount val="1"/>
                <c:pt idx="0">
                  <c:v>Sum of Followers</c:v>
                </c:pt>
              </c:strCache>
            </c:strRef>
          </c:tx>
          <c:spPr>
            <a:ln w="28575" cap="rnd">
              <a:solidFill>
                <a:schemeClr val="accent3"/>
              </a:solidFill>
              <a:round/>
            </a:ln>
            <a:effectLst/>
          </c:spPr>
          <c:marker>
            <c:symbol val="none"/>
          </c:marker>
          <c:cat>
            <c:multiLvlStrRef>
              <c:f>'Question 9'!$B$10:$B$39</c:f>
              <c:multiLvlStrCache>
                <c:ptCount val="21"/>
                <c:lvl>
                  <c:pt idx="0">
                    <c:v>Cuisine</c:v>
                  </c:pt>
                  <c:pt idx="1">
                    <c:v>Entertainment</c:v>
                  </c:pt>
                  <c:pt idx="2">
                    <c:v>Gaming &amp; Technology</c:v>
                  </c:pt>
                  <c:pt idx="3">
                    <c:v>Knowledge &amp; Education</c:v>
                  </c:pt>
                  <c:pt idx="4">
                    <c:v>Beauty &amp; Fashion</c:v>
                  </c:pt>
                  <c:pt idx="5">
                    <c:v>Finance &amp; Business</c:v>
                  </c:pt>
                  <c:pt idx="6">
                    <c:v>Knowledge &amp; Education</c:v>
                  </c:pt>
                  <c:pt idx="7">
                    <c:v>Finance &amp; Business</c:v>
                  </c:pt>
                  <c:pt idx="8">
                    <c:v>Health &amp; Wellness</c:v>
                  </c:pt>
                  <c:pt idx="9">
                    <c:v>Knowledge &amp; Education</c:v>
                  </c:pt>
                  <c:pt idx="10">
                    <c:v>Meme Page</c:v>
                  </c:pt>
                  <c:pt idx="11">
                    <c:v>Photography </c:v>
                  </c:pt>
                  <c:pt idx="12">
                    <c:v>Travel &amp; Adventure</c:v>
                  </c:pt>
                  <c:pt idx="13">
                    <c:v>Travel &amp; Adventure</c:v>
                  </c:pt>
                  <c:pt idx="14">
                    <c:v>Beauty &amp; Fashion</c:v>
                  </c:pt>
                  <c:pt idx="15">
                    <c:v>Gaming &amp; Technology</c:v>
                  </c:pt>
                  <c:pt idx="16">
                    <c:v>Meme Page</c:v>
                  </c:pt>
                  <c:pt idx="17">
                    <c:v>Photography </c:v>
                  </c:pt>
                  <c:pt idx="18">
                    <c:v>Travel &amp; Adventure</c:v>
                  </c:pt>
                  <c:pt idx="19">
                    <c:v>Entertainment</c:v>
                  </c:pt>
                  <c:pt idx="20">
                    <c:v>Finance &amp; Business</c:v>
                  </c:pt>
                </c:lvl>
                <c:lvl>
                  <c:pt idx="0">
                    <c:v>MACRO</c:v>
                  </c:pt>
                  <c:pt idx="4">
                    <c:v>MICRO</c:v>
                  </c:pt>
                  <c:pt idx="7">
                    <c:v>NANO</c:v>
                  </c:pt>
                  <c:pt idx="13">
                    <c:v>MACRO</c:v>
                  </c:pt>
                  <c:pt idx="14">
                    <c:v>MICRO</c:v>
                  </c:pt>
                  <c:pt idx="19">
                    <c:v>NANO</c:v>
                  </c:pt>
                </c:lvl>
                <c:lvl>
                  <c:pt idx="0">
                    <c:v>Female</c:v>
                  </c:pt>
                  <c:pt idx="13">
                    <c:v>Male</c:v>
                  </c:pt>
                </c:lvl>
              </c:multiLvlStrCache>
            </c:multiLvlStrRef>
          </c:cat>
          <c:val>
            <c:numRef>
              <c:f>'Question 9'!$E$10:$E$39</c:f>
              <c:numCache>
                <c:formatCode>General</c:formatCode>
                <c:ptCount val="21"/>
                <c:pt idx="0">
                  <c:v>190000</c:v>
                </c:pt>
                <c:pt idx="1">
                  <c:v>71000</c:v>
                </c:pt>
                <c:pt idx="2">
                  <c:v>77000</c:v>
                </c:pt>
                <c:pt idx="3">
                  <c:v>84190</c:v>
                </c:pt>
                <c:pt idx="4">
                  <c:v>46900</c:v>
                </c:pt>
                <c:pt idx="5">
                  <c:v>42000</c:v>
                </c:pt>
                <c:pt idx="6">
                  <c:v>30900</c:v>
                </c:pt>
                <c:pt idx="7">
                  <c:v>42000</c:v>
                </c:pt>
                <c:pt idx="8">
                  <c:v>50900</c:v>
                </c:pt>
                <c:pt idx="9">
                  <c:v>23000</c:v>
                </c:pt>
                <c:pt idx="10">
                  <c:v>46000</c:v>
                </c:pt>
                <c:pt idx="11">
                  <c:v>26000</c:v>
                </c:pt>
                <c:pt idx="12">
                  <c:v>29000</c:v>
                </c:pt>
                <c:pt idx="13">
                  <c:v>294000</c:v>
                </c:pt>
                <c:pt idx="14">
                  <c:v>49800</c:v>
                </c:pt>
                <c:pt idx="15">
                  <c:v>52000</c:v>
                </c:pt>
                <c:pt idx="16">
                  <c:v>49600</c:v>
                </c:pt>
                <c:pt idx="17">
                  <c:v>34000</c:v>
                </c:pt>
                <c:pt idx="18">
                  <c:v>46700</c:v>
                </c:pt>
                <c:pt idx="19">
                  <c:v>11300</c:v>
                </c:pt>
                <c:pt idx="20">
                  <c:v>22700</c:v>
                </c:pt>
              </c:numCache>
            </c:numRef>
          </c:val>
          <c:smooth val="0"/>
        </c:ser>
        <c:ser>
          <c:idx val="3"/>
          <c:order val="3"/>
          <c:tx>
            <c:strRef>
              <c:f>'Question 9'!$F$9</c:f>
              <c:strCache>
                <c:ptCount val="1"/>
                <c:pt idx="0">
                  <c:v>% of Followers2</c:v>
                </c:pt>
              </c:strCache>
            </c:strRef>
          </c:tx>
          <c:spPr>
            <a:ln w="28575" cap="rnd">
              <a:solidFill>
                <a:schemeClr val="accent4"/>
              </a:solidFill>
              <a:round/>
            </a:ln>
            <a:effectLst/>
          </c:spPr>
          <c:marker>
            <c:symbol val="none"/>
          </c:marker>
          <c:cat>
            <c:multiLvlStrRef>
              <c:f>'Question 9'!$B$10:$B$39</c:f>
              <c:multiLvlStrCache>
                <c:ptCount val="21"/>
                <c:lvl>
                  <c:pt idx="0">
                    <c:v>Cuisine</c:v>
                  </c:pt>
                  <c:pt idx="1">
                    <c:v>Entertainment</c:v>
                  </c:pt>
                  <c:pt idx="2">
                    <c:v>Gaming &amp; Technology</c:v>
                  </c:pt>
                  <c:pt idx="3">
                    <c:v>Knowledge &amp; Education</c:v>
                  </c:pt>
                  <c:pt idx="4">
                    <c:v>Beauty &amp; Fashion</c:v>
                  </c:pt>
                  <c:pt idx="5">
                    <c:v>Finance &amp; Business</c:v>
                  </c:pt>
                  <c:pt idx="6">
                    <c:v>Knowledge &amp; Education</c:v>
                  </c:pt>
                  <c:pt idx="7">
                    <c:v>Finance &amp; Business</c:v>
                  </c:pt>
                  <c:pt idx="8">
                    <c:v>Health &amp; Wellness</c:v>
                  </c:pt>
                  <c:pt idx="9">
                    <c:v>Knowledge &amp; Education</c:v>
                  </c:pt>
                  <c:pt idx="10">
                    <c:v>Meme Page</c:v>
                  </c:pt>
                  <c:pt idx="11">
                    <c:v>Photography </c:v>
                  </c:pt>
                  <c:pt idx="12">
                    <c:v>Travel &amp; Adventure</c:v>
                  </c:pt>
                  <c:pt idx="13">
                    <c:v>Travel &amp; Adventure</c:v>
                  </c:pt>
                  <c:pt idx="14">
                    <c:v>Beauty &amp; Fashion</c:v>
                  </c:pt>
                  <c:pt idx="15">
                    <c:v>Gaming &amp; Technology</c:v>
                  </c:pt>
                  <c:pt idx="16">
                    <c:v>Meme Page</c:v>
                  </c:pt>
                  <c:pt idx="17">
                    <c:v>Photography </c:v>
                  </c:pt>
                  <c:pt idx="18">
                    <c:v>Travel &amp; Adventure</c:v>
                  </c:pt>
                  <c:pt idx="19">
                    <c:v>Entertainment</c:v>
                  </c:pt>
                  <c:pt idx="20">
                    <c:v>Finance &amp; Business</c:v>
                  </c:pt>
                </c:lvl>
                <c:lvl>
                  <c:pt idx="0">
                    <c:v>MACRO</c:v>
                  </c:pt>
                  <c:pt idx="4">
                    <c:v>MICRO</c:v>
                  </c:pt>
                  <c:pt idx="7">
                    <c:v>NANO</c:v>
                  </c:pt>
                  <c:pt idx="13">
                    <c:v>MACRO</c:v>
                  </c:pt>
                  <c:pt idx="14">
                    <c:v>MICRO</c:v>
                  </c:pt>
                  <c:pt idx="19">
                    <c:v>NANO</c:v>
                  </c:pt>
                </c:lvl>
                <c:lvl>
                  <c:pt idx="0">
                    <c:v>Female</c:v>
                  </c:pt>
                  <c:pt idx="13">
                    <c:v>Male</c:v>
                  </c:pt>
                </c:lvl>
              </c:multiLvlStrCache>
            </c:multiLvlStrRef>
          </c:cat>
          <c:val>
            <c:numRef>
              <c:f>'Question 9'!$F$10:$F$39</c:f>
              <c:numCache>
                <c:formatCode>0.00%</c:formatCode>
                <c:ptCount val="21"/>
                <c:pt idx="0">
                  <c:v>0.14404961371958847</c:v>
                </c:pt>
                <c:pt idx="1">
                  <c:v>5.3829066179425164E-2</c:v>
                </c:pt>
                <c:pt idx="2">
                  <c:v>5.8378001349517435E-2</c:v>
                </c:pt>
                <c:pt idx="3">
                  <c:v>6.3829141995011329E-2</c:v>
                </c:pt>
                <c:pt idx="4">
                  <c:v>3.5557509912887891E-2</c:v>
                </c:pt>
                <c:pt idx="5">
                  <c:v>3.1842546190645873E-2</c:v>
                </c:pt>
                <c:pt idx="6">
                  <c:v>2.3427016125975177E-2</c:v>
                </c:pt>
                <c:pt idx="7">
                  <c:v>3.1842546190645873E-2</c:v>
                </c:pt>
                <c:pt idx="8">
                  <c:v>3.8590133359616072E-2</c:v>
                </c:pt>
                <c:pt idx="9">
                  <c:v>1.7437584818687027E-2</c:v>
                </c:pt>
                <c:pt idx="10">
                  <c:v>3.4875169637374054E-2</c:v>
                </c:pt>
                <c:pt idx="11">
                  <c:v>1.9712052403733159E-2</c:v>
                </c:pt>
                <c:pt idx="12">
                  <c:v>2.1986519988779294E-2</c:v>
                </c:pt>
                <c:pt idx="13">
                  <c:v>0.2228978233345211</c:v>
                </c:pt>
                <c:pt idx="14">
                  <c:v>3.7756161911765819E-2</c:v>
                </c:pt>
                <c:pt idx="15">
                  <c:v>3.9424104807466318E-2</c:v>
                </c:pt>
                <c:pt idx="16">
                  <c:v>3.7604530739429411E-2</c:v>
                </c:pt>
                <c:pt idx="17">
                  <c:v>2.5777299297189516E-2</c:v>
                </c:pt>
                <c:pt idx="18">
                  <c:v>3.5405878740551483E-2</c:v>
                </c:pt>
                <c:pt idx="19">
                  <c:v>8.5671612370071034E-3</c:v>
                </c:pt>
                <c:pt idx="20">
                  <c:v>1.7210138060182411E-2</c:v>
                </c:pt>
              </c:numCache>
            </c:numRef>
          </c:val>
          <c:smooth val="0"/>
        </c:ser>
        <c:ser>
          <c:idx val="4"/>
          <c:order val="4"/>
          <c:tx>
            <c:strRef>
              <c:f>'Question 9'!$G$9</c:f>
              <c:strCache>
                <c:ptCount val="1"/>
                <c:pt idx="0">
                  <c:v>Max of Avg. Likes</c:v>
                </c:pt>
              </c:strCache>
            </c:strRef>
          </c:tx>
          <c:spPr>
            <a:ln w="28575" cap="rnd">
              <a:solidFill>
                <a:schemeClr val="accent5"/>
              </a:solidFill>
              <a:round/>
            </a:ln>
            <a:effectLst/>
          </c:spPr>
          <c:marker>
            <c:symbol val="none"/>
          </c:marker>
          <c:cat>
            <c:multiLvlStrRef>
              <c:f>'Question 9'!$B$10:$B$39</c:f>
              <c:multiLvlStrCache>
                <c:ptCount val="21"/>
                <c:lvl>
                  <c:pt idx="0">
                    <c:v>Cuisine</c:v>
                  </c:pt>
                  <c:pt idx="1">
                    <c:v>Entertainment</c:v>
                  </c:pt>
                  <c:pt idx="2">
                    <c:v>Gaming &amp; Technology</c:v>
                  </c:pt>
                  <c:pt idx="3">
                    <c:v>Knowledge &amp; Education</c:v>
                  </c:pt>
                  <c:pt idx="4">
                    <c:v>Beauty &amp; Fashion</c:v>
                  </c:pt>
                  <c:pt idx="5">
                    <c:v>Finance &amp; Business</c:v>
                  </c:pt>
                  <c:pt idx="6">
                    <c:v>Knowledge &amp; Education</c:v>
                  </c:pt>
                  <c:pt idx="7">
                    <c:v>Finance &amp; Business</c:v>
                  </c:pt>
                  <c:pt idx="8">
                    <c:v>Health &amp; Wellness</c:v>
                  </c:pt>
                  <c:pt idx="9">
                    <c:v>Knowledge &amp; Education</c:v>
                  </c:pt>
                  <c:pt idx="10">
                    <c:v>Meme Page</c:v>
                  </c:pt>
                  <c:pt idx="11">
                    <c:v>Photography </c:v>
                  </c:pt>
                  <c:pt idx="12">
                    <c:v>Travel &amp; Adventure</c:v>
                  </c:pt>
                  <c:pt idx="13">
                    <c:v>Travel &amp; Adventure</c:v>
                  </c:pt>
                  <c:pt idx="14">
                    <c:v>Beauty &amp; Fashion</c:v>
                  </c:pt>
                  <c:pt idx="15">
                    <c:v>Gaming &amp; Technology</c:v>
                  </c:pt>
                  <c:pt idx="16">
                    <c:v>Meme Page</c:v>
                  </c:pt>
                  <c:pt idx="17">
                    <c:v>Photography </c:v>
                  </c:pt>
                  <c:pt idx="18">
                    <c:v>Travel &amp; Adventure</c:v>
                  </c:pt>
                  <c:pt idx="19">
                    <c:v>Entertainment</c:v>
                  </c:pt>
                  <c:pt idx="20">
                    <c:v>Finance &amp; Business</c:v>
                  </c:pt>
                </c:lvl>
                <c:lvl>
                  <c:pt idx="0">
                    <c:v>MACRO</c:v>
                  </c:pt>
                  <c:pt idx="4">
                    <c:v>MICRO</c:v>
                  </c:pt>
                  <c:pt idx="7">
                    <c:v>NANO</c:v>
                  </c:pt>
                  <c:pt idx="13">
                    <c:v>MACRO</c:v>
                  </c:pt>
                  <c:pt idx="14">
                    <c:v>MICRO</c:v>
                  </c:pt>
                  <c:pt idx="19">
                    <c:v>NANO</c:v>
                  </c:pt>
                </c:lvl>
                <c:lvl>
                  <c:pt idx="0">
                    <c:v>Female</c:v>
                  </c:pt>
                  <c:pt idx="13">
                    <c:v>Male</c:v>
                  </c:pt>
                </c:lvl>
              </c:multiLvlStrCache>
            </c:multiLvlStrRef>
          </c:cat>
          <c:val>
            <c:numRef>
              <c:f>'Question 9'!$G$10:$G$39</c:f>
              <c:numCache>
                <c:formatCode>General</c:formatCode>
                <c:ptCount val="21"/>
                <c:pt idx="0">
                  <c:v>192800</c:v>
                </c:pt>
                <c:pt idx="1">
                  <c:v>72500</c:v>
                </c:pt>
                <c:pt idx="2">
                  <c:v>26200</c:v>
                </c:pt>
                <c:pt idx="3">
                  <c:v>6900</c:v>
                </c:pt>
                <c:pt idx="4">
                  <c:v>43100</c:v>
                </c:pt>
                <c:pt idx="5">
                  <c:v>134600</c:v>
                </c:pt>
                <c:pt idx="6">
                  <c:v>313700</c:v>
                </c:pt>
                <c:pt idx="7">
                  <c:v>85100</c:v>
                </c:pt>
                <c:pt idx="8">
                  <c:v>93400</c:v>
                </c:pt>
                <c:pt idx="9">
                  <c:v>72100</c:v>
                </c:pt>
                <c:pt idx="10">
                  <c:v>117100</c:v>
                </c:pt>
                <c:pt idx="11">
                  <c:v>108000</c:v>
                </c:pt>
                <c:pt idx="12">
                  <c:v>139200</c:v>
                </c:pt>
                <c:pt idx="13">
                  <c:v>205800</c:v>
                </c:pt>
                <c:pt idx="14">
                  <c:v>672500</c:v>
                </c:pt>
                <c:pt idx="15">
                  <c:v>14600</c:v>
                </c:pt>
                <c:pt idx="16">
                  <c:v>593000</c:v>
                </c:pt>
                <c:pt idx="17">
                  <c:v>6000</c:v>
                </c:pt>
                <c:pt idx="18">
                  <c:v>20000</c:v>
                </c:pt>
                <c:pt idx="19">
                  <c:v>116100</c:v>
                </c:pt>
                <c:pt idx="20">
                  <c:v>43000</c:v>
                </c:pt>
              </c:numCache>
            </c:numRef>
          </c:val>
          <c:smooth val="0"/>
        </c:ser>
        <c:ser>
          <c:idx val="5"/>
          <c:order val="5"/>
          <c:tx>
            <c:strRef>
              <c:f>'Question 9'!$H$9</c:f>
              <c:strCache>
                <c:ptCount val="1"/>
                <c:pt idx="0">
                  <c:v>Min of Avg. Likes</c:v>
                </c:pt>
              </c:strCache>
            </c:strRef>
          </c:tx>
          <c:spPr>
            <a:ln w="28575" cap="rnd">
              <a:solidFill>
                <a:schemeClr val="accent6"/>
              </a:solidFill>
              <a:round/>
            </a:ln>
            <a:effectLst/>
          </c:spPr>
          <c:marker>
            <c:symbol val="none"/>
          </c:marker>
          <c:cat>
            <c:multiLvlStrRef>
              <c:f>'Question 9'!$B$10:$B$39</c:f>
              <c:multiLvlStrCache>
                <c:ptCount val="21"/>
                <c:lvl>
                  <c:pt idx="0">
                    <c:v>Cuisine</c:v>
                  </c:pt>
                  <c:pt idx="1">
                    <c:v>Entertainment</c:v>
                  </c:pt>
                  <c:pt idx="2">
                    <c:v>Gaming &amp; Technology</c:v>
                  </c:pt>
                  <c:pt idx="3">
                    <c:v>Knowledge &amp; Education</c:v>
                  </c:pt>
                  <c:pt idx="4">
                    <c:v>Beauty &amp; Fashion</c:v>
                  </c:pt>
                  <c:pt idx="5">
                    <c:v>Finance &amp; Business</c:v>
                  </c:pt>
                  <c:pt idx="6">
                    <c:v>Knowledge &amp; Education</c:v>
                  </c:pt>
                  <c:pt idx="7">
                    <c:v>Finance &amp; Business</c:v>
                  </c:pt>
                  <c:pt idx="8">
                    <c:v>Health &amp; Wellness</c:v>
                  </c:pt>
                  <c:pt idx="9">
                    <c:v>Knowledge &amp; Education</c:v>
                  </c:pt>
                  <c:pt idx="10">
                    <c:v>Meme Page</c:v>
                  </c:pt>
                  <c:pt idx="11">
                    <c:v>Photography </c:v>
                  </c:pt>
                  <c:pt idx="12">
                    <c:v>Travel &amp; Adventure</c:v>
                  </c:pt>
                  <c:pt idx="13">
                    <c:v>Travel &amp; Adventure</c:v>
                  </c:pt>
                  <c:pt idx="14">
                    <c:v>Beauty &amp; Fashion</c:v>
                  </c:pt>
                  <c:pt idx="15">
                    <c:v>Gaming &amp; Technology</c:v>
                  </c:pt>
                  <c:pt idx="16">
                    <c:v>Meme Page</c:v>
                  </c:pt>
                  <c:pt idx="17">
                    <c:v>Photography </c:v>
                  </c:pt>
                  <c:pt idx="18">
                    <c:v>Travel &amp; Adventure</c:v>
                  </c:pt>
                  <c:pt idx="19">
                    <c:v>Entertainment</c:v>
                  </c:pt>
                  <c:pt idx="20">
                    <c:v>Finance &amp; Business</c:v>
                  </c:pt>
                </c:lvl>
                <c:lvl>
                  <c:pt idx="0">
                    <c:v>MACRO</c:v>
                  </c:pt>
                  <c:pt idx="4">
                    <c:v>MICRO</c:v>
                  </c:pt>
                  <c:pt idx="7">
                    <c:v>NANO</c:v>
                  </c:pt>
                  <c:pt idx="13">
                    <c:v>MACRO</c:v>
                  </c:pt>
                  <c:pt idx="14">
                    <c:v>MICRO</c:v>
                  </c:pt>
                  <c:pt idx="19">
                    <c:v>NANO</c:v>
                  </c:pt>
                </c:lvl>
                <c:lvl>
                  <c:pt idx="0">
                    <c:v>Female</c:v>
                  </c:pt>
                  <c:pt idx="13">
                    <c:v>Male</c:v>
                  </c:pt>
                </c:lvl>
              </c:multiLvlStrCache>
            </c:multiLvlStrRef>
          </c:cat>
          <c:val>
            <c:numRef>
              <c:f>'Question 9'!$H$10:$H$39</c:f>
              <c:numCache>
                <c:formatCode>General</c:formatCode>
                <c:ptCount val="21"/>
                <c:pt idx="0">
                  <c:v>192800</c:v>
                </c:pt>
                <c:pt idx="1">
                  <c:v>72500</c:v>
                </c:pt>
                <c:pt idx="2">
                  <c:v>26200</c:v>
                </c:pt>
                <c:pt idx="3">
                  <c:v>6900</c:v>
                </c:pt>
                <c:pt idx="4">
                  <c:v>43100</c:v>
                </c:pt>
                <c:pt idx="5">
                  <c:v>134600</c:v>
                </c:pt>
                <c:pt idx="6">
                  <c:v>313700</c:v>
                </c:pt>
                <c:pt idx="7">
                  <c:v>13700</c:v>
                </c:pt>
                <c:pt idx="8">
                  <c:v>27000</c:v>
                </c:pt>
                <c:pt idx="9">
                  <c:v>72100</c:v>
                </c:pt>
                <c:pt idx="10">
                  <c:v>102400</c:v>
                </c:pt>
                <c:pt idx="11">
                  <c:v>108000</c:v>
                </c:pt>
                <c:pt idx="12">
                  <c:v>139200</c:v>
                </c:pt>
                <c:pt idx="13">
                  <c:v>205800</c:v>
                </c:pt>
                <c:pt idx="14">
                  <c:v>672500</c:v>
                </c:pt>
                <c:pt idx="15">
                  <c:v>14600</c:v>
                </c:pt>
                <c:pt idx="16">
                  <c:v>593000</c:v>
                </c:pt>
                <c:pt idx="17">
                  <c:v>6000</c:v>
                </c:pt>
                <c:pt idx="18">
                  <c:v>20000</c:v>
                </c:pt>
                <c:pt idx="19">
                  <c:v>116100</c:v>
                </c:pt>
                <c:pt idx="20">
                  <c:v>43000</c:v>
                </c:pt>
              </c:numCache>
            </c:numRef>
          </c:val>
          <c:smooth val="0"/>
        </c:ser>
        <c:ser>
          <c:idx val="6"/>
          <c:order val="6"/>
          <c:tx>
            <c:strRef>
              <c:f>'Question 9'!$I$9</c:f>
              <c:strCache>
                <c:ptCount val="1"/>
                <c:pt idx="0">
                  <c:v>Average of Engagement Rate</c:v>
                </c:pt>
              </c:strCache>
            </c:strRef>
          </c:tx>
          <c:spPr>
            <a:ln w="28575" cap="rnd">
              <a:solidFill>
                <a:schemeClr val="accent1">
                  <a:lumMod val="60000"/>
                </a:schemeClr>
              </a:solidFill>
              <a:round/>
            </a:ln>
            <a:effectLst/>
          </c:spPr>
          <c:marker>
            <c:symbol val="none"/>
          </c:marker>
          <c:cat>
            <c:multiLvlStrRef>
              <c:f>'Question 9'!$B$10:$B$39</c:f>
              <c:multiLvlStrCache>
                <c:ptCount val="21"/>
                <c:lvl>
                  <c:pt idx="0">
                    <c:v>Cuisine</c:v>
                  </c:pt>
                  <c:pt idx="1">
                    <c:v>Entertainment</c:v>
                  </c:pt>
                  <c:pt idx="2">
                    <c:v>Gaming &amp; Technology</c:v>
                  </c:pt>
                  <c:pt idx="3">
                    <c:v>Knowledge &amp; Education</c:v>
                  </c:pt>
                  <c:pt idx="4">
                    <c:v>Beauty &amp; Fashion</c:v>
                  </c:pt>
                  <c:pt idx="5">
                    <c:v>Finance &amp; Business</c:v>
                  </c:pt>
                  <c:pt idx="6">
                    <c:v>Knowledge &amp; Education</c:v>
                  </c:pt>
                  <c:pt idx="7">
                    <c:v>Finance &amp; Business</c:v>
                  </c:pt>
                  <c:pt idx="8">
                    <c:v>Health &amp; Wellness</c:v>
                  </c:pt>
                  <c:pt idx="9">
                    <c:v>Knowledge &amp; Education</c:v>
                  </c:pt>
                  <c:pt idx="10">
                    <c:v>Meme Page</c:v>
                  </c:pt>
                  <c:pt idx="11">
                    <c:v>Photography </c:v>
                  </c:pt>
                  <c:pt idx="12">
                    <c:v>Travel &amp; Adventure</c:v>
                  </c:pt>
                  <c:pt idx="13">
                    <c:v>Travel &amp; Adventure</c:v>
                  </c:pt>
                  <c:pt idx="14">
                    <c:v>Beauty &amp; Fashion</c:v>
                  </c:pt>
                  <c:pt idx="15">
                    <c:v>Gaming &amp; Technology</c:v>
                  </c:pt>
                  <c:pt idx="16">
                    <c:v>Meme Page</c:v>
                  </c:pt>
                  <c:pt idx="17">
                    <c:v>Photography </c:v>
                  </c:pt>
                  <c:pt idx="18">
                    <c:v>Travel &amp; Adventure</c:v>
                  </c:pt>
                  <c:pt idx="19">
                    <c:v>Entertainment</c:v>
                  </c:pt>
                  <c:pt idx="20">
                    <c:v>Finance &amp; Business</c:v>
                  </c:pt>
                </c:lvl>
                <c:lvl>
                  <c:pt idx="0">
                    <c:v>MACRO</c:v>
                  </c:pt>
                  <c:pt idx="4">
                    <c:v>MICRO</c:v>
                  </c:pt>
                  <c:pt idx="7">
                    <c:v>NANO</c:v>
                  </c:pt>
                  <c:pt idx="13">
                    <c:v>MACRO</c:v>
                  </c:pt>
                  <c:pt idx="14">
                    <c:v>MICRO</c:v>
                  </c:pt>
                  <c:pt idx="19">
                    <c:v>NANO</c:v>
                  </c:pt>
                </c:lvl>
                <c:lvl>
                  <c:pt idx="0">
                    <c:v>Female</c:v>
                  </c:pt>
                  <c:pt idx="13">
                    <c:v>Male</c:v>
                  </c:pt>
                </c:lvl>
              </c:multiLvlStrCache>
            </c:multiLvlStrRef>
          </c:cat>
          <c:val>
            <c:numRef>
              <c:f>'Question 9'!$I$10:$I$39</c:f>
              <c:numCache>
                <c:formatCode>General</c:formatCode>
                <c:ptCount val="21"/>
                <c:pt idx="0">
                  <c:v>2.8199999999999999E-2</c:v>
                </c:pt>
                <c:pt idx="1">
                  <c:v>8.0000000000000002E-3</c:v>
                </c:pt>
                <c:pt idx="2">
                  <c:v>7.1000000000000004E-3</c:v>
                </c:pt>
                <c:pt idx="3">
                  <c:v>1E-4</c:v>
                </c:pt>
                <c:pt idx="4">
                  <c:v>1.0500000000000001E-2</c:v>
                </c:pt>
                <c:pt idx="5">
                  <c:v>1.6400000000000001E-2</c:v>
                </c:pt>
                <c:pt idx="6">
                  <c:v>1.03E-2</c:v>
                </c:pt>
                <c:pt idx="7">
                  <c:v>2.0199999999999999E-2</c:v>
                </c:pt>
                <c:pt idx="8">
                  <c:v>2.52E-2</c:v>
                </c:pt>
                <c:pt idx="9">
                  <c:v>2.18E-2</c:v>
                </c:pt>
                <c:pt idx="10">
                  <c:v>1.9799999999999998E-2</c:v>
                </c:pt>
                <c:pt idx="11">
                  <c:v>1.6500000000000001E-2</c:v>
                </c:pt>
                <c:pt idx="12">
                  <c:v>4.8300000000000003E-2</c:v>
                </c:pt>
                <c:pt idx="13">
                  <c:v>5.4600000000000003E-2</c:v>
                </c:pt>
                <c:pt idx="14">
                  <c:v>1.3599999999999999E-2</c:v>
                </c:pt>
                <c:pt idx="15">
                  <c:v>6.8999999999999999E-3</c:v>
                </c:pt>
                <c:pt idx="16">
                  <c:v>3.7999999999999999E-2</c:v>
                </c:pt>
                <c:pt idx="17">
                  <c:v>2E-3</c:v>
                </c:pt>
                <c:pt idx="18">
                  <c:v>1.29E-2</c:v>
                </c:pt>
                <c:pt idx="19">
                  <c:v>1.03E-2</c:v>
                </c:pt>
                <c:pt idx="20">
                  <c:v>1.3899999999999999E-2</c:v>
                </c:pt>
              </c:numCache>
            </c:numRef>
          </c:val>
          <c:smooth val="0"/>
        </c:ser>
        <c:ser>
          <c:idx val="7"/>
          <c:order val="7"/>
          <c:tx>
            <c:strRef>
              <c:f>'Question 9'!$J$9</c:f>
              <c:strCache>
                <c:ptCount val="1"/>
                <c:pt idx="0">
                  <c:v>StdDev of Engagement Rate</c:v>
                </c:pt>
              </c:strCache>
            </c:strRef>
          </c:tx>
          <c:spPr>
            <a:ln w="28575" cap="rnd">
              <a:solidFill>
                <a:schemeClr val="accent2">
                  <a:lumMod val="60000"/>
                </a:schemeClr>
              </a:solidFill>
              <a:round/>
            </a:ln>
            <a:effectLst/>
          </c:spPr>
          <c:marker>
            <c:symbol val="none"/>
          </c:marker>
          <c:cat>
            <c:multiLvlStrRef>
              <c:f>'Question 9'!$B$10:$B$39</c:f>
              <c:multiLvlStrCache>
                <c:ptCount val="21"/>
                <c:lvl>
                  <c:pt idx="0">
                    <c:v>Cuisine</c:v>
                  </c:pt>
                  <c:pt idx="1">
                    <c:v>Entertainment</c:v>
                  </c:pt>
                  <c:pt idx="2">
                    <c:v>Gaming &amp; Technology</c:v>
                  </c:pt>
                  <c:pt idx="3">
                    <c:v>Knowledge &amp; Education</c:v>
                  </c:pt>
                  <c:pt idx="4">
                    <c:v>Beauty &amp; Fashion</c:v>
                  </c:pt>
                  <c:pt idx="5">
                    <c:v>Finance &amp; Business</c:v>
                  </c:pt>
                  <c:pt idx="6">
                    <c:v>Knowledge &amp; Education</c:v>
                  </c:pt>
                  <c:pt idx="7">
                    <c:v>Finance &amp; Business</c:v>
                  </c:pt>
                  <c:pt idx="8">
                    <c:v>Health &amp; Wellness</c:v>
                  </c:pt>
                  <c:pt idx="9">
                    <c:v>Knowledge &amp; Education</c:v>
                  </c:pt>
                  <c:pt idx="10">
                    <c:v>Meme Page</c:v>
                  </c:pt>
                  <c:pt idx="11">
                    <c:v>Photography </c:v>
                  </c:pt>
                  <c:pt idx="12">
                    <c:v>Travel &amp; Adventure</c:v>
                  </c:pt>
                  <c:pt idx="13">
                    <c:v>Travel &amp; Adventure</c:v>
                  </c:pt>
                  <c:pt idx="14">
                    <c:v>Beauty &amp; Fashion</c:v>
                  </c:pt>
                  <c:pt idx="15">
                    <c:v>Gaming &amp; Technology</c:v>
                  </c:pt>
                  <c:pt idx="16">
                    <c:v>Meme Page</c:v>
                  </c:pt>
                  <c:pt idx="17">
                    <c:v>Photography </c:v>
                  </c:pt>
                  <c:pt idx="18">
                    <c:v>Travel &amp; Adventure</c:v>
                  </c:pt>
                  <c:pt idx="19">
                    <c:v>Entertainment</c:v>
                  </c:pt>
                  <c:pt idx="20">
                    <c:v>Finance &amp; Business</c:v>
                  </c:pt>
                </c:lvl>
                <c:lvl>
                  <c:pt idx="0">
                    <c:v>MACRO</c:v>
                  </c:pt>
                  <c:pt idx="4">
                    <c:v>MICRO</c:v>
                  </c:pt>
                  <c:pt idx="7">
                    <c:v>NANO</c:v>
                  </c:pt>
                  <c:pt idx="13">
                    <c:v>MACRO</c:v>
                  </c:pt>
                  <c:pt idx="14">
                    <c:v>MICRO</c:v>
                  </c:pt>
                  <c:pt idx="19">
                    <c:v>NANO</c:v>
                  </c:pt>
                </c:lvl>
                <c:lvl>
                  <c:pt idx="0">
                    <c:v>Female</c:v>
                  </c:pt>
                  <c:pt idx="13">
                    <c:v>Male</c:v>
                  </c:pt>
                </c:lvl>
              </c:multiLvlStrCache>
            </c:multiLvlStrRef>
          </c:cat>
          <c:val>
            <c:numRef>
              <c:f>'Question 9'!$J$10:$J$39</c:f>
              <c:numCache>
                <c:formatCode>General</c:formatCode>
                <c:ptCount val="21"/>
                <c:pt idx="0">
                  <c:v>#N/A</c:v>
                </c:pt>
                <c:pt idx="1">
                  <c:v>#N/A</c:v>
                </c:pt>
                <c:pt idx="2">
                  <c:v>#N/A</c:v>
                </c:pt>
                <c:pt idx="3">
                  <c:v>#N/A</c:v>
                </c:pt>
                <c:pt idx="4">
                  <c:v>#N/A</c:v>
                </c:pt>
                <c:pt idx="5">
                  <c:v>#N/A</c:v>
                </c:pt>
                <c:pt idx="6">
                  <c:v>#N/A</c:v>
                </c:pt>
                <c:pt idx="7">
                  <c:v>1.2303657992645926E-2</c:v>
                </c:pt>
                <c:pt idx="8">
                  <c:v>6.788225099390856E-3</c:v>
                </c:pt>
                <c:pt idx="9">
                  <c:v>#N/A</c:v>
                </c:pt>
                <c:pt idx="10">
                  <c:v>2.8284271247462052E-3</c:v>
                </c:pt>
                <c:pt idx="11">
                  <c:v>#N/A</c:v>
                </c:pt>
                <c:pt idx="12">
                  <c:v>#N/A</c:v>
                </c:pt>
                <c:pt idx="13">
                  <c:v>#N/A</c:v>
                </c:pt>
                <c:pt idx="14">
                  <c:v>#N/A</c:v>
                </c:pt>
                <c:pt idx="15">
                  <c:v>#N/A</c:v>
                </c:pt>
                <c:pt idx="16">
                  <c:v>#N/A</c:v>
                </c:pt>
                <c:pt idx="17">
                  <c:v>#N/A</c:v>
                </c:pt>
                <c:pt idx="18">
                  <c:v>#N/A</c:v>
                </c:pt>
                <c:pt idx="19">
                  <c:v>#N/A</c:v>
                </c:pt>
                <c:pt idx="20">
                  <c:v>#N/A</c:v>
                </c:pt>
              </c:numCache>
            </c:numRef>
          </c:val>
          <c:smooth val="0"/>
        </c:ser>
        <c:dLbls>
          <c:showLegendKey val="0"/>
          <c:showVal val="0"/>
          <c:showCatName val="0"/>
          <c:showSerName val="0"/>
          <c:showPercent val="0"/>
          <c:showBubbleSize val="0"/>
        </c:dLbls>
        <c:smooth val="0"/>
        <c:axId val="215818856"/>
        <c:axId val="215819640"/>
      </c:lineChart>
      <c:catAx>
        <c:axId val="21581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5819640"/>
        <c:crosses val="autoZero"/>
        <c:auto val="1"/>
        <c:lblAlgn val="ctr"/>
        <c:lblOffset val="100"/>
        <c:noMultiLvlLbl val="0"/>
      </c:catAx>
      <c:valAx>
        <c:axId val="2158196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58188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'QUESTION 7'!$B$6</c:f>
              <c:strCache>
                <c:ptCount val="1"/>
                <c:pt idx="0">
                  <c:v>FOLLOWERS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'QUESTION 7'!$C$5:$G$5</c:f>
              <c:strCache>
                <c:ptCount val="5"/>
                <c:pt idx="0">
                  <c:v>Shilpa Chaudhary</c:v>
                </c:pt>
                <c:pt idx="1">
                  <c:v>Shivani Singh</c:v>
                </c:pt>
                <c:pt idx="2">
                  <c:v>Divya Agarwal</c:v>
                </c:pt>
                <c:pt idx="3">
                  <c:v>Ritabhari Chakraborty</c:v>
                </c:pt>
                <c:pt idx="4">
                  <c:v>Himansh Kohli</c:v>
                </c:pt>
              </c:strCache>
            </c:strRef>
          </c:cat>
          <c:val>
            <c:numRef>
              <c:f>'QUESTION 7'!$C$6:$G$6</c:f>
              <c:numCache>
                <c:formatCode>General</c:formatCode>
                <c:ptCount val="5"/>
                <c:pt idx="0">
                  <c:v>12000</c:v>
                </c:pt>
                <c:pt idx="1">
                  <c:v>84190</c:v>
                </c:pt>
                <c:pt idx="2">
                  <c:v>30000</c:v>
                </c:pt>
                <c:pt idx="3">
                  <c:v>77000</c:v>
                </c:pt>
                <c:pt idx="4">
                  <c:v>34000</c:v>
                </c:pt>
              </c:numCache>
            </c:numRef>
          </c:val>
        </c:ser>
        <c:ser>
          <c:idx val="1"/>
          <c:order val="1"/>
          <c:tx>
            <c:strRef>
              <c:f>'QUESTION 7'!$B$8</c:f>
              <c:strCache>
                <c:ptCount val="1"/>
                <c:pt idx="0">
                  <c:v>Engagement Rate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'QUESTION 7'!$C$5:$G$5</c:f>
              <c:strCache>
                <c:ptCount val="5"/>
                <c:pt idx="0">
                  <c:v>Shilpa Chaudhary</c:v>
                </c:pt>
                <c:pt idx="1">
                  <c:v>Shivani Singh</c:v>
                </c:pt>
                <c:pt idx="2">
                  <c:v>Divya Agarwal</c:v>
                </c:pt>
                <c:pt idx="3">
                  <c:v>Ritabhari Chakraborty</c:v>
                </c:pt>
                <c:pt idx="4">
                  <c:v>Himansh Kohli</c:v>
                </c:pt>
              </c:strCache>
            </c:strRef>
          </c:cat>
          <c:val>
            <c:numRef>
              <c:f>'QUESTION 7'!$C$7:$G$7</c:f>
              <c:numCache>
                <c:formatCode>General</c:formatCode>
                <c:ptCount val="5"/>
                <c:pt idx="0">
                  <c:v>13700</c:v>
                </c:pt>
                <c:pt idx="1">
                  <c:v>6900</c:v>
                </c:pt>
                <c:pt idx="2">
                  <c:v>85100</c:v>
                </c:pt>
                <c:pt idx="3">
                  <c:v>26200</c:v>
                </c:pt>
                <c:pt idx="4">
                  <c:v>6000</c:v>
                </c:pt>
              </c:numCache>
            </c:numRef>
          </c:val>
        </c:ser>
        <c:dLbls>
          <c:showLegendKey val="0"/>
          <c:showVal val="0"/>
          <c:showCatName val="0"/>
          <c:showSerName val="0"/>
          <c:showPercent val="0"/>
          <c:showBubbleSize val="0"/>
        </c:dLbls>
        <c:gapWidth val="100"/>
        <c:overlap val="-24"/>
        <c:axId val="217540984"/>
        <c:axId val="217535888"/>
      </c:barChart>
      <c:catAx>
        <c:axId val="2175409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7535888"/>
        <c:crosses val="autoZero"/>
        <c:auto val="1"/>
        <c:lblAlgn val="ctr"/>
        <c:lblOffset val="100"/>
        <c:noMultiLvlLbl val="0"/>
      </c:catAx>
      <c:valAx>
        <c:axId val="2175358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754098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160020</xdr:rowOff>
    </xdr:from>
    <xdr:to>
      <xdr:col>8</xdr:col>
      <xdr:colOff>72743</xdr:colOff>
      <xdr:row>19</xdr:row>
      <xdr:rowOff>17097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60960</xdr:colOff>
      <xdr:row>3</xdr:row>
      <xdr:rowOff>22860</xdr:rowOff>
    </xdr:from>
    <xdr:to>
      <xdr:col>18</xdr:col>
      <xdr:colOff>249474</xdr:colOff>
      <xdr:row>20</xdr:row>
      <xdr:rowOff>115773</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25</xdr:row>
      <xdr:rowOff>0</xdr:rowOff>
    </xdr:from>
    <xdr:to>
      <xdr:col>19</xdr:col>
      <xdr:colOff>34834</xdr:colOff>
      <xdr:row>53</xdr:row>
      <xdr:rowOff>111034</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1264920</xdr:colOff>
      <xdr:row>10</xdr:row>
      <xdr:rowOff>99060</xdr:rowOff>
    </xdr:from>
    <xdr:to>
      <xdr:col>6</xdr:col>
      <xdr:colOff>396240</xdr:colOff>
      <xdr:row>28</xdr:row>
      <xdr:rowOff>152400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815340</xdr:colOff>
      <xdr:row>13</xdr:row>
      <xdr:rowOff>38100</xdr:rowOff>
    </xdr:from>
    <xdr:to>
      <xdr:col>1</xdr:col>
      <xdr:colOff>1143000</xdr:colOff>
      <xdr:row>27</xdr:row>
      <xdr:rowOff>51435</xdr:rowOff>
    </xdr:to>
    <mc:AlternateContent xmlns:mc="http://schemas.openxmlformats.org/markup-compatibility/2006" xmlns:a14="http://schemas.microsoft.com/office/drawing/2010/main">
      <mc:Choice Requires="a14">
        <xdr:graphicFrame macro="">
          <xdr:nvGraphicFramePr>
            <xdr:cNvPr id="2" name="Followers"/>
            <xdr:cNvGraphicFramePr/>
          </xdr:nvGraphicFramePr>
          <xdr:xfrm>
            <a:off x="0" y="0"/>
            <a:ext cx="0" cy="0"/>
          </xdr:xfrm>
          <a:graphic>
            <a:graphicData uri="http://schemas.microsoft.com/office/drawing/2010/slicer">
              <sle:slicer xmlns:sle="http://schemas.microsoft.com/office/drawing/2010/slicer" name="Followers"/>
            </a:graphicData>
          </a:graphic>
        </xdr:graphicFrame>
      </mc:Choice>
      <mc:Fallback xmlns="">
        <xdr:sp macro="" textlink="">
          <xdr:nvSpPr>
            <xdr:cNvPr id="0" name=""/>
            <xdr:cNvSpPr>
              <a:spLocks noTextEdit="1"/>
            </xdr:cNvSpPr>
          </xdr:nvSpPr>
          <xdr:spPr>
            <a:xfrm>
              <a:off x="815340" y="23164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419100</xdr:colOff>
      <xdr:row>14</xdr:row>
      <xdr:rowOff>76200</xdr:rowOff>
    </xdr:from>
    <xdr:to>
      <xdr:col>6</xdr:col>
      <xdr:colOff>746760</xdr:colOff>
      <xdr:row>28</xdr:row>
      <xdr:rowOff>89535</xdr:rowOff>
    </xdr:to>
    <mc:AlternateContent xmlns:mc="http://schemas.openxmlformats.org/markup-compatibility/2006" xmlns:a14="http://schemas.microsoft.com/office/drawing/2010/main">
      <mc:Choice Requires="a14">
        <xdr:graphicFrame macro="">
          <xdr:nvGraphicFramePr>
            <xdr:cNvPr id="3" name="Avg. Likes 2"/>
            <xdr:cNvGraphicFramePr/>
          </xdr:nvGraphicFramePr>
          <xdr:xfrm>
            <a:off x="0" y="0"/>
            <a:ext cx="0" cy="0"/>
          </xdr:xfrm>
          <a:graphic>
            <a:graphicData uri="http://schemas.microsoft.com/office/drawing/2010/slicer">
              <sle:slicer xmlns:sle="http://schemas.microsoft.com/office/drawing/2010/slicer" name="Avg. Likes 2"/>
            </a:graphicData>
          </a:graphic>
        </xdr:graphicFrame>
      </mc:Choice>
      <mc:Fallback xmlns="">
        <xdr:sp macro="" textlink="">
          <xdr:nvSpPr>
            <xdr:cNvPr id="0" name=""/>
            <xdr:cNvSpPr>
              <a:spLocks noTextEdit="1"/>
            </xdr:cNvSpPr>
          </xdr:nvSpPr>
          <xdr:spPr>
            <a:xfrm>
              <a:off x="6156960" y="25298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899160</xdr:colOff>
      <xdr:row>13</xdr:row>
      <xdr:rowOff>137160</xdr:rowOff>
    </xdr:from>
    <xdr:to>
      <xdr:col>9</xdr:col>
      <xdr:colOff>1226820</xdr:colOff>
      <xdr:row>27</xdr:row>
      <xdr:rowOff>150495</xdr:rowOff>
    </xdr:to>
    <mc:AlternateContent xmlns:mc="http://schemas.openxmlformats.org/markup-compatibility/2006" xmlns:a14="http://schemas.microsoft.com/office/drawing/2010/main">
      <mc:Choice Requires="a14">
        <xdr:graphicFrame macro="">
          <xdr:nvGraphicFramePr>
            <xdr:cNvPr id="5" name="Engagement Rate"/>
            <xdr:cNvGraphicFramePr/>
          </xdr:nvGraphicFramePr>
          <xdr:xfrm>
            <a:off x="0" y="0"/>
            <a:ext cx="0" cy="0"/>
          </xdr:xfrm>
          <a:graphic>
            <a:graphicData uri="http://schemas.microsoft.com/office/drawing/2010/slicer">
              <sle:slicer xmlns:sle="http://schemas.microsoft.com/office/drawing/2010/slicer" name="Engagement Rate"/>
            </a:graphicData>
          </a:graphic>
        </xdr:graphicFrame>
      </mc:Choice>
      <mc:Fallback xmlns="">
        <xdr:sp macro="" textlink="">
          <xdr:nvSpPr>
            <xdr:cNvPr id="0" name=""/>
            <xdr:cNvSpPr>
              <a:spLocks noTextEdit="1"/>
            </xdr:cNvSpPr>
          </xdr:nvSpPr>
          <xdr:spPr>
            <a:xfrm>
              <a:off x="11109960" y="24155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novo S145" refreshedDate="45557.061600810186" createdVersion="5" refreshedVersion="5" minRefreshableVersion="3" recordCount="24">
  <cacheSource type="worksheet">
    <worksheetSource ref="A1:K25" sheet="Answere Database"/>
  </cacheSource>
  <cacheFields count="11">
    <cacheField name="Full Name" numFmtId="0">
      <sharedItems count="24">
        <s v="Arishfa Khan"/>
        <s v="Jannat Zubair Rahmani"/>
        <s v="Siddharth Nigam"/>
        <s v="Jubin Shah"/>
        <s v="Neha Malik"/>
        <s v="Nagma"/>
        <s v="Erica J Fernandes"/>
        <s v="Shipra Khanna"/>
        <s v="Nisha Gurgain"/>
        <s v="Noorin Shereef"/>
        <s v="Manushi Chhillar"/>
        <s v="Rits Badiani (Ritika)"/>
        <s v="Divya Agarwal"/>
        <s v="Ritabhari Chakraborty"/>
        <s v="Mrunal Panchal"/>
        <s v="Barkha Singh"/>
        <s v="Shilpa Chaudhary"/>
        <s v="Beer Biceps"/>
        <s v="Himansh Kohli"/>
        <s v="Shivani Singh"/>
        <s v="Raj Aryan"/>
        <s v="Arnav"/>
        <s v="Sher"/>
        <s v="Arpita"/>
      </sharedItems>
    </cacheField>
    <cacheField name="Username" numFmtId="0">
      <sharedItems/>
    </cacheField>
    <cacheField name="Age" numFmtId="0">
      <sharedItems containsSemiMixedTypes="0" containsString="0" containsNumber="1" containsInteger="1" minValue="18" maxValue="35" count="15">
        <n v="31"/>
        <n v="29"/>
        <n v="24"/>
        <n v="32"/>
        <n v="34"/>
        <n v="22"/>
        <n v="27"/>
        <n v="23"/>
        <n v="20"/>
        <n v="26"/>
        <n v="35"/>
        <n v="30"/>
        <n v="28"/>
        <n v="18"/>
        <n v="33"/>
      </sharedItems>
    </cacheField>
    <cacheField name="Gender" numFmtId="0">
      <sharedItems count="2">
        <s v="Female"/>
        <s v="Male"/>
      </sharedItems>
    </cacheField>
    <cacheField name="Location" numFmtId="0">
      <sharedItems/>
    </cacheField>
    <cacheField name="Genre" numFmtId="0">
      <sharedItems count="10">
        <s v="Knowledge &amp; Education"/>
        <s v="Beauty &amp; Fashion"/>
        <s v="Entertainment"/>
        <s v="Gaming &amp; Technology"/>
        <s v="Finance &amp; Business"/>
        <s v="Health &amp; Wellness"/>
        <s v="Meme Page"/>
        <s v="Photography "/>
        <s v="Cuisine"/>
        <s v="Travel &amp; Adventure"/>
      </sharedItems>
    </cacheField>
    <cacheField name="Followers" numFmtId="0">
      <sharedItems containsSemiMixedTypes="0" containsString="0" containsNumber="1" containsInteger="1" minValue="11300" maxValue="294000" count="23">
        <n v="30900"/>
        <n v="49800"/>
        <n v="11300"/>
        <n v="52000"/>
        <n v="46900"/>
        <n v="42000"/>
        <n v="26000"/>
        <n v="22000"/>
        <n v="71000"/>
        <n v="23000"/>
        <n v="190000"/>
        <n v="30000"/>
        <n v="77000"/>
        <n v="24000"/>
        <n v="29000"/>
        <n v="12000"/>
        <n v="294000"/>
        <n v="34000"/>
        <n v="84190"/>
        <n v="49600"/>
        <n v="46700"/>
        <n v="22700"/>
        <n v="24900"/>
      </sharedItems>
    </cacheField>
    <cacheField name="Avg. Likes" numFmtId="3">
      <sharedItems containsSemiMixedTypes="0" containsString="0" containsNumber="1" containsInteger="1" minValue="6000" maxValue="672500" count="24">
        <n v="313700"/>
        <n v="672500"/>
        <n v="116100"/>
        <n v="14600"/>
        <n v="43100"/>
        <n v="134600"/>
        <n v="93400"/>
        <n v="102400"/>
        <n v="72500"/>
        <n v="72100"/>
        <n v="108000"/>
        <n v="192800"/>
        <n v="85100"/>
        <n v="26200"/>
        <n v="117100"/>
        <n v="139200"/>
        <n v="13700"/>
        <n v="205800"/>
        <n v="6000"/>
        <n v="6900"/>
        <n v="593000"/>
        <n v="20000"/>
        <n v="43000"/>
        <n v="27000"/>
      </sharedItems>
    </cacheField>
    <cacheField name="Engagement Rate" numFmtId="10">
      <sharedItems containsSemiMixedTypes="0" containsString="0" containsNumber="1" minValue="1E-4" maxValue="5.4600000000000003E-2" count="22">
        <n v="1.03E-2"/>
        <n v="1.3599999999999999E-2"/>
        <n v="6.8999999999999999E-3"/>
        <n v="1.0500000000000001E-2"/>
        <n v="1.6400000000000001E-2"/>
        <n v="2.0400000000000001E-2"/>
        <n v="1.78E-2"/>
        <n v="8.0000000000000002E-3"/>
        <n v="2.18E-2"/>
        <n v="1.6500000000000001E-2"/>
        <n v="2.8199999999999999E-2"/>
        <n v="2.8899999999999999E-2"/>
        <n v="7.1000000000000004E-3"/>
        <n v="4.8300000000000003E-2"/>
        <n v="1.15E-2"/>
        <n v="5.4600000000000003E-2"/>
        <n v="2E-3"/>
        <n v="1E-4"/>
        <n v="3.7999999999999999E-2"/>
        <n v="1.29E-2"/>
        <n v="1.3899999999999999E-2"/>
        <n v="0.03"/>
      </sharedItems>
    </cacheField>
    <cacheField name="CREATOR TYPE" numFmtId="0">
      <sharedItems count="3">
        <s v="MICRO"/>
        <s v="NANO"/>
        <s v="MACRO"/>
      </sharedItems>
    </cacheField>
    <cacheField name="UNIQUE ID" numFmtId="0">
      <sharedItems count="24">
        <s v="SS001K"/>
        <s v="SS002B"/>
        <s v="SS003E"/>
        <s v="SS004G"/>
        <s v="SS005B"/>
        <s v="SS006F"/>
        <s v="SS007H"/>
        <s v="SS008M"/>
        <s v="SS009E"/>
        <s v="SS010K"/>
        <s v="SS011P"/>
        <s v="SS012C"/>
        <s v="SS013F"/>
        <s v="SS014G"/>
        <s v="SS015M"/>
        <s v="SS016T"/>
        <s v="SS017F"/>
        <s v="SS018T"/>
        <s v="SS019P"/>
        <s v="SS020K"/>
        <s v="SS021M"/>
        <s v="SS022T"/>
        <s v="SS023F"/>
        <s v="SS024H"/>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4">
  <r>
    <x v="0"/>
    <s v=".@arishfakhan138"/>
    <x v="0"/>
    <x v="0"/>
    <s v="Mumbai"/>
    <x v="0"/>
    <x v="0"/>
    <x v="0"/>
    <x v="0"/>
    <x v="0"/>
    <x v="0"/>
  </r>
  <r>
    <x v="1"/>
    <s v=".@jannatzubair29"/>
    <x v="1"/>
    <x v="1"/>
    <s v="Hyderabad"/>
    <x v="1"/>
    <x v="1"/>
    <x v="1"/>
    <x v="1"/>
    <x v="0"/>
    <x v="1"/>
  </r>
  <r>
    <x v="2"/>
    <s v=".@thesiddharthnigam"/>
    <x v="2"/>
    <x v="1"/>
    <s v="Mumbai"/>
    <x v="2"/>
    <x v="2"/>
    <x v="2"/>
    <x v="0"/>
    <x v="1"/>
    <x v="2"/>
  </r>
  <r>
    <x v="3"/>
    <s v=".@jubin46"/>
    <x v="3"/>
    <x v="1"/>
    <s v="Mumbai"/>
    <x v="3"/>
    <x v="3"/>
    <x v="3"/>
    <x v="2"/>
    <x v="0"/>
    <x v="3"/>
  </r>
  <r>
    <x v="4"/>
    <s v=".@itsmenehamalik"/>
    <x v="4"/>
    <x v="0"/>
    <s v="Delhi"/>
    <x v="1"/>
    <x v="4"/>
    <x v="4"/>
    <x v="3"/>
    <x v="0"/>
    <x v="4"/>
  </r>
  <r>
    <x v="5"/>
    <s v=".@ohmygorg"/>
    <x v="5"/>
    <x v="0"/>
    <s v="Mumbai"/>
    <x v="4"/>
    <x v="5"/>
    <x v="5"/>
    <x v="4"/>
    <x v="0"/>
    <x v="5"/>
  </r>
  <r>
    <x v="6"/>
    <s v=".@IamEJF"/>
    <x v="6"/>
    <x v="0"/>
    <s v="Mumbai"/>
    <x v="5"/>
    <x v="6"/>
    <x v="6"/>
    <x v="5"/>
    <x v="1"/>
    <x v="6"/>
  </r>
  <r>
    <x v="7"/>
    <s v=".@ChefShipra"/>
    <x v="7"/>
    <x v="0"/>
    <s v="Delhi"/>
    <x v="6"/>
    <x v="7"/>
    <x v="7"/>
    <x v="6"/>
    <x v="1"/>
    <x v="7"/>
  </r>
  <r>
    <x v="8"/>
    <s v=".@iamnishaguragain"/>
    <x v="8"/>
    <x v="0"/>
    <s v="Mumbai"/>
    <x v="2"/>
    <x v="8"/>
    <x v="8"/>
    <x v="7"/>
    <x v="2"/>
    <x v="8"/>
  </r>
  <r>
    <x v="9"/>
    <s v=".@noorin_shereef_"/>
    <x v="9"/>
    <x v="0"/>
    <s v="Mumbai"/>
    <x v="0"/>
    <x v="9"/>
    <x v="9"/>
    <x v="8"/>
    <x v="1"/>
    <x v="9"/>
  </r>
  <r>
    <x v="10"/>
    <s v=".@manushichhillarofficial"/>
    <x v="2"/>
    <x v="0"/>
    <s v="Kolkata"/>
    <x v="7"/>
    <x v="6"/>
    <x v="10"/>
    <x v="9"/>
    <x v="1"/>
    <x v="10"/>
  </r>
  <r>
    <x v="11"/>
    <s v=".@rits_badiani"/>
    <x v="10"/>
    <x v="0"/>
    <s v="Delhi"/>
    <x v="8"/>
    <x v="10"/>
    <x v="11"/>
    <x v="10"/>
    <x v="2"/>
    <x v="11"/>
  </r>
  <r>
    <x v="12"/>
    <s v=".@divyaagarwal_official"/>
    <x v="11"/>
    <x v="0"/>
    <s v="Mumbai"/>
    <x v="4"/>
    <x v="11"/>
    <x v="12"/>
    <x v="11"/>
    <x v="1"/>
    <x v="12"/>
  </r>
  <r>
    <x v="13"/>
    <s v=".@ritabhari_chakraborty"/>
    <x v="11"/>
    <x v="0"/>
    <s v="Kolkata"/>
    <x v="3"/>
    <x v="12"/>
    <x v="13"/>
    <x v="12"/>
    <x v="2"/>
    <x v="13"/>
  </r>
  <r>
    <x v="14"/>
    <s v=".@_mrunu"/>
    <x v="9"/>
    <x v="0"/>
    <s v="Mumbai"/>
    <x v="6"/>
    <x v="13"/>
    <x v="14"/>
    <x v="8"/>
    <x v="1"/>
    <x v="14"/>
  </r>
  <r>
    <x v="15"/>
    <s v=".@BarkhaSingh0308"/>
    <x v="2"/>
    <x v="0"/>
    <s v="Hyderabad"/>
    <x v="9"/>
    <x v="14"/>
    <x v="15"/>
    <x v="13"/>
    <x v="1"/>
    <x v="15"/>
  </r>
  <r>
    <x v="16"/>
    <s v=".@_shilpa7799"/>
    <x v="12"/>
    <x v="0"/>
    <s v="Mumbai"/>
    <x v="4"/>
    <x v="15"/>
    <x v="16"/>
    <x v="14"/>
    <x v="1"/>
    <x v="16"/>
  </r>
  <r>
    <x v="17"/>
    <s v=".@beerbiceps"/>
    <x v="3"/>
    <x v="1"/>
    <s v="Delhi"/>
    <x v="9"/>
    <x v="16"/>
    <x v="17"/>
    <x v="15"/>
    <x v="2"/>
    <x v="17"/>
  </r>
  <r>
    <x v="18"/>
    <s v=".@kohlihimansh"/>
    <x v="6"/>
    <x v="1"/>
    <s v="Mumbai"/>
    <x v="7"/>
    <x v="17"/>
    <x v="18"/>
    <x v="16"/>
    <x v="0"/>
    <x v="18"/>
  </r>
  <r>
    <x v="19"/>
    <s v=".@shivani.singhh"/>
    <x v="13"/>
    <x v="0"/>
    <s v="Hyderabad"/>
    <x v="0"/>
    <x v="18"/>
    <x v="19"/>
    <x v="17"/>
    <x v="2"/>
    <x v="19"/>
  </r>
  <r>
    <x v="20"/>
    <s v=".@rxj.aryxn"/>
    <x v="8"/>
    <x v="1"/>
    <s v="Mumbai"/>
    <x v="6"/>
    <x v="19"/>
    <x v="20"/>
    <x v="18"/>
    <x v="0"/>
    <x v="20"/>
  </r>
  <r>
    <x v="21"/>
    <s v=".@arnavz"/>
    <x v="14"/>
    <x v="1"/>
    <s v="Bangalore"/>
    <x v="9"/>
    <x v="20"/>
    <x v="21"/>
    <x v="19"/>
    <x v="0"/>
    <x v="21"/>
  </r>
  <r>
    <x v="22"/>
    <s v=".@sherrr"/>
    <x v="13"/>
    <x v="1"/>
    <s v="Mumbai"/>
    <x v="4"/>
    <x v="21"/>
    <x v="22"/>
    <x v="20"/>
    <x v="1"/>
    <x v="22"/>
  </r>
  <r>
    <x v="23"/>
    <s v=".@arpita"/>
    <x v="9"/>
    <x v="0"/>
    <s v="Kolkata"/>
    <x v="5"/>
    <x v="22"/>
    <x v="23"/>
    <x v="21"/>
    <x v="1"/>
    <x v="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9">
  <location ref="B9:J39" firstHeaderRow="0" firstDataRow="1" firstDataCol="1"/>
  <pivotFields count="11">
    <pivotField dataField="1" showAll="0">
      <items count="25">
        <item x="0"/>
        <item x="21"/>
        <item x="23"/>
        <item x="15"/>
        <item x="17"/>
        <item x="12"/>
        <item x="6"/>
        <item x="18"/>
        <item x="1"/>
        <item x="3"/>
        <item x="10"/>
        <item x="14"/>
        <item x="5"/>
        <item x="4"/>
        <item x="8"/>
        <item x="9"/>
        <item x="20"/>
        <item x="13"/>
        <item x="11"/>
        <item x="22"/>
        <item x="16"/>
        <item x="7"/>
        <item x="19"/>
        <item x="2"/>
        <item t="default"/>
      </items>
    </pivotField>
    <pivotField showAll="0"/>
    <pivotField dataField="1" showAll="0"/>
    <pivotField axis="axisRow" multipleItemSelectionAllowed="1" showAll="0">
      <items count="3">
        <item x="0"/>
        <item x="1"/>
        <item t="default"/>
      </items>
    </pivotField>
    <pivotField showAll="0"/>
    <pivotField axis="axisRow" showAll="0">
      <items count="11">
        <item x="1"/>
        <item x="8"/>
        <item x="2"/>
        <item x="4"/>
        <item x="3"/>
        <item x="5"/>
        <item x="0"/>
        <item x="6"/>
        <item x="7"/>
        <item x="9"/>
        <item t="default"/>
      </items>
    </pivotField>
    <pivotField dataField="1" showAll="0"/>
    <pivotField dataField="1" numFmtId="3" showAll="0">
      <items count="25">
        <item x="18"/>
        <item x="19"/>
        <item x="16"/>
        <item x="3"/>
        <item x="21"/>
        <item x="13"/>
        <item x="23"/>
        <item x="22"/>
        <item x="4"/>
        <item x="9"/>
        <item x="8"/>
        <item x="12"/>
        <item x="6"/>
        <item x="7"/>
        <item x="10"/>
        <item x="2"/>
        <item x="14"/>
        <item x="5"/>
        <item x="15"/>
        <item x="11"/>
        <item x="17"/>
        <item x="0"/>
        <item x="20"/>
        <item x="1"/>
        <item t="default"/>
      </items>
    </pivotField>
    <pivotField dataField="1" numFmtId="10" showAll="0"/>
    <pivotField axis="axisRow" showAll="0">
      <items count="4">
        <item x="2"/>
        <item x="0"/>
        <item x="1"/>
        <item t="default"/>
      </items>
    </pivotField>
    <pivotField showAll="0"/>
  </pivotFields>
  <rowFields count="3">
    <field x="3"/>
    <field x="9"/>
    <field x="5"/>
  </rowFields>
  <rowItems count="30">
    <i>
      <x/>
    </i>
    <i r="1">
      <x/>
    </i>
    <i r="2">
      <x v="1"/>
    </i>
    <i r="2">
      <x v="2"/>
    </i>
    <i r="2">
      <x v="4"/>
    </i>
    <i r="2">
      <x v="6"/>
    </i>
    <i r="1">
      <x v="1"/>
    </i>
    <i r="2">
      <x/>
    </i>
    <i r="2">
      <x v="3"/>
    </i>
    <i r="2">
      <x v="6"/>
    </i>
    <i r="1">
      <x v="2"/>
    </i>
    <i r="2">
      <x v="3"/>
    </i>
    <i r="2">
      <x v="5"/>
    </i>
    <i r="2">
      <x v="6"/>
    </i>
    <i r="2">
      <x v="7"/>
    </i>
    <i r="2">
      <x v="8"/>
    </i>
    <i r="2">
      <x v="9"/>
    </i>
    <i>
      <x v="1"/>
    </i>
    <i r="1">
      <x/>
    </i>
    <i r="2">
      <x v="9"/>
    </i>
    <i r="1">
      <x v="1"/>
    </i>
    <i r="2">
      <x/>
    </i>
    <i r="2">
      <x v="4"/>
    </i>
    <i r="2">
      <x v="7"/>
    </i>
    <i r="2">
      <x v="8"/>
    </i>
    <i r="2">
      <x v="9"/>
    </i>
    <i r="1">
      <x v="2"/>
    </i>
    <i r="2">
      <x v="2"/>
    </i>
    <i r="2">
      <x v="3"/>
    </i>
    <i t="grand">
      <x/>
    </i>
  </rowItems>
  <colFields count="1">
    <field x="-2"/>
  </colFields>
  <colItems count="8">
    <i>
      <x/>
    </i>
    <i i="1">
      <x v="1"/>
    </i>
    <i i="2">
      <x v="2"/>
    </i>
    <i i="3">
      <x v="3"/>
    </i>
    <i i="4">
      <x v="4"/>
    </i>
    <i i="5">
      <x v="5"/>
    </i>
    <i i="6">
      <x v="6"/>
    </i>
    <i i="7">
      <x v="7"/>
    </i>
  </colItems>
  <dataFields count="8">
    <dataField name="Count of Full Name" fld="0" subtotal="count" baseField="0" baseItem="0"/>
    <dataField name="Average of Age" fld="2" subtotal="average" baseField="3" baseItem="0"/>
    <dataField name="Sum of Followers" fld="6" baseField="0" baseItem="0"/>
    <dataField name="% of Followers2" fld="6" showDataAs="percentOfTotal" baseField="3" baseItem="0" numFmtId="10"/>
    <dataField name="Max of Avg. Likes" fld="7" subtotal="max" baseField="3" baseItem="0"/>
    <dataField name="Min of Avg. Likes" fld="7" subtotal="min" baseField="3" baseItem="0"/>
    <dataField name="Average of Engagement Rate" fld="8" subtotal="average" baseField="3" baseItem="0"/>
    <dataField name="StdDev of Engagement Rate" fld="8" subtotal="stdDev" baseField="3" baseItem="0"/>
  </dataFields>
  <formats count="15">
    <format dxfId="17">
      <pivotArea type="all" dataOnly="0" outline="0" fieldPosition="0"/>
    </format>
    <format dxfId="16">
      <pivotArea outline="0" collapsedLevelsAreSubtotals="1" fieldPosition="0"/>
    </format>
    <format dxfId="15">
      <pivotArea field="3" type="button" dataOnly="0" labelOnly="1" outline="0" axis="axisRow" fieldPosition="0"/>
    </format>
    <format dxfId="14">
      <pivotArea dataOnly="0" labelOnly="1" grandRow="1" outline="0" fieldPosition="0"/>
    </format>
    <format dxfId="13">
      <pivotArea type="all" dataOnly="0" outline="0" fieldPosition="0"/>
    </format>
    <format dxfId="12">
      <pivotArea outline="0" collapsedLevelsAreSubtotals="1" fieldPosition="0"/>
    </format>
    <format dxfId="11">
      <pivotArea field="3" type="button" dataOnly="0" labelOnly="1" outline="0" axis="axisRow" fieldPosition="0"/>
    </format>
    <format dxfId="10">
      <pivotArea dataOnly="0" labelOnly="1" grandRow="1" outline="0" fieldPosition="0"/>
    </format>
    <format dxfId="9">
      <pivotArea type="all" dataOnly="0" outline="0" fieldPosition="0"/>
    </format>
    <format dxfId="8">
      <pivotArea outline="0" collapsedLevelsAreSubtotals="1" fieldPosition="0"/>
    </format>
    <format dxfId="7">
      <pivotArea dataOnly="0" labelOnly="1" fieldPosition="0">
        <references count="1">
          <reference field="5" count="0"/>
        </references>
      </pivotArea>
    </format>
    <format dxfId="6">
      <pivotArea dataOnly="0" labelOnly="1" grandRow="1" outline="0" fieldPosition="0"/>
    </format>
    <format dxfId="5">
      <pivotArea dataOnly="0" labelOnly="1" fieldPosition="0">
        <references count="1">
          <reference field="9" count="0"/>
        </references>
      </pivotArea>
    </format>
    <format dxfId="4">
      <pivotArea dataOnly="0" labelOnly="1" grandCol="1" outline="0" fieldPosition="0"/>
    </format>
    <format dxfId="3">
      <pivotArea outline="0" fieldPosition="0">
        <references count="1">
          <reference field="4294967294" count="1">
            <x v="3"/>
          </reference>
        </references>
      </pivotArea>
    </format>
  </formats>
  <chartFormats count="16">
    <chartFormat chart="27" format="8" series="1">
      <pivotArea type="data" outline="0" fieldPosition="0">
        <references count="1">
          <reference field="4294967294" count="1" selected="0">
            <x v="0"/>
          </reference>
        </references>
      </pivotArea>
    </chartFormat>
    <chartFormat chart="27" format="9" series="1">
      <pivotArea type="data" outline="0" fieldPosition="0">
        <references count="1">
          <reference field="4294967294" count="1" selected="0">
            <x v="1"/>
          </reference>
        </references>
      </pivotArea>
    </chartFormat>
    <chartFormat chart="27" format="10" series="1">
      <pivotArea type="data" outline="0" fieldPosition="0">
        <references count="1">
          <reference field="4294967294" count="1" selected="0">
            <x v="2"/>
          </reference>
        </references>
      </pivotArea>
    </chartFormat>
    <chartFormat chart="27" format="11" series="1">
      <pivotArea type="data" outline="0" fieldPosition="0">
        <references count="1">
          <reference field="4294967294" count="1" selected="0">
            <x v="3"/>
          </reference>
        </references>
      </pivotArea>
    </chartFormat>
    <chartFormat chart="27" format="12" series="1">
      <pivotArea type="data" outline="0" fieldPosition="0">
        <references count="1">
          <reference field="4294967294" count="1" selected="0">
            <x v="4"/>
          </reference>
        </references>
      </pivotArea>
    </chartFormat>
    <chartFormat chart="27" format="13" series="1">
      <pivotArea type="data" outline="0" fieldPosition="0">
        <references count="1">
          <reference field="4294967294" count="1" selected="0">
            <x v="5"/>
          </reference>
        </references>
      </pivotArea>
    </chartFormat>
    <chartFormat chart="27" format="14" series="1">
      <pivotArea type="data" outline="0" fieldPosition="0">
        <references count="1">
          <reference field="4294967294" count="1" selected="0">
            <x v="6"/>
          </reference>
        </references>
      </pivotArea>
    </chartFormat>
    <chartFormat chart="27" format="15" series="1">
      <pivotArea type="data" outline="0" fieldPosition="0">
        <references count="1">
          <reference field="4294967294" count="1" selected="0">
            <x v="7"/>
          </reference>
        </references>
      </pivotArea>
    </chartFormat>
    <chartFormat chart="28" format="16" series="1">
      <pivotArea type="data" outline="0" fieldPosition="0">
        <references count="1">
          <reference field="4294967294" count="1" selected="0">
            <x v="0"/>
          </reference>
        </references>
      </pivotArea>
    </chartFormat>
    <chartFormat chart="28" format="17" series="1">
      <pivotArea type="data" outline="0" fieldPosition="0">
        <references count="1">
          <reference field="4294967294" count="1" selected="0">
            <x v="1"/>
          </reference>
        </references>
      </pivotArea>
    </chartFormat>
    <chartFormat chart="28" format="18" series="1">
      <pivotArea type="data" outline="0" fieldPosition="0">
        <references count="1">
          <reference field="4294967294" count="1" selected="0">
            <x v="2"/>
          </reference>
        </references>
      </pivotArea>
    </chartFormat>
    <chartFormat chart="28" format="19" series="1">
      <pivotArea type="data" outline="0" fieldPosition="0">
        <references count="1">
          <reference field="4294967294" count="1" selected="0">
            <x v="3"/>
          </reference>
        </references>
      </pivotArea>
    </chartFormat>
    <chartFormat chart="28" format="20" series="1">
      <pivotArea type="data" outline="0" fieldPosition="0">
        <references count="1">
          <reference field="4294967294" count="1" selected="0">
            <x v="4"/>
          </reference>
        </references>
      </pivotArea>
    </chartFormat>
    <chartFormat chart="28" format="21" series="1">
      <pivotArea type="data" outline="0" fieldPosition="0">
        <references count="1">
          <reference field="4294967294" count="1" selected="0">
            <x v="5"/>
          </reference>
        </references>
      </pivotArea>
    </chartFormat>
    <chartFormat chart="28" format="22" series="1">
      <pivotArea type="data" outline="0" fieldPosition="0">
        <references count="1">
          <reference field="4294967294" count="1" selected="0">
            <x v="6"/>
          </reference>
        </references>
      </pivotArea>
    </chartFormat>
    <chartFormat chart="28" format="23" series="1">
      <pivotArea type="data" outline="0" fieldPosition="0">
        <references count="1">
          <reference field="4294967294"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1">
  <location ref="F2:J5" firstHeaderRow="0" firstDataRow="1" firstDataCol="1"/>
  <pivotFields count="11">
    <pivotField showAll="0">
      <items count="25">
        <item x="0"/>
        <item x="21"/>
        <item x="23"/>
        <item x="15"/>
        <item x="17"/>
        <item x="12"/>
        <item x="6"/>
        <item x="18"/>
        <item x="1"/>
        <item x="3"/>
        <item x="10"/>
        <item x="14"/>
        <item x="5"/>
        <item x="4"/>
        <item x="8"/>
        <item x="9"/>
        <item x="20"/>
        <item x="13"/>
        <item x="11"/>
        <item x="22"/>
        <item x="16"/>
        <item x="7"/>
        <item x="19"/>
        <item x="2"/>
        <item t="default"/>
      </items>
    </pivotField>
    <pivotField showAll="0"/>
    <pivotField dataField="1" showAll="0"/>
    <pivotField axis="axisRow" showAll="0">
      <items count="3">
        <item x="0"/>
        <item x="1"/>
        <item t="default"/>
      </items>
    </pivotField>
    <pivotField showAll="0"/>
    <pivotField showAll="0"/>
    <pivotField showAll="0"/>
    <pivotField numFmtId="3" showAll="0"/>
    <pivotField numFmtId="10" showAll="0"/>
    <pivotField showAll="0"/>
    <pivotField showAll="0"/>
  </pivotFields>
  <rowFields count="1">
    <field x="3"/>
  </rowFields>
  <rowItems count="3">
    <i>
      <x/>
    </i>
    <i>
      <x v="1"/>
    </i>
    <i t="grand">
      <x/>
    </i>
  </rowItems>
  <colFields count="1">
    <field x="-2"/>
  </colFields>
  <colItems count="4">
    <i>
      <x/>
    </i>
    <i i="1">
      <x v="1"/>
    </i>
    <i i="2">
      <x v="2"/>
    </i>
    <i i="3">
      <x v="3"/>
    </i>
  </colItems>
  <dataFields count="4">
    <dataField name="Min of Age" fld="2" subtotal="min" baseField="3" baseItem="0"/>
    <dataField name="Max of Age" fld="2" subtotal="max" baseField="3" baseItem="0"/>
    <dataField name="Average of Age2" fld="2" subtotal="average" baseField="3" baseItem="0"/>
    <dataField name="StdDev of Age" fld="2" subtotal="stdDev" baseField="3" baseItem="0"/>
  </dataFields>
  <formats count="18">
    <format dxfId="35">
      <pivotArea type="all" dataOnly="0" outline="0" fieldPosition="0"/>
    </format>
    <format dxfId="34">
      <pivotArea outline="0" collapsedLevelsAreSubtotals="1" fieldPosition="0"/>
    </format>
    <format dxfId="33">
      <pivotArea field="3" type="button" dataOnly="0" labelOnly="1" outline="0" axis="axisRow" fieldPosition="0"/>
    </format>
    <format dxfId="32">
      <pivotArea dataOnly="0" labelOnly="1" fieldPosition="0">
        <references count="1">
          <reference field="3" count="0"/>
        </references>
      </pivotArea>
    </format>
    <format dxfId="31">
      <pivotArea dataOnly="0" labelOnly="1" grandRow="1" outline="0" fieldPosition="0"/>
    </format>
    <format dxfId="30">
      <pivotArea dataOnly="0" labelOnly="1" outline="0" fieldPosition="0">
        <references count="1">
          <reference field="4294967294" count="4">
            <x v="0"/>
            <x v="1"/>
            <x v="2"/>
            <x v="3"/>
          </reference>
        </references>
      </pivotArea>
    </format>
    <format dxfId="29">
      <pivotArea type="all" dataOnly="0" outline="0" fieldPosition="0"/>
    </format>
    <format dxfId="28">
      <pivotArea outline="0" collapsedLevelsAreSubtotals="1" fieldPosition="0"/>
    </format>
    <format dxfId="27">
      <pivotArea field="3" type="button" dataOnly="0" labelOnly="1" outline="0" axis="axisRow" fieldPosition="0"/>
    </format>
    <format dxfId="26">
      <pivotArea dataOnly="0" labelOnly="1" fieldPosition="0">
        <references count="1">
          <reference field="3" count="0"/>
        </references>
      </pivotArea>
    </format>
    <format dxfId="25">
      <pivotArea dataOnly="0" labelOnly="1" grandRow="1" outline="0" fieldPosition="0"/>
    </format>
    <format dxfId="24">
      <pivotArea dataOnly="0" labelOnly="1" outline="0" fieldPosition="0">
        <references count="1">
          <reference field="4294967294" count="4">
            <x v="0"/>
            <x v="1"/>
            <x v="2"/>
            <x v="3"/>
          </reference>
        </references>
      </pivotArea>
    </format>
    <format dxfId="23">
      <pivotArea type="all" dataOnly="0" outline="0" fieldPosition="0"/>
    </format>
    <format dxfId="22">
      <pivotArea outline="0" collapsedLevelsAreSubtotals="1" fieldPosition="0"/>
    </format>
    <format dxfId="21">
      <pivotArea field="3" type="button" dataOnly="0" labelOnly="1" outline="0" axis="axisRow" fieldPosition="0"/>
    </format>
    <format dxfId="20">
      <pivotArea dataOnly="0" labelOnly="1" fieldPosition="0">
        <references count="1">
          <reference field="3" count="0"/>
        </references>
      </pivotArea>
    </format>
    <format dxfId="19">
      <pivotArea dataOnly="0" labelOnly="1" grandRow="1" outline="0" fieldPosition="0"/>
    </format>
    <format dxfId="18">
      <pivotArea dataOnly="0" labelOnly="1" outline="0" fieldPosition="0">
        <references count="1">
          <reference field="4294967294" count="4">
            <x v="0"/>
            <x v="1"/>
            <x v="2"/>
            <x v="3"/>
          </reference>
        </references>
      </pivotArea>
    </format>
  </formats>
  <chartFormats count="4">
    <chartFormat chart="20" format="8" series="1">
      <pivotArea type="data" outline="0" fieldPosition="0">
        <references count="1">
          <reference field="4294967294" count="1" selected="0">
            <x v="0"/>
          </reference>
        </references>
      </pivotArea>
    </chartFormat>
    <chartFormat chart="20" format="9" series="1">
      <pivotArea type="data" outline="0" fieldPosition="0">
        <references count="1">
          <reference field="4294967294" count="1" selected="0">
            <x v="1"/>
          </reference>
        </references>
      </pivotArea>
    </chartFormat>
    <chartFormat chart="20" format="10" series="1">
      <pivotArea type="data" outline="0" fieldPosition="0">
        <references count="1">
          <reference field="4294967294" count="1" selected="0">
            <x v="2"/>
          </reference>
        </references>
      </pivotArea>
    </chartFormat>
    <chartFormat chart="20"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B2:C5" firstHeaderRow="1" firstDataRow="1" firstDataCol="1"/>
  <pivotFields count="11">
    <pivotField dataField="1" showAll="0">
      <items count="25">
        <item x="0"/>
        <item x="21"/>
        <item x="23"/>
        <item x="15"/>
        <item x="17"/>
        <item x="12"/>
        <item x="6"/>
        <item x="18"/>
        <item x="1"/>
        <item x="3"/>
        <item x="10"/>
        <item x="14"/>
        <item x="5"/>
        <item x="4"/>
        <item x="8"/>
        <item x="9"/>
        <item x="20"/>
        <item x="13"/>
        <item x="11"/>
        <item x="22"/>
        <item x="16"/>
        <item x="7"/>
        <item x="19"/>
        <item x="2"/>
        <item t="default"/>
      </items>
    </pivotField>
    <pivotField showAll="0"/>
    <pivotField showAll="0"/>
    <pivotField axis="axisRow" showAll="0">
      <items count="3">
        <item x="0"/>
        <item x="1"/>
        <item t="default"/>
      </items>
    </pivotField>
    <pivotField showAll="0"/>
    <pivotField showAll="0"/>
    <pivotField showAll="0"/>
    <pivotField numFmtId="3" showAll="0"/>
    <pivotField numFmtId="10" showAll="0"/>
    <pivotField showAll="0"/>
    <pivotField showAll="0"/>
  </pivotFields>
  <rowFields count="1">
    <field x="3"/>
  </rowFields>
  <rowItems count="3">
    <i>
      <x/>
    </i>
    <i>
      <x v="1"/>
    </i>
    <i t="grand">
      <x/>
    </i>
  </rowItems>
  <colItems count="1">
    <i/>
  </colItems>
  <dataFields count="1">
    <dataField name="Count of Full Name2" fld="0" subtotal="count" showDataAs="percentOfTotal" baseField="3" baseItem="0" numFmtId="10"/>
  </dataFields>
  <formats count="18">
    <format dxfId="53">
      <pivotArea type="all" dataOnly="0" outline="0" fieldPosition="0"/>
    </format>
    <format dxfId="52">
      <pivotArea outline="0" collapsedLevelsAreSubtotals="1" fieldPosition="0"/>
    </format>
    <format dxfId="51">
      <pivotArea field="3" type="button" dataOnly="0" labelOnly="1" outline="0" axis="axisRow" fieldPosition="0"/>
    </format>
    <format dxfId="50">
      <pivotArea dataOnly="0" labelOnly="1" fieldPosition="0">
        <references count="1">
          <reference field="3" count="0"/>
        </references>
      </pivotArea>
    </format>
    <format dxfId="49">
      <pivotArea dataOnly="0" labelOnly="1" grandRow="1" outline="0" fieldPosition="0"/>
    </format>
    <format dxfId="48">
      <pivotArea dataOnly="0" labelOnly="1" outline="0" fieldPosition="0">
        <references count="1">
          <reference field="4294967294" count="1">
            <x v="0"/>
          </reference>
        </references>
      </pivotArea>
    </format>
    <format dxfId="47">
      <pivotArea type="all" dataOnly="0" outline="0" fieldPosition="0"/>
    </format>
    <format dxfId="46">
      <pivotArea outline="0" collapsedLevelsAreSubtotals="1" fieldPosition="0"/>
    </format>
    <format dxfId="45">
      <pivotArea field="3" type="button" dataOnly="0" labelOnly="1" outline="0" axis="axisRow" fieldPosition="0"/>
    </format>
    <format dxfId="44">
      <pivotArea dataOnly="0" labelOnly="1" fieldPosition="0">
        <references count="1">
          <reference field="3" count="0"/>
        </references>
      </pivotArea>
    </format>
    <format dxfId="43">
      <pivotArea dataOnly="0" labelOnly="1" grandRow="1" outline="0" fieldPosition="0"/>
    </format>
    <format dxfId="42">
      <pivotArea dataOnly="0" labelOnly="1" outline="0" fieldPosition="0">
        <references count="1">
          <reference field="4294967294" count="1">
            <x v="0"/>
          </reference>
        </references>
      </pivotArea>
    </format>
    <format dxfId="41">
      <pivotArea type="all" dataOnly="0" outline="0" fieldPosition="0"/>
    </format>
    <format dxfId="40">
      <pivotArea outline="0" collapsedLevelsAreSubtotals="1" fieldPosition="0"/>
    </format>
    <format dxfId="39">
      <pivotArea field="3" type="button" dataOnly="0" labelOnly="1" outline="0" axis="axisRow" fieldPosition="0"/>
    </format>
    <format dxfId="38">
      <pivotArea dataOnly="0" labelOnly="1" fieldPosition="0">
        <references count="1">
          <reference field="3" count="0"/>
        </references>
      </pivotArea>
    </format>
    <format dxfId="37">
      <pivotArea dataOnly="0" labelOnly="1" grandRow="1" outline="0" fieldPosition="0"/>
    </format>
    <format dxfId="36">
      <pivotArea dataOnly="0" labelOnly="1" outline="0" fieldPosition="0">
        <references count="1">
          <reference field="4294967294" count="1">
            <x v="0"/>
          </reference>
        </references>
      </pivotArea>
    </format>
  </formats>
  <chartFormats count="1">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F4:G29" firstHeaderRow="1" firstDataRow="1" firstDataCol="1"/>
  <pivotFields count="11">
    <pivotField axis="axisRow" showAll="0" sortType="descending">
      <items count="25">
        <item x="0"/>
        <item x="21"/>
        <item x="23"/>
        <item x="15"/>
        <item x="17"/>
        <item x="12"/>
        <item x="6"/>
        <item x="18"/>
        <item x="1"/>
        <item x="3"/>
        <item x="10"/>
        <item x="14"/>
        <item x="5"/>
        <item x="4"/>
        <item x="8"/>
        <item x="9"/>
        <item x="20"/>
        <item x="13"/>
        <item x="11"/>
        <item x="22"/>
        <item x="16"/>
        <item x="7"/>
        <item x="19"/>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1">
        <item x="1"/>
        <item x="8"/>
        <item x="2"/>
        <item x="4"/>
        <item x="3"/>
        <item x="5"/>
        <item x="0"/>
        <item x="6"/>
        <item x="7"/>
        <item x="9"/>
        <item t="default"/>
      </items>
    </pivotField>
    <pivotField showAll="0">
      <items count="24">
        <item x="2"/>
        <item x="15"/>
        <item x="7"/>
        <item x="21"/>
        <item x="9"/>
        <item x="13"/>
        <item x="22"/>
        <item x="6"/>
        <item x="14"/>
        <item x="11"/>
        <item x="0"/>
        <item x="17"/>
        <item x="5"/>
        <item x="20"/>
        <item x="4"/>
        <item x="19"/>
        <item x="1"/>
        <item x="3"/>
        <item x="8"/>
        <item x="12"/>
        <item x="18"/>
        <item x="10"/>
        <item x="16"/>
        <item t="default"/>
      </items>
    </pivotField>
    <pivotField dataField="1" numFmtId="3" showAll="0">
      <items count="25">
        <item x="18"/>
        <item x="19"/>
        <item x="16"/>
        <item x="3"/>
        <item x="21"/>
        <item x="13"/>
        <item x="23"/>
        <item x="22"/>
        <item x="4"/>
        <item x="9"/>
        <item x="8"/>
        <item x="12"/>
        <item x="6"/>
        <item x="7"/>
        <item x="10"/>
        <item x="2"/>
        <item x="14"/>
        <item x="5"/>
        <item x="15"/>
        <item x="11"/>
        <item x="17"/>
        <item x="0"/>
        <item x="20"/>
        <item x="1"/>
        <item t="default"/>
      </items>
    </pivotField>
    <pivotField numFmtId="10" showAll="0">
      <items count="23">
        <item x="17"/>
        <item x="16"/>
        <item x="2"/>
        <item x="12"/>
        <item x="7"/>
        <item x="0"/>
        <item x="3"/>
        <item x="14"/>
        <item x="19"/>
        <item x="1"/>
        <item x="20"/>
        <item x="4"/>
        <item x="9"/>
        <item x="6"/>
        <item x="5"/>
        <item x="8"/>
        <item x="10"/>
        <item x="11"/>
        <item x="21"/>
        <item x="18"/>
        <item x="13"/>
        <item x="15"/>
        <item t="default"/>
      </items>
    </pivotField>
    <pivotField showAll="0"/>
    <pivotField showAll="0"/>
  </pivotFields>
  <rowFields count="1">
    <field x="0"/>
  </rowFields>
  <rowItems count="25">
    <i>
      <x v="8"/>
    </i>
    <i>
      <x v="16"/>
    </i>
    <i>
      <x/>
    </i>
    <i>
      <x v="4"/>
    </i>
    <i>
      <x v="18"/>
    </i>
    <i>
      <x v="3"/>
    </i>
    <i>
      <x v="12"/>
    </i>
    <i>
      <x v="11"/>
    </i>
    <i>
      <x v="23"/>
    </i>
    <i>
      <x v="10"/>
    </i>
    <i>
      <x v="21"/>
    </i>
    <i>
      <x v="6"/>
    </i>
    <i>
      <x v="5"/>
    </i>
    <i>
      <x v="14"/>
    </i>
    <i>
      <x v="15"/>
    </i>
    <i>
      <x v="13"/>
    </i>
    <i>
      <x v="19"/>
    </i>
    <i>
      <x v="2"/>
    </i>
    <i>
      <x v="17"/>
    </i>
    <i>
      <x v="1"/>
    </i>
    <i>
      <x v="9"/>
    </i>
    <i>
      <x v="20"/>
    </i>
    <i>
      <x v="22"/>
    </i>
    <i>
      <x v="7"/>
    </i>
    <i t="grand">
      <x/>
    </i>
  </rowItems>
  <colItems count="1">
    <i/>
  </colItems>
  <dataFields count="1">
    <dataField name="Sum of Avg. Lik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28" firstHeaderRow="1" firstDataRow="1" firstDataCol="1"/>
  <pivotFields count="11">
    <pivotField axis="axisRow" showAll="0" sortType="descending">
      <items count="25">
        <item x="0"/>
        <item x="21"/>
        <item x="23"/>
        <item x="15"/>
        <item x="17"/>
        <item x="12"/>
        <item x="6"/>
        <item x="18"/>
        <item x="1"/>
        <item x="3"/>
        <item x="10"/>
        <item x="14"/>
        <item x="5"/>
        <item x="4"/>
        <item x="8"/>
        <item x="9"/>
        <item x="20"/>
        <item x="13"/>
        <item x="11"/>
        <item x="22"/>
        <item x="16"/>
        <item x="7"/>
        <item x="19"/>
        <item x="2"/>
        <item t="default"/>
      </items>
      <autoSortScope>
        <pivotArea dataOnly="0" outline="0" fieldPosition="0">
          <references count="1">
            <reference field="4294967294" count="1" selected="0">
              <x v="0"/>
            </reference>
          </references>
        </pivotArea>
      </autoSortScope>
    </pivotField>
    <pivotField showAll="0"/>
    <pivotField showAll="0">
      <items count="16">
        <item x="13"/>
        <item x="8"/>
        <item x="5"/>
        <item x="7"/>
        <item x="2"/>
        <item x="9"/>
        <item x="6"/>
        <item x="12"/>
        <item x="1"/>
        <item x="11"/>
        <item x="0"/>
        <item x="3"/>
        <item x="14"/>
        <item x="4"/>
        <item x="10"/>
        <item t="default"/>
      </items>
    </pivotField>
    <pivotField showAll="0"/>
    <pivotField showAll="0"/>
    <pivotField showAll="0">
      <items count="11">
        <item x="1"/>
        <item x="8"/>
        <item x="2"/>
        <item x="4"/>
        <item x="3"/>
        <item x="5"/>
        <item x="0"/>
        <item x="6"/>
        <item x="7"/>
        <item x="9"/>
        <item t="default"/>
      </items>
    </pivotField>
    <pivotField dataField="1" showAll="0">
      <items count="24">
        <item x="2"/>
        <item x="15"/>
        <item x="7"/>
        <item x="21"/>
        <item x="9"/>
        <item x="13"/>
        <item x="22"/>
        <item x="6"/>
        <item x="14"/>
        <item x="11"/>
        <item x="0"/>
        <item x="17"/>
        <item x="5"/>
        <item x="20"/>
        <item x="4"/>
        <item x="19"/>
        <item x="1"/>
        <item x="3"/>
        <item x="8"/>
        <item x="12"/>
        <item x="18"/>
        <item x="10"/>
        <item x="16"/>
        <item t="default"/>
      </items>
    </pivotField>
    <pivotField numFmtId="3" showAll="0">
      <items count="25">
        <item x="18"/>
        <item x="19"/>
        <item x="16"/>
        <item x="3"/>
        <item x="21"/>
        <item x="13"/>
        <item x="23"/>
        <item x="22"/>
        <item x="4"/>
        <item x="9"/>
        <item x="8"/>
        <item x="12"/>
        <item x="6"/>
        <item x="7"/>
        <item x="10"/>
        <item x="2"/>
        <item x="14"/>
        <item x="5"/>
        <item x="15"/>
        <item x="11"/>
        <item x="17"/>
        <item x="0"/>
        <item x="20"/>
        <item x="1"/>
        <item t="default"/>
      </items>
    </pivotField>
    <pivotField numFmtId="10" showAll="0">
      <items count="23">
        <item x="17"/>
        <item x="16"/>
        <item x="2"/>
        <item x="12"/>
        <item x="7"/>
        <item x="0"/>
        <item x="3"/>
        <item x="14"/>
        <item x="19"/>
        <item x="1"/>
        <item x="20"/>
        <item x="4"/>
        <item x="9"/>
        <item x="6"/>
        <item x="5"/>
        <item x="8"/>
        <item x="10"/>
        <item x="11"/>
        <item x="21"/>
        <item x="18"/>
        <item x="13"/>
        <item x="15"/>
        <item t="default"/>
      </items>
    </pivotField>
    <pivotField showAll="0"/>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s>
  <rowFields count="1">
    <field x="0"/>
  </rowFields>
  <rowItems count="25">
    <i>
      <x v="4"/>
    </i>
    <i>
      <x v="18"/>
    </i>
    <i>
      <x v="22"/>
    </i>
    <i>
      <x v="17"/>
    </i>
    <i>
      <x v="14"/>
    </i>
    <i>
      <x v="9"/>
    </i>
    <i>
      <x v="8"/>
    </i>
    <i>
      <x v="16"/>
    </i>
    <i>
      <x v="13"/>
    </i>
    <i>
      <x v="1"/>
    </i>
    <i>
      <x v="12"/>
    </i>
    <i>
      <x v="7"/>
    </i>
    <i>
      <x/>
    </i>
    <i>
      <x v="5"/>
    </i>
    <i>
      <x v="3"/>
    </i>
    <i>
      <x v="10"/>
    </i>
    <i>
      <x v="6"/>
    </i>
    <i>
      <x v="2"/>
    </i>
    <i>
      <x v="11"/>
    </i>
    <i>
      <x v="15"/>
    </i>
    <i>
      <x v="19"/>
    </i>
    <i>
      <x v="21"/>
    </i>
    <i>
      <x v="20"/>
    </i>
    <i>
      <x v="23"/>
    </i>
    <i t="grand">
      <x/>
    </i>
  </rowItems>
  <colItems count="1">
    <i/>
  </colItems>
  <dataFields count="1">
    <dataField name="Sum of Follower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I4:J29" firstHeaderRow="1" firstDataRow="1" firstDataCol="1"/>
  <pivotFields count="11">
    <pivotField axis="axisRow" showAll="0" sortType="descending">
      <items count="25">
        <item x="0"/>
        <item x="21"/>
        <item x="23"/>
        <item x="15"/>
        <item x="17"/>
        <item x="12"/>
        <item x="6"/>
        <item x="18"/>
        <item x="1"/>
        <item x="3"/>
        <item x="10"/>
        <item x="14"/>
        <item x="5"/>
        <item x="4"/>
        <item x="8"/>
        <item x="9"/>
        <item x="20"/>
        <item x="13"/>
        <item x="11"/>
        <item x="22"/>
        <item x="16"/>
        <item x="7"/>
        <item x="19"/>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1">
        <item x="1"/>
        <item x="8"/>
        <item x="2"/>
        <item x="4"/>
        <item x="3"/>
        <item x="5"/>
        <item x="0"/>
        <item x="6"/>
        <item x="7"/>
        <item x="9"/>
        <item t="default"/>
      </items>
    </pivotField>
    <pivotField showAll="0">
      <items count="24">
        <item x="2"/>
        <item x="15"/>
        <item x="7"/>
        <item x="21"/>
        <item x="9"/>
        <item x="13"/>
        <item x="22"/>
        <item x="6"/>
        <item x="14"/>
        <item x="11"/>
        <item x="0"/>
        <item x="17"/>
        <item x="5"/>
        <item x="20"/>
        <item x="4"/>
        <item x="19"/>
        <item x="1"/>
        <item x="3"/>
        <item x="8"/>
        <item x="12"/>
        <item x="18"/>
        <item x="10"/>
        <item x="16"/>
        <item t="default"/>
      </items>
    </pivotField>
    <pivotField numFmtId="3" showAll="0">
      <items count="25">
        <item x="18"/>
        <item x="19"/>
        <item x="16"/>
        <item x="3"/>
        <item x="21"/>
        <item x="13"/>
        <item x="23"/>
        <item x="22"/>
        <item x="4"/>
        <item x="9"/>
        <item x="8"/>
        <item x="12"/>
        <item x="6"/>
        <item x="7"/>
        <item x="10"/>
        <item x="2"/>
        <item x="14"/>
        <item x="5"/>
        <item x="15"/>
        <item x="11"/>
        <item x="17"/>
        <item x="0"/>
        <item x="20"/>
        <item x="1"/>
        <item t="default"/>
      </items>
    </pivotField>
    <pivotField dataField="1" numFmtId="10" showAll="0">
      <items count="23">
        <item x="17"/>
        <item x="16"/>
        <item x="2"/>
        <item x="12"/>
        <item x="7"/>
        <item x="0"/>
        <item x="3"/>
        <item x="14"/>
        <item x="19"/>
        <item x="1"/>
        <item x="20"/>
        <item x="4"/>
        <item x="9"/>
        <item x="6"/>
        <item x="5"/>
        <item x="8"/>
        <item x="10"/>
        <item x="11"/>
        <item x="21"/>
        <item x="18"/>
        <item x="13"/>
        <item x="15"/>
        <item t="default"/>
      </items>
    </pivotField>
    <pivotField showAll="0"/>
    <pivotField showAll="0"/>
  </pivotFields>
  <rowFields count="1">
    <field x="0"/>
  </rowFields>
  <rowItems count="25">
    <i>
      <x v="4"/>
    </i>
    <i>
      <x v="3"/>
    </i>
    <i>
      <x v="16"/>
    </i>
    <i>
      <x v="2"/>
    </i>
    <i>
      <x v="5"/>
    </i>
    <i>
      <x v="18"/>
    </i>
    <i>
      <x v="15"/>
    </i>
    <i>
      <x v="11"/>
    </i>
    <i>
      <x v="6"/>
    </i>
    <i>
      <x v="21"/>
    </i>
    <i>
      <x v="10"/>
    </i>
    <i>
      <x v="12"/>
    </i>
    <i>
      <x v="19"/>
    </i>
    <i>
      <x v="8"/>
    </i>
    <i>
      <x v="1"/>
    </i>
    <i>
      <x v="20"/>
    </i>
    <i>
      <x v="13"/>
    </i>
    <i>
      <x v="23"/>
    </i>
    <i>
      <x/>
    </i>
    <i>
      <x v="14"/>
    </i>
    <i>
      <x v="17"/>
    </i>
    <i>
      <x v="9"/>
    </i>
    <i>
      <x v="7"/>
    </i>
    <i>
      <x v="22"/>
    </i>
    <i t="grand">
      <x/>
    </i>
  </rowItems>
  <colItems count="1">
    <i/>
  </colItems>
  <dataFields count="1">
    <dataField name="Sum of Engagement Rate"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Followers" sourceName="Followers">
  <pivotTables>
    <pivotTable tabId="6" name="PivotTable1"/>
    <pivotTable tabId="6" name="PivotTable2"/>
  </pivotTables>
  <data>
    <tabular pivotCacheId="1">
      <items count="23">
        <i x="2" s="1"/>
        <i x="15" s="1"/>
        <i x="7" s="1"/>
        <i x="21" s="1"/>
        <i x="9" s="1"/>
        <i x="13" s="1"/>
        <i x="22" s="1"/>
        <i x="6" s="1"/>
        <i x="14" s="1"/>
        <i x="11" s="1"/>
        <i x="0" s="1"/>
        <i x="17" s="1"/>
        <i x="5" s="1"/>
        <i x="20" s="1"/>
        <i x="4" s="1"/>
        <i x="19" s="1"/>
        <i x="1" s="1"/>
        <i x="3" s="1"/>
        <i x="8" s="1"/>
        <i x="12" s="1"/>
        <i x="18" s="1"/>
        <i x="10" s="1"/>
        <i x="1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Avg._Likes2" sourceName="Avg. Likes">
  <pivotTables>
    <pivotTable tabId="6" name="PivotTable2"/>
    <pivotTable tabId="6" name="PivotTable1"/>
  </pivotTables>
  <data>
    <tabular pivotCacheId="1">
      <items count="24">
        <i x="18" s="1"/>
        <i x="19" s="1"/>
        <i x="16" s="1"/>
        <i x="3" s="1"/>
        <i x="21" s="1"/>
        <i x="13" s="1"/>
        <i x="23" s="1"/>
        <i x="22" s="1"/>
        <i x="4" s="1"/>
        <i x="9" s="1"/>
        <i x="8" s="1"/>
        <i x="12" s="1"/>
        <i x="6" s="1"/>
        <i x="7" s="1"/>
        <i x="10" s="1"/>
        <i x="2" s="1"/>
        <i x="14" s="1"/>
        <i x="5" s="1"/>
        <i x="15" s="1"/>
        <i x="11" s="1"/>
        <i x="17" s="1"/>
        <i x="0" s="1"/>
        <i x="2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ngagement_Rate" sourceName="Engagement Rate">
  <pivotTables>
    <pivotTable tabId="6" name="PivotTable3"/>
    <pivotTable tabId="6" name="PivotTable1"/>
    <pivotTable tabId="6" name="PivotTable2"/>
  </pivotTables>
  <data>
    <tabular pivotCacheId="1">
      <items count="22">
        <i x="17" s="1"/>
        <i x="16" s="1"/>
        <i x="2" s="1"/>
        <i x="12" s="1"/>
        <i x="7" s="1"/>
        <i x="0" s="1"/>
        <i x="3" s="1"/>
        <i x="14" s="1"/>
        <i x="19" s="1"/>
        <i x="1" s="1"/>
        <i x="20" s="1"/>
        <i x="4" s="1"/>
        <i x="9" s="1"/>
        <i x="6" s="1"/>
        <i x="5" s="1"/>
        <i x="8" s="1"/>
        <i x="10" s="1"/>
        <i x="11" s="1"/>
        <i x="21" s="1"/>
        <i x="18" s="1"/>
        <i x="13"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Followers" cache="Slicer_Followers" caption="Followers" rowHeight="234950"/>
  <slicer name="Avg. Likes 2" cache="Slicer_Avg._Likes2" caption="Avg. Likes" rowHeight="234950"/>
  <slicer name="Engagement Rate" cache="Slicer_Engagement_Rate" caption="Engagement Rat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waZ18kRi7dDHnMuUZ1SdqfvkBI0oCfrV/view?usp=sharing" TargetMode="External"/><Relationship Id="rId2" Type="http://schemas.openxmlformats.org/officeDocument/2006/relationships/hyperlink" Target="https://drive.google.com/file/d/1waZ18kRi7dDHnMuUZ1SdqfvkBI0oCfrV/view?usp=sharing" TargetMode="External"/><Relationship Id="rId1" Type="http://schemas.openxmlformats.org/officeDocument/2006/relationships/hyperlink" Target="https://drive.google.com/file/d/1NvHcOAWy0VHK2-X5bNpWdyTNBir8CG_s/view?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about:blank" TargetMode="External"/><Relationship Id="rId13" Type="http://schemas.openxmlformats.org/officeDocument/2006/relationships/hyperlink" Target="about:blank" TargetMode="External"/><Relationship Id="rId18" Type="http://schemas.openxmlformats.org/officeDocument/2006/relationships/hyperlink" Target="about:blank" TargetMode="External"/><Relationship Id="rId3" Type="http://schemas.openxmlformats.org/officeDocument/2006/relationships/hyperlink" Target="about:blank" TargetMode="External"/><Relationship Id="rId21" Type="http://schemas.openxmlformats.org/officeDocument/2006/relationships/hyperlink" Target="mailto:.@arnavz" TargetMode="External"/><Relationship Id="rId7" Type="http://schemas.openxmlformats.org/officeDocument/2006/relationships/hyperlink" Target="about:blank" TargetMode="External"/><Relationship Id="rId12" Type="http://schemas.openxmlformats.org/officeDocument/2006/relationships/hyperlink" Target="about:blank" TargetMode="External"/><Relationship Id="rId17" Type="http://schemas.openxmlformats.org/officeDocument/2006/relationships/hyperlink" Target="about:blank" TargetMode="External"/><Relationship Id="rId25" Type="http://schemas.openxmlformats.org/officeDocument/2006/relationships/printerSettings" Target="../printerSettings/printerSettings1.bin"/><Relationship Id="rId2" Type="http://schemas.openxmlformats.org/officeDocument/2006/relationships/hyperlink" Target="about:blank" TargetMode="External"/><Relationship Id="rId16" Type="http://schemas.openxmlformats.org/officeDocument/2006/relationships/hyperlink" Target="about:blank" TargetMode="External"/><Relationship Id="rId20" Type="http://schemas.openxmlformats.org/officeDocument/2006/relationships/hyperlink" Target="mailto:.@shivani.singhh"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11" Type="http://schemas.openxmlformats.org/officeDocument/2006/relationships/hyperlink" Target="about:blank" TargetMode="External"/><Relationship Id="rId24" Type="http://schemas.openxmlformats.org/officeDocument/2006/relationships/hyperlink" Target="mailto:.@arpita" TargetMode="External"/><Relationship Id="rId5" Type="http://schemas.openxmlformats.org/officeDocument/2006/relationships/hyperlink" Target="about:blank" TargetMode="External"/><Relationship Id="rId15" Type="http://schemas.openxmlformats.org/officeDocument/2006/relationships/hyperlink" Target="about:blank" TargetMode="External"/><Relationship Id="rId23" Type="http://schemas.openxmlformats.org/officeDocument/2006/relationships/hyperlink" Target="mailto:.@sherrr" TargetMode="External"/><Relationship Id="rId10" Type="http://schemas.openxmlformats.org/officeDocument/2006/relationships/hyperlink" Target="about:blank" TargetMode="External"/><Relationship Id="rId19"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14" Type="http://schemas.openxmlformats.org/officeDocument/2006/relationships/hyperlink" Target="about:blank" TargetMode="External"/><Relationship Id="rId22" Type="http://schemas.openxmlformats.org/officeDocument/2006/relationships/hyperlink" Target="mailto:.@rxj.aryx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about:blank" TargetMode="External"/><Relationship Id="rId13" Type="http://schemas.openxmlformats.org/officeDocument/2006/relationships/hyperlink" Target="about:blank" TargetMode="External"/><Relationship Id="rId18" Type="http://schemas.openxmlformats.org/officeDocument/2006/relationships/hyperlink" Target="about:blank" TargetMode="External"/><Relationship Id="rId3" Type="http://schemas.openxmlformats.org/officeDocument/2006/relationships/hyperlink" Target="about:blank" TargetMode="External"/><Relationship Id="rId21" Type="http://schemas.openxmlformats.org/officeDocument/2006/relationships/hyperlink" Target="mailto:.@arnavz" TargetMode="External"/><Relationship Id="rId7" Type="http://schemas.openxmlformats.org/officeDocument/2006/relationships/hyperlink" Target="about:blank" TargetMode="External"/><Relationship Id="rId12" Type="http://schemas.openxmlformats.org/officeDocument/2006/relationships/hyperlink" Target="about:blank" TargetMode="External"/><Relationship Id="rId17" Type="http://schemas.openxmlformats.org/officeDocument/2006/relationships/hyperlink" Target="about:blank" TargetMode="External"/><Relationship Id="rId2" Type="http://schemas.openxmlformats.org/officeDocument/2006/relationships/hyperlink" Target="about:blank" TargetMode="External"/><Relationship Id="rId16" Type="http://schemas.openxmlformats.org/officeDocument/2006/relationships/hyperlink" Target="about:blank" TargetMode="External"/><Relationship Id="rId20" Type="http://schemas.openxmlformats.org/officeDocument/2006/relationships/hyperlink" Target="mailto:.@shivani.singhh"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11" Type="http://schemas.openxmlformats.org/officeDocument/2006/relationships/hyperlink" Target="about:blank" TargetMode="External"/><Relationship Id="rId24" Type="http://schemas.openxmlformats.org/officeDocument/2006/relationships/hyperlink" Target="mailto:.@arpita" TargetMode="External"/><Relationship Id="rId5" Type="http://schemas.openxmlformats.org/officeDocument/2006/relationships/hyperlink" Target="about:blank" TargetMode="External"/><Relationship Id="rId15" Type="http://schemas.openxmlformats.org/officeDocument/2006/relationships/hyperlink" Target="about:blank" TargetMode="External"/><Relationship Id="rId23" Type="http://schemas.openxmlformats.org/officeDocument/2006/relationships/hyperlink" Target="mailto:.@sherrr" TargetMode="External"/><Relationship Id="rId10" Type="http://schemas.openxmlformats.org/officeDocument/2006/relationships/hyperlink" Target="about:blank" TargetMode="External"/><Relationship Id="rId19"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14" Type="http://schemas.openxmlformats.org/officeDocument/2006/relationships/hyperlink" Target="about:blank" TargetMode="External"/><Relationship Id="rId22" Type="http://schemas.openxmlformats.org/officeDocument/2006/relationships/hyperlink" Target="mailto:.@rxj.aryxn"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microsoft.com/office/2007/relationships/slicer" Target="../slicers/slicer1.xm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showGridLines="0" tabSelected="1" zoomScaleNormal="100" workbookViewId="0">
      <selection activeCell="C53" sqref="C53:M54"/>
    </sheetView>
  </sheetViews>
  <sheetFormatPr defaultRowHeight="13.8"/>
  <cols>
    <col min="2" max="2" width="8.69921875" customWidth="1"/>
    <col min="3" max="3" width="8.69921875" bestFit="1" customWidth="1"/>
    <col min="4" max="4" width="9.5" bestFit="1" customWidth="1"/>
    <col min="5" max="7" width="8.69921875" bestFit="1" customWidth="1"/>
    <col min="8" max="9" width="8.69921875" customWidth="1"/>
    <col min="13" max="13" width="9.19921875" customWidth="1"/>
    <col min="14" max="14" width="10.296875" customWidth="1"/>
  </cols>
  <sheetData>
    <row r="1" spans="1:15" ht="14.4" thickBot="1">
      <c r="A1" s="137" t="s">
        <v>129</v>
      </c>
      <c r="B1" s="138"/>
      <c r="C1" s="138"/>
      <c r="D1" s="138"/>
      <c r="E1" s="138"/>
      <c r="F1" s="138"/>
      <c r="G1" s="138"/>
      <c r="H1" s="138"/>
      <c r="I1" s="138"/>
      <c r="J1" s="138"/>
      <c r="K1" s="138"/>
      <c r="L1" s="138"/>
      <c r="M1" s="138"/>
      <c r="N1" s="138"/>
      <c r="O1" s="139"/>
    </row>
    <row r="2" spans="1:15" ht="14.4" thickBot="1">
      <c r="A2" s="108"/>
      <c r="B2" s="98"/>
      <c r="C2" s="98"/>
      <c r="D2" s="98"/>
      <c r="E2" s="98"/>
      <c r="F2" s="98"/>
      <c r="G2" s="98"/>
      <c r="H2" s="98"/>
      <c r="I2" s="98"/>
      <c r="J2" s="98"/>
      <c r="K2" s="98"/>
      <c r="L2" s="98"/>
      <c r="M2" s="98"/>
      <c r="N2" s="98"/>
      <c r="O2" s="109"/>
    </row>
    <row r="3" spans="1:15" ht="14.55" customHeight="1">
      <c r="A3" s="81"/>
      <c r="B3" s="99" t="s">
        <v>117</v>
      </c>
      <c r="C3" s="100"/>
      <c r="D3" s="100"/>
      <c r="E3" s="100"/>
      <c r="F3" s="100"/>
      <c r="G3" s="100"/>
      <c r="H3" s="100"/>
      <c r="I3" s="100"/>
      <c r="J3" s="100"/>
      <c r="K3" s="100"/>
      <c r="L3" s="100"/>
      <c r="M3" s="100"/>
      <c r="N3" s="100"/>
      <c r="O3" s="82"/>
    </row>
    <row r="4" spans="1:15" ht="14.55" customHeight="1">
      <c r="A4" s="83"/>
      <c r="B4" s="101"/>
      <c r="C4" s="91"/>
      <c r="D4" s="91"/>
      <c r="E4" s="91"/>
      <c r="F4" s="91"/>
      <c r="G4" s="91"/>
      <c r="H4" s="91"/>
      <c r="I4" s="91"/>
      <c r="J4" s="91"/>
      <c r="K4" s="91"/>
      <c r="L4" s="91"/>
      <c r="M4" s="91"/>
      <c r="N4" s="91"/>
      <c r="O4" s="85"/>
    </row>
    <row r="5" spans="1:15">
      <c r="A5" s="83"/>
      <c r="B5" s="144" t="s">
        <v>124</v>
      </c>
      <c r="C5" s="145"/>
      <c r="D5" s="145"/>
      <c r="E5" s="145"/>
      <c r="F5" s="145"/>
      <c r="G5" s="145"/>
      <c r="H5" s="145"/>
      <c r="I5" s="145"/>
      <c r="J5" s="145"/>
      <c r="K5" s="145"/>
      <c r="L5" s="145"/>
      <c r="M5" s="145"/>
      <c r="N5" s="145"/>
      <c r="O5" s="85"/>
    </row>
    <row r="6" spans="1:15" ht="14.55" customHeight="1">
      <c r="A6" s="83"/>
      <c r="B6" s="145"/>
      <c r="C6" s="145"/>
      <c r="D6" s="145"/>
      <c r="E6" s="145"/>
      <c r="F6" s="145"/>
      <c r="G6" s="145"/>
      <c r="H6" s="145"/>
      <c r="I6" s="145"/>
      <c r="J6" s="145"/>
      <c r="K6" s="145"/>
      <c r="L6" s="145"/>
      <c r="M6" s="145"/>
      <c r="N6" s="145"/>
      <c r="O6" s="85"/>
    </row>
    <row r="7" spans="1:15" ht="14.55" customHeight="1">
      <c r="A7" s="83"/>
      <c r="B7" s="102"/>
      <c r="C7" s="102"/>
      <c r="D7" s="102"/>
      <c r="E7" s="102"/>
      <c r="F7" s="102"/>
      <c r="G7" s="102"/>
      <c r="H7" s="102"/>
      <c r="I7" s="102"/>
      <c r="J7" s="102"/>
      <c r="K7" s="102"/>
      <c r="L7" s="102"/>
      <c r="M7" s="102"/>
      <c r="N7" s="102"/>
      <c r="O7" s="85"/>
    </row>
    <row r="8" spans="1:15">
      <c r="A8" s="83"/>
      <c r="B8" s="146" t="s">
        <v>0</v>
      </c>
      <c r="C8" s="147"/>
      <c r="D8" s="147"/>
      <c r="E8" s="147"/>
      <c r="F8" s="147"/>
      <c r="G8" s="147"/>
      <c r="H8" s="147"/>
      <c r="I8" s="147"/>
      <c r="J8" s="147"/>
      <c r="K8" s="147"/>
      <c r="L8" s="147"/>
      <c r="M8" s="147"/>
      <c r="N8" s="147"/>
      <c r="O8" s="85"/>
    </row>
    <row r="9" spans="1:15">
      <c r="A9" s="83"/>
      <c r="B9" s="103"/>
      <c r="C9" s="104"/>
      <c r="D9" s="104"/>
      <c r="E9" s="104"/>
      <c r="F9" s="104"/>
      <c r="G9" s="104"/>
      <c r="H9" s="104"/>
      <c r="I9" s="104"/>
      <c r="J9" s="104"/>
      <c r="K9" s="104"/>
      <c r="L9" s="104"/>
      <c r="M9" s="104"/>
      <c r="N9" s="104"/>
      <c r="O9" s="85"/>
    </row>
    <row r="10" spans="1:15">
      <c r="A10" s="83"/>
      <c r="B10" s="105" t="s">
        <v>1</v>
      </c>
      <c r="C10" s="84"/>
      <c r="D10" s="84"/>
      <c r="E10" s="84"/>
      <c r="F10" s="84"/>
      <c r="G10" s="84"/>
      <c r="H10" s="84"/>
      <c r="I10" s="84"/>
      <c r="J10" s="84"/>
      <c r="K10" s="84"/>
      <c r="L10" s="84"/>
      <c r="M10" s="84"/>
      <c r="N10" s="84"/>
      <c r="O10" s="85"/>
    </row>
    <row r="11" spans="1:15">
      <c r="A11" s="83"/>
      <c r="B11" s="105"/>
      <c r="C11" s="84"/>
      <c r="D11" s="84"/>
      <c r="E11" s="84"/>
      <c r="F11" s="84"/>
      <c r="G11" s="84"/>
      <c r="H11" s="84"/>
      <c r="I11" s="84"/>
      <c r="J11" s="84"/>
      <c r="K11" s="84"/>
      <c r="L11" s="84"/>
      <c r="M11" s="84"/>
      <c r="N11" s="84"/>
      <c r="O11" s="85"/>
    </row>
    <row r="12" spans="1:15" ht="14.4" thickBot="1">
      <c r="A12" s="92"/>
      <c r="B12" s="106" t="s">
        <v>123</v>
      </c>
      <c r="C12" s="107"/>
      <c r="D12" s="107" t="s">
        <v>125</v>
      </c>
      <c r="E12" s="107"/>
      <c r="F12" s="107"/>
      <c r="G12" s="107"/>
      <c r="H12" s="107"/>
      <c r="I12" s="107"/>
      <c r="J12" s="107"/>
      <c r="K12" s="107"/>
      <c r="L12" s="107"/>
      <c r="M12" s="107"/>
      <c r="N12" s="107"/>
      <c r="O12" s="95"/>
    </row>
    <row r="13" spans="1:15" ht="14.4" thickBot="1">
      <c r="A13" s="92"/>
      <c r="B13" s="107"/>
      <c r="C13" s="107"/>
      <c r="D13" s="107"/>
      <c r="E13" s="107"/>
      <c r="F13" s="107"/>
      <c r="G13" s="107"/>
      <c r="H13" s="107"/>
      <c r="I13" s="107"/>
      <c r="J13" s="107"/>
      <c r="K13" s="107"/>
      <c r="L13" s="107"/>
      <c r="M13" s="107"/>
      <c r="N13" s="107"/>
      <c r="O13" s="95"/>
    </row>
    <row r="14" spans="1:15" ht="14.4" thickBot="1">
      <c r="A14" s="110" t="s">
        <v>126</v>
      </c>
      <c r="B14" s="140" t="s">
        <v>127</v>
      </c>
      <c r="C14" s="141"/>
      <c r="D14" s="141"/>
      <c r="E14" s="141"/>
      <c r="F14" s="141"/>
      <c r="G14" s="141"/>
      <c r="H14" s="141"/>
      <c r="I14" s="141"/>
      <c r="J14" s="141"/>
      <c r="K14" s="141"/>
      <c r="L14" s="141"/>
      <c r="M14" s="141"/>
      <c r="N14" s="142"/>
      <c r="O14" s="110" t="s">
        <v>128</v>
      </c>
    </row>
    <row r="15" spans="1:15">
      <c r="A15" s="96">
        <v>1</v>
      </c>
      <c r="B15" s="84" t="s">
        <v>2</v>
      </c>
      <c r="C15" s="84"/>
      <c r="D15" s="84"/>
      <c r="E15" s="84"/>
      <c r="F15" s="84"/>
      <c r="G15" s="84"/>
      <c r="H15" s="84"/>
      <c r="I15" s="84"/>
      <c r="J15" s="84"/>
      <c r="K15" s="84"/>
      <c r="L15" s="84"/>
      <c r="M15" s="84"/>
      <c r="N15" s="84"/>
      <c r="O15" s="96" t="s">
        <v>119</v>
      </c>
    </row>
    <row r="16" spans="1:15">
      <c r="A16" s="96"/>
      <c r="B16" s="86" t="s">
        <v>3</v>
      </c>
      <c r="C16" s="84"/>
      <c r="D16" s="84"/>
      <c r="E16" s="84"/>
      <c r="F16" s="84"/>
      <c r="G16" s="84"/>
      <c r="H16" s="84"/>
      <c r="I16" s="84"/>
      <c r="J16" s="84"/>
      <c r="K16" s="84"/>
      <c r="L16" s="84"/>
      <c r="M16" s="84"/>
      <c r="N16" s="84"/>
      <c r="O16" s="96"/>
    </row>
    <row r="17" spans="1:15">
      <c r="A17" s="96"/>
      <c r="B17" s="87" t="s">
        <v>4</v>
      </c>
      <c r="C17" s="18"/>
      <c r="D17" s="19"/>
      <c r="E17" s="84"/>
      <c r="F17" s="84"/>
      <c r="G17" s="84"/>
      <c r="H17" s="84"/>
      <c r="I17" s="84"/>
      <c r="J17" s="84"/>
      <c r="K17" s="84"/>
      <c r="L17" s="84"/>
      <c r="M17" s="84"/>
      <c r="N17" s="84"/>
      <c r="O17" s="96"/>
    </row>
    <row r="18" spans="1:15">
      <c r="A18" s="96"/>
      <c r="B18" s="87" t="s">
        <v>5</v>
      </c>
      <c r="C18" s="20"/>
      <c r="D18" s="21"/>
      <c r="E18" s="84"/>
      <c r="F18" s="84"/>
      <c r="G18" s="84"/>
      <c r="H18" s="84"/>
      <c r="I18" s="84"/>
      <c r="J18" s="84"/>
      <c r="K18" s="84"/>
      <c r="L18" s="84"/>
      <c r="M18" s="84"/>
      <c r="N18" s="84"/>
      <c r="O18" s="96"/>
    </row>
    <row r="19" spans="1:15">
      <c r="A19" s="96"/>
      <c r="B19" s="84" t="s">
        <v>6</v>
      </c>
      <c r="C19" s="20"/>
      <c r="D19" s="21"/>
      <c r="E19" s="84"/>
      <c r="F19" s="84"/>
      <c r="G19" s="84"/>
      <c r="H19" s="84"/>
      <c r="I19" s="84"/>
      <c r="J19" s="84"/>
      <c r="K19" s="84"/>
      <c r="L19" s="84"/>
      <c r="M19" s="84"/>
      <c r="N19" s="84"/>
      <c r="O19" s="96"/>
    </row>
    <row r="20" spans="1:15">
      <c r="A20" s="96"/>
      <c r="B20" s="84"/>
      <c r="C20" s="84"/>
      <c r="D20" s="84"/>
      <c r="E20" s="84"/>
      <c r="F20" s="84"/>
      <c r="G20" s="84"/>
      <c r="H20" s="84"/>
      <c r="I20" s="84"/>
      <c r="J20" s="84"/>
      <c r="K20" s="84"/>
      <c r="L20" s="84"/>
      <c r="M20" s="84"/>
      <c r="N20" s="84"/>
      <c r="O20" s="96"/>
    </row>
    <row r="21" spans="1:15">
      <c r="A21" s="96">
        <v>2</v>
      </c>
      <c r="B21" s="145" t="s">
        <v>7</v>
      </c>
      <c r="C21" s="145"/>
      <c r="D21" s="145"/>
      <c r="E21" s="145"/>
      <c r="F21" s="145"/>
      <c r="G21" s="145"/>
      <c r="H21" s="145"/>
      <c r="I21" s="145"/>
      <c r="J21" s="145"/>
      <c r="K21" s="145"/>
      <c r="L21" s="145"/>
      <c r="M21" s="145"/>
      <c r="N21" s="145"/>
      <c r="O21" s="96" t="s">
        <v>119</v>
      </c>
    </row>
    <row r="22" spans="1:15">
      <c r="A22" s="96"/>
      <c r="B22" s="145"/>
      <c r="C22" s="145"/>
      <c r="D22" s="145"/>
      <c r="E22" s="145"/>
      <c r="F22" s="145"/>
      <c r="G22" s="145"/>
      <c r="H22" s="145"/>
      <c r="I22" s="145"/>
      <c r="J22" s="145"/>
      <c r="K22" s="145"/>
      <c r="L22" s="145"/>
      <c r="M22" s="145"/>
      <c r="N22" s="145"/>
      <c r="O22" s="96"/>
    </row>
    <row r="23" spans="1:15">
      <c r="A23" s="96"/>
      <c r="B23" s="84"/>
      <c r="C23" s="84"/>
      <c r="D23" s="84"/>
      <c r="E23" s="84"/>
      <c r="F23" s="84"/>
      <c r="G23" s="84"/>
      <c r="H23" s="84"/>
      <c r="I23" s="84"/>
      <c r="J23" s="84"/>
      <c r="K23" s="84"/>
      <c r="L23" s="84"/>
      <c r="M23" s="84"/>
      <c r="N23" s="84"/>
      <c r="O23" s="96"/>
    </row>
    <row r="24" spans="1:15">
      <c r="A24" s="96"/>
      <c r="B24" s="84" t="s">
        <v>8</v>
      </c>
      <c r="C24" s="84"/>
      <c r="D24" s="84"/>
      <c r="E24" s="84"/>
      <c r="F24" s="84"/>
      <c r="G24" s="84"/>
      <c r="H24" s="84"/>
      <c r="I24" s="84"/>
      <c r="J24" s="84"/>
      <c r="K24" s="84"/>
      <c r="L24" s="84"/>
      <c r="M24" s="84"/>
      <c r="N24" s="84"/>
      <c r="O24" s="96"/>
    </row>
    <row r="25" spans="1:15">
      <c r="A25" s="96"/>
      <c r="B25" s="84"/>
      <c r="C25" s="84"/>
      <c r="D25" s="84"/>
      <c r="E25" s="84"/>
      <c r="F25" s="84"/>
      <c r="G25" s="84"/>
      <c r="H25" s="84"/>
      <c r="I25" s="84"/>
      <c r="J25" s="84"/>
      <c r="K25" s="84"/>
      <c r="L25" s="84"/>
      <c r="M25" s="84"/>
      <c r="N25" s="84"/>
      <c r="O25" s="96"/>
    </row>
    <row r="26" spans="1:15">
      <c r="A26" s="96">
        <v>3</v>
      </c>
      <c r="B26" s="84" t="s">
        <v>9</v>
      </c>
      <c r="C26" s="84"/>
      <c r="D26" s="84"/>
      <c r="E26" s="84"/>
      <c r="F26" s="84"/>
      <c r="G26" s="84"/>
      <c r="H26" s="84"/>
      <c r="I26" s="84"/>
      <c r="J26" s="84"/>
      <c r="K26" s="84"/>
      <c r="L26" s="84"/>
      <c r="M26" s="84"/>
      <c r="N26" s="84"/>
      <c r="O26" s="96" t="s">
        <v>119</v>
      </c>
    </row>
    <row r="27" spans="1:15" ht="14.55" customHeight="1">
      <c r="A27" s="96"/>
      <c r="B27" s="145" t="s">
        <v>10</v>
      </c>
      <c r="C27" s="145"/>
      <c r="D27" s="145"/>
      <c r="E27" s="145"/>
      <c r="F27" s="145"/>
      <c r="G27" s="145"/>
      <c r="H27" s="145"/>
      <c r="I27" s="145"/>
      <c r="J27" s="145"/>
      <c r="K27" s="145"/>
      <c r="L27" s="145"/>
      <c r="M27" s="145"/>
      <c r="N27" s="145"/>
      <c r="O27" s="96"/>
    </row>
    <row r="28" spans="1:15">
      <c r="A28" s="96"/>
      <c r="B28" s="145"/>
      <c r="C28" s="145"/>
      <c r="D28" s="145"/>
      <c r="E28" s="145"/>
      <c r="F28" s="145"/>
      <c r="G28" s="145"/>
      <c r="H28" s="145"/>
      <c r="I28" s="145"/>
      <c r="J28" s="145"/>
      <c r="K28" s="145"/>
      <c r="L28" s="145"/>
      <c r="M28" s="145"/>
      <c r="N28" s="145"/>
      <c r="O28" s="96"/>
    </row>
    <row r="29" spans="1:15">
      <c r="A29" s="96"/>
      <c r="B29" s="84"/>
      <c r="C29" s="84"/>
      <c r="D29" s="84"/>
      <c r="E29" s="84"/>
      <c r="F29" s="84"/>
      <c r="G29" s="84"/>
      <c r="H29" s="84"/>
      <c r="I29" s="84"/>
      <c r="J29" s="84"/>
      <c r="K29" s="84"/>
      <c r="L29" s="84"/>
      <c r="M29" s="84"/>
      <c r="N29" s="84"/>
      <c r="O29" s="96"/>
    </row>
    <row r="30" spans="1:15" ht="14.55" customHeight="1">
      <c r="A30" s="96">
        <v>4</v>
      </c>
      <c r="B30" s="84" t="s">
        <v>11</v>
      </c>
      <c r="C30" s="84"/>
      <c r="D30" s="84"/>
      <c r="E30" s="84"/>
      <c r="F30" s="84"/>
      <c r="G30" s="84"/>
      <c r="H30" s="84"/>
      <c r="I30" s="84"/>
      <c r="J30" s="84"/>
      <c r="K30" s="84"/>
      <c r="L30" s="84"/>
      <c r="M30" s="84"/>
      <c r="N30" s="84"/>
      <c r="O30" s="96" t="s">
        <v>119</v>
      </c>
    </row>
    <row r="31" spans="1:15">
      <c r="A31" s="96"/>
      <c r="B31" s="84" t="s">
        <v>12</v>
      </c>
      <c r="C31" s="84"/>
      <c r="D31" s="84"/>
      <c r="E31" s="84"/>
      <c r="F31" s="84"/>
      <c r="G31" s="84"/>
      <c r="H31" s="84"/>
      <c r="I31" s="84"/>
      <c r="J31" s="84"/>
      <c r="K31" s="84"/>
      <c r="L31" s="84"/>
      <c r="M31" s="84"/>
      <c r="N31" s="84"/>
      <c r="O31" s="96"/>
    </row>
    <row r="32" spans="1:15">
      <c r="A32" s="96"/>
      <c r="B32" s="84"/>
      <c r="C32" s="84"/>
      <c r="D32" s="84"/>
      <c r="E32" s="84"/>
      <c r="F32" s="84"/>
      <c r="G32" s="84"/>
      <c r="H32" s="84"/>
      <c r="I32" s="84"/>
      <c r="J32" s="84"/>
      <c r="K32" s="84"/>
      <c r="L32" s="84"/>
      <c r="M32" s="84"/>
      <c r="N32" s="84"/>
      <c r="O32" s="96"/>
    </row>
    <row r="33" spans="1:15">
      <c r="A33" s="96">
        <v>5</v>
      </c>
      <c r="B33" s="145" t="s">
        <v>13</v>
      </c>
      <c r="C33" s="145"/>
      <c r="D33" s="145"/>
      <c r="E33" s="145"/>
      <c r="F33" s="145"/>
      <c r="G33" s="145"/>
      <c r="H33" s="145"/>
      <c r="I33" s="145"/>
      <c r="J33" s="145"/>
      <c r="K33" s="145"/>
      <c r="L33" s="145"/>
      <c r="M33" s="145"/>
      <c r="N33" s="145"/>
      <c r="O33" s="96" t="s">
        <v>119</v>
      </c>
    </row>
    <row r="34" spans="1:15">
      <c r="A34" s="96"/>
      <c r="B34" s="145"/>
      <c r="C34" s="145"/>
      <c r="D34" s="145"/>
      <c r="E34" s="145"/>
      <c r="F34" s="145"/>
      <c r="G34" s="145"/>
      <c r="H34" s="145"/>
      <c r="I34" s="145"/>
      <c r="J34" s="145"/>
      <c r="K34" s="145"/>
      <c r="L34" s="145"/>
      <c r="M34" s="145"/>
      <c r="N34" s="145"/>
      <c r="O34" s="96"/>
    </row>
    <row r="35" spans="1:15">
      <c r="A35" s="96"/>
      <c r="B35" s="84"/>
      <c r="C35" s="84"/>
      <c r="D35" s="84"/>
      <c r="E35" s="84"/>
      <c r="F35" s="84"/>
      <c r="G35" s="84"/>
      <c r="H35" s="84"/>
      <c r="I35" s="84"/>
      <c r="J35" s="84"/>
      <c r="K35" s="84"/>
      <c r="L35" s="84"/>
      <c r="M35" s="84"/>
      <c r="N35" s="84"/>
      <c r="O35" s="96"/>
    </row>
    <row r="36" spans="1:15">
      <c r="A36" s="96">
        <v>6</v>
      </c>
      <c r="B36" s="145" t="s">
        <v>14</v>
      </c>
      <c r="C36" s="145"/>
      <c r="D36" s="145"/>
      <c r="E36" s="145"/>
      <c r="F36" s="145"/>
      <c r="G36" s="145"/>
      <c r="H36" s="145"/>
      <c r="I36" s="145"/>
      <c r="J36" s="145"/>
      <c r="K36" s="145"/>
      <c r="L36" s="145"/>
      <c r="M36" s="145"/>
      <c r="N36" s="145"/>
      <c r="O36" s="96" t="s">
        <v>119</v>
      </c>
    </row>
    <row r="37" spans="1:15">
      <c r="A37" s="96"/>
      <c r="B37" s="145"/>
      <c r="C37" s="145"/>
      <c r="D37" s="145"/>
      <c r="E37" s="145"/>
      <c r="F37" s="145"/>
      <c r="G37" s="145"/>
      <c r="H37" s="145"/>
      <c r="I37" s="145"/>
      <c r="J37" s="145"/>
      <c r="K37" s="145"/>
      <c r="L37" s="145"/>
      <c r="M37" s="145"/>
      <c r="N37" s="145"/>
      <c r="O37" s="96"/>
    </row>
    <row r="38" spans="1:15">
      <c r="A38" s="96"/>
      <c r="B38" s="84"/>
      <c r="C38" s="84"/>
      <c r="D38" s="84"/>
      <c r="E38" s="84"/>
      <c r="F38" s="84"/>
      <c r="G38" s="84"/>
      <c r="H38" s="84"/>
      <c r="I38" s="84"/>
      <c r="J38" s="84"/>
      <c r="K38" s="84"/>
      <c r="L38" s="84"/>
      <c r="M38" s="84"/>
      <c r="N38" s="84"/>
      <c r="O38" s="96"/>
    </row>
    <row r="39" spans="1:15">
      <c r="A39" s="96">
        <v>7</v>
      </c>
      <c r="B39" s="145" t="s">
        <v>15</v>
      </c>
      <c r="C39" s="145"/>
      <c r="D39" s="145"/>
      <c r="E39" s="145"/>
      <c r="F39" s="145"/>
      <c r="G39" s="145"/>
      <c r="H39" s="145"/>
      <c r="I39" s="145"/>
      <c r="J39" s="145"/>
      <c r="K39" s="145"/>
      <c r="L39" s="145"/>
      <c r="M39" s="145"/>
      <c r="N39" s="145"/>
      <c r="O39" s="96" t="s">
        <v>121</v>
      </c>
    </row>
    <row r="40" spans="1:15">
      <c r="A40" s="96"/>
      <c r="B40" s="145"/>
      <c r="C40" s="145"/>
      <c r="D40" s="145"/>
      <c r="E40" s="145"/>
      <c r="F40" s="145"/>
      <c r="G40" s="145"/>
      <c r="H40" s="145"/>
      <c r="I40" s="145"/>
      <c r="J40" s="145"/>
      <c r="K40" s="145"/>
      <c r="L40" s="145"/>
      <c r="M40" s="145"/>
      <c r="N40" s="145"/>
      <c r="O40" s="96"/>
    </row>
    <row r="41" spans="1:15">
      <c r="A41" s="96"/>
      <c r="B41" s="145"/>
      <c r="C41" s="145"/>
      <c r="D41" s="145"/>
      <c r="E41" s="145"/>
      <c r="F41" s="145"/>
      <c r="G41" s="145"/>
      <c r="H41" s="145"/>
      <c r="I41" s="145"/>
      <c r="J41" s="145"/>
      <c r="K41" s="145"/>
      <c r="L41" s="145"/>
      <c r="M41" s="145"/>
      <c r="N41" s="145"/>
      <c r="O41" s="96"/>
    </row>
    <row r="42" spans="1:15">
      <c r="A42" s="96"/>
      <c r="B42" s="84" t="s">
        <v>16</v>
      </c>
      <c r="C42" s="84"/>
      <c r="D42" s="84"/>
      <c r="E42" s="84"/>
      <c r="F42" s="84"/>
      <c r="G42" s="84"/>
      <c r="H42" s="84"/>
      <c r="I42" s="84"/>
      <c r="J42" s="84"/>
      <c r="K42" s="84"/>
      <c r="L42" s="84"/>
      <c r="M42" s="84"/>
      <c r="N42" s="84"/>
      <c r="O42" s="96"/>
    </row>
    <row r="43" spans="1:15">
      <c r="A43" s="96"/>
      <c r="B43" s="88" t="s">
        <v>17</v>
      </c>
      <c r="C43" s="84"/>
      <c r="D43" s="84"/>
      <c r="E43" s="84"/>
      <c r="F43" s="84"/>
      <c r="G43" s="84"/>
      <c r="H43" s="84"/>
      <c r="I43" s="84"/>
      <c r="J43" s="84"/>
      <c r="K43" s="84"/>
      <c r="L43" s="84"/>
      <c r="M43" s="84"/>
      <c r="N43" s="84"/>
      <c r="O43" s="96"/>
    </row>
    <row r="44" spans="1:15">
      <c r="A44" s="96"/>
      <c r="B44" s="143" t="s">
        <v>18</v>
      </c>
      <c r="C44" s="143"/>
      <c r="D44" s="143"/>
      <c r="E44" s="143"/>
      <c r="F44" s="143"/>
      <c r="G44" s="143"/>
      <c r="H44" s="143"/>
      <c r="I44" s="143"/>
      <c r="J44" s="84"/>
      <c r="K44" s="84"/>
      <c r="L44" s="84"/>
      <c r="M44" s="84"/>
      <c r="N44" s="84"/>
      <c r="O44" s="96"/>
    </row>
    <row r="45" spans="1:15">
      <c r="A45" s="96"/>
      <c r="B45" s="89"/>
      <c r="C45" s="89"/>
      <c r="D45" s="89"/>
      <c r="E45" s="89"/>
      <c r="F45" s="89"/>
      <c r="G45" s="89"/>
      <c r="H45" s="89"/>
      <c r="I45" s="89"/>
      <c r="J45" s="84"/>
      <c r="K45" s="84"/>
      <c r="L45" s="84"/>
      <c r="M45" s="84"/>
      <c r="N45" s="84"/>
      <c r="O45" s="96"/>
    </row>
    <row r="46" spans="1:15">
      <c r="A46" s="96">
        <v>8</v>
      </c>
      <c r="B46" s="84" t="s">
        <v>19</v>
      </c>
      <c r="C46" s="84"/>
      <c r="D46" s="84"/>
      <c r="E46" s="84"/>
      <c r="F46" s="84"/>
      <c r="G46" s="84"/>
      <c r="H46" s="84"/>
      <c r="I46" s="84"/>
      <c r="J46" s="84"/>
      <c r="K46" s="84"/>
      <c r="L46" s="84"/>
      <c r="M46" s="84"/>
      <c r="N46" s="84"/>
      <c r="O46" s="96" t="s">
        <v>120</v>
      </c>
    </row>
    <row r="47" spans="1:15">
      <c r="A47" s="96"/>
      <c r="B47" s="88" t="s">
        <v>17</v>
      </c>
      <c r="C47" s="84"/>
      <c r="D47" s="84"/>
      <c r="E47" s="84"/>
      <c r="F47" s="84"/>
      <c r="G47" s="84"/>
      <c r="H47" s="84"/>
      <c r="I47" s="84"/>
      <c r="J47" s="84"/>
      <c r="K47" s="84"/>
      <c r="L47" s="84"/>
      <c r="M47" s="84"/>
      <c r="N47" s="84"/>
      <c r="O47" s="96"/>
    </row>
    <row r="48" spans="1:15">
      <c r="A48" s="96"/>
      <c r="B48" s="143" t="s">
        <v>20</v>
      </c>
      <c r="C48" s="143"/>
      <c r="D48" s="143"/>
      <c r="E48" s="143"/>
      <c r="F48" s="143"/>
      <c r="G48" s="143"/>
      <c r="H48" s="143"/>
      <c r="I48" s="143"/>
      <c r="J48" s="84"/>
      <c r="K48" s="84"/>
      <c r="L48" s="84"/>
      <c r="M48" s="84"/>
      <c r="N48" s="84"/>
      <c r="O48" s="96"/>
    </row>
    <row r="49" spans="1:15">
      <c r="A49" s="96"/>
      <c r="B49" s="84"/>
      <c r="C49" s="84"/>
      <c r="D49" s="84"/>
      <c r="E49" s="84"/>
      <c r="F49" s="84"/>
      <c r="G49" s="84"/>
      <c r="H49" s="84"/>
      <c r="I49" s="84"/>
      <c r="J49" s="84"/>
      <c r="K49" s="84"/>
      <c r="L49" s="84"/>
      <c r="M49" s="84"/>
      <c r="N49" s="84"/>
      <c r="O49" s="96"/>
    </row>
    <row r="50" spans="1:15">
      <c r="A50" s="96">
        <v>9</v>
      </c>
      <c r="B50" s="84" t="s">
        <v>113</v>
      </c>
      <c r="C50" s="84"/>
      <c r="D50" s="84"/>
      <c r="E50" s="84"/>
      <c r="F50" s="84"/>
      <c r="G50" s="84"/>
      <c r="H50" s="84"/>
      <c r="I50" s="84"/>
      <c r="J50" s="84"/>
      <c r="K50" s="84"/>
      <c r="L50" s="84"/>
      <c r="M50" s="84"/>
      <c r="N50" s="84"/>
      <c r="O50" s="96" t="s">
        <v>118</v>
      </c>
    </row>
    <row r="51" spans="1:15">
      <c r="A51" s="96"/>
      <c r="B51" s="84"/>
      <c r="C51" s="84" t="s">
        <v>114</v>
      </c>
      <c r="D51" s="84"/>
      <c r="E51" s="84"/>
      <c r="F51" s="84"/>
      <c r="G51" s="84"/>
      <c r="H51" s="84"/>
      <c r="I51" s="84"/>
      <c r="J51" s="84"/>
      <c r="K51" s="84"/>
      <c r="L51" s="84"/>
      <c r="M51" s="84"/>
      <c r="N51" s="84">
        <v>2.5</v>
      </c>
      <c r="O51" s="96"/>
    </row>
    <row r="52" spans="1:15">
      <c r="A52" s="96"/>
      <c r="B52" s="84"/>
      <c r="C52" s="84" t="s">
        <v>115</v>
      </c>
      <c r="D52" s="84"/>
      <c r="E52" s="84"/>
      <c r="F52" s="84"/>
      <c r="G52" s="84"/>
      <c r="H52" s="84"/>
      <c r="I52" s="84"/>
      <c r="J52" s="84"/>
      <c r="K52" s="84"/>
      <c r="L52" s="84"/>
      <c r="M52" s="84"/>
      <c r="N52" s="84">
        <v>2.5</v>
      </c>
      <c r="O52" s="96"/>
    </row>
    <row r="53" spans="1:15" ht="21" customHeight="1">
      <c r="A53" s="96"/>
      <c r="B53" s="84"/>
      <c r="C53" s="136" t="s">
        <v>116</v>
      </c>
      <c r="D53" s="136"/>
      <c r="E53" s="136"/>
      <c r="F53" s="136"/>
      <c r="G53" s="136"/>
      <c r="H53" s="136"/>
      <c r="I53" s="136"/>
      <c r="J53" s="136"/>
      <c r="K53" s="136"/>
      <c r="L53" s="136"/>
      <c r="M53" s="136"/>
      <c r="N53" s="90">
        <v>5</v>
      </c>
      <c r="O53" s="96"/>
    </row>
    <row r="54" spans="1:15" ht="24" customHeight="1">
      <c r="A54" s="96"/>
      <c r="B54" s="84"/>
      <c r="C54" s="136"/>
      <c r="D54" s="136"/>
      <c r="E54" s="136"/>
      <c r="F54" s="136"/>
      <c r="G54" s="136"/>
      <c r="H54" s="136"/>
      <c r="I54" s="136"/>
      <c r="J54" s="136"/>
      <c r="K54" s="136"/>
      <c r="L54" s="136"/>
      <c r="M54" s="136"/>
      <c r="N54" s="90"/>
      <c r="O54" s="96"/>
    </row>
    <row r="55" spans="1:15">
      <c r="A55" s="96"/>
      <c r="B55" s="84"/>
      <c r="C55" s="84"/>
      <c r="D55" s="84"/>
      <c r="E55" s="91"/>
      <c r="F55" s="91"/>
      <c r="G55" s="91"/>
      <c r="H55" s="91"/>
      <c r="I55" s="91"/>
      <c r="J55" s="91"/>
      <c r="K55" s="91"/>
      <c r="L55" s="91"/>
      <c r="M55" s="91"/>
      <c r="N55" s="91"/>
      <c r="O55" s="96"/>
    </row>
    <row r="56" spans="1:15" ht="14.4" thickBot="1">
      <c r="A56" s="97">
        <v>10</v>
      </c>
      <c r="B56" s="93" t="s">
        <v>122</v>
      </c>
      <c r="C56" s="94"/>
      <c r="D56" s="94"/>
      <c r="E56" s="94"/>
      <c r="F56" s="94"/>
      <c r="G56" s="94"/>
      <c r="H56" s="94"/>
      <c r="I56" s="94"/>
      <c r="J56" s="94"/>
      <c r="K56" s="94"/>
      <c r="L56" s="94"/>
      <c r="M56" s="94"/>
      <c r="N56" s="94"/>
      <c r="O56" s="97" t="s">
        <v>121</v>
      </c>
    </row>
  </sheetData>
  <mergeCells count="12">
    <mergeCell ref="C53:M54"/>
    <mergeCell ref="A1:O1"/>
    <mergeCell ref="B14:N14"/>
    <mergeCell ref="B48:I48"/>
    <mergeCell ref="B44:I44"/>
    <mergeCell ref="B5:N6"/>
    <mergeCell ref="B39:N41"/>
    <mergeCell ref="B33:N34"/>
    <mergeCell ref="B8:N8"/>
    <mergeCell ref="B21:N22"/>
    <mergeCell ref="B36:N37"/>
    <mergeCell ref="B27:N28"/>
  </mergeCells>
  <hyperlinks>
    <hyperlink ref="B48" r:id="rId1"/>
    <hyperlink ref="B44" r:id="rId2"/>
    <hyperlink ref="B44:I44" r:id="rId3" display="https://drive.google.com/file/d/1waZ18kRi7dDHnMuUZ1SdqfvkBI0oCfrV/view?usp=shar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9"/>
  <sheetViews>
    <sheetView zoomScale="70" zoomScaleNormal="70" workbookViewId="0">
      <selection activeCell="O22" sqref="O22"/>
    </sheetView>
  </sheetViews>
  <sheetFormatPr defaultRowHeight="13.8"/>
  <cols>
    <col min="1" max="1" width="8.796875" style="126"/>
    <col min="2" max="2" width="26.69921875" style="126" customWidth="1"/>
    <col min="3" max="3" width="18.5" style="126" customWidth="1"/>
    <col min="4" max="4" width="14.796875" style="126" customWidth="1"/>
    <col min="5" max="5" width="16.796875" style="126" customWidth="1"/>
    <col min="6" max="6" width="15.59765625" style="126" customWidth="1"/>
    <col min="7" max="7" width="16.796875" style="126" customWidth="1"/>
    <col min="8" max="8" width="16.296875" style="126" customWidth="1"/>
    <col min="9" max="9" width="27.59765625" style="126" bestFit="1" customWidth="1"/>
    <col min="10" max="10" width="26.69921875" style="126" bestFit="1" customWidth="1"/>
    <col min="11" max="11" width="8.796875" style="126"/>
    <col min="12" max="12" width="10.796875" style="126" customWidth="1"/>
    <col min="13" max="15" width="14" style="126" customWidth="1"/>
    <col min="16" max="16" width="13.59765625" style="126" customWidth="1"/>
    <col min="17" max="16384" width="8.796875" style="126"/>
  </cols>
  <sheetData>
    <row r="2" spans="2:13">
      <c r="B2" s="125" t="s">
        <v>137</v>
      </c>
      <c r="C2" s="125" t="s">
        <v>145</v>
      </c>
      <c r="F2" s="125" t="s">
        <v>137</v>
      </c>
      <c r="G2" s="125" t="s">
        <v>146</v>
      </c>
      <c r="H2" s="125" t="s">
        <v>147</v>
      </c>
      <c r="I2" s="125" t="s">
        <v>148</v>
      </c>
      <c r="J2" s="125" t="s">
        <v>149</v>
      </c>
      <c r="M2"/>
    </row>
    <row r="3" spans="2:13">
      <c r="B3" s="127" t="s">
        <v>32</v>
      </c>
      <c r="C3" s="129">
        <v>0.66666666666666663</v>
      </c>
      <c r="F3" s="127" t="s">
        <v>32</v>
      </c>
      <c r="G3" s="128">
        <v>18</v>
      </c>
      <c r="H3" s="128">
        <v>35</v>
      </c>
      <c r="I3" s="128">
        <v>26.5</v>
      </c>
      <c r="J3" s="128">
        <v>4.7328638264796927</v>
      </c>
    </row>
    <row r="4" spans="2:13">
      <c r="B4" s="127" t="s">
        <v>36</v>
      </c>
      <c r="C4" s="129">
        <v>0.33333333333333331</v>
      </c>
      <c r="F4" s="127" t="s">
        <v>36</v>
      </c>
      <c r="G4" s="128">
        <v>18</v>
      </c>
      <c r="H4" s="128">
        <v>33</v>
      </c>
      <c r="I4" s="128">
        <v>26.875</v>
      </c>
      <c r="J4" s="128">
        <v>5.7180790980388307</v>
      </c>
    </row>
    <row r="5" spans="2:13">
      <c r="B5" s="127" t="s">
        <v>138</v>
      </c>
      <c r="C5" s="129">
        <v>1</v>
      </c>
      <c r="F5" s="127" t="s">
        <v>138</v>
      </c>
      <c r="G5" s="128">
        <v>18</v>
      </c>
      <c r="H5" s="128">
        <v>35</v>
      </c>
      <c r="I5" s="128">
        <v>26.625</v>
      </c>
      <c r="J5" s="128">
        <v>4.9590716171827793</v>
      </c>
    </row>
    <row r="9" spans="2:13">
      <c r="B9" s="125" t="s">
        <v>137</v>
      </c>
      <c r="C9" s="125" t="s">
        <v>144</v>
      </c>
      <c r="D9" s="125" t="s">
        <v>153</v>
      </c>
      <c r="E9" s="125" t="s">
        <v>139</v>
      </c>
      <c r="F9" s="125" t="s">
        <v>154</v>
      </c>
      <c r="G9" s="125" t="s">
        <v>155</v>
      </c>
      <c r="H9" s="125" t="s">
        <v>156</v>
      </c>
      <c r="I9" s="125" t="s">
        <v>157</v>
      </c>
      <c r="J9" s="125" t="s">
        <v>158</v>
      </c>
    </row>
    <row r="10" spans="2:13">
      <c r="B10" s="127" t="s">
        <v>32</v>
      </c>
      <c r="C10" s="128">
        <v>16</v>
      </c>
      <c r="D10" s="128">
        <v>26.5</v>
      </c>
      <c r="E10" s="128">
        <v>758890</v>
      </c>
      <c r="F10" s="129">
        <v>0.57535690187188682</v>
      </c>
      <c r="G10" s="128">
        <v>313700</v>
      </c>
      <c r="H10" s="128">
        <v>6900</v>
      </c>
      <c r="I10" s="128">
        <v>1.8600000000000002E-2</v>
      </c>
      <c r="J10" s="128">
        <v>1.1592181273024787E-2</v>
      </c>
    </row>
    <row r="11" spans="2:13">
      <c r="B11" s="130" t="s">
        <v>150</v>
      </c>
      <c r="C11" s="128">
        <v>4</v>
      </c>
      <c r="D11" s="128">
        <v>25.75</v>
      </c>
      <c r="E11" s="128">
        <v>422190</v>
      </c>
      <c r="F11" s="129">
        <v>0.3200858232435424</v>
      </c>
      <c r="G11" s="128">
        <v>192800</v>
      </c>
      <c r="H11" s="128">
        <v>6900</v>
      </c>
      <c r="I11" s="128">
        <v>1.085E-2</v>
      </c>
      <c r="J11" s="128">
        <v>1.2093662252050314E-2</v>
      </c>
    </row>
    <row r="12" spans="2:13">
      <c r="B12" s="131" t="s">
        <v>64</v>
      </c>
      <c r="C12" s="128">
        <v>1</v>
      </c>
      <c r="D12" s="128">
        <v>35</v>
      </c>
      <c r="E12" s="128">
        <v>190000</v>
      </c>
      <c r="F12" s="129">
        <v>0.14404961371958847</v>
      </c>
      <c r="G12" s="128">
        <v>192800</v>
      </c>
      <c r="H12" s="128">
        <v>192800</v>
      </c>
      <c r="I12" s="128">
        <v>2.8199999999999999E-2</v>
      </c>
      <c r="J12" s="128" t="e">
        <v>#DIV/0!</v>
      </c>
    </row>
    <row r="13" spans="2:13">
      <c r="B13" s="131" t="s">
        <v>40</v>
      </c>
      <c r="C13" s="128">
        <v>1</v>
      </c>
      <c r="D13" s="128">
        <v>20</v>
      </c>
      <c r="E13" s="128">
        <v>71000</v>
      </c>
      <c r="F13" s="129">
        <v>5.3829066179425164E-2</v>
      </c>
      <c r="G13" s="128">
        <v>72500</v>
      </c>
      <c r="H13" s="128">
        <v>72500</v>
      </c>
      <c r="I13" s="128">
        <v>8.0000000000000002E-3</v>
      </c>
      <c r="J13" s="128" t="e">
        <v>#DIV/0!</v>
      </c>
    </row>
    <row r="14" spans="2:13">
      <c r="B14" s="131" t="s">
        <v>43</v>
      </c>
      <c r="C14" s="128">
        <v>1</v>
      </c>
      <c r="D14" s="128">
        <v>30</v>
      </c>
      <c r="E14" s="128">
        <v>77000</v>
      </c>
      <c r="F14" s="129">
        <v>5.8378001349517435E-2</v>
      </c>
      <c r="G14" s="128">
        <v>26200</v>
      </c>
      <c r="H14" s="128">
        <v>26200</v>
      </c>
      <c r="I14" s="128">
        <v>7.1000000000000004E-3</v>
      </c>
      <c r="J14" s="128" t="e">
        <v>#DIV/0!</v>
      </c>
    </row>
    <row r="15" spans="2:13">
      <c r="B15" s="131" t="s">
        <v>33</v>
      </c>
      <c r="C15" s="128">
        <v>1</v>
      </c>
      <c r="D15" s="128">
        <v>18</v>
      </c>
      <c r="E15" s="128">
        <v>84190</v>
      </c>
      <c r="F15" s="129">
        <v>6.3829141995011329E-2</v>
      </c>
      <c r="G15" s="128">
        <v>6900</v>
      </c>
      <c r="H15" s="128">
        <v>6900</v>
      </c>
      <c r="I15" s="128">
        <v>1E-4</v>
      </c>
      <c r="J15" s="128" t="e">
        <v>#DIV/0!</v>
      </c>
    </row>
    <row r="16" spans="2:13">
      <c r="B16" s="130" t="s">
        <v>151</v>
      </c>
      <c r="C16" s="128">
        <v>3</v>
      </c>
      <c r="D16" s="128">
        <v>29</v>
      </c>
      <c r="E16" s="128">
        <v>119800</v>
      </c>
      <c r="F16" s="129">
        <v>9.0827072229508948E-2</v>
      </c>
      <c r="G16" s="128">
        <v>313700</v>
      </c>
      <c r="H16" s="128">
        <v>43100</v>
      </c>
      <c r="I16" s="128">
        <v>1.24E-2</v>
      </c>
      <c r="J16" s="128">
        <v>3.4655446902327014E-3</v>
      </c>
    </row>
    <row r="17" spans="2:10">
      <c r="B17" s="131" t="s">
        <v>37</v>
      </c>
      <c r="C17" s="128">
        <v>1</v>
      </c>
      <c r="D17" s="128">
        <v>34</v>
      </c>
      <c r="E17" s="128">
        <v>46900</v>
      </c>
      <c r="F17" s="129">
        <v>3.5557509912887891E-2</v>
      </c>
      <c r="G17" s="128">
        <v>43100</v>
      </c>
      <c r="H17" s="128">
        <v>43100</v>
      </c>
      <c r="I17" s="128">
        <v>1.0500000000000001E-2</v>
      </c>
      <c r="J17" s="128" t="e">
        <v>#DIV/0!</v>
      </c>
    </row>
    <row r="18" spans="2:10">
      <c r="B18" s="131" t="s">
        <v>48</v>
      </c>
      <c r="C18" s="128">
        <v>1</v>
      </c>
      <c r="D18" s="128">
        <v>22</v>
      </c>
      <c r="E18" s="128">
        <v>42000</v>
      </c>
      <c r="F18" s="129">
        <v>3.1842546190645873E-2</v>
      </c>
      <c r="G18" s="128">
        <v>134600</v>
      </c>
      <c r="H18" s="128">
        <v>134600</v>
      </c>
      <c r="I18" s="128">
        <v>1.6400000000000001E-2</v>
      </c>
      <c r="J18" s="128" t="e">
        <v>#DIV/0!</v>
      </c>
    </row>
    <row r="19" spans="2:10">
      <c r="B19" s="131" t="s">
        <v>33</v>
      </c>
      <c r="C19" s="128">
        <v>1</v>
      </c>
      <c r="D19" s="128">
        <v>31</v>
      </c>
      <c r="E19" s="128">
        <v>30900</v>
      </c>
      <c r="F19" s="129">
        <v>2.3427016125975177E-2</v>
      </c>
      <c r="G19" s="128">
        <v>313700</v>
      </c>
      <c r="H19" s="128">
        <v>313700</v>
      </c>
      <c r="I19" s="128">
        <v>1.03E-2</v>
      </c>
      <c r="J19" s="128" t="e">
        <v>#DIV/0!</v>
      </c>
    </row>
    <row r="20" spans="2:10">
      <c r="B20" s="130" t="s">
        <v>152</v>
      </c>
      <c r="C20" s="128">
        <v>9</v>
      </c>
      <c r="D20" s="128">
        <v>26</v>
      </c>
      <c r="E20" s="128">
        <v>216900</v>
      </c>
      <c r="F20" s="129">
        <v>0.16444400639883547</v>
      </c>
      <c r="G20" s="128">
        <v>139200</v>
      </c>
      <c r="H20" s="128">
        <v>13700</v>
      </c>
      <c r="I20" s="128">
        <v>2.4111111111111114E-2</v>
      </c>
      <c r="J20" s="128">
        <v>1.0746911701093992E-2</v>
      </c>
    </row>
    <row r="21" spans="2:10">
      <c r="B21" s="131" t="s">
        <v>48</v>
      </c>
      <c r="C21" s="128">
        <v>2</v>
      </c>
      <c r="D21" s="128">
        <v>29</v>
      </c>
      <c r="E21" s="128">
        <v>42000</v>
      </c>
      <c r="F21" s="129">
        <v>3.1842546190645873E-2</v>
      </c>
      <c r="G21" s="128">
        <v>85100</v>
      </c>
      <c r="H21" s="128">
        <v>13700</v>
      </c>
      <c r="I21" s="128">
        <v>2.0199999999999999E-2</v>
      </c>
      <c r="J21" s="128">
        <v>1.2303657992645926E-2</v>
      </c>
    </row>
    <row r="22" spans="2:10">
      <c r="B22" s="131" t="s">
        <v>51</v>
      </c>
      <c r="C22" s="128">
        <v>2</v>
      </c>
      <c r="D22" s="128">
        <v>26.5</v>
      </c>
      <c r="E22" s="128">
        <v>50900</v>
      </c>
      <c r="F22" s="129">
        <v>3.8590133359616072E-2</v>
      </c>
      <c r="G22" s="128">
        <v>93400</v>
      </c>
      <c r="H22" s="128">
        <v>27000</v>
      </c>
      <c r="I22" s="128">
        <v>2.52E-2</v>
      </c>
      <c r="J22" s="128">
        <v>6.788225099390856E-3</v>
      </c>
    </row>
    <row r="23" spans="2:10">
      <c r="B23" s="131" t="s">
        <v>33</v>
      </c>
      <c r="C23" s="128">
        <v>1</v>
      </c>
      <c r="D23" s="128">
        <v>26</v>
      </c>
      <c r="E23" s="128">
        <v>23000</v>
      </c>
      <c r="F23" s="129">
        <v>1.7437584818687027E-2</v>
      </c>
      <c r="G23" s="128">
        <v>72100</v>
      </c>
      <c r="H23" s="128">
        <v>72100</v>
      </c>
      <c r="I23" s="128">
        <v>2.18E-2</v>
      </c>
      <c r="J23" s="128" t="e">
        <v>#DIV/0!</v>
      </c>
    </row>
    <row r="24" spans="2:10">
      <c r="B24" s="131" t="s">
        <v>54</v>
      </c>
      <c r="C24" s="128">
        <v>2</v>
      </c>
      <c r="D24" s="128">
        <v>24.5</v>
      </c>
      <c r="E24" s="128">
        <v>46000</v>
      </c>
      <c r="F24" s="129">
        <v>3.4875169637374054E-2</v>
      </c>
      <c r="G24" s="128">
        <v>117100</v>
      </c>
      <c r="H24" s="128">
        <v>102400</v>
      </c>
      <c r="I24" s="128">
        <v>1.9799999999999998E-2</v>
      </c>
      <c r="J24" s="128">
        <v>2.8284271247462052E-3</v>
      </c>
    </row>
    <row r="25" spans="2:10">
      <c r="B25" s="131" t="s">
        <v>61</v>
      </c>
      <c r="C25" s="128">
        <v>1</v>
      </c>
      <c r="D25" s="128">
        <v>24</v>
      </c>
      <c r="E25" s="128">
        <v>26000</v>
      </c>
      <c r="F25" s="129">
        <v>1.9712052403733159E-2</v>
      </c>
      <c r="G25" s="128">
        <v>108000</v>
      </c>
      <c r="H25" s="128">
        <v>108000</v>
      </c>
      <c r="I25" s="128">
        <v>1.6500000000000001E-2</v>
      </c>
      <c r="J25" s="128" t="e">
        <v>#DIV/0!</v>
      </c>
    </row>
    <row r="26" spans="2:10">
      <c r="B26" s="131" t="s">
        <v>73</v>
      </c>
      <c r="C26" s="128">
        <v>1</v>
      </c>
      <c r="D26" s="128">
        <v>24</v>
      </c>
      <c r="E26" s="128">
        <v>29000</v>
      </c>
      <c r="F26" s="129">
        <v>2.1986519988779294E-2</v>
      </c>
      <c r="G26" s="128">
        <v>139200</v>
      </c>
      <c r="H26" s="128">
        <v>139200</v>
      </c>
      <c r="I26" s="128">
        <v>4.8300000000000003E-2</v>
      </c>
      <c r="J26" s="128" t="e">
        <v>#DIV/0!</v>
      </c>
    </row>
    <row r="27" spans="2:10">
      <c r="B27" s="127" t="s">
        <v>36</v>
      </c>
      <c r="C27" s="128">
        <v>8</v>
      </c>
      <c r="D27" s="128">
        <v>26.875</v>
      </c>
      <c r="E27" s="128">
        <v>560100</v>
      </c>
      <c r="F27" s="129">
        <v>0.42464309812811318</v>
      </c>
      <c r="G27" s="128">
        <v>672500</v>
      </c>
      <c r="H27" s="128">
        <v>6000</v>
      </c>
      <c r="I27" s="128">
        <v>1.9025E-2</v>
      </c>
      <c r="J27" s="128">
        <v>1.7855911386108841E-2</v>
      </c>
    </row>
    <row r="28" spans="2:10">
      <c r="B28" s="130" t="s">
        <v>150</v>
      </c>
      <c r="C28" s="128">
        <v>1</v>
      </c>
      <c r="D28" s="128">
        <v>32</v>
      </c>
      <c r="E28" s="128">
        <v>294000</v>
      </c>
      <c r="F28" s="129">
        <v>0.2228978233345211</v>
      </c>
      <c r="G28" s="128">
        <v>205800</v>
      </c>
      <c r="H28" s="128">
        <v>205800</v>
      </c>
      <c r="I28" s="128">
        <v>5.4600000000000003E-2</v>
      </c>
      <c r="J28" s="128" t="e">
        <v>#DIV/0!</v>
      </c>
    </row>
    <row r="29" spans="2:10">
      <c r="B29" s="131" t="s">
        <v>73</v>
      </c>
      <c r="C29" s="128">
        <v>1</v>
      </c>
      <c r="D29" s="128">
        <v>32</v>
      </c>
      <c r="E29" s="128">
        <v>294000</v>
      </c>
      <c r="F29" s="129">
        <v>0.2228978233345211</v>
      </c>
      <c r="G29" s="128">
        <v>205800</v>
      </c>
      <c r="H29" s="128">
        <v>205800</v>
      </c>
      <c r="I29" s="128">
        <v>5.4600000000000003E-2</v>
      </c>
      <c r="J29" s="128" t="e">
        <v>#DIV/0!</v>
      </c>
    </row>
    <row r="30" spans="2:10">
      <c r="B30" s="130" t="s">
        <v>151</v>
      </c>
      <c r="C30" s="128">
        <v>5</v>
      </c>
      <c r="D30" s="128">
        <v>28.2</v>
      </c>
      <c r="E30" s="128">
        <v>232100</v>
      </c>
      <c r="F30" s="129">
        <v>0.17596797549640256</v>
      </c>
      <c r="G30" s="128">
        <v>672500</v>
      </c>
      <c r="H30" s="128">
        <v>6000</v>
      </c>
      <c r="I30" s="128">
        <v>1.4679999999999999E-2</v>
      </c>
      <c r="J30" s="128">
        <v>1.386964311004433E-2</v>
      </c>
    </row>
    <row r="31" spans="2:10">
      <c r="B31" s="131" t="s">
        <v>37</v>
      </c>
      <c r="C31" s="128">
        <v>1</v>
      </c>
      <c r="D31" s="128">
        <v>29</v>
      </c>
      <c r="E31" s="128">
        <v>49800</v>
      </c>
      <c r="F31" s="129">
        <v>3.7756161911765819E-2</v>
      </c>
      <c r="G31" s="128">
        <v>672500</v>
      </c>
      <c r="H31" s="128">
        <v>672500</v>
      </c>
      <c r="I31" s="128">
        <v>1.3599999999999999E-2</v>
      </c>
      <c r="J31" s="128" t="e">
        <v>#DIV/0!</v>
      </c>
    </row>
    <row r="32" spans="2:10">
      <c r="B32" s="131" t="s">
        <v>43</v>
      </c>
      <c r="C32" s="128">
        <v>1</v>
      </c>
      <c r="D32" s="128">
        <v>32</v>
      </c>
      <c r="E32" s="128">
        <v>52000</v>
      </c>
      <c r="F32" s="129">
        <v>3.9424104807466318E-2</v>
      </c>
      <c r="G32" s="128">
        <v>14600</v>
      </c>
      <c r="H32" s="128">
        <v>14600</v>
      </c>
      <c r="I32" s="128">
        <v>6.8999999999999999E-3</v>
      </c>
      <c r="J32" s="128" t="e">
        <v>#DIV/0!</v>
      </c>
    </row>
    <row r="33" spans="2:10">
      <c r="B33" s="131" t="s">
        <v>54</v>
      </c>
      <c r="C33" s="128">
        <v>1</v>
      </c>
      <c r="D33" s="128">
        <v>20</v>
      </c>
      <c r="E33" s="128">
        <v>49600</v>
      </c>
      <c r="F33" s="129">
        <v>3.7604530739429411E-2</v>
      </c>
      <c r="G33" s="128">
        <v>593000</v>
      </c>
      <c r="H33" s="128">
        <v>593000</v>
      </c>
      <c r="I33" s="128">
        <v>3.7999999999999999E-2</v>
      </c>
      <c r="J33" s="128" t="e">
        <v>#DIV/0!</v>
      </c>
    </row>
    <row r="34" spans="2:10">
      <c r="B34" s="131" t="s">
        <v>61</v>
      </c>
      <c r="C34" s="128">
        <v>1</v>
      </c>
      <c r="D34" s="128">
        <v>27</v>
      </c>
      <c r="E34" s="128">
        <v>34000</v>
      </c>
      <c r="F34" s="129">
        <v>2.5777299297189516E-2</v>
      </c>
      <c r="G34" s="128">
        <v>6000</v>
      </c>
      <c r="H34" s="128">
        <v>6000</v>
      </c>
      <c r="I34" s="128">
        <v>2E-3</v>
      </c>
      <c r="J34" s="128" t="e">
        <v>#DIV/0!</v>
      </c>
    </row>
    <row r="35" spans="2:10">
      <c r="B35" s="131" t="s">
        <v>73</v>
      </c>
      <c r="C35" s="128">
        <v>1</v>
      </c>
      <c r="D35" s="128">
        <v>33</v>
      </c>
      <c r="E35" s="128">
        <v>46700</v>
      </c>
      <c r="F35" s="129">
        <v>3.5405878740551483E-2</v>
      </c>
      <c r="G35" s="128">
        <v>20000</v>
      </c>
      <c r="H35" s="128">
        <v>20000</v>
      </c>
      <c r="I35" s="128">
        <v>1.29E-2</v>
      </c>
      <c r="J35" s="128" t="e">
        <v>#DIV/0!</v>
      </c>
    </row>
    <row r="36" spans="2:10">
      <c r="B36" s="130" t="s">
        <v>152</v>
      </c>
      <c r="C36" s="128">
        <v>2</v>
      </c>
      <c r="D36" s="128">
        <v>21</v>
      </c>
      <c r="E36" s="128">
        <v>34000</v>
      </c>
      <c r="F36" s="129">
        <v>2.5777299297189516E-2</v>
      </c>
      <c r="G36" s="128">
        <v>116100</v>
      </c>
      <c r="H36" s="128">
        <v>43000</v>
      </c>
      <c r="I36" s="128">
        <v>1.21E-2</v>
      </c>
      <c r="J36" s="128">
        <v>2.5455844122715615E-3</v>
      </c>
    </row>
    <row r="37" spans="2:10">
      <c r="B37" s="131" t="s">
        <v>40</v>
      </c>
      <c r="C37" s="128">
        <v>1</v>
      </c>
      <c r="D37" s="128">
        <v>24</v>
      </c>
      <c r="E37" s="128">
        <v>11300</v>
      </c>
      <c r="F37" s="129">
        <v>8.5671612370071034E-3</v>
      </c>
      <c r="G37" s="128">
        <v>116100</v>
      </c>
      <c r="H37" s="128">
        <v>116100</v>
      </c>
      <c r="I37" s="128">
        <v>1.03E-2</v>
      </c>
      <c r="J37" s="128" t="e">
        <v>#DIV/0!</v>
      </c>
    </row>
    <row r="38" spans="2:10">
      <c r="B38" s="131" t="s">
        <v>48</v>
      </c>
      <c r="C38" s="128">
        <v>1</v>
      </c>
      <c r="D38" s="128">
        <v>18</v>
      </c>
      <c r="E38" s="128">
        <v>22700</v>
      </c>
      <c r="F38" s="129">
        <v>1.7210138060182411E-2</v>
      </c>
      <c r="G38" s="128">
        <v>43000</v>
      </c>
      <c r="H38" s="128">
        <v>43000</v>
      </c>
      <c r="I38" s="128">
        <v>1.3899999999999999E-2</v>
      </c>
      <c r="J38" s="128" t="e">
        <v>#DIV/0!</v>
      </c>
    </row>
    <row r="39" spans="2:10">
      <c r="B39" s="127" t="s">
        <v>138</v>
      </c>
      <c r="C39" s="128">
        <v>24</v>
      </c>
      <c r="D39" s="128">
        <v>26.625</v>
      </c>
      <c r="E39" s="128">
        <v>1318990</v>
      </c>
      <c r="F39" s="129">
        <v>1</v>
      </c>
      <c r="G39" s="128">
        <v>672500</v>
      </c>
      <c r="H39" s="128">
        <v>6000</v>
      </c>
      <c r="I39" s="128">
        <v>1.8741666666666667E-2</v>
      </c>
      <c r="J39" s="128">
        <v>1.3591042979674603E-2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1:M2"/>
  <sheetViews>
    <sheetView workbookViewId="0">
      <selection activeCell="G26" sqref="G26"/>
    </sheetView>
  </sheetViews>
  <sheetFormatPr defaultRowHeight="13.8"/>
  <sheetData>
    <row r="1" spans="8:13" ht="14.4" thickBot="1"/>
    <row r="2" spans="8:13" ht="23.4" thickBot="1">
      <c r="H2" s="132"/>
      <c r="I2" s="133" t="s">
        <v>159</v>
      </c>
      <c r="J2" s="134"/>
      <c r="K2" s="134"/>
      <c r="L2" s="134"/>
      <c r="M2" s="13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H15" sqref="H15"/>
    </sheetView>
  </sheetViews>
  <sheetFormatPr defaultRowHeight="13.8"/>
  <cols>
    <col min="1" max="1" width="21.19921875" bestFit="1" customWidth="1"/>
    <col min="2" max="2" width="22.5" bestFit="1" customWidth="1"/>
    <col min="3" max="3" width="7.69921875" customWidth="1"/>
    <col min="5" max="5" width="11.5" bestFit="1" customWidth="1"/>
    <col min="6" max="6" width="24.69921875" bestFit="1" customWidth="1"/>
    <col min="7" max="7" width="11.296875" bestFit="1" customWidth="1"/>
    <col min="8" max="8" width="10.5" bestFit="1" customWidth="1"/>
    <col min="9" max="9" width="17.5" bestFit="1" customWidth="1"/>
    <col min="10" max="10" width="15.09765625" bestFit="1" customWidth="1"/>
    <col min="11" max="11" width="10.19921875" bestFit="1" customWidth="1"/>
  </cols>
  <sheetData>
    <row r="1" spans="1:12" ht="15.6">
      <c r="A1" s="68" t="s">
        <v>21</v>
      </c>
      <c r="B1" s="68" t="s">
        <v>22</v>
      </c>
      <c r="C1" s="68" t="s">
        <v>23</v>
      </c>
      <c r="D1" s="68" t="s">
        <v>24</v>
      </c>
      <c r="E1" s="68" t="s">
        <v>25</v>
      </c>
      <c r="F1" s="69" t="s">
        <v>26</v>
      </c>
      <c r="G1" s="70" t="s">
        <v>27</v>
      </c>
      <c r="H1" s="71" t="s">
        <v>28</v>
      </c>
      <c r="I1" s="111" t="s">
        <v>29</v>
      </c>
      <c r="J1" s="115" t="s">
        <v>131</v>
      </c>
      <c r="K1" s="112" t="s">
        <v>130</v>
      </c>
    </row>
    <row r="2" spans="1:12" ht="15">
      <c r="A2" s="2" t="s">
        <v>30</v>
      </c>
      <c r="B2" s="3" t="s">
        <v>31</v>
      </c>
      <c r="C2" s="4">
        <v>31</v>
      </c>
      <c r="D2" s="2" t="s">
        <v>32</v>
      </c>
      <c r="E2" s="2" t="s">
        <v>133</v>
      </c>
      <c r="F2" s="5" t="s">
        <v>33</v>
      </c>
      <c r="G2" s="6">
        <v>30900</v>
      </c>
      <c r="H2" s="7">
        <v>313700</v>
      </c>
      <c r="I2" s="8">
        <v>1.03E-2</v>
      </c>
      <c r="J2" s="114" t="str">
        <f>IF(G2&lt;=30000,"NANO",IF(G2&lt;=70000,"MICRO","MACRO"))</f>
        <v>MICRO</v>
      </c>
      <c r="K2" t="str">
        <f t="shared" ref="K2:K25" si="0">CONCATENATE("SS",TEXT(ROW(K2)-1,"000"),LEFT(F2,1))</f>
        <v>SS001K</v>
      </c>
    </row>
    <row r="3" spans="1:12" ht="15">
      <c r="A3" s="2" t="s">
        <v>34</v>
      </c>
      <c r="B3" s="3" t="s">
        <v>35</v>
      </c>
      <c r="C3" s="4">
        <v>29</v>
      </c>
      <c r="D3" s="2" t="s">
        <v>36</v>
      </c>
      <c r="E3" s="2" t="s">
        <v>134</v>
      </c>
      <c r="F3" s="5" t="s">
        <v>37</v>
      </c>
      <c r="G3" s="6">
        <v>49800</v>
      </c>
      <c r="H3" s="7">
        <v>672500</v>
      </c>
      <c r="I3" s="9">
        <v>1.3599999999999999E-2</v>
      </c>
      <c r="J3" s="114" t="str">
        <f>IF(G3&lt;=30000,"NANO",IF(G3&lt;=70000,"MICRO","MACRO"))</f>
        <v>MICRO</v>
      </c>
      <c r="K3" t="str">
        <f t="shared" si="0"/>
        <v>SS002B</v>
      </c>
      <c r="L3" s="113"/>
    </row>
    <row r="4" spans="1:12" ht="15">
      <c r="A4" s="10" t="s">
        <v>38</v>
      </c>
      <c r="B4" s="3" t="s">
        <v>39</v>
      </c>
      <c r="C4" s="4">
        <v>24</v>
      </c>
      <c r="D4" s="2" t="s">
        <v>36</v>
      </c>
      <c r="E4" s="2" t="s">
        <v>133</v>
      </c>
      <c r="F4" s="5" t="s">
        <v>40</v>
      </c>
      <c r="G4" s="6">
        <v>11300</v>
      </c>
      <c r="H4" s="7">
        <v>116100</v>
      </c>
      <c r="I4" s="9">
        <v>1.03E-2</v>
      </c>
      <c r="J4" s="114" t="str">
        <f t="shared" ref="J4:J25" si="1">IF(G4&lt;=30000,"NANO",IF(G4&lt;=70000,"MICRO","MACRO"))</f>
        <v>NANO</v>
      </c>
      <c r="K4" t="str">
        <f t="shared" si="0"/>
        <v>SS003E</v>
      </c>
    </row>
    <row r="5" spans="1:12" ht="15">
      <c r="A5" s="2" t="s">
        <v>41</v>
      </c>
      <c r="B5" s="3" t="s">
        <v>42</v>
      </c>
      <c r="C5" s="4">
        <v>32</v>
      </c>
      <c r="D5" s="2" t="s">
        <v>36</v>
      </c>
      <c r="E5" s="2" t="s">
        <v>133</v>
      </c>
      <c r="F5" s="5" t="s">
        <v>43</v>
      </c>
      <c r="G5" s="6">
        <v>52000</v>
      </c>
      <c r="H5" s="7">
        <v>14600</v>
      </c>
      <c r="I5" s="9">
        <v>6.8999999999999999E-3</v>
      </c>
      <c r="J5" s="114" t="str">
        <f t="shared" si="1"/>
        <v>MICRO</v>
      </c>
      <c r="K5" t="str">
        <f t="shared" si="0"/>
        <v>SS004G</v>
      </c>
    </row>
    <row r="6" spans="1:12" ht="15">
      <c r="A6" s="2" t="s">
        <v>44</v>
      </c>
      <c r="B6" s="3" t="s">
        <v>45</v>
      </c>
      <c r="C6" s="4">
        <v>34</v>
      </c>
      <c r="D6" s="2" t="s">
        <v>32</v>
      </c>
      <c r="E6" s="2" t="s">
        <v>135</v>
      </c>
      <c r="F6" s="5" t="s">
        <v>37</v>
      </c>
      <c r="G6" s="6">
        <v>46900</v>
      </c>
      <c r="H6" s="7">
        <v>43100</v>
      </c>
      <c r="I6" s="9">
        <v>1.0500000000000001E-2</v>
      </c>
      <c r="J6" s="114" t="str">
        <f t="shared" si="1"/>
        <v>MICRO</v>
      </c>
      <c r="K6" t="str">
        <f t="shared" si="0"/>
        <v>SS005B</v>
      </c>
    </row>
    <row r="7" spans="1:12" ht="15">
      <c r="A7" s="2" t="s">
        <v>46</v>
      </c>
      <c r="B7" s="3" t="s">
        <v>47</v>
      </c>
      <c r="C7" s="4">
        <v>22</v>
      </c>
      <c r="D7" s="2" t="s">
        <v>32</v>
      </c>
      <c r="E7" s="2" t="s">
        <v>133</v>
      </c>
      <c r="F7" s="5" t="s">
        <v>48</v>
      </c>
      <c r="G7" s="6">
        <v>42000</v>
      </c>
      <c r="H7" s="7">
        <v>134600</v>
      </c>
      <c r="I7" s="9">
        <v>1.6400000000000001E-2</v>
      </c>
      <c r="J7" s="114" t="str">
        <f t="shared" si="1"/>
        <v>MICRO</v>
      </c>
      <c r="K7" t="str">
        <f t="shared" si="0"/>
        <v>SS006F</v>
      </c>
    </row>
    <row r="8" spans="1:12" ht="15">
      <c r="A8" s="2" t="s">
        <v>49</v>
      </c>
      <c r="B8" s="3" t="s">
        <v>50</v>
      </c>
      <c r="C8" s="4">
        <v>27</v>
      </c>
      <c r="D8" s="2" t="s">
        <v>32</v>
      </c>
      <c r="E8" s="2" t="s">
        <v>133</v>
      </c>
      <c r="F8" s="5" t="s">
        <v>51</v>
      </c>
      <c r="G8" s="6">
        <v>26000</v>
      </c>
      <c r="H8" s="7">
        <v>93400</v>
      </c>
      <c r="I8" s="9">
        <v>2.0400000000000001E-2</v>
      </c>
      <c r="J8" s="114" t="str">
        <f t="shared" si="1"/>
        <v>NANO</v>
      </c>
      <c r="K8" t="str">
        <f t="shared" si="0"/>
        <v>SS007H</v>
      </c>
    </row>
    <row r="9" spans="1:12" ht="15">
      <c r="A9" s="2" t="s">
        <v>52</v>
      </c>
      <c r="B9" s="3" t="s">
        <v>53</v>
      </c>
      <c r="C9" s="4">
        <v>23</v>
      </c>
      <c r="D9" s="2" t="s">
        <v>32</v>
      </c>
      <c r="E9" s="2" t="s">
        <v>135</v>
      </c>
      <c r="F9" s="5" t="s">
        <v>54</v>
      </c>
      <c r="G9" s="6">
        <v>22000</v>
      </c>
      <c r="H9" s="7">
        <v>102400</v>
      </c>
      <c r="I9" s="9">
        <v>1.78E-2</v>
      </c>
      <c r="J9" s="114" t="str">
        <f t="shared" si="1"/>
        <v>NANO</v>
      </c>
      <c r="K9" t="str">
        <f t="shared" si="0"/>
        <v>SS008M</v>
      </c>
    </row>
    <row r="10" spans="1:12" ht="15">
      <c r="A10" s="2" t="s">
        <v>55</v>
      </c>
      <c r="B10" s="3" t="s">
        <v>56</v>
      </c>
      <c r="C10" s="4">
        <v>20</v>
      </c>
      <c r="D10" s="2" t="s">
        <v>32</v>
      </c>
      <c r="E10" s="2" t="s">
        <v>133</v>
      </c>
      <c r="F10" s="5" t="s">
        <v>40</v>
      </c>
      <c r="G10" s="6">
        <v>71000</v>
      </c>
      <c r="H10" s="7">
        <v>72500</v>
      </c>
      <c r="I10" s="9">
        <v>8.0000000000000002E-3</v>
      </c>
      <c r="J10" s="114" t="str">
        <f t="shared" si="1"/>
        <v>MACRO</v>
      </c>
      <c r="K10" t="str">
        <f t="shared" si="0"/>
        <v>SS009E</v>
      </c>
    </row>
    <row r="11" spans="1:12" ht="15">
      <c r="A11" s="2" t="s">
        <v>57</v>
      </c>
      <c r="B11" s="3" t="s">
        <v>58</v>
      </c>
      <c r="C11" s="4">
        <v>26</v>
      </c>
      <c r="D11" s="2" t="s">
        <v>32</v>
      </c>
      <c r="E11" s="2" t="s">
        <v>133</v>
      </c>
      <c r="F11" s="5" t="s">
        <v>33</v>
      </c>
      <c r="G11" s="6">
        <v>23000</v>
      </c>
      <c r="H11" s="7">
        <v>72100</v>
      </c>
      <c r="I11" s="9">
        <v>2.18E-2</v>
      </c>
      <c r="J11" s="114" t="str">
        <f t="shared" si="1"/>
        <v>NANO</v>
      </c>
      <c r="K11" t="str">
        <f t="shared" si="0"/>
        <v>SS010K</v>
      </c>
    </row>
    <row r="12" spans="1:12" ht="15">
      <c r="A12" s="2" t="s">
        <v>59</v>
      </c>
      <c r="B12" s="3" t="s">
        <v>60</v>
      </c>
      <c r="C12" s="4">
        <v>24</v>
      </c>
      <c r="D12" s="2" t="s">
        <v>32</v>
      </c>
      <c r="E12" s="2" t="s">
        <v>136</v>
      </c>
      <c r="F12" s="5" t="s">
        <v>61</v>
      </c>
      <c r="G12" s="6">
        <v>26000</v>
      </c>
      <c r="H12" s="7">
        <v>108000</v>
      </c>
      <c r="I12" s="9">
        <v>1.6500000000000001E-2</v>
      </c>
      <c r="J12" s="114" t="str">
        <f t="shared" si="1"/>
        <v>NANO</v>
      </c>
      <c r="K12" t="str">
        <f t="shared" si="0"/>
        <v>SS011P</v>
      </c>
    </row>
    <row r="13" spans="1:12" ht="15">
      <c r="A13" s="2" t="s">
        <v>62</v>
      </c>
      <c r="B13" s="3" t="s">
        <v>63</v>
      </c>
      <c r="C13" s="4">
        <v>35</v>
      </c>
      <c r="D13" s="2" t="s">
        <v>32</v>
      </c>
      <c r="E13" s="2" t="s">
        <v>135</v>
      </c>
      <c r="F13" s="5" t="s">
        <v>64</v>
      </c>
      <c r="G13" s="6">
        <v>190000</v>
      </c>
      <c r="H13" s="7">
        <v>192800</v>
      </c>
      <c r="I13" s="9">
        <v>2.8199999999999999E-2</v>
      </c>
      <c r="J13" s="114" t="str">
        <f t="shared" si="1"/>
        <v>MACRO</v>
      </c>
      <c r="K13" t="str">
        <f t="shared" si="0"/>
        <v>SS012C</v>
      </c>
    </row>
    <row r="14" spans="1:12" ht="15">
      <c r="A14" s="2" t="s">
        <v>65</v>
      </c>
      <c r="B14" s="3" t="s">
        <v>66</v>
      </c>
      <c r="C14" s="4">
        <v>30</v>
      </c>
      <c r="D14" s="2" t="s">
        <v>32</v>
      </c>
      <c r="E14" s="2" t="s">
        <v>133</v>
      </c>
      <c r="F14" s="5" t="s">
        <v>48</v>
      </c>
      <c r="G14" s="6">
        <v>30000</v>
      </c>
      <c r="H14" s="7">
        <v>85100</v>
      </c>
      <c r="I14" s="9">
        <v>2.8899999999999999E-2</v>
      </c>
      <c r="J14" s="114" t="str">
        <f t="shared" si="1"/>
        <v>NANO</v>
      </c>
      <c r="K14" t="str">
        <f t="shared" si="0"/>
        <v>SS013F</v>
      </c>
    </row>
    <row r="15" spans="1:12" ht="15">
      <c r="A15" s="2" t="s">
        <v>67</v>
      </c>
      <c r="B15" s="3" t="s">
        <v>68</v>
      </c>
      <c r="C15" s="4">
        <v>30</v>
      </c>
      <c r="D15" s="2" t="s">
        <v>32</v>
      </c>
      <c r="E15" s="2" t="s">
        <v>136</v>
      </c>
      <c r="F15" s="5" t="s">
        <v>43</v>
      </c>
      <c r="G15" s="6">
        <v>77000</v>
      </c>
      <c r="H15" s="7">
        <v>26200</v>
      </c>
      <c r="I15" s="9">
        <v>7.1000000000000004E-3</v>
      </c>
      <c r="J15" s="114" t="str">
        <f t="shared" si="1"/>
        <v>MACRO</v>
      </c>
      <c r="K15" t="str">
        <f t="shared" si="0"/>
        <v>SS014G</v>
      </c>
    </row>
    <row r="16" spans="1:12" ht="15">
      <c r="A16" s="2" t="s">
        <v>69</v>
      </c>
      <c r="B16" s="3" t="s">
        <v>70</v>
      </c>
      <c r="C16" s="4">
        <v>26</v>
      </c>
      <c r="D16" s="2" t="s">
        <v>32</v>
      </c>
      <c r="E16" s="2" t="s">
        <v>133</v>
      </c>
      <c r="F16" s="5" t="s">
        <v>54</v>
      </c>
      <c r="G16" s="6">
        <v>24000</v>
      </c>
      <c r="H16" s="7">
        <v>117100</v>
      </c>
      <c r="I16" s="9">
        <v>2.18E-2</v>
      </c>
      <c r="J16" s="114" t="str">
        <f t="shared" si="1"/>
        <v>NANO</v>
      </c>
      <c r="K16" t="str">
        <f t="shared" si="0"/>
        <v>SS015M</v>
      </c>
    </row>
    <row r="17" spans="1:11" ht="15">
      <c r="A17" s="2" t="s">
        <v>71</v>
      </c>
      <c r="B17" s="3" t="s">
        <v>72</v>
      </c>
      <c r="C17" s="4">
        <v>24</v>
      </c>
      <c r="D17" s="2" t="s">
        <v>32</v>
      </c>
      <c r="E17" s="2" t="s">
        <v>134</v>
      </c>
      <c r="F17" s="5" t="s">
        <v>73</v>
      </c>
      <c r="G17" s="6">
        <v>29000</v>
      </c>
      <c r="H17" s="7">
        <v>139200</v>
      </c>
      <c r="I17" s="8">
        <v>4.8300000000000003E-2</v>
      </c>
      <c r="J17" s="114" t="str">
        <f t="shared" si="1"/>
        <v>NANO</v>
      </c>
      <c r="K17" t="str">
        <f t="shared" si="0"/>
        <v>SS016T</v>
      </c>
    </row>
    <row r="18" spans="1:11" ht="15">
      <c r="A18" s="2" t="s">
        <v>74</v>
      </c>
      <c r="B18" s="3" t="s">
        <v>75</v>
      </c>
      <c r="C18" s="4">
        <v>28</v>
      </c>
      <c r="D18" s="2" t="s">
        <v>32</v>
      </c>
      <c r="E18" s="2" t="s">
        <v>133</v>
      </c>
      <c r="F18" s="5" t="s">
        <v>48</v>
      </c>
      <c r="G18" s="6">
        <v>12000</v>
      </c>
      <c r="H18" s="7">
        <v>13700</v>
      </c>
      <c r="I18" s="9">
        <v>1.15E-2</v>
      </c>
      <c r="J18" s="114" t="str">
        <f t="shared" si="1"/>
        <v>NANO</v>
      </c>
      <c r="K18" t="str">
        <f t="shared" si="0"/>
        <v>SS017F</v>
      </c>
    </row>
    <row r="19" spans="1:11" ht="15">
      <c r="A19" s="2" t="s">
        <v>76</v>
      </c>
      <c r="B19" s="3" t="s">
        <v>77</v>
      </c>
      <c r="C19" s="4">
        <v>32</v>
      </c>
      <c r="D19" s="2" t="s">
        <v>36</v>
      </c>
      <c r="E19" s="2" t="s">
        <v>135</v>
      </c>
      <c r="F19" s="5" t="s">
        <v>73</v>
      </c>
      <c r="G19" s="6">
        <v>294000</v>
      </c>
      <c r="H19" s="7">
        <v>205800</v>
      </c>
      <c r="I19" s="9">
        <v>5.4600000000000003E-2</v>
      </c>
      <c r="J19" s="114" t="str">
        <f t="shared" si="1"/>
        <v>MACRO</v>
      </c>
      <c r="K19" t="str">
        <f t="shared" si="0"/>
        <v>SS018T</v>
      </c>
    </row>
    <row r="20" spans="1:11" ht="15">
      <c r="A20" s="2" t="s">
        <v>78</v>
      </c>
      <c r="B20" s="3" t="s">
        <v>79</v>
      </c>
      <c r="C20" s="4">
        <v>27</v>
      </c>
      <c r="D20" s="2" t="s">
        <v>36</v>
      </c>
      <c r="E20" s="2" t="s">
        <v>133</v>
      </c>
      <c r="F20" s="5" t="s">
        <v>61</v>
      </c>
      <c r="G20" s="6">
        <v>34000</v>
      </c>
      <c r="H20" s="7">
        <v>6000</v>
      </c>
      <c r="I20" s="9">
        <v>2E-3</v>
      </c>
      <c r="J20" s="114" t="str">
        <f t="shared" si="1"/>
        <v>MICRO</v>
      </c>
      <c r="K20" t="str">
        <f t="shared" si="0"/>
        <v>SS019P</v>
      </c>
    </row>
    <row r="21" spans="1:11" ht="15">
      <c r="A21" s="2" t="s">
        <v>80</v>
      </c>
      <c r="B21" s="3" t="s">
        <v>81</v>
      </c>
      <c r="C21" s="4">
        <v>18</v>
      </c>
      <c r="D21" s="11" t="s">
        <v>32</v>
      </c>
      <c r="E21" s="2" t="s">
        <v>134</v>
      </c>
      <c r="F21" s="5" t="s">
        <v>33</v>
      </c>
      <c r="G21" s="6">
        <v>84190</v>
      </c>
      <c r="H21" s="7">
        <v>6900</v>
      </c>
      <c r="I21" s="9">
        <v>1E-4</v>
      </c>
      <c r="J21" s="114" t="str">
        <f t="shared" si="1"/>
        <v>MACRO</v>
      </c>
      <c r="K21" t="str">
        <f t="shared" si="0"/>
        <v>SS020K</v>
      </c>
    </row>
    <row r="22" spans="1:11" ht="15">
      <c r="A22" s="12" t="s">
        <v>82</v>
      </c>
      <c r="B22" s="23" t="s">
        <v>83</v>
      </c>
      <c r="C22" s="4">
        <v>20</v>
      </c>
      <c r="D22" s="12" t="s">
        <v>36</v>
      </c>
      <c r="E22" s="2" t="s">
        <v>133</v>
      </c>
      <c r="F22" s="12" t="s">
        <v>54</v>
      </c>
      <c r="G22" s="13">
        <v>49600</v>
      </c>
      <c r="H22" s="14">
        <v>593000</v>
      </c>
      <c r="I22" s="15">
        <v>3.7999999999999999E-2</v>
      </c>
      <c r="J22" s="114" t="str">
        <f t="shared" si="1"/>
        <v>MICRO</v>
      </c>
      <c r="K22" t="str">
        <f t="shared" si="0"/>
        <v>SS021M</v>
      </c>
    </row>
    <row r="23" spans="1:11" ht="15">
      <c r="A23" s="12" t="s">
        <v>84</v>
      </c>
      <c r="B23" s="23" t="s">
        <v>85</v>
      </c>
      <c r="C23" s="4">
        <v>33</v>
      </c>
      <c r="D23" s="12" t="s">
        <v>36</v>
      </c>
      <c r="E23" s="2" t="s">
        <v>132</v>
      </c>
      <c r="F23" s="12" t="s">
        <v>73</v>
      </c>
      <c r="G23" s="13">
        <v>46700</v>
      </c>
      <c r="H23" s="16">
        <v>20000</v>
      </c>
      <c r="I23" s="15">
        <v>1.29E-2</v>
      </c>
      <c r="J23" s="114" t="str">
        <f t="shared" si="1"/>
        <v>MICRO</v>
      </c>
      <c r="K23" t="str">
        <f t="shared" si="0"/>
        <v>SS022T</v>
      </c>
    </row>
    <row r="24" spans="1:11" ht="15">
      <c r="A24" s="2" t="s">
        <v>86</v>
      </c>
      <c r="B24" s="23" t="s">
        <v>87</v>
      </c>
      <c r="C24" s="4">
        <v>18</v>
      </c>
      <c r="D24" s="12" t="s">
        <v>36</v>
      </c>
      <c r="E24" s="2" t="s">
        <v>133</v>
      </c>
      <c r="F24" s="5" t="s">
        <v>48</v>
      </c>
      <c r="G24" s="13">
        <v>22700</v>
      </c>
      <c r="H24" s="7">
        <v>43000</v>
      </c>
      <c r="I24" s="9">
        <v>1.3899999999999999E-2</v>
      </c>
      <c r="J24" s="114" t="str">
        <f t="shared" si="1"/>
        <v>NANO</v>
      </c>
      <c r="K24" t="str">
        <f t="shared" si="0"/>
        <v>SS023F</v>
      </c>
    </row>
    <row r="25" spans="1:11" ht="15">
      <c r="A25" s="17" t="s">
        <v>88</v>
      </c>
      <c r="B25" s="23" t="s">
        <v>89</v>
      </c>
      <c r="C25" s="4">
        <v>26</v>
      </c>
      <c r="D25" s="12" t="s">
        <v>32</v>
      </c>
      <c r="E25" s="2" t="s">
        <v>136</v>
      </c>
      <c r="F25" s="12" t="s">
        <v>51</v>
      </c>
      <c r="G25" s="13">
        <v>24900</v>
      </c>
      <c r="H25" s="7">
        <v>27000</v>
      </c>
      <c r="I25" s="15">
        <v>0.03</v>
      </c>
      <c r="J25" s="114" t="str">
        <f t="shared" si="1"/>
        <v>NANO</v>
      </c>
      <c r="K25" t="str">
        <f t="shared" si="0"/>
        <v>SS024H</v>
      </c>
    </row>
  </sheetData>
  <conditionalFormatting sqref="J2:J25">
    <cfRule type="containsText" dxfId="2" priority="1" operator="containsText" text="MACRO">
      <formula>NOT(ISERROR(SEARCH("MACRO",J2)))</formula>
    </cfRule>
    <cfRule type="containsText" dxfId="1" priority="2" operator="containsText" text="MICRO">
      <formula>NOT(ISERROR(SEARCH("MICRO",J2)))</formula>
    </cfRule>
    <cfRule type="containsText" dxfId="0" priority="3" operator="containsText" text="NANO">
      <formula>NOT(ISERROR(SEARCH("NANO",J2)))</formula>
    </cfRule>
  </conditionalFormatting>
  <dataValidations count="2">
    <dataValidation type="list" allowBlank="1" showErrorMessage="1" sqref="D2:D25">
      <formula1>"Female,Male,Other"</formula1>
    </dataValidation>
    <dataValidation type="list" allowBlank="1" showInputMessage="1" showErrorMessage="1" sqref="E2:E25">
      <formula1>" Bangalore, Mumbai, Delhi, Hyderabad, Kolkata"</formula1>
    </dataValidation>
  </dataValidations>
  <hyperlinks>
    <hyperlink ref="B2" r:id="rId1"/>
    <hyperlink ref="B3" r:id="rId2"/>
    <hyperlink ref="B4" r:id="rId3"/>
    <hyperlink ref="B12" r:id="rId4"/>
    <hyperlink ref="B10" r:id="rId5"/>
    <hyperlink ref="B7" r:id="rId6"/>
    <hyperlink ref="B8" r:id="rId7"/>
    <hyperlink ref="B9" r:id="rId8"/>
    <hyperlink ref="B16" r:id="rId9"/>
    <hyperlink ref="B11" r:id="rId10"/>
    <hyperlink ref="B6" r:id="rId11"/>
    <hyperlink ref="B13" r:id="rId12"/>
    <hyperlink ref="B14" r:id="rId13"/>
    <hyperlink ref="B15" r:id="rId14"/>
    <hyperlink ref="B17" r:id="rId15"/>
    <hyperlink ref="B5" r:id="rId16"/>
    <hyperlink ref="B18" r:id="rId17"/>
    <hyperlink ref="B19" r:id="rId18"/>
    <hyperlink ref="B20" r:id="rId19"/>
    <hyperlink ref="B21" r:id="rId20"/>
    <hyperlink ref="B23" r:id="rId21"/>
    <hyperlink ref="B22" r:id="rId22"/>
    <hyperlink ref="B24" r:id="rId23"/>
    <hyperlink ref="B25" r:id="rId24"/>
  </hyperlinks>
  <pageMargins left="0.7" right="0.7" top="0.75" bottom="0.75" header="0.3" footer="0.3"/>
  <pageSetup orientation="portrait" horizontalDpi="360" verticalDpi="360"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C30" sqref="C30"/>
    </sheetView>
  </sheetViews>
  <sheetFormatPr defaultRowHeight="13.8"/>
  <cols>
    <col min="1" max="1" width="21.19921875" bestFit="1" customWidth="1"/>
    <col min="2" max="2" width="22.5" bestFit="1" customWidth="1"/>
    <col min="3" max="3" width="7.69921875" customWidth="1"/>
    <col min="5" max="5" width="11.5" bestFit="1" customWidth="1"/>
    <col min="6" max="6" width="24.69921875" bestFit="1" customWidth="1"/>
    <col min="7" max="7" width="11.296875" bestFit="1" customWidth="1"/>
    <col min="8" max="8" width="10.5" bestFit="1" customWidth="1"/>
    <col min="9" max="9" width="17.5" bestFit="1" customWidth="1"/>
  </cols>
  <sheetData>
    <row r="1" spans="1:9" ht="15.6">
      <c r="A1" s="68" t="s">
        <v>21</v>
      </c>
      <c r="B1" s="68" t="s">
        <v>22</v>
      </c>
      <c r="C1" s="68" t="s">
        <v>23</v>
      </c>
      <c r="D1" s="68" t="s">
        <v>24</v>
      </c>
      <c r="E1" s="68" t="s">
        <v>25</v>
      </c>
      <c r="F1" s="69" t="s">
        <v>26</v>
      </c>
      <c r="G1" s="70" t="s">
        <v>27</v>
      </c>
      <c r="H1" s="71" t="s">
        <v>28</v>
      </c>
      <c r="I1" s="124" t="s">
        <v>29</v>
      </c>
    </row>
    <row r="2" spans="1:9" ht="15">
      <c r="A2" s="2" t="s">
        <v>30</v>
      </c>
      <c r="B2" s="3" t="s">
        <v>31</v>
      </c>
      <c r="C2" s="4">
        <v>31</v>
      </c>
      <c r="D2" s="2" t="s">
        <v>32</v>
      </c>
      <c r="E2" s="2"/>
      <c r="F2" s="5" t="s">
        <v>33</v>
      </c>
      <c r="G2" s="6">
        <v>30900</v>
      </c>
      <c r="H2" s="7">
        <v>313700</v>
      </c>
      <c r="I2" s="8">
        <v>1.03E-2</v>
      </c>
    </row>
    <row r="3" spans="1:9" ht="15">
      <c r="A3" s="2" t="s">
        <v>34</v>
      </c>
      <c r="B3" s="3" t="s">
        <v>35</v>
      </c>
      <c r="C3" s="4">
        <v>29</v>
      </c>
      <c r="D3" s="2" t="s">
        <v>36</v>
      </c>
      <c r="E3" s="2"/>
      <c r="F3" s="5" t="s">
        <v>37</v>
      </c>
      <c r="G3" s="6">
        <v>49800</v>
      </c>
      <c r="H3" s="7">
        <v>672500</v>
      </c>
      <c r="I3" s="9">
        <v>1.3599999999999999E-2</v>
      </c>
    </row>
    <row r="4" spans="1:9" ht="15">
      <c r="A4" s="10" t="s">
        <v>38</v>
      </c>
      <c r="B4" s="3" t="s">
        <v>39</v>
      </c>
      <c r="C4" s="4">
        <v>24</v>
      </c>
      <c r="D4" s="2" t="s">
        <v>36</v>
      </c>
      <c r="E4" s="2"/>
      <c r="F4" s="5" t="s">
        <v>40</v>
      </c>
      <c r="G4" s="6">
        <v>11300</v>
      </c>
      <c r="H4" s="7">
        <v>116100</v>
      </c>
      <c r="I4" s="9">
        <v>1.03E-2</v>
      </c>
    </row>
    <row r="5" spans="1:9" ht="15">
      <c r="A5" s="2" t="s">
        <v>41</v>
      </c>
      <c r="B5" s="3" t="s">
        <v>42</v>
      </c>
      <c r="C5" s="4">
        <v>32</v>
      </c>
      <c r="D5" s="2" t="s">
        <v>36</v>
      </c>
      <c r="E5" s="2"/>
      <c r="F5" s="5" t="s">
        <v>43</v>
      </c>
      <c r="G5" s="6">
        <v>52000</v>
      </c>
      <c r="H5" s="7">
        <v>14600</v>
      </c>
      <c r="I5" s="9">
        <v>6.8999999999999999E-3</v>
      </c>
    </row>
    <row r="6" spans="1:9" ht="15">
      <c r="A6" s="2" t="s">
        <v>44</v>
      </c>
      <c r="B6" s="3" t="s">
        <v>45</v>
      </c>
      <c r="C6" s="4">
        <v>34</v>
      </c>
      <c r="D6" s="2" t="s">
        <v>32</v>
      </c>
      <c r="E6" s="2"/>
      <c r="F6" s="5" t="s">
        <v>37</v>
      </c>
      <c r="G6" s="6">
        <v>46900</v>
      </c>
      <c r="H6" s="7">
        <v>43100</v>
      </c>
      <c r="I6" s="9">
        <v>1.0500000000000001E-2</v>
      </c>
    </row>
    <row r="7" spans="1:9" ht="15">
      <c r="A7" s="2" t="s">
        <v>46</v>
      </c>
      <c r="B7" s="3" t="s">
        <v>47</v>
      </c>
      <c r="C7" s="4">
        <v>22</v>
      </c>
      <c r="D7" s="2" t="s">
        <v>32</v>
      </c>
      <c r="E7" s="2"/>
      <c r="F7" s="5" t="s">
        <v>48</v>
      </c>
      <c r="G7" s="6">
        <v>42000</v>
      </c>
      <c r="H7" s="7">
        <v>134600</v>
      </c>
      <c r="I7" s="9">
        <v>1.6400000000000001E-2</v>
      </c>
    </row>
    <row r="8" spans="1:9" ht="15">
      <c r="A8" s="2" t="s">
        <v>49</v>
      </c>
      <c r="B8" s="3" t="s">
        <v>50</v>
      </c>
      <c r="C8" s="4">
        <v>27</v>
      </c>
      <c r="D8" s="2" t="s">
        <v>32</v>
      </c>
      <c r="E8" s="2"/>
      <c r="F8" s="5" t="s">
        <v>51</v>
      </c>
      <c r="G8" s="6">
        <v>26000</v>
      </c>
      <c r="H8" s="7">
        <v>93400</v>
      </c>
      <c r="I8" s="9">
        <v>2.0400000000000001E-2</v>
      </c>
    </row>
    <row r="9" spans="1:9" ht="15">
      <c r="A9" s="2" t="s">
        <v>52</v>
      </c>
      <c r="B9" s="3" t="s">
        <v>53</v>
      </c>
      <c r="C9" s="4">
        <v>23</v>
      </c>
      <c r="D9" s="2" t="s">
        <v>32</v>
      </c>
      <c r="E9" s="2"/>
      <c r="F9" s="5" t="s">
        <v>54</v>
      </c>
      <c r="G9" s="6">
        <v>22000</v>
      </c>
      <c r="H9" s="7">
        <v>102400</v>
      </c>
      <c r="I9" s="9">
        <v>1.78E-2</v>
      </c>
    </row>
    <row r="10" spans="1:9" ht="15">
      <c r="A10" s="2" t="s">
        <v>55</v>
      </c>
      <c r="B10" s="3" t="s">
        <v>56</v>
      </c>
      <c r="C10" s="4">
        <v>20</v>
      </c>
      <c r="D10" s="2" t="s">
        <v>32</v>
      </c>
      <c r="E10" s="2"/>
      <c r="F10" s="5" t="s">
        <v>40</v>
      </c>
      <c r="G10" s="6">
        <v>71000</v>
      </c>
      <c r="H10" s="7">
        <v>72500</v>
      </c>
      <c r="I10" s="9">
        <v>8.0000000000000002E-3</v>
      </c>
    </row>
    <row r="11" spans="1:9" ht="15">
      <c r="A11" s="2" t="s">
        <v>57</v>
      </c>
      <c r="B11" s="3" t="s">
        <v>58</v>
      </c>
      <c r="C11" s="4">
        <v>26</v>
      </c>
      <c r="D11" s="2" t="s">
        <v>32</v>
      </c>
      <c r="E11" s="2"/>
      <c r="F11" s="5" t="s">
        <v>33</v>
      </c>
      <c r="G11" s="6">
        <v>23000</v>
      </c>
      <c r="H11" s="7">
        <v>72100</v>
      </c>
      <c r="I11" s="9">
        <v>2.18E-2</v>
      </c>
    </row>
    <row r="12" spans="1:9" ht="15">
      <c r="A12" s="2" t="s">
        <v>59</v>
      </c>
      <c r="B12" s="3" t="s">
        <v>60</v>
      </c>
      <c r="C12" s="4">
        <v>24</v>
      </c>
      <c r="D12" s="2" t="s">
        <v>32</v>
      </c>
      <c r="E12" s="2"/>
      <c r="F12" s="5" t="s">
        <v>61</v>
      </c>
      <c r="G12" s="6">
        <v>26000</v>
      </c>
      <c r="H12" s="7">
        <v>108000</v>
      </c>
      <c r="I12" s="9">
        <v>1.6500000000000001E-2</v>
      </c>
    </row>
    <row r="13" spans="1:9" ht="15">
      <c r="A13" s="2" t="s">
        <v>62</v>
      </c>
      <c r="B13" s="3" t="s">
        <v>63</v>
      </c>
      <c r="C13" s="4">
        <v>35</v>
      </c>
      <c r="D13" s="2" t="s">
        <v>32</v>
      </c>
      <c r="E13" s="2"/>
      <c r="F13" s="5" t="s">
        <v>64</v>
      </c>
      <c r="G13" s="6">
        <v>190000</v>
      </c>
      <c r="H13" s="7">
        <v>192800</v>
      </c>
      <c r="I13" s="9">
        <v>2.8199999999999999E-2</v>
      </c>
    </row>
    <row r="14" spans="1:9" ht="15">
      <c r="A14" s="2" t="s">
        <v>65</v>
      </c>
      <c r="B14" s="3" t="s">
        <v>66</v>
      </c>
      <c r="C14" s="4">
        <v>30</v>
      </c>
      <c r="D14" s="2" t="s">
        <v>32</v>
      </c>
      <c r="E14" s="2"/>
      <c r="F14" s="5" t="s">
        <v>48</v>
      </c>
      <c r="G14" s="6">
        <v>30000</v>
      </c>
      <c r="H14" s="7">
        <v>85100</v>
      </c>
      <c r="I14" s="9">
        <v>2.8899999999999999E-2</v>
      </c>
    </row>
    <row r="15" spans="1:9" ht="15">
      <c r="A15" s="2" t="s">
        <v>67</v>
      </c>
      <c r="B15" s="3" t="s">
        <v>68</v>
      </c>
      <c r="C15" s="4">
        <v>30</v>
      </c>
      <c r="D15" s="2" t="s">
        <v>32</v>
      </c>
      <c r="E15" s="2"/>
      <c r="F15" s="5" t="s">
        <v>43</v>
      </c>
      <c r="G15" s="6">
        <v>77000</v>
      </c>
      <c r="H15" s="7">
        <v>26200</v>
      </c>
      <c r="I15" s="9">
        <v>7.1000000000000004E-3</v>
      </c>
    </row>
    <row r="16" spans="1:9" ht="15">
      <c r="A16" s="2" t="s">
        <v>69</v>
      </c>
      <c r="B16" s="3" t="s">
        <v>70</v>
      </c>
      <c r="C16" s="4">
        <v>26</v>
      </c>
      <c r="D16" s="2" t="s">
        <v>32</v>
      </c>
      <c r="E16" s="2"/>
      <c r="F16" s="5" t="s">
        <v>54</v>
      </c>
      <c r="G16" s="6">
        <v>24000</v>
      </c>
      <c r="H16" s="7">
        <v>117100</v>
      </c>
      <c r="I16" s="9">
        <v>2.18E-2</v>
      </c>
    </row>
    <row r="17" spans="1:9" ht="15">
      <c r="A17" s="2" t="s">
        <v>71</v>
      </c>
      <c r="B17" s="3" t="s">
        <v>72</v>
      </c>
      <c r="C17" s="4">
        <v>24</v>
      </c>
      <c r="D17" s="2" t="s">
        <v>32</v>
      </c>
      <c r="E17" s="2"/>
      <c r="F17" s="5" t="s">
        <v>73</v>
      </c>
      <c r="G17" s="6">
        <v>29000</v>
      </c>
      <c r="H17" s="7">
        <v>139200</v>
      </c>
      <c r="I17" s="8">
        <v>4.8300000000000003E-2</v>
      </c>
    </row>
    <row r="18" spans="1:9" ht="15">
      <c r="A18" s="2" t="s">
        <v>74</v>
      </c>
      <c r="B18" s="3" t="s">
        <v>75</v>
      </c>
      <c r="C18" s="4">
        <v>28</v>
      </c>
      <c r="D18" s="2" t="s">
        <v>32</v>
      </c>
      <c r="E18" s="2"/>
      <c r="F18" s="5" t="s">
        <v>48</v>
      </c>
      <c r="G18" s="6">
        <v>12000</v>
      </c>
      <c r="H18" s="7">
        <v>13700</v>
      </c>
      <c r="I18" s="9">
        <v>1.15E-2</v>
      </c>
    </row>
    <row r="19" spans="1:9" ht="15">
      <c r="A19" s="2" t="s">
        <v>76</v>
      </c>
      <c r="B19" s="3" t="s">
        <v>77</v>
      </c>
      <c r="C19" s="4">
        <v>32</v>
      </c>
      <c r="D19" s="2" t="s">
        <v>36</v>
      </c>
      <c r="E19" s="2"/>
      <c r="F19" s="5" t="s">
        <v>73</v>
      </c>
      <c r="G19" s="6">
        <v>294000</v>
      </c>
      <c r="H19" s="7">
        <v>205800</v>
      </c>
      <c r="I19" s="9">
        <v>5.4600000000000003E-2</v>
      </c>
    </row>
    <row r="20" spans="1:9" ht="15">
      <c r="A20" s="2" t="s">
        <v>78</v>
      </c>
      <c r="B20" s="3" t="s">
        <v>79</v>
      </c>
      <c r="C20" s="4">
        <v>27</v>
      </c>
      <c r="D20" s="2" t="s">
        <v>36</v>
      </c>
      <c r="E20" s="2"/>
      <c r="F20" s="5" t="s">
        <v>61</v>
      </c>
      <c r="G20" s="6">
        <v>34000</v>
      </c>
      <c r="H20" s="7">
        <v>6000</v>
      </c>
      <c r="I20" s="9">
        <v>2E-3</v>
      </c>
    </row>
    <row r="21" spans="1:9" ht="15">
      <c r="A21" s="2" t="s">
        <v>80</v>
      </c>
      <c r="B21" s="3" t="s">
        <v>81</v>
      </c>
      <c r="C21" s="4">
        <v>18</v>
      </c>
      <c r="D21" s="11" t="s">
        <v>32</v>
      </c>
      <c r="E21" s="2"/>
      <c r="F21" s="5" t="s">
        <v>33</v>
      </c>
      <c r="G21" s="6">
        <v>84190</v>
      </c>
      <c r="H21" s="7">
        <v>6900</v>
      </c>
      <c r="I21" s="9">
        <v>1E-4</v>
      </c>
    </row>
    <row r="22" spans="1:9" ht="15">
      <c r="A22" s="12" t="s">
        <v>82</v>
      </c>
      <c r="B22" s="23" t="s">
        <v>83</v>
      </c>
      <c r="C22" s="4">
        <v>20</v>
      </c>
      <c r="D22" s="12" t="s">
        <v>36</v>
      </c>
      <c r="E22" s="2"/>
      <c r="F22" s="12" t="s">
        <v>54</v>
      </c>
      <c r="G22" s="13">
        <v>49600</v>
      </c>
      <c r="H22" s="14">
        <v>593000</v>
      </c>
      <c r="I22" s="15">
        <v>3.7999999999999999E-2</v>
      </c>
    </row>
    <row r="23" spans="1:9" ht="15">
      <c r="A23" s="12" t="s">
        <v>84</v>
      </c>
      <c r="B23" s="23" t="s">
        <v>85</v>
      </c>
      <c r="C23" s="4">
        <v>33</v>
      </c>
      <c r="D23" s="12" t="s">
        <v>36</v>
      </c>
      <c r="E23" s="2"/>
      <c r="F23" s="12" t="s">
        <v>73</v>
      </c>
      <c r="G23" s="13">
        <v>46700</v>
      </c>
      <c r="H23" s="16">
        <v>20000</v>
      </c>
      <c r="I23" s="15">
        <v>1.29E-2</v>
      </c>
    </row>
    <row r="24" spans="1:9" ht="15">
      <c r="A24" s="2" t="s">
        <v>86</v>
      </c>
      <c r="B24" s="23" t="s">
        <v>87</v>
      </c>
      <c r="C24" s="4">
        <v>18</v>
      </c>
      <c r="D24" s="12" t="s">
        <v>36</v>
      </c>
      <c r="E24" s="2"/>
      <c r="F24" s="5" t="s">
        <v>48</v>
      </c>
      <c r="G24" s="13">
        <v>22700</v>
      </c>
      <c r="H24" s="7">
        <v>43000</v>
      </c>
      <c r="I24" s="9">
        <v>1.3899999999999999E-2</v>
      </c>
    </row>
    <row r="25" spans="1:9" ht="15">
      <c r="A25" s="17" t="s">
        <v>88</v>
      </c>
      <c r="B25" s="23" t="s">
        <v>89</v>
      </c>
      <c r="C25" s="4">
        <v>26</v>
      </c>
      <c r="D25" s="12" t="s">
        <v>32</v>
      </c>
      <c r="E25" s="2"/>
      <c r="F25" s="12" t="s">
        <v>51</v>
      </c>
      <c r="G25" s="13">
        <v>24900</v>
      </c>
      <c r="H25" s="7">
        <v>27000</v>
      </c>
      <c r="I25" s="15">
        <v>0.03</v>
      </c>
    </row>
  </sheetData>
  <dataValidations count="1">
    <dataValidation type="list" allowBlank="1" showErrorMessage="1" sqref="D2:D25">
      <formula1>"Female,Male,Other"</formula1>
    </dataValidation>
  </dataValidations>
  <hyperlinks>
    <hyperlink ref="B2" r:id="rId1"/>
    <hyperlink ref="B3" r:id="rId2"/>
    <hyperlink ref="B4" r:id="rId3"/>
    <hyperlink ref="B12" r:id="rId4"/>
    <hyperlink ref="B10" r:id="rId5"/>
    <hyperlink ref="B7" r:id="rId6"/>
    <hyperlink ref="B8" r:id="rId7"/>
    <hyperlink ref="B9" r:id="rId8"/>
    <hyperlink ref="B16" r:id="rId9"/>
    <hyperlink ref="B11" r:id="rId10"/>
    <hyperlink ref="B6" r:id="rId11"/>
    <hyperlink ref="B13" r:id="rId12"/>
    <hyperlink ref="B14" r:id="rId13"/>
    <hyperlink ref="B15" r:id="rId14"/>
    <hyperlink ref="B17" r:id="rId15"/>
    <hyperlink ref="B5" r:id="rId16"/>
    <hyperlink ref="B18" r:id="rId17"/>
    <hyperlink ref="B19" r:id="rId18"/>
    <hyperlink ref="B20" r:id="rId19"/>
    <hyperlink ref="B21" r:id="rId20"/>
    <hyperlink ref="B23" r:id="rId21"/>
    <hyperlink ref="B22" r:id="rId22"/>
    <hyperlink ref="B24" r:id="rId23"/>
    <hyperlink ref="B25" r:id="rId2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B12" sqref="B12"/>
    </sheetView>
  </sheetViews>
  <sheetFormatPr defaultRowHeight="13.8"/>
  <cols>
    <col min="1" max="1" width="19.69921875" bestFit="1" customWidth="1"/>
    <col min="2" max="2" width="16.5" bestFit="1" customWidth="1"/>
  </cols>
  <sheetData>
    <row r="1" spans="1:2" ht="15.6">
      <c r="A1" s="68" t="s">
        <v>21</v>
      </c>
      <c r="B1" s="68" t="s">
        <v>131</v>
      </c>
    </row>
    <row r="2" spans="1:2">
      <c r="A2" s="2" t="s">
        <v>30</v>
      </c>
      <c r="B2" t="str">
        <f>VLOOKUP(A2, 'Answere Database'!A2:K25, 10)</f>
        <v>MICRO</v>
      </c>
    </row>
    <row r="3" spans="1:2">
      <c r="A3" s="2" t="s">
        <v>34</v>
      </c>
      <c r="B3" t="str">
        <f>VLOOKUP(A3, 'Answere Database'!A3:K26, 10)</f>
        <v>NANO</v>
      </c>
    </row>
    <row r="4" spans="1:2">
      <c r="A4" s="10" t="s">
        <v>38</v>
      </c>
      <c r="B4" t="str">
        <f>VLOOKUP(A4, 'Answere Database'!A4:K27, 10)</f>
        <v>NANO</v>
      </c>
    </row>
    <row r="5" spans="1:2">
      <c r="A5" s="2" t="s">
        <v>41</v>
      </c>
      <c r="B5" t="str">
        <f>VLOOKUP(A5, 'Answere Database'!A5:K28, 10)</f>
        <v>MICRO</v>
      </c>
    </row>
    <row r="6" spans="1:2">
      <c r="A6" s="2" t="s">
        <v>44</v>
      </c>
      <c r="B6" t="str">
        <f>VLOOKUP(A6, 'Answere Database'!A6:K29, 10)</f>
        <v>MICRO</v>
      </c>
    </row>
    <row r="7" spans="1:2">
      <c r="A7" s="2" t="s">
        <v>46</v>
      </c>
      <c r="B7" t="str">
        <f>VLOOKUP(A7, 'Answere Database'!A7:K30, 10)</f>
        <v>NANO</v>
      </c>
    </row>
    <row r="8" spans="1:2">
      <c r="A8" s="2" t="s">
        <v>49</v>
      </c>
      <c r="B8" t="str">
        <f>VLOOKUP(A8, 'Answere Database'!A8:K31, 10)</f>
        <v>NANO</v>
      </c>
    </row>
    <row r="9" spans="1:2">
      <c r="A9" s="2" t="s">
        <v>52</v>
      </c>
      <c r="B9" t="str">
        <f>VLOOKUP(A9, 'Answere Database'!A9:K32, 10)</f>
        <v>NANO</v>
      </c>
    </row>
    <row r="10" spans="1:2">
      <c r="A10" s="2" t="s">
        <v>55</v>
      </c>
      <c r="B10" t="str">
        <f>VLOOKUP(A10, 'Answere Database'!A10:K33, 10)</f>
        <v>NANO</v>
      </c>
    </row>
    <row r="11" spans="1:2">
      <c r="A11" s="2" t="s">
        <v>57</v>
      </c>
      <c r="B11" t="str">
        <f>VLOOKUP(A11, 'Answere Database'!A11:K34, 10)</f>
        <v>MICRO</v>
      </c>
    </row>
    <row r="12" spans="1:2">
      <c r="A12" s="2" t="s">
        <v>59</v>
      </c>
      <c r="B12" t="str">
        <f>VLOOKUP(A12, 'Answere Database'!A12:K35, 10)</f>
        <v>MICRO</v>
      </c>
    </row>
    <row r="13" spans="1:2">
      <c r="A13" s="2" t="s">
        <v>62</v>
      </c>
      <c r="B13" t="str">
        <f>VLOOKUP(A13, 'Answere Database'!A13:K36, 10)</f>
        <v>NANO</v>
      </c>
    </row>
    <row r="14" spans="1:2">
      <c r="A14" s="2" t="s">
        <v>65</v>
      </c>
      <c r="B14" t="str">
        <f>VLOOKUP(A14, 'Answere Database'!A14:K37, 10)</f>
        <v>NANO</v>
      </c>
    </row>
    <row r="15" spans="1:2">
      <c r="A15" s="2" t="s">
        <v>67</v>
      </c>
      <c r="B15" t="str">
        <f>VLOOKUP(A15, 'Answere Database'!A15:K38, 10)</f>
        <v>MICRO</v>
      </c>
    </row>
    <row r="16" spans="1:2">
      <c r="A16" s="2" t="s">
        <v>69</v>
      </c>
      <c r="B16" t="str">
        <f>VLOOKUP(A16, 'Answere Database'!A16:K39, 10)</f>
        <v>NANO</v>
      </c>
    </row>
    <row r="17" spans="1:2">
      <c r="A17" s="2" t="s">
        <v>71</v>
      </c>
      <c r="B17" t="str">
        <f>VLOOKUP(A17, 'Answere Database'!A17:K40, 10)</f>
        <v>NANO</v>
      </c>
    </row>
    <row r="18" spans="1:2">
      <c r="A18" s="2" t="s">
        <v>74</v>
      </c>
      <c r="B18" t="str">
        <f>VLOOKUP(A18, 'Answere Database'!A18:K41, 10)</f>
        <v>NANO</v>
      </c>
    </row>
    <row r="19" spans="1:2">
      <c r="A19" s="2" t="s">
        <v>76</v>
      </c>
      <c r="B19" t="str">
        <f>VLOOKUP(A19, 'Answere Database'!A19:K42, 10)</f>
        <v>MACRO</v>
      </c>
    </row>
    <row r="20" spans="1:2">
      <c r="A20" s="2" t="s">
        <v>78</v>
      </c>
      <c r="B20" t="str">
        <f>VLOOKUP(A20, 'Answere Database'!A20:K43, 10)</f>
        <v>NANO</v>
      </c>
    </row>
    <row r="21" spans="1:2">
      <c r="A21" s="2" t="s">
        <v>80</v>
      </c>
      <c r="B21" t="str">
        <f>VLOOKUP(A21, 'Answere Database'!A21:K44, 10)</f>
        <v>NANO</v>
      </c>
    </row>
    <row r="22" spans="1:2">
      <c r="A22" s="12" t="s">
        <v>82</v>
      </c>
      <c r="B22" t="str">
        <f>VLOOKUP(A22, 'Answere Database'!A22:K45, 10)</f>
        <v>MICRO</v>
      </c>
    </row>
    <row r="23" spans="1:2">
      <c r="A23" s="12" t="s">
        <v>84</v>
      </c>
      <c r="B23" t="str">
        <f>VLOOKUP(A23, 'Answere Database'!A23:K46, 10)</f>
        <v>MICRO</v>
      </c>
    </row>
    <row r="24" spans="1:2">
      <c r="A24" s="2" t="s">
        <v>86</v>
      </c>
      <c r="B24" t="str">
        <f>VLOOKUP(A24, 'Answere Database'!A24:K47, 10)</f>
        <v>NANO</v>
      </c>
    </row>
    <row r="25" spans="1:2">
      <c r="A25" s="17" t="s">
        <v>88</v>
      </c>
      <c r="B25" t="str">
        <f>VLOOKUP(A25, 'Answere Database'!A25:K48, 10)</f>
        <v>NANO</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9"/>
  <sheetViews>
    <sheetView workbookViewId="0">
      <selection activeCell="I5" sqref="I5"/>
    </sheetView>
  </sheetViews>
  <sheetFormatPr defaultRowHeight="13.8"/>
  <cols>
    <col min="1" max="1" width="8.796875" style="119"/>
    <col min="2" max="2" width="19.796875" style="119" customWidth="1"/>
    <col min="3" max="3" width="16.3984375" style="119" bestFit="1" customWidth="1"/>
    <col min="4" max="4" width="12.3984375" style="119" customWidth="1"/>
    <col min="5" max="5" width="16" style="119" customWidth="1"/>
    <col min="6" max="6" width="18.3984375" style="119" customWidth="1"/>
    <col min="7" max="7" width="13.69921875" style="119" bestFit="1" customWidth="1"/>
    <col min="8" max="16384" width="8.796875" style="119"/>
  </cols>
  <sheetData>
    <row r="4" spans="2:7" ht="9.6" customHeight="1"/>
    <row r="5" spans="2:7" ht="19.8" customHeight="1">
      <c r="B5" s="118" t="s">
        <v>142</v>
      </c>
      <c r="C5" s="118" t="s">
        <v>74</v>
      </c>
      <c r="D5" s="118" t="s">
        <v>80</v>
      </c>
      <c r="E5" s="118" t="s">
        <v>65</v>
      </c>
      <c r="F5" s="118" t="s">
        <v>67</v>
      </c>
      <c r="G5" s="118" t="s">
        <v>78</v>
      </c>
    </row>
    <row r="6" spans="2:7" ht="15.6" customHeight="1">
      <c r="B6" s="120" t="s">
        <v>143</v>
      </c>
      <c r="C6" s="123">
        <f>VLOOKUP(C5,'Answere Database'!$A$2:$K$25, 7,FALSE)</f>
        <v>12000</v>
      </c>
      <c r="D6" s="123">
        <f>VLOOKUP(D5,'Answere Database'!$A$2:$K$25, 7,FALSE)</f>
        <v>84190</v>
      </c>
      <c r="E6" s="123">
        <f>VLOOKUP(E5,'Answere Database'!$A$2:$K$25, 7,FALSE)</f>
        <v>30000</v>
      </c>
      <c r="F6" s="123">
        <f>VLOOKUP(F5,'Answere Database'!$A$2:$K$25, 7,FALSE)</f>
        <v>77000</v>
      </c>
      <c r="G6" s="123">
        <f>VLOOKUP(G5,'Answere Database'!$A$2:$K$25, 7,FALSE)</f>
        <v>34000</v>
      </c>
    </row>
    <row r="7" spans="2:7" ht="18.600000000000001" customHeight="1">
      <c r="B7" s="121" t="s">
        <v>28</v>
      </c>
      <c r="C7" s="123">
        <f>VLOOKUP(C5,'Answere Database'!$A$2:$K$25, 8,FALSE)</f>
        <v>13700</v>
      </c>
      <c r="D7" s="123">
        <f>VLOOKUP(D5,'Answere Database'!$A$2:$K$25, 8,FALSE)</f>
        <v>6900</v>
      </c>
      <c r="E7" s="123">
        <f>VLOOKUP(E5,'Answere Database'!$A$2:$K$25, 8,FALSE)</f>
        <v>85100</v>
      </c>
      <c r="F7" s="123">
        <f>VLOOKUP(F5,'Answere Database'!$A$2:$K$25, 8,FALSE)</f>
        <v>26200</v>
      </c>
      <c r="G7" s="123">
        <f>VLOOKUP(G5,'Answere Database'!$A$2:$K$25, 8,FALSE)</f>
        <v>6000</v>
      </c>
    </row>
    <row r="8" spans="2:7" ht="18.600000000000001" customHeight="1">
      <c r="B8" s="122" t="s">
        <v>29</v>
      </c>
      <c r="C8" s="123">
        <f>VLOOKUP(C5,'Answere Database'!$A$2:$K$25, 9,FALSE)</f>
        <v>1.15E-2</v>
      </c>
      <c r="D8" s="123">
        <f>VLOOKUP(D5,'Answere Database'!$A$2:$K$25, 9,FALSE)</f>
        <v>1E-4</v>
      </c>
      <c r="E8" s="123">
        <f>VLOOKUP(E5,'Answere Database'!$A$2:$K$25, 9,FALSE)</f>
        <v>2.8899999999999999E-2</v>
      </c>
      <c r="F8" s="123">
        <f>VLOOKUP(F5,'Answere Database'!$A$2:$K$25, 9,FALSE)</f>
        <v>7.1000000000000004E-3</v>
      </c>
      <c r="G8" s="123">
        <f>VLOOKUP(G5,'Answere Database'!$A$2:$K$25, 9,FALSE)</f>
        <v>2E-3</v>
      </c>
    </row>
    <row r="9" spans="2:7" ht="18.600000000000001" customHeight="1">
      <c r="B9" s="122" t="s">
        <v>131</v>
      </c>
      <c r="C9" s="123" t="str">
        <f>VLOOKUP(C5,'Answere Database'!$A$2:$K$25, 10,FALSE)</f>
        <v>NANO</v>
      </c>
      <c r="D9" s="123" t="str">
        <f>VLOOKUP(D5,'Answere Database'!$A$2:$K$25, 10,FALSE)</f>
        <v>MACRO</v>
      </c>
      <c r="E9" s="123" t="str">
        <f>VLOOKUP(E5,'Answere Database'!$A$2:$K$25, 10,FALSE)</f>
        <v>NANO</v>
      </c>
      <c r="F9" s="123" t="str">
        <f>VLOOKUP(F5,'Answere Database'!$A$2:$K$25, 10,FALSE)</f>
        <v>MACRO</v>
      </c>
      <c r="G9" s="123" t="str">
        <f>VLOOKUP(G5,'Answere Database'!$A$2:$K$25, 10,FALSE)</f>
        <v>MICRO</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'Answere Database'!$A$2:$A$25</xm:f>
          </x14:formula1>
          <xm:sqref>C5:G5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29"/>
  <sheetViews>
    <sheetView workbookViewId="0">
      <selection activeCell="F32" sqref="F32"/>
    </sheetView>
  </sheetViews>
  <sheetFormatPr defaultRowHeight="13.8"/>
  <cols>
    <col min="1" max="1" width="19.69921875" customWidth="1"/>
    <col min="2" max="2" width="16.296875" bestFit="1" customWidth="1"/>
    <col min="3" max="3" width="7.5" bestFit="1" customWidth="1"/>
    <col min="4" max="4" width="13.3984375" bestFit="1" customWidth="1"/>
    <col min="5" max="5" width="18.3984375" bestFit="1" customWidth="1"/>
    <col min="6" max="6" width="19.69921875" customWidth="1"/>
    <col min="7" max="7" width="16.8984375" bestFit="1" customWidth="1"/>
    <col min="8" max="8" width="22.09765625" bestFit="1" customWidth="1"/>
    <col min="9" max="9" width="19.69921875" customWidth="1"/>
    <col min="10" max="10" width="23.5" bestFit="1" customWidth="1"/>
    <col min="11" max="11" width="18.09765625" bestFit="1" customWidth="1"/>
    <col min="12" max="12" width="11" bestFit="1" customWidth="1"/>
  </cols>
  <sheetData>
    <row r="3" spans="1:10">
      <c r="A3" s="116" t="s">
        <v>137</v>
      </c>
      <c r="B3" t="s">
        <v>139</v>
      </c>
    </row>
    <row r="4" spans="1:10">
      <c r="A4" s="66" t="s">
        <v>76</v>
      </c>
      <c r="B4" s="117">
        <v>294000</v>
      </c>
      <c r="F4" s="116" t="s">
        <v>137</v>
      </c>
      <c r="G4" t="s">
        <v>140</v>
      </c>
      <c r="I4" s="116" t="s">
        <v>137</v>
      </c>
      <c r="J4" t="s">
        <v>141</v>
      </c>
    </row>
    <row r="5" spans="1:10">
      <c r="A5" s="66" t="s">
        <v>62</v>
      </c>
      <c r="B5" s="117">
        <v>190000</v>
      </c>
      <c r="F5" s="66" t="s">
        <v>34</v>
      </c>
      <c r="G5" s="117">
        <v>672500</v>
      </c>
      <c r="I5" s="66" t="s">
        <v>76</v>
      </c>
      <c r="J5" s="117">
        <v>5.4600000000000003E-2</v>
      </c>
    </row>
    <row r="6" spans="1:10">
      <c r="A6" s="66" t="s">
        <v>80</v>
      </c>
      <c r="B6" s="117">
        <v>84190</v>
      </c>
      <c r="F6" s="66" t="s">
        <v>82</v>
      </c>
      <c r="G6" s="117">
        <v>593000</v>
      </c>
      <c r="I6" s="66" t="s">
        <v>71</v>
      </c>
      <c r="J6" s="117">
        <v>4.8300000000000003E-2</v>
      </c>
    </row>
    <row r="7" spans="1:10">
      <c r="A7" s="66" t="s">
        <v>67</v>
      </c>
      <c r="B7" s="117">
        <v>77000</v>
      </c>
      <c r="F7" s="66" t="s">
        <v>30</v>
      </c>
      <c r="G7" s="117">
        <v>313700</v>
      </c>
      <c r="I7" s="66" t="s">
        <v>82</v>
      </c>
      <c r="J7" s="117">
        <v>3.7999999999999999E-2</v>
      </c>
    </row>
    <row r="8" spans="1:10">
      <c r="A8" s="66" t="s">
        <v>55</v>
      </c>
      <c r="B8" s="117">
        <v>71000</v>
      </c>
      <c r="F8" s="66" t="s">
        <v>76</v>
      </c>
      <c r="G8" s="117">
        <v>205800</v>
      </c>
      <c r="I8" s="66" t="s">
        <v>88</v>
      </c>
      <c r="J8" s="117">
        <v>0.03</v>
      </c>
    </row>
    <row r="9" spans="1:10">
      <c r="A9" s="66" t="s">
        <v>41</v>
      </c>
      <c r="B9" s="117">
        <v>52000</v>
      </c>
      <c r="F9" s="66" t="s">
        <v>62</v>
      </c>
      <c r="G9" s="117">
        <v>192800</v>
      </c>
      <c r="I9" s="66" t="s">
        <v>65</v>
      </c>
      <c r="J9" s="117">
        <v>2.8899999999999999E-2</v>
      </c>
    </row>
    <row r="10" spans="1:10">
      <c r="A10" s="66" t="s">
        <v>34</v>
      </c>
      <c r="B10" s="117">
        <v>49800</v>
      </c>
      <c r="F10" s="66" t="s">
        <v>71</v>
      </c>
      <c r="G10" s="117">
        <v>139200</v>
      </c>
      <c r="I10" s="66" t="s">
        <v>62</v>
      </c>
      <c r="J10" s="117">
        <v>2.8199999999999999E-2</v>
      </c>
    </row>
    <row r="11" spans="1:10">
      <c r="A11" s="66" t="s">
        <v>82</v>
      </c>
      <c r="B11" s="117">
        <v>49600</v>
      </c>
      <c r="F11" s="66" t="s">
        <v>46</v>
      </c>
      <c r="G11" s="117">
        <v>134600</v>
      </c>
      <c r="I11" s="66" t="s">
        <v>57</v>
      </c>
      <c r="J11" s="117">
        <v>2.18E-2</v>
      </c>
    </row>
    <row r="12" spans="1:10">
      <c r="A12" s="66" t="s">
        <v>44</v>
      </c>
      <c r="B12" s="117">
        <v>46900</v>
      </c>
      <c r="F12" s="66" t="s">
        <v>69</v>
      </c>
      <c r="G12" s="117">
        <v>117100</v>
      </c>
      <c r="I12" s="66" t="s">
        <v>69</v>
      </c>
      <c r="J12" s="117">
        <v>2.18E-2</v>
      </c>
    </row>
    <row r="13" spans="1:10">
      <c r="A13" s="66" t="s">
        <v>84</v>
      </c>
      <c r="B13" s="117">
        <v>46700</v>
      </c>
      <c r="F13" s="66" t="s">
        <v>38</v>
      </c>
      <c r="G13" s="117">
        <v>116100</v>
      </c>
      <c r="I13" s="66" t="s">
        <v>49</v>
      </c>
      <c r="J13" s="117">
        <v>2.0400000000000001E-2</v>
      </c>
    </row>
    <row r="14" spans="1:10">
      <c r="A14" s="66" t="s">
        <v>46</v>
      </c>
      <c r="B14" s="117">
        <v>42000</v>
      </c>
      <c r="F14" s="66" t="s">
        <v>59</v>
      </c>
      <c r="G14" s="117">
        <v>108000</v>
      </c>
      <c r="I14" s="66" t="s">
        <v>52</v>
      </c>
      <c r="J14" s="117">
        <v>1.78E-2</v>
      </c>
    </row>
    <row r="15" spans="1:10">
      <c r="A15" s="66" t="s">
        <v>78</v>
      </c>
      <c r="B15" s="117">
        <v>34000</v>
      </c>
      <c r="F15" s="66" t="s">
        <v>52</v>
      </c>
      <c r="G15" s="117">
        <v>102400</v>
      </c>
      <c r="I15" s="66" t="s">
        <v>59</v>
      </c>
      <c r="J15" s="117">
        <v>1.6500000000000001E-2</v>
      </c>
    </row>
    <row r="16" spans="1:10">
      <c r="A16" s="66" t="s">
        <v>30</v>
      </c>
      <c r="B16" s="117">
        <v>30900</v>
      </c>
      <c r="F16" s="66" t="s">
        <v>49</v>
      </c>
      <c r="G16" s="117">
        <v>93400</v>
      </c>
      <c r="I16" s="66" t="s">
        <v>46</v>
      </c>
      <c r="J16" s="117">
        <v>1.6400000000000001E-2</v>
      </c>
    </row>
    <row r="17" spans="1:10">
      <c r="A17" s="66" t="s">
        <v>65</v>
      </c>
      <c r="B17" s="117">
        <v>30000</v>
      </c>
      <c r="F17" s="66" t="s">
        <v>65</v>
      </c>
      <c r="G17" s="117">
        <v>85100</v>
      </c>
      <c r="I17" s="66" t="s">
        <v>86</v>
      </c>
      <c r="J17" s="117">
        <v>1.3899999999999999E-2</v>
      </c>
    </row>
    <row r="18" spans="1:10">
      <c r="A18" s="66" t="s">
        <v>71</v>
      </c>
      <c r="B18" s="117">
        <v>29000</v>
      </c>
      <c r="F18" s="66" t="s">
        <v>55</v>
      </c>
      <c r="G18" s="117">
        <v>72500</v>
      </c>
      <c r="I18" s="66" t="s">
        <v>34</v>
      </c>
      <c r="J18" s="117">
        <v>1.3599999999999999E-2</v>
      </c>
    </row>
    <row r="19" spans="1:10">
      <c r="A19" s="66" t="s">
        <v>59</v>
      </c>
      <c r="B19" s="117">
        <v>26000</v>
      </c>
      <c r="F19" s="66" t="s">
        <v>57</v>
      </c>
      <c r="G19" s="117">
        <v>72100</v>
      </c>
      <c r="I19" s="66" t="s">
        <v>84</v>
      </c>
      <c r="J19" s="117">
        <v>1.29E-2</v>
      </c>
    </row>
    <row r="20" spans="1:10">
      <c r="A20" s="66" t="s">
        <v>49</v>
      </c>
      <c r="B20" s="117">
        <v>26000</v>
      </c>
      <c r="F20" s="66" t="s">
        <v>44</v>
      </c>
      <c r="G20" s="117">
        <v>43100</v>
      </c>
      <c r="I20" s="66" t="s">
        <v>74</v>
      </c>
      <c r="J20" s="117">
        <v>1.15E-2</v>
      </c>
    </row>
    <row r="21" spans="1:10">
      <c r="A21" s="66" t="s">
        <v>88</v>
      </c>
      <c r="B21" s="117">
        <v>24900</v>
      </c>
      <c r="F21" s="66" t="s">
        <v>86</v>
      </c>
      <c r="G21" s="117">
        <v>43000</v>
      </c>
      <c r="I21" s="66" t="s">
        <v>44</v>
      </c>
      <c r="J21" s="117">
        <v>1.0500000000000001E-2</v>
      </c>
    </row>
    <row r="22" spans="1:10">
      <c r="A22" s="66" t="s">
        <v>69</v>
      </c>
      <c r="B22" s="117">
        <v>24000</v>
      </c>
      <c r="F22" s="66" t="s">
        <v>88</v>
      </c>
      <c r="G22" s="117">
        <v>27000</v>
      </c>
      <c r="I22" s="66" t="s">
        <v>38</v>
      </c>
      <c r="J22" s="117">
        <v>1.03E-2</v>
      </c>
    </row>
    <row r="23" spans="1:10">
      <c r="A23" s="66" t="s">
        <v>57</v>
      </c>
      <c r="B23" s="117">
        <v>23000</v>
      </c>
      <c r="F23" s="66" t="s">
        <v>67</v>
      </c>
      <c r="G23" s="117">
        <v>26200</v>
      </c>
      <c r="I23" s="66" t="s">
        <v>30</v>
      </c>
      <c r="J23" s="117">
        <v>1.03E-2</v>
      </c>
    </row>
    <row r="24" spans="1:10">
      <c r="A24" s="66" t="s">
        <v>86</v>
      </c>
      <c r="B24" s="117">
        <v>22700</v>
      </c>
      <c r="F24" s="66" t="s">
        <v>84</v>
      </c>
      <c r="G24" s="117">
        <v>20000</v>
      </c>
      <c r="I24" s="66" t="s">
        <v>55</v>
      </c>
      <c r="J24" s="117">
        <v>8.0000000000000002E-3</v>
      </c>
    </row>
    <row r="25" spans="1:10">
      <c r="A25" s="66" t="s">
        <v>52</v>
      </c>
      <c r="B25" s="117">
        <v>22000</v>
      </c>
      <c r="F25" s="66" t="s">
        <v>41</v>
      </c>
      <c r="G25" s="117">
        <v>14600</v>
      </c>
      <c r="I25" s="66" t="s">
        <v>67</v>
      </c>
      <c r="J25" s="117">
        <v>7.1000000000000004E-3</v>
      </c>
    </row>
    <row r="26" spans="1:10">
      <c r="A26" s="66" t="s">
        <v>74</v>
      </c>
      <c r="B26" s="117">
        <v>12000</v>
      </c>
      <c r="F26" s="66" t="s">
        <v>74</v>
      </c>
      <c r="G26" s="117">
        <v>13700</v>
      </c>
      <c r="I26" s="66" t="s">
        <v>41</v>
      </c>
      <c r="J26" s="117">
        <v>6.8999999999999999E-3</v>
      </c>
    </row>
    <row r="27" spans="1:10">
      <c r="A27" s="66" t="s">
        <v>38</v>
      </c>
      <c r="B27" s="117">
        <v>11300</v>
      </c>
      <c r="F27" s="66" t="s">
        <v>80</v>
      </c>
      <c r="G27" s="117">
        <v>6900</v>
      </c>
      <c r="I27" s="66" t="s">
        <v>78</v>
      </c>
      <c r="J27" s="117">
        <v>2E-3</v>
      </c>
    </row>
    <row r="28" spans="1:10">
      <c r="A28" s="66" t="s">
        <v>138</v>
      </c>
      <c r="B28" s="117">
        <v>1318990</v>
      </c>
      <c r="F28" s="66" t="s">
        <v>78</v>
      </c>
      <c r="G28" s="117">
        <v>6000</v>
      </c>
      <c r="I28" s="66" t="s">
        <v>80</v>
      </c>
      <c r="J28" s="117">
        <v>1E-4</v>
      </c>
    </row>
    <row r="29" spans="1:10">
      <c r="F29" s="66" t="s">
        <v>138</v>
      </c>
      <c r="G29" s="117">
        <v>3218800</v>
      </c>
      <c r="I29" s="66" t="s">
        <v>138</v>
      </c>
      <c r="J29" s="117">
        <v>0.44979999999999998</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31"/>
  <sheetViews>
    <sheetView topLeftCell="D1" zoomScaleNormal="100" workbookViewId="0">
      <selection activeCell="N24" sqref="N24"/>
    </sheetView>
  </sheetViews>
  <sheetFormatPr defaultRowHeight="15" customHeight="1"/>
  <cols>
    <col min="2" max="2" width="13" customWidth="1"/>
    <col min="3" max="3" width="16.19921875" bestFit="1" customWidth="1"/>
    <col min="4" max="4" width="17.5" customWidth="1"/>
    <col min="5" max="5" width="19.69921875" customWidth="1"/>
    <col min="7" max="7" width="10.796875" bestFit="1" customWidth="1"/>
    <col min="8" max="8" width="19.5" bestFit="1" customWidth="1"/>
    <col min="9" max="10" width="12.69921875" customWidth="1"/>
    <col min="14" max="14" width="8.69921875" bestFit="1" customWidth="1"/>
    <col min="15" max="16" width="10.5" customWidth="1"/>
    <col min="19" max="19" width="10.19921875" customWidth="1"/>
    <col min="20" max="20" width="9.796875" customWidth="1"/>
  </cols>
  <sheetData>
    <row r="2" spans="2:20" ht="13.8">
      <c r="B2" s="75" t="s">
        <v>90</v>
      </c>
      <c r="C2" s="66"/>
      <c r="D2" s="75" t="s">
        <v>91</v>
      </c>
      <c r="E2" s="66"/>
      <c r="F2" s="66"/>
    </row>
    <row r="3" spans="2:20" ht="13.8">
      <c r="B3" s="58" t="s">
        <v>92</v>
      </c>
      <c r="D3" s="59" t="s">
        <v>93</v>
      </c>
      <c r="G3" s="77"/>
      <c r="I3" s="76" t="s">
        <v>94</v>
      </c>
      <c r="N3" s="67" t="s">
        <v>94</v>
      </c>
    </row>
    <row r="4" spans="2:20" ht="13.8">
      <c r="B4" s="31">
        <v>30000</v>
      </c>
      <c r="D4" s="32" t="s">
        <v>95</v>
      </c>
      <c r="F4" s="22"/>
      <c r="I4" s="46" t="s">
        <v>92</v>
      </c>
      <c r="J4" s="30" t="s">
        <v>93</v>
      </c>
      <c r="K4" s="47" t="s">
        <v>96</v>
      </c>
      <c r="M4" s="67">
        <v>1</v>
      </c>
      <c r="N4" s="148" t="s">
        <v>97</v>
      </c>
      <c r="O4" s="148"/>
      <c r="P4" s="148"/>
      <c r="Q4" s="148"/>
      <c r="R4" s="148"/>
      <c r="S4" s="148"/>
      <c r="T4" s="148"/>
    </row>
    <row r="5" spans="2:20" ht="13.8">
      <c r="B5" s="33">
        <v>50000</v>
      </c>
      <c r="D5" s="34" t="s">
        <v>98</v>
      </c>
      <c r="I5" s="48">
        <v>120000</v>
      </c>
      <c r="J5" s="49" t="s">
        <v>95</v>
      </c>
      <c r="K5" s="50">
        <f>I5*0.2</f>
        <v>24000</v>
      </c>
      <c r="M5" s="67">
        <v>2</v>
      </c>
      <c r="N5" s="1" t="s">
        <v>99</v>
      </c>
      <c r="O5" s="1"/>
      <c r="P5" s="1"/>
      <c r="Q5" s="1"/>
      <c r="R5" s="1"/>
      <c r="S5" s="1"/>
      <c r="T5" s="1"/>
    </row>
    <row r="6" spans="2:20" ht="13.8">
      <c r="B6" s="33">
        <v>80000</v>
      </c>
      <c r="D6" s="35" t="s">
        <v>100</v>
      </c>
    </row>
    <row r="7" spans="2:20" ht="13.8">
      <c r="B7" s="33">
        <v>120000</v>
      </c>
      <c r="H7" s="76" t="s">
        <v>101</v>
      </c>
      <c r="N7" s="76" t="s">
        <v>101</v>
      </c>
    </row>
    <row r="8" spans="2:20" ht="13.8">
      <c r="B8" s="33">
        <v>150000</v>
      </c>
      <c r="H8" s="60"/>
      <c r="I8" s="61" t="s">
        <v>102</v>
      </c>
      <c r="J8" s="62" t="s">
        <v>103</v>
      </c>
      <c r="K8" s="63" t="s">
        <v>104</v>
      </c>
      <c r="M8" s="67">
        <v>3</v>
      </c>
      <c r="N8" s="65" t="s">
        <v>105</v>
      </c>
      <c r="O8" s="64"/>
      <c r="P8" s="64"/>
      <c r="Q8" s="64"/>
      <c r="R8" s="64"/>
      <c r="S8" s="64"/>
      <c r="T8" s="64"/>
    </row>
    <row r="9" spans="2:20" ht="13.8">
      <c r="B9" s="36">
        <v>200000</v>
      </c>
      <c r="H9" s="30" t="s">
        <v>106</v>
      </c>
      <c r="I9" s="72">
        <f t="array" ref="I9">IFERROR(INDEX(D14:D31,MATCH(1,(I5=B14:B31)*(J5=C14:C31),0)),0)</f>
        <v>6</v>
      </c>
      <c r="J9" s="73">
        <f t="array" ref="J9">IFERROR(INDEX(E14:E31,MATCH(1,(I5=B14:B31)*(J5=C14:C31),0)),0)</f>
        <v>13</v>
      </c>
      <c r="K9" s="74">
        <f t="array" ref="K9">IFERROR(INDEX(F14:F31,MATCH(1,(I5=B14:B31)*(J5=C14:C31),0)),0)</f>
        <v>4</v>
      </c>
      <c r="N9" s="149" t="s">
        <v>107</v>
      </c>
      <c r="O9" s="149"/>
      <c r="P9" s="149"/>
      <c r="Q9" s="149"/>
      <c r="R9" s="149"/>
      <c r="S9" s="149"/>
      <c r="T9" s="149"/>
    </row>
    <row r="10" spans="2:20" ht="13.8">
      <c r="H10" s="67"/>
      <c r="N10" s="149"/>
      <c r="O10" s="149"/>
      <c r="P10" s="149"/>
      <c r="Q10" s="149"/>
      <c r="R10" s="149"/>
      <c r="S10" s="149"/>
      <c r="T10" s="149"/>
    </row>
    <row r="11" spans="2:20" ht="13.8">
      <c r="H11" s="67"/>
      <c r="I11" s="79"/>
      <c r="N11" s="80" t="s">
        <v>112</v>
      </c>
      <c r="O11" s="78"/>
      <c r="P11" s="78"/>
      <c r="Q11" s="78"/>
      <c r="R11" s="78"/>
      <c r="S11" s="78"/>
      <c r="T11" s="78"/>
    </row>
    <row r="12" spans="2:20" ht="15" customHeight="1">
      <c r="B12" s="75" t="s">
        <v>108</v>
      </c>
      <c r="H12" s="76" t="s">
        <v>109</v>
      </c>
      <c r="N12" s="76" t="s">
        <v>109</v>
      </c>
    </row>
    <row r="13" spans="2:20" ht="13.8">
      <c r="B13" s="53" t="s">
        <v>110</v>
      </c>
      <c r="C13" s="54" t="s">
        <v>93</v>
      </c>
      <c r="D13" s="55" t="s">
        <v>102</v>
      </c>
      <c r="E13" s="56" t="s">
        <v>103</v>
      </c>
      <c r="F13" s="57" t="s">
        <v>104</v>
      </c>
      <c r="I13" s="46" t="s">
        <v>102</v>
      </c>
      <c r="J13" s="30" t="s">
        <v>103</v>
      </c>
      <c r="K13" s="47" t="s">
        <v>104</v>
      </c>
      <c r="M13" s="67">
        <v>4</v>
      </c>
      <c r="N13" s="149" t="s">
        <v>111</v>
      </c>
      <c r="O13" s="149"/>
      <c r="P13" s="149"/>
      <c r="Q13" s="149"/>
      <c r="R13" s="149"/>
      <c r="S13" s="149"/>
      <c r="T13" s="149"/>
    </row>
    <row r="14" spans="2:20" ht="13.8">
      <c r="B14" s="24">
        <v>30000</v>
      </c>
      <c r="C14" s="25" t="s">
        <v>100</v>
      </c>
      <c r="D14" s="37">
        <v>0</v>
      </c>
      <c r="E14" s="38">
        <v>2</v>
      </c>
      <c r="F14" s="39">
        <v>2</v>
      </c>
      <c r="I14" s="51"/>
      <c r="J14" s="51"/>
      <c r="K14" s="51"/>
      <c r="N14" s="149"/>
      <c r="O14" s="149"/>
      <c r="P14" s="149"/>
      <c r="Q14" s="149"/>
      <c r="R14" s="149"/>
      <c r="S14" s="149"/>
      <c r="T14" s="149"/>
    </row>
    <row r="15" spans="2:20" ht="13.8">
      <c r="B15" s="26">
        <v>50000</v>
      </c>
      <c r="C15" s="27" t="s">
        <v>100</v>
      </c>
      <c r="D15" s="40">
        <v>0</v>
      </c>
      <c r="E15" s="41">
        <v>2</v>
      </c>
      <c r="F15" s="42">
        <v>4</v>
      </c>
      <c r="I15" s="52"/>
      <c r="J15" s="52"/>
      <c r="K15" s="52"/>
      <c r="N15" s="80"/>
    </row>
    <row r="16" spans="2:20" ht="13.8">
      <c r="B16" s="26">
        <v>80000</v>
      </c>
      <c r="C16" s="27" t="s">
        <v>100</v>
      </c>
      <c r="D16" s="40">
        <v>2</v>
      </c>
      <c r="E16" s="41">
        <v>3</v>
      </c>
      <c r="F16" s="42">
        <v>6</v>
      </c>
      <c r="I16" s="52"/>
      <c r="J16" s="52"/>
      <c r="K16" s="52"/>
    </row>
    <row r="17" spans="2:11" ht="13.8">
      <c r="B17" s="26">
        <v>120000</v>
      </c>
      <c r="C17" s="27" t="s">
        <v>100</v>
      </c>
      <c r="D17" s="40">
        <v>2</v>
      </c>
      <c r="E17" s="41">
        <v>7</v>
      </c>
      <c r="F17" s="42">
        <v>8</v>
      </c>
      <c r="I17" s="52"/>
      <c r="J17" s="52"/>
      <c r="K17" s="52"/>
    </row>
    <row r="18" spans="2:11" ht="13.8">
      <c r="B18" s="26">
        <v>150000</v>
      </c>
      <c r="C18" s="27" t="s">
        <v>100</v>
      </c>
      <c r="D18" s="40">
        <v>4</v>
      </c>
      <c r="E18" s="41">
        <v>8</v>
      </c>
      <c r="F18" s="42">
        <v>10</v>
      </c>
      <c r="I18" s="52"/>
      <c r="J18" s="52"/>
      <c r="K18" s="52"/>
    </row>
    <row r="19" spans="2:11" ht="13.8">
      <c r="B19" s="28">
        <v>200000</v>
      </c>
      <c r="C19" s="29" t="s">
        <v>100</v>
      </c>
      <c r="D19" s="43">
        <v>4</v>
      </c>
      <c r="E19" s="44">
        <v>10</v>
      </c>
      <c r="F19" s="45">
        <v>14</v>
      </c>
      <c r="I19" s="52"/>
      <c r="J19" s="52"/>
      <c r="K19" s="52"/>
    </row>
    <row r="20" spans="2:11" ht="13.8">
      <c r="B20" s="24">
        <v>30000</v>
      </c>
      <c r="C20" s="25" t="s">
        <v>95</v>
      </c>
      <c r="D20" s="37">
        <v>2</v>
      </c>
      <c r="E20" s="38">
        <v>5</v>
      </c>
      <c r="F20" s="39">
        <v>0</v>
      </c>
      <c r="I20" s="52"/>
      <c r="J20" s="52"/>
      <c r="K20" s="52"/>
    </row>
    <row r="21" spans="2:11" ht="13.8">
      <c r="B21" s="26">
        <v>50000</v>
      </c>
      <c r="C21" s="27" t="s">
        <v>95</v>
      </c>
      <c r="D21" s="40">
        <v>2</v>
      </c>
      <c r="E21" s="41">
        <v>7</v>
      </c>
      <c r="F21" s="42">
        <v>1</v>
      </c>
      <c r="I21" s="52"/>
      <c r="J21" s="52"/>
      <c r="K21" s="52"/>
    </row>
    <row r="22" spans="2:11" ht="13.8">
      <c r="B22" s="26">
        <v>80000</v>
      </c>
      <c r="C22" s="27" t="s">
        <v>95</v>
      </c>
      <c r="D22" s="40">
        <v>4</v>
      </c>
      <c r="E22" s="41">
        <v>10</v>
      </c>
      <c r="F22" s="42">
        <v>2</v>
      </c>
      <c r="I22" s="52"/>
      <c r="J22" s="52"/>
      <c r="K22" s="52"/>
    </row>
    <row r="23" spans="2:11" ht="13.8">
      <c r="B23" s="26">
        <v>120000</v>
      </c>
      <c r="C23" s="27" t="s">
        <v>95</v>
      </c>
      <c r="D23" s="40">
        <v>6</v>
      </c>
      <c r="E23" s="41">
        <v>13</v>
      </c>
      <c r="F23" s="42">
        <v>4</v>
      </c>
      <c r="I23" s="52"/>
      <c r="J23" s="52"/>
      <c r="K23" s="52"/>
    </row>
    <row r="24" spans="2:11" ht="13.8">
      <c r="B24" s="26">
        <v>150000</v>
      </c>
      <c r="C24" s="27" t="s">
        <v>95</v>
      </c>
      <c r="D24" s="40">
        <v>8</v>
      </c>
      <c r="E24" s="41">
        <v>16</v>
      </c>
      <c r="F24" s="42">
        <v>5</v>
      </c>
      <c r="I24" s="52"/>
      <c r="J24" s="52"/>
      <c r="K24" s="52"/>
    </row>
    <row r="25" spans="2:11" ht="13.8">
      <c r="B25" s="28">
        <v>200000</v>
      </c>
      <c r="C25" s="29" t="s">
        <v>95</v>
      </c>
      <c r="D25" s="43">
        <v>12</v>
      </c>
      <c r="E25" s="44">
        <v>20</v>
      </c>
      <c r="F25" s="45">
        <v>7</v>
      </c>
      <c r="I25" s="52"/>
      <c r="J25" s="52"/>
      <c r="K25" s="52"/>
    </row>
    <row r="26" spans="2:11" ht="13.8">
      <c r="B26" s="24">
        <v>30000</v>
      </c>
      <c r="C26" s="25" t="s">
        <v>98</v>
      </c>
      <c r="D26" s="37">
        <v>0</v>
      </c>
      <c r="E26" s="38">
        <v>4</v>
      </c>
      <c r="F26" s="39">
        <v>1</v>
      </c>
    </row>
    <row r="27" spans="2:11" ht="13.8">
      <c r="B27" s="26">
        <v>50000</v>
      </c>
      <c r="C27" s="27" t="s">
        <v>98</v>
      </c>
      <c r="D27" s="40">
        <v>2</v>
      </c>
      <c r="E27" s="41">
        <v>5</v>
      </c>
      <c r="F27" s="42">
        <v>2</v>
      </c>
    </row>
    <row r="28" spans="2:11" ht="13.8">
      <c r="B28" s="26">
        <v>80000</v>
      </c>
      <c r="C28" s="27" t="s">
        <v>98</v>
      </c>
      <c r="D28" s="40">
        <v>2</v>
      </c>
      <c r="E28" s="41">
        <v>7</v>
      </c>
      <c r="F28" s="42">
        <v>4</v>
      </c>
    </row>
    <row r="29" spans="2:11" ht="13.8">
      <c r="B29" s="26">
        <v>120000</v>
      </c>
      <c r="C29" s="27" t="s">
        <v>98</v>
      </c>
      <c r="D29" s="40">
        <v>4</v>
      </c>
      <c r="E29" s="41">
        <v>10</v>
      </c>
      <c r="F29" s="42">
        <v>6</v>
      </c>
    </row>
    <row r="30" spans="2:11" ht="13.8">
      <c r="B30" s="26">
        <v>150000</v>
      </c>
      <c r="C30" s="27" t="s">
        <v>98</v>
      </c>
      <c r="D30" s="40">
        <v>4</v>
      </c>
      <c r="E30" s="41">
        <v>12</v>
      </c>
      <c r="F30" s="42">
        <v>8</v>
      </c>
    </row>
    <row r="31" spans="2:11" ht="13.8">
      <c r="B31" s="28">
        <v>200000</v>
      </c>
      <c r="C31" s="29" t="s">
        <v>98</v>
      </c>
      <c r="D31" s="43">
        <v>2</v>
      </c>
      <c r="E31" s="44">
        <v>15</v>
      </c>
      <c r="F31" s="45">
        <v>12</v>
      </c>
    </row>
  </sheetData>
  <mergeCells count="3">
    <mergeCell ref="N4:T4"/>
    <mergeCell ref="N13:T14"/>
    <mergeCell ref="N9:T10"/>
  </mergeCells>
  <dataValidations count="2">
    <dataValidation type="list" allowBlank="1" showInputMessage="1" showErrorMessage="1" sqref="I5">
      <formula1>$B$4:$B$9</formula1>
    </dataValidation>
    <dataValidation type="list" allowBlank="1" showInputMessage="1" showErrorMessage="1" sqref="J5">
      <formula1>$D$4:$D$6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Problem Statement</vt:lpstr>
      <vt:lpstr>Question 9</vt:lpstr>
      <vt:lpstr>Question 10</vt:lpstr>
      <vt:lpstr>Answere Database</vt:lpstr>
      <vt:lpstr>Database</vt:lpstr>
      <vt:lpstr>QUESTION 5</vt:lpstr>
      <vt:lpstr>QUESTION 7</vt:lpstr>
      <vt:lpstr>QUESTION 6</vt:lpstr>
      <vt:lpstr>Packages Offered</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 Aryan Paida</dc:creator>
  <cp:keywords/>
  <dc:description/>
  <cp:lastModifiedBy>Lenovo S145</cp:lastModifiedBy>
  <cp:revision/>
  <dcterms:created xsi:type="dcterms:W3CDTF">2024-07-10T06:35:35Z</dcterms:created>
  <dcterms:modified xsi:type="dcterms:W3CDTF">2025-05-18T17:11:48Z</dcterms:modified>
  <cp:category/>
  <cp:contentStatus/>
</cp:coreProperties>
</file>