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8_{3EECCB43-4408-4A79-836D-E79A27C16877}" xr6:coauthVersionLast="47" xr6:coauthVersionMax="47" xr10:uidLastSave="{00000000-0000-0000-0000-000000000000}"/>
  <bookViews>
    <workbookView xWindow="-120" yWindow="-120" windowWidth="20730" windowHeight="11160" activeTab="1" xr2:uid="{8BE2E5E3-DF71-43BF-9E14-6B1914D30D07}"/>
  </bookViews>
  <sheets>
    <sheet name="Data" sheetId="1" r:id="rId1"/>
    <sheet name="Scorecard" sheetId="2" r:id="rId2"/>
  </sheets>
  <definedNames>
    <definedName name="_xlnm._FilterDatabase" localSheetId="0" hidden="1">Data!$A$1:$H$17</definedName>
    <definedName name="Leads">Data!$G$2:$G$17</definedName>
    <definedName name="Pipeline">Data!$F$2:$F$17</definedName>
    <definedName name="Pipeline_Lead">Data!$H$2:$H$17</definedName>
    <definedName name="QTR">Data!$A$2:$A$17</definedName>
    <definedName name="Region">Data!$B$2:$B$17</definedName>
    <definedName name="Revenue">Data!$C$2:$C$17</definedName>
    <definedName name="Revenue_Win">Data!$E$2:$E$17</definedName>
    <definedName name="Wins">Data!$D$2:$D$17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1" i="2" l="1"/>
  <c r="E11" i="2"/>
  <c r="F10" i="2"/>
  <c r="E10" i="2"/>
  <c r="F7" i="2"/>
  <c r="E7" i="2"/>
  <c r="F6" i="2"/>
  <c r="E6" i="2"/>
  <c r="E8" i="2" l="1"/>
  <c r="F8" i="2"/>
  <c r="H6" i="2"/>
  <c r="H7" i="2" l="1"/>
  <c r="H8" i="2" l="1"/>
  <c r="E12" i="2" l="1"/>
  <c r="F12" i="2"/>
  <c r="H10" i="2"/>
  <c r="H11" i="2" l="1"/>
  <c r="H12" i="2" l="1"/>
</calcChain>
</file>

<file path=xl/sharedStrings.xml><?xml version="1.0" encoding="utf-8"?>
<sst xmlns="http://schemas.openxmlformats.org/spreadsheetml/2006/main" count="67" uniqueCount="21">
  <si>
    <t>QTR</t>
  </si>
  <si>
    <t>Region</t>
  </si>
  <si>
    <t>Revenue</t>
  </si>
  <si>
    <t>Wins</t>
  </si>
  <si>
    <t>Pipeline</t>
  </si>
  <si>
    <t>Leads</t>
  </si>
  <si>
    <t>2021-Q1</t>
  </si>
  <si>
    <t>East</t>
  </si>
  <si>
    <t>2021-Q2</t>
  </si>
  <si>
    <t>2021-Q3</t>
  </si>
  <si>
    <t>2021-Q4</t>
  </si>
  <si>
    <t>West</t>
  </si>
  <si>
    <t>North</t>
  </si>
  <si>
    <t>South</t>
  </si>
  <si>
    <t>CQ</t>
  </si>
  <si>
    <t>PQ</t>
  </si>
  <si>
    <t>Diff</t>
  </si>
  <si>
    <t>Revenue_Win</t>
  </si>
  <si>
    <t>Pipeline_Lead</t>
  </si>
  <si>
    <t>*</t>
  </si>
  <si>
    <t>Sales Performance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</si>
</sst>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_-[$$-409]* #,##0_ ;_-[$$-409]* \-#,##0\ ;_-[$$-409]* &quot;-&quot;??_ ;_-@_ "/>
    <numFmt numFmtId="166" formatCode="_ * #,##0_ ;_ * \-#,##0_ ;_ * &quot;-&quot;??_ ;_ @_ "/>
    <numFmt numFmtId="167" formatCode="_-[$$-409]* #,##0.00_ ;_-[$$-409]* \-#,##0.00\ ;_-[$$-409]* &quot;-&quot;??_ ;_-@_ "/>
    <numFmt numFmtId="168" formatCode="_-[$$-409]* #,##0.0_ ;_-[$$-409]* \-#,##0.0\ ;_-[$$-409]* &quot;-&quot;??_ ;_-@_ "/>
    <numFmt numFmtId="178" formatCode="&quot;$&quot;#,##0.0"/>
    <numFmt numFmtId="179" formatCode="&quot;$&quot;#,##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Open Sans"/>
      <family val="2"/>
    </font>
    <font>
      <b/>
      <sz val="10"/>
      <color theme="1"/>
      <name val="Open Sans"/>
      <family val="2"/>
    </font>
    <font>
      <u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1" applyNumberFormat="0" applyAlignment="0" applyProtection="0"/>
    <xf numFmtId="0" fontId="3" fillId="3" borderId="1" applyNumberFormat="0" applyAlignment="0" applyProtection="0"/>
  </cellStyleXfs>
  <cellXfs count="40">
    <xf numFmtId="0" fontId="0" fillId="0" borderId="0" xfId="0"/>
    <xf numFmtId="164" fontId="0" fillId="0" borderId="0" xfId="0" applyNumberFormat="1"/>
    <xf numFmtId="166" fontId="0" fillId="0" borderId="0" xfId="1" applyNumberFormat="1" applyFont="1"/>
    <xf numFmtId="167" fontId="0" fillId="0" borderId="0" xfId="0" applyNumberFormat="1"/>
    <xf numFmtId="168" fontId="0" fillId="0" borderId="0" xfId="0" applyNumberFormat="1"/>
    <xf numFmtId="0" fontId="5" fillId="0" borderId="0" xfId="0" applyFont="1" applyAlignment="1">
      <alignment horizontal="left" indent="1"/>
    </xf>
    <xf numFmtId="0" fontId="4" fillId="4" borderId="10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4" fillId="4" borderId="11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4" fillId="4" borderId="12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0" fontId="4" fillId="4" borderId="9" xfId="0" applyFont="1" applyFill="1" applyBorder="1"/>
    <xf numFmtId="0" fontId="6" fillId="4" borderId="6" xfId="0" applyFont="1" applyFill="1" applyBorder="1" applyAlignment="1">
      <alignment horizontal="left" indent="1"/>
    </xf>
    <xf numFmtId="0" fontId="6" fillId="4" borderId="8" xfId="0" applyFont="1" applyFill="1" applyBorder="1" applyAlignment="1">
      <alignment horizontal="left" indent="1"/>
    </xf>
    <xf numFmtId="0" fontId="4" fillId="4" borderId="6" xfId="0" applyFont="1" applyFill="1" applyBorder="1"/>
    <xf numFmtId="0" fontId="6" fillId="4" borderId="7" xfId="0" applyFont="1" applyFill="1" applyBorder="1" applyAlignment="1">
      <alignment horizontal="left" indent="1"/>
    </xf>
    <xf numFmtId="0" fontId="4" fillId="4" borderId="6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/>
    </xf>
    <xf numFmtId="179" fontId="0" fillId="0" borderId="13" xfId="0" applyNumberFormat="1" applyFill="1" applyBorder="1" applyAlignment="1">
      <alignment horizontal="center"/>
    </xf>
    <xf numFmtId="179" fontId="0" fillId="0" borderId="5" xfId="0" applyNumberFormat="1" applyFill="1" applyBorder="1" applyAlignment="1">
      <alignment horizontal="center"/>
    </xf>
    <xf numFmtId="0" fontId="0" fillId="0" borderId="0" xfId="0" applyFill="1"/>
    <xf numFmtId="10" fontId="0" fillId="0" borderId="9" xfId="2" applyNumberFormat="1" applyFont="1" applyFill="1" applyBorder="1"/>
    <xf numFmtId="1" fontId="0" fillId="0" borderId="10" xfId="0" applyNumberFormat="1" applyFill="1" applyBorder="1" applyAlignment="1">
      <alignment horizontal="center"/>
    </xf>
    <xf numFmtId="1" fontId="0" fillId="0" borderId="3" xfId="0" applyNumberFormat="1" applyFill="1" applyBorder="1" applyAlignment="1">
      <alignment horizontal="center"/>
    </xf>
    <xf numFmtId="10" fontId="0" fillId="0" borderId="6" xfId="2" applyNumberFormat="1" applyFont="1" applyFill="1" applyBorder="1"/>
    <xf numFmtId="178" fontId="0" fillId="0" borderId="12" xfId="0" applyNumberFormat="1" applyFill="1" applyBorder="1" applyAlignment="1">
      <alignment horizontal="center"/>
    </xf>
    <xf numFmtId="178" fontId="0" fillId="0" borderId="4" xfId="0" applyNumberFormat="1" applyFill="1" applyBorder="1" applyAlignment="1">
      <alignment horizontal="center"/>
    </xf>
    <xf numFmtId="10" fontId="0" fillId="0" borderId="8" xfId="2" applyNumberFormat="1" applyFont="1" applyFill="1" applyBorder="1"/>
    <xf numFmtId="179" fontId="0" fillId="0" borderId="10" xfId="0" applyNumberFormat="1" applyFill="1" applyBorder="1" applyAlignment="1">
      <alignment horizontal="center"/>
    </xf>
    <xf numFmtId="179" fontId="0" fillId="0" borderId="3" xfId="0" applyNumberFormat="1" applyFill="1" applyBorder="1" applyAlignment="1">
      <alignment horizontal="center"/>
    </xf>
    <xf numFmtId="1" fontId="0" fillId="0" borderId="11" xfId="0" applyNumberFormat="1" applyFill="1" applyBorder="1" applyAlignment="1">
      <alignment horizontal="center"/>
    </xf>
    <xf numFmtId="1" fontId="0" fillId="0" borderId="2" xfId="0" applyNumberFormat="1" applyFill="1" applyBorder="1" applyAlignment="1">
      <alignment horizontal="center"/>
    </xf>
    <xf numFmtId="10" fontId="0" fillId="0" borderId="7" xfId="2" applyNumberFormat="1" applyFont="1" applyFill="1" applyBorder="1"/>
    <xf numFmtId="0" fontId="2" fillId="2" borderId="1" xfId="3"/>
    <xf numFmtId="0" fontId="3" fillId="3" borderId="1" xfId="4"/>
    <xf numFmtId="0" fontId="7" fillId="4" borderId="6" xfId="0" applyFont="1" applyFill="1" applyBorder="1" applyAlignment="1">
      <alignment horizontal="center" vertical="center"/>
    </xf>
    <xf numFmtId="0" fontId="7" fillId="4" borderId="7" xfId="0" applyFont="1" applyFill="1" applyBorder="1" applyAlignment="1">
      <alignment horizontal="center" vertical="center"/>
    </xf>
    <xf numFmtId="0" fontId="7" fillId="4" borderId="8" xfId="0" applyFont="1" applyFill="1" applyBorder="1" applyAlignment="1">
      <alignment horizontal="center" vertical="center"/>
    </xf>
  </cellXfs>
  <cellStyles count="5">
    <cellStyle name="Calculation" xfId="4" builtinId="22"/>
    <cellStyle name="Comma" xfId="1" builtinId="3"/>
    <cellStyle name="Input" xfId="3" builtinId="20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3A7395-9B53-4A97-9AE7-FDD2D2C7E150}">
  <dimension ref="A1:H17"/>
  <sheetViews>
    <sheetView workbookViewId="0">
      <selection activeCell="B3" sqref="B3"/>
    </sheetView>
  </sheetViews>
  <sheetFormatPr defaultRowHeight="15" x14ac:dyDescent="0.25"/>
  <cols>
    <col min="5" max="5" width="13.42578125" bestFit="1" customWidth="1"/>
    <col min="6" max="6" width="9.7109375" bestFit="1" customWidth="1"/>
    <col min="8" max="8" width="13.57031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17</v>
      </c>
      <c r="F1" t="s">
        <v>4</v>
      </c>
      <c r="G1" t="s">
        <v>5</v>
      </c>
      <c r="H1" t="s">
        <v>18</v>
      </c>
    </row>
    <row r="2" spans="1:8" x14ac:dyDescent="0.25">
      <c r="A2" t="s">
        <v>6</v>
      </c>
      <c r="B2" t="s">
        <v>7</v>
      </c>
      <c r="C2" s="1">
        <v>83792.800000000003</v>
      </c>
      <c r="D2" s="2">
        <v>145</v>
      </c>
      <c r="E2" s="3">
        <v>577.88137931034487</v>
      </c>
      <c r="F2" s="1">
        <v>418964</v>
      </c>
      <c r="G2">
        <v>809</v>
      </c>
      <c r="H2" s="4">
        <v>517.87886279357235</v>
      </c>
    </row>
    <row r="3" spans="1:8" x14ac:dyDescent="0.25">
      <c r="A3" t="s">
        <v>8</v>
      </c>
      <c r="B3" t="s">
        <v>7</v>
      </c>
      <c r="C3" s="1">
        <v>78988.5</v>
      </c>
      <c r="D3" s="2">
        <v>95</v>
      </c>
      <c r="E3" s="3">
        <v>831.45789473684215</v>
      </c>
      <c r="F3" s="1">
        <v>438825</v>
      </c>
      <c r="G3">
        <v>793</v>
      </c>
      <c r="H3" s="4">
        <v>553.37326607818409</v>
      </c>
    </row>
    <row r="4" spans="1:8" x14ac:dyDescent="0.25">
      <c r="A4" t="s">
        <v>9</v>
      </c>
      <c r="B4" t="s">
        <v>7</v>
      </c>
      <c r="C4" s="1">
        <v>85175.28</v>
      </c>
      <c r="D4" s="2">
        <v>95</v>
      </c>
      <c r="E4" s="3">
        <v>896.58189473684206</v>
      </c>
      <c r="F4" s="1">
        <v>473196</v>
      </c>
      <c r="G4">
        <v>530</v>
      </c>
      <c r="H4" s="4">
        <v>892.82264150943399</v>
      </c>
    </row>
    <row r="5" spans="1:8" x14ac:dyDescent="0.25">
      <c r="A5" t="s">
        <v>10</v>
      </c>
      <c r="B5" t="s">
        <v>7</v>
      </c>
      <c r="C5" s="1">
        <v>26140.22</v>
      </c>
      <c r="D5" s="2">
        <v>138</v>
      </c>
      <c r="E5" s="3">
        <v>189.42188405797103</v>
      </c>
      <c r="F5" s="1">
        <v>153766</v>
      </c>
      <c r="G5">
        <v>694</v>
      </c>
      <c r="H5" s="4">
        <v>221.56484149855908</v>
      </c>
    </row>
    <row r="6" spans="1:8" x14ac:dyDescent="0.25">
      <c r="A6" t="s">
        <v>6</v>
      </c>
      <c r="B6" t="s">
        <v>11</v>
      </c>
      <c r="C6" s="1">
        <v>31922.99</v>
      </c>
      <c r="D6" s="2">
        <v>88</v>
      </c>
      <c r="E6" s="3">
        <v>362.76125000000002</v>
      </c>
      <c r="F6" s="1">
        <v>290209</v>
      </c>
      <c r="G6">
        <v>551</v>
      </c>
      <c r="H6" s="4">
        <v>526.69509981851184</v>
      </c>
    </row>
    <row r="7" spans="1:8" x14ac:dyDescent="0.25">
      <c r="A7" t="s">
        <v>8</v>
      </c>
      <c r="B7" t="s">
        <v>11</v>
      </c>
      <c r="C7" s="1">
        <v>87978.93</v>
      </c>
      <c r="D7" s="2">
        <v>148</v>
      </c>
      <c r="E7" s="3">
        <v>594.45222972972965</v>
      </c>
      <c r="F7" s="1">
        <v>463047</v>
      </c>
      <c r="G7">
        <v>873</v>
      </c>
      <c r="H7" s="4">
        <v>530.40893470790377</v>
      </c>
    </row>
    <row r="8" spans="1:8" x14ac:dyDescent="0.25">
      <c r="A8" t="s">
        <v>9</v>
      </c>
      <c r="B8" t="s">
        <v>11</v>
      </c>
      <c r="C8" s="1">
        <v>99578.6</v>
      </c>
      <c r="D8" s="2">
        <v>145</v>
      </c>
      <c r="E8" s="3">
        <v>686.74896551724146</v>
      </c>
      <c r="F8" s="1">
        <v>497893</v>
      </c>
      <c r="G8">
        <v>765</v>
      </c>
      <c r="H8" s="4">
        <v>650.84052287581699</v>
      </c>
    </row>
    <row r="9" spans="1:8" x14ac:dyDescent="0.25">
      <c r="A9" t="s">
        <v>10</v>
      </c>
      <c r="B9" t="s">
        <v>11</v>
      </c>
      <c r="C9" s="1">
        <v>52915.199999999997</v>
      </c>
      <c r="D9" s="2">
        <v>153</v>
      </c>
      <c r="E9" s="3">
        <v>345.85098039215683</v>
      </c>
      <c r="F9" s="1">
        <v>440960</v>
      </c>
      <c r="G9">
        <v>806</v>
      </c>
      <c r="H9" s="4">
        <v>547.09677419354841</v>
      </c>
    </row>
    <row r="10" spans="1:8" x14ac:dyDescent="0.25">
      <c r="A10" t="s">
        <v>6</v>
      </c>
      <c r="B10" t="s">
        <v>12</v>
      </c>
      <c r="C10" s="1">
        <v>20161.2</v>
      </c>
      <c r="D10" s="2">
        <v>79</v>
      </c>
      <c r="E10" s="3">
        <v>255.20506329113925</v>
      </c>
      <c r="F10" s="1">
        <v>100806</v>
      </c>
      <c r="G10">
        <v>610</v>
      </c>
      <c r="H10" s="4">
        <v>165.25573770491803</v>
      </c>
    </row>
    <row r="11" spans="1:8" x14ac:dyDescent="0.25">
      <c r="A11" t="s">
        <v>8</v>
      </c>
      <c r="B11" t="s">
        <v>12</v>
      </c>
      <c r="C11" s="1">
        <v>36729.81</v>
      </c>
      <c r="D11" s="2">
        <v>148</v>
      </c>
      <c r="E11" s="3">
        <v>248.17439189189187</v>
      </c>
      <c r="F11" s="1">
        <v>282537</v>
      </c>
      <c r="G11">
        <v>779</v>
      </c>
      <c r="H11" s="4">
        <v>362.6919127086008</v>
      </c>
    </row>
    <row r="12" spans="1:8" x14ac:dyDescent="0.25">
      <c r="A12" t="s">
        <v>9</v>
      </c>
      <c r="B12" t="s">
        <v>12</v>
      </c>
      <c r="C12" s="1">
        <v>23544.75</v>
      </c>
      <c r="D12" s="2">
        <v>136</v>
      </c>
      <c r="E12" s="3">
        <v>173.12316176470588</v>
      </c>
      <c r="F12" s="1">
        <v>156965</v>
      </c>
      <c r="G12">
        <v>909</v>
      </c>
      <c r="H12" s="4">
        <v>172.67876787678767</v>
      </c>
    </row>
    <row r="13" spans="1:8" x14ac:dyDescent="0.25">
      <c r="A13" t="s">
        <v>10</v>
      </c>
      <c r="B13" t="s">
        <v>12</v>
      </c>
      <c r="C13" s="1">
        <v>13141</v>
      </c>
      <c r="D13" s="2">
        <v>91</v>
      </c>
      <c r="E13" s="3">
        <v>144.4065934065934</v>
      </c>
      <c r="F13" s="1">
        <v>131410</v>
      </c>
      <c r="G13">
        <v>651</v>
      </c>
      <c r="H13" s="4">
        <v>201.85867895545314</v>
      </c>
    </row>
    <row r="14" spans="1:8" x14ac:dyDescent="0.25">
      <c r="A14" t="s">
        <v>6</v>
      </c>
      <c r="B14" t="s">
        <v>13</v>
      </c>
      <c r="C14" s="1">
        <v>24171.52</v>
      </c>
      <c r="D14" s="2">
        <v>95</v>
      </c>
      <c r="E14" s="3">
        <v>254.43705263157895</v>
      </c>
      <c r="F14" s="1">
        <v>151072</v>
      </c>
      <c r="G14">
        <v>733</v>
      </c>
      <c r="H14" s="4">
        <v>206.10095497953614</v>
      </c>
    </row>
    <row r="15" spans="1:8" x14ac:dyDescent="0.25">
      <c r="A15" t="s">
        <v>8</v>
      </c>
      <c r="B15" t="s">
        <v>13</v>
      </c>
      <c r="C15" s="1">
        <v>74038.63</v>
      </c>
      <c r="D15" s="2">
        <v>71</v>
      </c>
      <c r="E15" s="3">
        <v>1042.797605633803</v>
      </c>
      <c r="F15" s="1">
        <v>389677</v>
      </c>
      <c r="G15">
        <v>650</v>
      </c>
      <c r="H15" s="4">
        <v>599.50307692307695</v>
      </c>
    </row>
    <row r="16" spans="1:8" x14ac:dyDescent="0.25">
      <c r="A16" t="s">
        <v>9</v>
      </c>
      <c r="B16" t="s">
        <v>13</v>
      </c>
      <c r="C16" s="1">
        <v>51452.24</v>
      </c>
      <c r="D16" s="2">
        <v>183</v>
      </c>
      <c r="E16" s="3">
        <v>281.159781420765</v>
      </c>
      <c r="F16" s="1">
        <v>367516</v>
      </c>
      <c r="G16">
        <v>918</v>
      </c>
      <c r="H16" s="4">
        <v>400.34422657952069</v>
      </c>
    </row>
    <row r="17" spans="1:8" x14ac:dyDescent="0.25">
      <c r="A17" t="s">
        <v>10</v>
      </c>
      <c r="B17" t="s">
        <v>13</v>
      </c>
      <c r="C17" s="1">
        <v>75716.820000000007</v>
      </c>
      <c r="D17" s="2">
        <v>86</v>
      </c>
      <c r="E17" s="3">
        <v>880.42813953488383</v>
      </c>
      <c r="F17" s="1">
        <v>420649</v>
      </c>
      <c r="G17">
        <v>721</v>
      </c>
      <c r="H17" s="4">
        <v>583.42441054091535</v>
      </c>
    </row>
  </sheetData>
  <autoFilter ref="A1:H17" xr:uid="{003A7395-9B53-4A97-9AE7-FDD2D2C7E15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E9847-F9DF-44FD-ADDB-83B8F4906D16}">
  <dimension ref="C1:N12"/>
  <sheetViews>
    <sheetView showGridLines="0" tabSelected="1" zoomScale="120" zoomScaleNormal="120" workbookViewId="0">
      <selection activeCell="F1" sqref="F1"/>
    </sheetView>
  </sheetViews>
  <sheetFormatPr defaultRowHeight="15" x14ac:dyDescent="0.25"/>
  <cols>
    <col min="3" max="3" width="14.140625" hidden="1" customWidth="1"/>
    <col min="4" max="4" width="15.7109375" customWidth="1"/>
    <col min="5" max="6" width="12.7109375" bestFit="1" customWidth="1"/>
    <col min="7" max="7" width="0.85546875" customWidth="1"/>
    <col min="8" max="8" width="8.28515625" bestFit="1" customWidth="1"/>
    <col min="14" max="14" width="6.28515625" hidden="1" customWidth="1"/>
  </cols>
  <sheetData>
    <row r="1" spans="3:14" x14ac:dyDescent="0.25">
      <c r="E1" s="36" t="s">
        <v>1</v>
      </c>
      <c r="F1" s="35" t="s">
        <v>13</v>
      </c>
    </row>
    <row r="2" spans="3:14" ht="15.75" thickBot="1" x14ac:dyDescent="0.3">
      <c r="N2" t="s">
        <v>19</v>
      </c>
    </row>
    <row r="3" spans="3:14" x14ac:dyDescent="0.25">
      <c r="D3" s="37" t="s">
        <v>20</v>
      </c>
      <c r="E3" s="6" t="s">
        <v>0</v>
      </c>
      <c r="F3" s="7" t="s">
        <v>0</v>
      </c>
      <c r="H3" s="17" t="s">
        <v>16</v>
      </c>
      <c r="N3" t="s">
        <v>7</v>
      </c>
    </row>
    <row r="4" spans="3:14" x14ac:dyDescent="0.25">
      <c r="D4" s="38"/>
      <c r="E4" s="8" t="s">
        <v>14</v>
      </c>
      <c r="F4" s="9" t="s">
        <v>15</v>
      </c>
      <c r="H4" s="18"/>
      <c r="N4" t="s">
        <v>11</v>
      </c>
    </row>
    <row r="5" spans="3:14" ht="15.75" thickBot="1" x14ac:dyDescent="0.3">
      <c r="D5" s="39"/>
      <c r="E5" s="10" t="s">
        <v>10</v>
      </c>
      <c r="F5" s="11" t="s">
        <v>9</v>
      </c>
      <c r="H5" s="19"/>
      <c r="N5" t="s">
        <v>12</v>
      </c>
    </row>
    <row r="6" spans="3:14" ht="15.75" thickBot="1" x14ac:dyDescent="0.3">
      <c r="C6" t="s">
        <v>2</v>
      </c>
      <c r="D6" s="12" t="s">
        <v>2</v>
      </c>
      <c r="E6" s="20">
        <f ca="1">SUMIFS(INDIRECT($C6),QTR,E$5,INDIRECT($E$1),$F$1)</f>
        <v>75716.820000000007</v>
      </c>
      <c r="F6" s="21">
        <f ca="1">SUMIFS(INDIRECT($C6),QTR,F$5,INDIRECT($E$1),$F$1)</f>
        <v>51452.24</v>
      </c>
      <c r="G6" s="22"/>
      <c r="H6" s="23">
        <f ca="1">E6/F6-1</f>
        <v>0.47159423962882885</v>
      </c>
      <c r="N6" t="s">
        <v>13</v>
      </c>
    </row>
    <row r="7" spans="3:14" ht="15.75" x14ac:dyDescent="0.3">
      <c r="C7" s="5" t="s">
        <v>3</v>
      </c>
      <c r="D7" s="13" t="s">
        <v>3</v>
      </c>
      <c r="E7" s="24">
        <f ca="1">SUMIFS(INDIRECT($C7),QTR,E$5,INDIRECT($E$1),$F$1)</f>
        <v>86</v>
      </c>
      <c r="F7" s="25">
        <f ca="1">SUMIFS(INDIRECT($C7),QTR,F$5,INDIRECT($E$1),$F$1)</f>
        <v>183</v>
      </c>
      <c r="G7" s="22"/>
      <c r="H7" s="26">
        <f t="shared" ref="H7:H12" ca="1" si="0">E7/F7-1</f>
        <v>-0.53005464480874309</v>
      </c>
    </row>
    <row r="8" spans="3:14" ht="16.5" thickBot="1" x14ac:dyDescent="0.35">
      <c r="C8" s="5" t="s">
        <v>17</v>
      </c>
      <c r="D8" s="14" t="s">
        <v>17</v>
      </c>
      <c r="E8" s="27">
        <f ca="1">E6/E7</f>
        <v>880.42813953488383</v>
      </c>
      <c r="F8" s="28">
        <f ca="1">F6/F7</f>
        <v>281.159781420765</v>
      </c>
      <c r="G8" s="22"/>
      <c r="H8" s="29">
        <f t="shared" ca="1" si="0"/>
        <v>2.1314156494427405</v>
      </c>
    </row>
    <row r="9" spans="3:14" ht="3.75" customHeight="1" thickBot="1" x14ac:dyDescent="0.35">
      <c r="C9" s="5"/>
      <c r="E9" s="22"/>
      <c r="F9" s="22"/>
      <c r="G9" s="22"/>
      <c r="H9" s="22"/>
    </row>
    <row r="10" spans="3:14" x14ac:dyDescent="0.25">
      <c r="C10" t="s">
        <v>4</v>
      </c>
      <c r="D10" s="15" t="s">
        <v>4</v>
      </c>
      <c r="E10" s="30">
        <f ca="1">SUMIFS(INDIRECT($C10),QTR,E$5,INDIRECT($E$1),$F$1)</f>
        <v>420649</v>
      </c>
      <c r="F10" s="31">
        <f ca="1">SUMIFS(INDIRECT($C10),QTR,F$5,INDIRECT($E$1),$F$1)</f>
        <v>367516</v>
      </c>
      <c r="G10" s="22"/>
      <c r="H10" s="26">
        <f t="shared" ca="1" si="0"/>
        <v>0.14457329748908898</v>
      </c>
    </row>
    <row r="11" spans="3:14" ht="15.75" x14ac:dyDescent="0.3">
      <c r="C11" s="5" t="s">
        <v>5</v>
      </c>
      <c r="D11" s="16" t="s">
        <v>5</v>
      </c>
      <c r="E11" s="32">
        <f ca="1">SUMIFS(INDIRECT($C11),QTR,E$5,INDIRECT($E$1),$F$1)</f>
        <v>721</v>
      </c>
      <c r="F11" s="33">
        <f ca="1">SUMIFS(INDIRECT($C11),QTR,F$5,INDIRECT($E$1),$F$1)</f>
        <v>918</v>
      </c>
      <c r="G11" s="22"/>
      <c r="H11" s="34">
        <f t="shared" ca="1" si="0"/>
        <v>-0.21459694989106759</v>
      </c>
    </row>
    <row r="12" spans="3:14" ht="16.5" thickBot="1" x14ac:dyDescent="0.35">
      <c r="C12" s="5" t="s">
        <v>18</v>
      </c>
      <c r="D12" s="14" t="s">
        <v>18</v>
      </c>
      <c r="E12" s="27">
        <f ca="1">E10/E11</f>
        <v>583.42441054091535</v>
      </c>
      <c r="F12" s="28">
        <f ca="1">F10/F11</f>
        <v>400.34422657952069</v>
      </c>
      <c r="G12" s="22"/>
      <c r="H12" s="29">
        <f t="shared" ca="1" si="0"/>
        <v>0.4573069169139854</v>
      </c>
    </row>
  </sheetData>
  <mergeCells count="2">
    <mergeCell ref="H3:H5"/>
    <mergeCell ref="D3:D5"/>
  </mergeCells>
  <conditionalFormatting sqref="H6:H8 H10:H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1">
    <dataValidation type="list" allowBlank="1" showInputMessage="1" showErrorMessage="1" sqref="E2 F1:G1" xr:uid="{855E699E-A7A6-4F2B-A341-B63AE837CC06}">
      <formula1>$N$2:$N$6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8</vt:i4>
      </vt:variant>
    </vt:vector>
  </HeadingPairs>
  <TitlesOfParts>
    <vt:vector size="10" baseType="lpstr">
      <vt:lpstr>Data</vt:lpstr>
      <vt:lpstr>Scorecard</vt:lpstr>
      <vt:lpstr>Leads</vt:lpstr>
      <vt:lpstr>Pipeline</vt:lpstr>
      <vt:lpstr>Pipeline_Lead</vt:lpstr>
      <vt:lpstr>QTR</vt:lpstr>
      <vt:lpstr>Region</vt:lpstr>
      <vt:lpstr>Revenue</vt:lpstr>
      <vt:lpstr>Revenue_Win</vt:lpstr>
      <vt:lpstr>Wins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2022-08-05T08:37:33Z</dcterms:created>
  <dcterms:modified xsi:type="dcterms:W3CDTF">2022-08-05T09:47:18Z</dcterms:modified>
</cp:coreProperties>
</file>