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updateLinks="never" codeName="ThisWorkbook"/>
  <mc:AlternateContent xmlns:mc="http://schemas.openxmlformats.org/markup-compatibility/2006">
    <mc:Choice Requires="x15">
      <x15ac:absPath xmlns:x15ac="http://schemas.microsoft.com/office/spreadsheetml/2010/11/ac" url="C:\Users\arti.sharma\IdeaProjects\gdam\Tests\resources\test-data-default\files\"/>
    </mc:Choice>
  </mc:AlternateContent>
  <workbookProtection workbookAlgorithmName="SHA-512" workbookHashValue="YFQnn+XxGxxAWnAUIy+dzHNIXeMqfhjjeRT3CkdWG9OyxwF+KDTWr2cuIWvbHRUxuCyuUFgM7kZLR9XcLseIsg==" workbookSaltValue="0Ys9R9myWWiBRLhTnWpghw==" workbookSpinCount="100000" lockStructure="1"/>
  <bookViews>
    <workbookView xWindow="0" yWindow="0" windowWidth="21570" windowHeight="7980" activeTab="1"/>
  </bookViews>
  <sheets>
    <sheet name="Exchange Rates" sheetId="3" r:id="rId1"/>
    <sheet name="Summary" sheetId="5" r:id="rId2"/>
    <sheet name="Properties" sheetId="6" state="hidden" r:id="rId3"/>
  </sheets>
  <definedNames>
    <definedName name="_xlnm._FilterDatabase" localSheetId="0" hidden="1">'Exchange Rates'!$A$8:$N$65</definedName>
  </definedNames>
  <calcPr calcId="171026"/>
</workbook>
</file>

<file path=xl/calcChain.xml><?xml version="1.0" encoding="utf-8"?>
<calcChain xmlns="http://schemas.openxmlformats.org/spreadsheetml/2006/main">
  <c r="H38" i="5" l="1"/>
  <c r="H33" i="5"/>
  <c r="H27" i="5"/>
  <c r="H54" i="5"/>
  <c r="A3" i="3"/>
  <c r="J9" i="5"/>
  <c r="J10" i="5"/>
  <c r="J8" i="5"/>
  <c r="I25" i="5" s="1"/>
  <c r="J25" i="5" s="1"/>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8" i="3"/>
  <c r="A5" i="3"/>
  <c r="H51" i="5"/>
  <c r="I44" i="5"/>
  <c r="H43" i="5"/>
  <c r="I56" i="5"/>
  <c r="I51" i="5"/>
  <c r="I46" i="5"/>
  <c r="H40" i="5"/>
  <c r="H35" i="5"/>
  <c r="H29" i="5"/>
  <c r="H17" i="5"/>
  <c r="I43" i="5"/>
  <c r="I40" i="5"/>
  <c r="I35" i="5"/>
  <c r="I29" i="5"/>
  <c r="I17" i="5"/>
  <c r="I37" i="5"/>
  <c r="J37" i="5" s="1"/>
  <c r="I41" i="5"/>
  <c r="I36" i="5"/>
  <c r="J36" i="5" s="1"/>
  <c r="I53" i="5"/>
  <c r="I52" i="5"/>
  <c r="I54" i="5"/>
  <c r="H57" i="5"/>
  <c r="J53" i="5"/>
  <c r="J44" i="5"/>
  <c r="J52" i="5"/>
  <c r="J54" i="5" s="1"/>
  <c r="J41" i="5"/>
  <c r="I26" i="5" l="1"/>
  <c r="J26" i="5" s="1"/>
  <c r="I23" i="5"/>
  <c r="J23" i="5" s="1"/>
  <c r="I18" i="5"/>
  <c r="J18" i="5" s="1"/>
  <c r="D5" i="3"/>
  <c r="I30" i="5"/>
  <c r="J30" i="5" s="1"/>
  <c r="I24" i="5"/>
  <c r="J24" i="5" s="1"/>
  <c r="I20" i="5"/>
  <c r="J20" i="5" s="1"/>
  <c r="I22" i="5"/>
  <c r="J22" i="5" s="1"/>
  <c r="I31" i="5"/>
  <c r="J31" i="5" s="1"/>
  <c r="I32" i="5"/>
  <c r="J32" i="5" s="1"/>
  <c r="I21" i="5"/>
  <c r="J21" i="5" s="1"/>
  <c r="I19" i="5"/>
  <c r="J19" i="5" s="1"/>
  <c r="I38" i="5"/>
  <c r="J38" i="5"/>
  <c r="I33" i="5" l="1"/>
  <c r="J33" i="5"/>
  <c r="J27" i="5"/>
  <c r="J47" i="5" s="1"/>
  <c r="J57" i="5" s="1"/>
  <c r="I27" i="5"/>
  <c r="I47" i="5" l="1"/>
  <c r="I57" i="5" s="1"/>
</calcChain>
</file>

<file path=xl/comments1.xml><?xml version="1.0" encoding="utf-8"?>
<comments xmlns="http://schemas.openxmlformats.org/spreadsheetml/2006/main">
  <authors>
    <author>Miklas, Ewelina</author>
  </authors>
  <commentList>
    <comment ref="H17" authorId="0" shapeId="0">
      <text>
        <r>
          <rPr>
            <b/>
            <sz val="9"/>
            <color indexed="81"/>
            <rFont val="Tahoma"/>
            <family val="2"/>
            <charset val="238"/>
          </rPr>
          <t>Miklas, Ewelina:</t>
        </r>
        <r>
          <rPr>
            <sz val="9"/>
            <color indexed="81"/>
            <rFont val="Tahoma"/>
            <family val="2"/>
            <charset val="238"/>
          </rPr>
          <t xml:space="preserve">
protected, populated based on the  prod currency choice. 
That column is transferred to Adstream</t>
        </r>
      </text>
    </comment>
    <comment ref="I17" authorId="0" shapeId="0">
      <text>
        <r>
          <rPr>
            <b/>
            <sz val="9"/>
            <color indexed="81"/>
            <rFont val="Tahoma"/>
            <family val="2"/>
            <charset val="238"/>
          </rPr>
          <t>Miklas, Ewelina:</t>
        </r>
        <r>
          <rPr>
            <sz val="9"/>
            <color indexed="81"/>
            <rFont val="Tahoma"/>
            <family val="2"/>
            <charset val="238"/>
          </rPr>
          <t xml:space="preserve">
this columns does not go to Adstream, currency is populated based on agency currency choice</t>
        </r>
      </text>
    </comment>
    <comment ref="J17" authorId="0" shapeId="0">
      <text>
        <r>
          <rPr>
            <b/>
            <sz val="9"/>
            <color indexed="81"/>
            <rFont val="Tahoma"/>
            <family val="2"/>
            <charset val="238"/>
          </rPr>
          <t>Miklas, Ewelina:</t>
        </r>
        <r>
          <rPr>
            <sz val="9"/>
            <color indexed="81"/>
            <rFont val="Tahoma"/>
            <family val="2"/>
            <charset val="238"/>
          </rPr>
          <t xml:space="preserve">
all cost from this column goes to Adstream
</t>
        </r>
      </text>
    </comment>
    <comment ref="H29" authorId="0" shapeId="0">
      <text>
        <r>
          <rPr>
            <b/>
            <sz val="9"/>
            <color indexed="81"/>
            <rFont val="Tahoma"/>
            <family val="2"/>
            <charset val="238"/>
          </rPr>
          <t>Miklas, Ewelina:</t>
        </r>
        <r>
          <rPr>
            <sz val="9"/>
            <color indexed="81"/>
            <rFont val="Tahoma"/>
            <family val="2"/>
            <charset val="238"/>
          </rPr>
          <t xml:space="preserve">
protected, populated based on the Post prod currency choice. 
That column is transferred to Adstream</t>
        </r>
      </text>
    </comment>
    <comment ref="I29" authorId="0" shapeId="0">
      <text>
        <r>
          <rPr>
            <b/>
            <sz val="9"/>
            <color indexed="81"/>
            <rFont val="Tahoma"/>
            <family val="2"/>
            <charset val="238"/>
          </rPr>
          <t>Miklas, Ewelina:</t>
        </r>
        <r>
          <rPr>
            <sz val="9"/>
            <color indexed="81"/>
            <rFont val="Tahoma"/>
            <family val="2"/>
            <charset val="238"/>
          </rPr>
          <t xml:space="preserve">
this does not got o Adstream
</t>
        </r>
      </text>
    </comment>
    <comment ref="H35" authorId="0" shapeId="0">
      <text>
        <r>
          <rPr>
            <b/>
            <sz val="9"/>
            <color indexed="81"/>
            <rFont val="Tahoma"/>
            <family val="2"/>
            <charset val="238"/>
          </rPr>
          <t>Miklas, Ewelina:</t>
        </r>
        <r>
          <rPr>
            <sz val="9"/>
            <color indexed="81"/>
            <rFont val="Tahoma"/>
            <family val="2"/>
            <charset val="238"/>
          </rPr>
          <t xml:space="preserve">
That columns is transferred to Adstream, field is populated based on the agency currrnecy choice</t>
        </r>
      </text>
    </comment>
    <comment ref="I35" authorId="0" shapeId="0">
      <text>
        <r>
          <rPr>
            <b/>
            <sz val="9"/>
            <color indexed="81"/>
            <rFont val="Tahoma"/>
            <family val="2"/>
            <charset val="238"/>
          </rPr>
          <t>Miklas, Ewelina:</t>
        </r>
        <r>
          <rPr>
            <sz val="9"/>
            <color indexed="81"/>
            <rFont val="Tahoma"/>
            <family val="2"/>
            <charset val="238"/>
          </rPr>
          <t xml:space="preserve">
does not go to Adstream
</t>
        </r>
      </text>
    </comment>
    <comment ref="I40" authorId="0" shapeId="0">
      <text>
        <r>
          <rPr>
            <b/>
            <sz val="9"/>
            <color indexed="81"/>
            <rFont val="Tahoma"/>
            <family val="2"/>
            <charset val="238"/>
          </rPr>
          <t>Miklas, Ewelina:</t>
        </r>
        <r>
          <rPr>
            <sz val="9"/>
            <color indexed="81"/>
            <rFont val="Tahoma"/>
            <family val="2"/>
            <charset val="238"/>
          </rPr>
          <t xml:space="preserve">
does not go to Adstream
</t>
        </r>
      </text>
    </comment>
    <comment ref="I43" authorId="0" shapeId="0">
      <text>
        <r>
          <rPr>
            <b/>
            <sz val="9"/>
            <color indexed="81"/>
            <rFont val="Tahoma"/>
            <family val="2"/>
            <charset val="238"/>
          </rPr>
          <t>Miklas, Ewelina:</t>
        </r>
        <r>
          <rPr>
            <sz val="9"/>
            <color indexed="81"/>
            <rFont val="Tahoma"/>
            <family val="2"/>
            <charset val="238"/>
          </rPr>
          <t xml:space="preserve">
does not go to Adstream
</t>
        </r>
      </text>
    </comment>
  </commentList>
</comments>
</file>

<file path=xl/sharedStrings.xml><?xml version="1.0" encoding="utf-8"?>
<sst xmlns="http://schemas.openxmlformats.org/spreadsheetml/2006/main" count="241" uniqueCount="214">
  <si>
    <t>EPCATS WORKBOOK</t>
  </si>
  <si>
    <t>RELEASE 4.1</t>
  </si>
  <si>
    <t>(versio March 1, 2017)</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</si>
  <si>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</si>
  <si>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</si>
  <si>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</si>
  <si>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</si>
  <si>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</si>
  <si>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</si>
  <si>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</si>
  <si>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Active</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</si>
  <si>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tabsle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</si>
  <si>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USA</t>
  </si>
  <si>
    <t>USD</t>
  </si>
  <si>
    <t>Austria</t>
  </si>
  <si>
    <t>EUR</t>
  </si>
  <si>
    <t>Belgium</t>
  </si>
  <si>
    <t>Czech Rep.</t>
  </si>
  <si>
    <t>CZK</t>
  </si>
  <si>
    <t>Denmark</t>
  </si>
  <si>
    <t>DKK</t>
  </si>
  <si>
    <t>Egypt</t>
  </si>
  <si>
    <t>EGP</t>
  </si>
  <si>
    <t>Euro</t>
  </si>
  <si>
    <t>France/Italy</t>
  </si>
  <si>
    <t>Germany</t>
  </si>
  <si>
    <t>Greece</t>
  </si>
  <si>
    <t>Netherlands</t>
  </si>
  <si>
    <t>Hungary</t>
  </si>
  <si>
    <t>HUF</t>
  </si>
  <si>
    <t>Israel</t>
  </si>
  <si>
    <t>ILS</t>
  </si>
  <si>
    <t>Morocco</t>
  </si>
  <si>
    <t>MAD</t>
  </si>
  <si>
    <t>Poland</t>
  </si>
  <si>
    <t>PLN</t>
  </si>
  <si>
    <t>Portugal</t>
  </si>
  <si>
    <t>Romania (New Leu)</t>
  </si>
  <si>
    <t>RON</t>
  </si>
  <si>
    <t>South Africa</t>
  </si>
  <si>
    <t>ZAR</t>
  </si>
  <si>
    <t>Spain</t>
  </si>
  <si>
    <t>Sweden</t>
  </si>
  <si>
    <t>SEK</t>
  </si>
  <si>
    <t>Switzerland</t>
  </si>
  <si>
    <t>CHF</t>
  </si>
  <si>
    <t>Turkey (New)</t>
  </si>
  <si>
    <t>TRY</t>
  </si>
  <si>
    <t>UK</t>
  </si>
  <si>
    <t>GBP</t>
  </si>
  <si>
    <t>UN Arab Emerate</t>
  </si>
  <si>
    <t>AED</t>
  </si>
  <si>
    <t>Saudi Arabia</t>
  </si>
  <si>
    <t>SAR</t>
  </si>
  <si>
    <t>Lebanon</t>
  </si>
  <si>
    <t>Russia Fed</t>
  </si>
  <si>
    <t>RUR</t>
  </si>
  <si>
    <t>Hong Kong</t>
  </si>
  <si>
    <t>HKD</t>
  </si>
  <si>
    <t>Ukranian Hryvnya</t>
  </si>
  <si>
    <t>UAH</t>
  </si>
  <si>
    <t>China</t>
  </si>
  <si>
    <t>CNY</t>
  </si>
  <si>
    <t>Kazakhstan</t>
  </si>
  <si>
    <t>KZT</t>
  </si>
  <si>
    <t>Pakistan</t>
  </si>
  <si>
    <t>PKR</t>
  </si>
  <si>
    <t>Moldova</t>
  </si>
  <si>
    <t>MDL</t>
  </si>
  <si>
    <t>Macedonia</t>
  </si>
  <si>
    <t>MKD</t>
  </si>
  <si>
    <t>Nigeria</t>
  </si>
  <si>
    <t>NGN</t>
  </si>
  <si>
    <t>Latvia</t>
  </si>
  <si>
    <t>LVL</t>
  </si>
  <si>
    <t>Australia</t>
  </si>
  <si>
    <t>AUD</t>
  </si>
  <si>
    <t>Kenya</t>
  </si>
  <si>
    <t>KES</t>
  </si>
  <si>
    <t>Norway</t>
  </si>
  <si>
    <t>NOK</t>
  </si>
  <si>
    <t>Tunisia</t>
  </si>
  <si>
    <t>TND</t>
  </si>
  <si>
    <t>Argentina</t>
  </si>
  <si>
    <t>ARS</t>
  </si>
  <si>
    <t>Bolivia</t>
  </si>
  <si>
    <t>BOB</t>
  </si>
  <si>
    <t>Brazil</t>
  </si>
  <si>
    <t>BRL</t>
  </si>
  <si>
    <t>Chile</t>
  </si>
  <si>
    <t>CLP</t>
  </si>
  <si>
    <t>Colombia</t>
  </si>
  <si>
    <t>COP</t>
  </si>
  <si>
    <t>Costa Rica</t>
  </si>
  <si>
    <t>CRC</t>
  </si>
  <si>
    <t>Dominican Republic</t>
  </si>
  <si>
    <t>DOP</t>
  </si>
  <si>
    <t>Guetemala</t>
  </si>
  <si>
    <t>GTQ</t>
  </si>
  <si>
    <t>Hondura</t>
  </si>
  <si>
    <t>HNL</t>
  </si>
  <si>
    <t>Mexico</t>
  </si>
  <si>
    <t>MXN</t>
  </si>
  <si>
    <t>Nicaragua</t>
  </si>
  <si>
    <t>NIO</t>
  </si>
  <si>
    <t>Paraguay</t>
  </si>
  <si>
    <t>PYG</t>
  </si>
  <si>
    <t>Panama</t>
  </si>
  <si>
    <t>PAB</t>
  </si>
  <si>
    <t>Peru</t>
  </si>
  <si>
    <t>PEN</t>
  </si>
  <si>
    <t>Uruguay</t>
  </si>
  <si>
    <t>UYU</t>
  </si>
  <si>
    <t>Venezuela</t>
  </si>
  <si>
    <t>VEF</t>
  </si>
  <si>
    <t>VEB</t>
  </si>
  <si>
    <t>India</t>
  </si>
  <si>
    <t>INR</t>
  </si>
  <si>
    <t xml:space="preserve">This color indicates cells that should be filled in </t>
  </si>
  <si>
    <t>This color indicates cells that must not be filled and are proctected</t>
  </si>
  <si>
    <t>STILL IMAGE Quotation Summary Form</t>
  </si>
  <si>
    <t xml:space="preserve">Agency </t>
  </si>
  <si>
    <t>Brand/Product</t>
  </si>
  <si>
    <t>Date</t>
  </si>
  <si>
    <t>Project Title-Campaign</t>
  </si>
  <si>
    <t>Agency Currency</t>
  </si>
  <si>
    <t xml:space="preserve">Exch.Rate     </t>
  </si>
  <si>
    <t>ADCostS Number</t>
  </si>
  <si>
    <t>Production Currency</t>
  </si>
  <si>
    <t>Photographers Agency</t>
  </si>
  <si>
    <t>Post Prod. Currency</t>
  </si>
  <si>
    <t>Number of Shoot Days</t>
  </si>
  <si>
    <t>Photographer</t>
  </si>
  <si>
    <t>Shooting Location</t>
  </si>
  <si>
    <t>Assets</t>
  </si>
  <si>
    <t>Cost in Bidding Currency</t>
  </si>
  <si>
    <t>Cost. in Ag. curr</t>
  </si>
  <si>
    <t>Estimate in $</t>
  </si>
  <si>
    <t xml:space="preserve">1. STILL IMAGE PRODUCTION COST </t>
  </si>
  <si>
    <t>metadata mapping</t>
  </si>
  <si>
    <t>P1</t>
  </si>
  <si>
    <t>PREPRODUCTION</t>
  </si>
  <si>
    <t>PreProduction</t>
  </si>
  <si>
    <t>P2</t>
  </si>
  <si>
    <t>TALENT FEES</t>
  </si>
  <si>
    <t>Talent Fees</t>
  </si>
  <si>
    <t>P3</t>
  </si>
  <si>
    <t>PHOTOGRAPHER</t>
  </si>
  <si>
    <t>P4</t>
  </si>
  <si>
    <t>CREW SALARIES</t>
  </si>
  <si>
    <t>Crew Salary</t>
  </si>
  <si>
    <t>P5</t>
  </si>
  <si>
    <t>EQUIPEMENT</t>
  </si>
  <si>
    <t>Equipment</t>
  </si>
  <si>
    <t>P6</t>
  </si>
  <si>
    <t>LOCATION/ STUDIO/ ART DEPARTMENT/SETS</t>
  </si>
  <si>
    <t>Location/Studio/Art Department/Sets</t>
  </si>
  <si>
    <t>P7</t>
  </si>
  <si>
    <t>TRAVEL (excl. Agency)</t>
  </si>
  <si>
    <t>Travel (exl agency)</t>
  </si>
  <si>
    <t>P8</t>
  </si>
  <si>
    <t>INSURANCE (if not covered by P&amp;G)</t>
  </si>
  <si>
    <t>Insurance (if not covered by P&amp;G)</t>
  </si>
  <si>
    <t>P9</t>
  </si>
  <si>
    <t>MARK UP</t>
  </si>
  <si>
    <t>Mark Up</t>
  </si>
  <si>
    <t xml:space="preserve">T1 TOTAL PROD COST </t>
  </si>
  <si>
    <t>subtotal still image prod cost</t>
  </si>
  <si>
    <t>2.STILL IMAGE POST PRODUCTION COST</t>
  </si>
  <si>
    <t>PP1</t>
  </si>
  <si>
    <t>RETOUCHING</t>
  </si>
  <si>
    <t>Retouching</t>
  </si>
  <si>
    <t>PP2</t>
  </si>
  <si>
    <t>ARTWORK/PACKS</t>
  </si>
  <si>
    <t>Artwork/packs</t>
  </si>
  <si>
    <t>PP3</t>
  </si>
  <si>
    <t>MARK UP (if applicable)</t>
  </si>
  <si>
    <t xml:space="preserve">T2 TOTAL POST PROD COST </t>
  </si>
  <si>
    <t>Subtotal post prod</t>
  </si>
  <si>
    <t xml:space="preserve">3. AGENCY COST  </t>
  </si>
  <si>
    <t>A1</t>
  </si>
  <si>
    <t>A2</t>
  </si>
  <si>
    <t>TRAVEL</t>
  </si>
  <si>
    <t>Agency Travel</t>
  </si>
  <si>
    <t xml:space="preserve">T3 TOTAL AGENCY COST </t>
  </si>
  <si>
    <t>subtotal agency cost</t>
  </si>
  <si>
    <t>4. TAX/IMPORTATION FEES (when applicable)                                                      6</t>
  </si>
  <si>
    <t>tax</t>
  </si>
  <si>
    <t>T4</t>
  </si>
  <si>
    <t>5.  P&amp;G INSURANCE                                                                             manual entry</t>
  </si>
  <si>
    <t>P&amp;G insurence</t>
  </si>
  <si>
    <t>T5</t>
  </si>
  <si>
    <t xml:space="preserve">TOTAL PRINT PRODUCTION COST </t>
  </si>
  <si>
    <t>T1+T2+T3+T4+T5</t>
  </si>
  <si>
    <t xml:space="preserve">Section below is not transferred to Adstream </t>
  </si>
  <si>
    <t>6.Usage/Bouyouts</t>
  </si>
  <si>
    <t>U1</t>
  </si>
  <si>
    <t>STOCK IMAGE</t>
  </si>
  <si>
    <t>U2</t>
  </si>
  <si>
    <t>TALENT</t>
  </si>
  <si>
    <t xml:space="preserve">T6 TOTAL POST PROD COST </t>
  </si>
  <si>
    <t>. TOTAL PRINT PRODUCTION COST w/ USAGE/BUYOUTS</t>
  </si>
  <si>
    <t>T1+T2+T3+T4+T5+T6</t>
  </si>
  <si>
    <t>Name</t>
  </si>
  <si>
    <t>Value</t>
  </si>
  <si>
    <t>Content Type</t>
  </si>
  <si>
    <t>Photography</t>
  </si>
  <si>
    <t>Production</t>
  </si>
  <si>
    <t>Full production</t>
  </si>
  <si>
    <t>Format Type</t>
  </si>
  <si>
    <t>Summary</t>
  </si>
  <si>
    <t>Mapping Key</t>
  </si>
  <si>
    <t>StillImageAllSummary</t>
  </si>
  <si>
    <t>DO NOT MODIFY 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</si>
</sst>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5" formatCode="&quot;$&quot;#,##0_);\(&quot;$&quot;#,##0\)"/>
    <numFmt numFmtId="7" formatCode="&quot;$&quot;#,##0.00_);\(&quot;$&quot;#,##0.00\)"/>
    <numFmt numFmtId="42" formatCode="_(&quot;$&quot;* #,##0_);_(&quot;$&quot;* \(#,##0\);_(&quot;$&quot;* &quot;-&quot;_);_(@_)"/>
    <numFmt numFmtId="41" formatCode="_(* #,##0_);_(* \(#,##0\);_(* &quot;-&quot;_);_(@_)"/>
    <numFmt numFmtId="43" formatCode="_(* #,##0.00_);_(* \(#,##0.00\);_(* &quot;-&quot;??_);_(@_)"/>
    <numFmt numFmtId="164" formatCode="_-* #,##0_-;\-* #,##0_-;_-* &quot;-&quot;_-;_-@_-"/>
    <numFmt numFmtId="165" formatCode="_-* #,##0.00_-;\-* #,##0.00_-;_-* &quot;-&quot;??_-;_-@_-"/>
    <numFmt numFmtId="166" formatCode=";;;"/>
    <numFmt numFmtId="167" formatCode="_(* #,##0_);_(* \(#,##0\);_(* &quot;-&quot;??_);_(@_)"/>
  </numFmts>
  <fonts count="33" x14ac:knownFonts="1">
    <font>
      <sz val="10"/>
      <name val="Arial"/>
    </font>
    <font>
      <sz val="12"/>
      <name val="Arial"/>
      <family val="2"/>
    </font>
    <font>
      <sz val="11"/>
      <name val="Arial"/>
      <family val="2"/>
    </font>
    <font>
      <b/>
      <sz val="11"/>
      <color indexed="32"/>
      <name val="Arial"/>
      <family val="2"/>
    </font>
    <font>
      <b/>
      <sz val="12"/>
      <color indexed="10"/>
      <name val="Arial"/>
      <family val="2"/>
    </font>
    <font>
      <b/>
      <sz val="14"/>
      <color indexed="10"/>
      <name val="Arial"/>
      <family val="2"/>
    </font>
    <font>
      <sz val="10"/>
      <name val="Arial"/>
      <family val="2"/>
    </font>
    <font>
      <sz val="10"/>
      <name val="Aharoni"/>
      <charset val="177"/>
    </font>
    <font>
      <sz val="10"/>
      <name val="Aharoni"/>
      <charset val="177"/>
    </font>
    <font>
      <sz val="10"/>
      <name val="Arial"/>
      <family val="2"/>
    </font>
    <font>
      <sz val="9"/>
      <color indexed="81"/>
      <name val="Tahoma"/>
      <family val="2"/>
      <charset val="238"/>
    </font>
    <font>
      <b/>
      <sz val="9"/>
      <color indexed="81"/>
      <name val="Tahoma"/>
      <family val="2"/>
      <charset val="238"/>
    </font>
    <font>
      <b/>
      <sz val="12"/>
      <name val="Calibri"/>
      <family val="2"/>
      <scheme val="minor"/>
    </font>
    <font>
      <sz val="12"/>
      <name val="Calibri"/>
      <family val="2"/>
      <scheme val="minor"/>
    </font>
    <font>
      <sz val="10"/>
      <name val="Arial"/>
      <family val="2"/>
    </font>
    <font>
      <sz val="11"/>
      <name val="Calibri"/>
      <family val="2"/>
      <scheme val="minor"/>
    </font>
    <font>
      <sz val="28"/>
      <color theme="0"/>
      <name val="Calibri Light"/>
      <family val="2"/>
    </font>
    <font>
      <sz val="18"/>
      <name val="Calibri"/>
      <family val="2"/>
      <scheme val="minor"/>
    </font>
    <font>
      <sz val="14"/>
      <name val="Calibri Light"/>
      <family val="2"/>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9"/>
      <color theme="0"/>
      <name val="Calibri"/>
      <family val="2"/>
      <scheme val="minor"/>
    </font>
    <font>
      <sz val="9"/>
      <name val="Arial"/>
      <family val="2"/>
    </font>
    <font>
      <b/>
      <sz val="16"/>
      <color rgb="FFFF0000"/>
      <name val="Calibri"/>
      <family val="2"/>
      <scheme val="minor"/>
    </font>
    <font>
      <b/>
      <u/>
      <sz val="14"/>
      <name val="Calibri Light"/>
      <family val="2"/>
    </font>
    <font>
      <b/>
      <sz val="10"/>
      <name val="Calibri"/>
      <family val="2"/>
      <scheme val="minor"/>
    </font>
    <font>
      <sz val="12"/>
      <color theme="0" tint="-0.14999847407452621"/>
      <name val="Calibri"/>
      <family val="2"/>
      <scheme val="minor"/>
    </font>
    <font>
      <b/>
      <sz val="10"/>
      <name val="Arial"/>
      <family val="2"/>
    </font>
  </fonts>
  <fills count="22">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1" tint="0.34998626667073579"/>
        <bgColor indexed="64"/>
      </patternFill>
    </fill>
  </fills>
  <borders count="14">
    <border>
      <left/>
      <right/>
      <top/>
      <bottom/>
      <diagonal/>
    </border>
    <border>
      <left style="medium">
        <color indexed="64"/>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8">
    <xf numFmtId="0" fontId="0" fillId="0" borderId="0"/>
    <xf numFmtId="4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2" fontId="6" fillId="0" borderId="0" applyFont="0" applyFill="0" applyBorder="0" applyAlignment="0" applyProtection="0"/>
    <xf numFmtId="0" fontId="9" fillId="0" borderId="0"/>
    <xf numFmtId="0" fontId="7"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164" fontId="14" fillId="0" borderId="0" applyFont="0" applyFill="0" applyBorder="0" applyAlignment="0" applyProtection="0"/>
    <xf numFmtId="9" fontId="7" fillId="0" borderId="0" applyFont="0" applyFill="0" applyBorder="0" applyAlignment="0" applyProtection="0"/>
    <xf numFmtId="0" fontId="6" fillId="0" borderId="0"/>
  </cellStyleXfs>
  <cellXfs count="167">
    <xf numFmtId="0" fontId="0" fillId="0" borderId="0" xfId="0"/>
    <xf numFmtId="0" fontId="13" fillId="7" borderId="0" xfId="0" applyFont="1" applyFill="1" applyAlignment="1" applyProtection="1">
      <alignment vertical="center"/>
      <protection hidden="1"/>
    </xf>
    <xf numFmtId="0" fontId="13" fillId="4" borderId="0" xfId="0" applyFont="1" applyFill="1" applyAlignment="1" applyProtection="1">
      <alignment vertical="center"/>
      <protection hidden="1"/>
    </xf>
    <xf numFmtId="0" fontId="13" fillId="5" borderId="2" xfId="0" applyFont="1" applyFill="1" applyBorder="1" applyAlignment="1" applyProtection="1">
      <alignment vertical="center"/>
      <protection hidden="1"/>
    </xf>
    <xf numFmtId="0" fontId="15" fillId="7" borderId="0" xfId="0" applyFont="1" applyFill="1" applyAlignment="1" applyProtection="1">
      <alignment vertical="center"/>
      <protection hidden="1"/>
    </xf>
    <xf numFmtId="0" fontId="15" fillId="4" borderId="0" xfId="0" applyFont="1" applyFill="1" applyAlignment="1" applyProtection="1">
      <alignment vertical="center"/>
      <protection hidden="1"/>
    </xf>
    <xf numFmtId="0" fontId="15" fillId="7" borderId="0" xfId="0" applyFont="1" applyFill="1" applyBorder="1" applyAlignment="1" applyProtection="1">
      <alignment vertical="center"/>
      <protection hidden="1"/>
    </xf>
    <xf numFmtId="0" fontId="18" fillId="5" borderId="2" xfId="0" applyFont="1" applyFill="1" applyBorder="1" applyAlignment="1" applyProtection="1">
      <alignment vertical="center"/>
      <protection hidden="1"/>
    </xf>
    <xf numFmtId="0" fontId="18" fillId="5" borderId="4" xfId="0" applyFont="1" applyFill="1" applyBorder="1" applyAlignment="1" applyProtection="1">
      <alignment vertical="center"/>
      <protection hidden="1"/>
    </xf>
    <xf numFmtId="0" fontId="15" fillId="4" borderId="0"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19" fillId="5" borderId="2" xfId="0" applyFont="1" applyFill="1" applyBorder="1" applyAlignment="1" applyProtection="1">
      <alignment vertical="center"/>
      <protection hidden="1"/>
    </xf>
    <xf numFmtId="0" fontId="19" fillId="5" borderId="4" xfId="0" applyFont="1" applyFill="1" applyBorder="1" applyAlignment="1" applyProtection="1">
      <alignment vertical="center"/>
      <protection hidden="1"/>
    </xf>
    <xf numFmtId="0" fontId="18" fillId="16" borderId="2" xfId="0" applyFont="1" applyFill="1" applyBorder="1" applyAlignment="1" applyProtection="1">
      <alignment vertical="center"/>
      <protection hidden="1"/>
    </xf>
    <xf numFmtId="0" fontId="18" fillId="16" borderId="4" xfId="0" applyFont="1" applyFill="1" applyBorder="1" applyAlignment="1" applyProtection="1">
      <alignment vertical="center"/>
      <protection hidden="1"/>
    </xf>
    <xf numFmtId="43" fontId="18" fillId="5" borderId="8" xfId="11" applyNumberFormat="1" applyFont="1" applyFill="1" applyBorder="1" applyAlignment="1" applyProtection="1">
      <alignment horizontal="center" vertical="center"/>
      <protection hidden="1"/>
    </xf>
    <xf numFmtId="0" fontId="19" fillId="5" borderId="2" xfId="11" applyFont="1" applyFill="1" applyBorder="1" applyAlignment="1" applyProtection="1">
      <alignment vertical="center"/>
      <protection hidden="1"/>
    </xf>
    <xf numFmtId="0" fontId="19" fillId="5" borderId="4" xfId="11" applyFont="1" applyFill="1" applyBorder="1" applyAlignment="1" applyProtection="1">
      <alignment vertical="center"/>
      <protection hidden="1"/>
    </xf>
    <xf numFmtId="0" fontId="18" fillId="17" borderId="2" xfId="0" applyFont="1" applyFill="1" applyBorder="1" applyAlignment="1" applyProtection="1">
      <alignment vertical="center"/>
      <protection hidden="1"/>
    </xf>
    <xf numFmtId="0" fontId="18" fillId="17" borderId="4" xfId="0" applyFont="1" applyFill="1" applyBorder="1" applyAlignment="1" applyProtection="1">
      <alignment vertical="center"/>
      <protection hidden="1"/>
    </xf>
    <xf numFmtId="0" fontId="18" fillId="5" borderId="2" xfId="0" applyFont="1" applyFill="1" applyBorder="1" applyAlignment="1" applyProtection="1">
      <protection hidden="1"/>
    </xf>
    <xf numFmtId="0" fontId="18" fillId="5" borderId="4" xfId="0" applyFont="1" applyFill="1" applyBorder="1" applyAlignment="1" applyProtection="1">
      <protection hidden="1"/>
    </xf>
    <xf numFmtId="0" fontId="18" fillId="18" borderId="2" xfId="0" applyFont="1" applyFill="1" applyBorder="1" applyAlignment="1" applyProtection="1">
      <alignment vertical="center"/>
      <protection hidden="1"/>
    </xf>
    <xf numFmtId="0" fontId="18" fillId="18" borderId="4" xfId="0" applyFont="1" applyFill="1" applyBorder="1" applyAlignment="1" applyProtection="1">
      <alignment vertical="center"/>
      <protection hidden="1"/>
    </xf>
    <xf numFmtId="0" fontId="13" fillId="7" borderId="0" xfId="0" applyFont="1" applyFill="1" applyBorder="1" applyAlignment="1" applyProtection="1">
      <alignment vertical="center"/>
      <protection hidden="1"/>
    </xf>
    <xf numFmtId="0" fontId="13" fillId="7" borderId="0" xfId="0" applyFont="1" applyFill="1" applyBorder="1" applyAlignment="1" applyProtection="1">
      <alignment vertical="top"/>
      <protection hidden="1"/>
    </xf>
    <xf numFmtId="0" fontId="12" fillId="4" borderId="0" xfId="0" applyFont="1" applyFill="1" applyBorder="1" applyAlignment="1" applyProtection="1">
      <alignment vertical="center"/>
      <protection hidden="1"/>
    </xf>
    <xf numFmtId="0" fontId="13" fillId="10" borderId="2" xfId="0" applyFont="1" applyFill="1" applyBorder="1" applyAlignment="1" applyProtection="1">
      <alignment vertical="center"/>
      <protection hidden="1"/>
    </xf>
    <xf numFmtId="0" fontId="13" fillId="10" borderId="3" xfId="0" applyFont="1" applyFill="1" applyBorder="1" applyAlignment="1" applyProtection="1">
      <alignment vertical="center"/>
      <protection hidden="1"/>
    </xf>
    <xf numFmtId="0" fontId="13" fillId="10" borderId="4" xfId="0" applyFont="1" applyFill="1" applyBorder="1" applyAlignment="1" applyProtection="1">
      <alignment vertical="center"/>
      <protection hidden="1"/>
    </xf>
    <xf numFmtId="0" fontId="13" fillId="17" borderId="2" xfId="0" applyFont="1" applyFill="1" applyBorder="1" applyAlignment="1" applyProtection="1">
      <alignment horizontal="center" vertical="center"/>
      <protection hidden="1"/>
    </xf>
    <xf numFmtId="0" fontId="13" fillId="16" borderId="2" xfId="0" applyFont="1" applyFill="1" applyBorder="1" applyAlignment="1" applyProtection="1">
      <alignment horizontal="center" vertical="center"/>
      <protection hidden="1"/>
    </xf>
    <xf numFmtId="0" fontId="20" fillId="19" borderId="8" xfId="0" applyFont="1" applyFill="1" applyBorder="1" applyAlignment="1" applyProtection="1">
      <alignment horizontal="center" vertical="center"/>
      <protection hidden="1"/>
    </xf>
    <xf numFmtId="0" fontId="12" fillId="4" borderId="0" xfId="0" applyFont="1" applyFill="1" applyAlignment="1" applyProtection="1">
      <alignment vertical="center"/>
      <protection hidden="1"/>
    </xf>
    <xf numFmtId="0" fontId="13" fillId="5" borderId="3" xfId="0" applyFont="1" applyFill="1" applyBorder="1" applyAlignment="1" applyProtection="1">
      <alignment vertical="center"/>
      <protection hidden="1"/>
    </xf>
    <xf numFmtId="0" fontId="13" fillId="5" borderId="4" xfId="0" applyFont="1" applyFill="1" applyBorder="1" applyAlignment="1" applyProtection="1">
      <alignment vertical="center"/>
      <protection hidden="1"/>
    </xf>
    <xf numFmtId="37" fontId="13" fillId="5" borderId="8" xfId="15" applyNumberFormat="1" applyFont="1" applyFill="1" applyBorder="1" applyAlignment="1" applyProtection="1">
      <alignment horizontal="center" vertical="center"/>
      <protection hidden="1"/>
    </xf>
    <xf numFmtId="37" fontId="13" fillId="6" borderId="8" xfId="15" applyNumberFormat="1" applyFont="1" applyFill="1" applyBorder="1" applyAlignment="1" applyProtection="1">
      <alignment horizontal="center" vertical="center" wrapText="1"/>
      <protection hidden="1"/>
    </xf>
    <xf numFmtId="3" fontId="13" fillId="6" borderId="8" xfId="15" applyNumberFormat="1" applyFont="1" applyFill="1" applyBorder="1" applyAlignment="1" applyProtection="1">
      <alignment horizontal="center" vertical="center" wrapText="1"/>
      <protection hidden="1"/>
    </xf>
    <xf numFmtId="5" fontId="13" fillId="6" borderId="8" xfId="15" applyNumberFormat="1" applyFont="1" applyFill="1" applyBorder="1" applyAlignment="1" applyProtection="1">
      <alignment horizontal="center" vertical="center" wrapText="1"/>
      <protection hidden="1"/>
    </xf>
    <xf numFmtId="0" fontId="13" fillId="12" borderId="2" xfId="0" applyFont="1" applyFill="1" applyBorder="1" applyAlignment="1" applyProtection="1">
      <alignment vertical="center"/>
      <protection hidden="1"/>
    </xf>
    <xf numFmtId="0" fontId="13" fillId="12" borderId="3" xfId="0" applyFont="1" applyFill="1" applyBorder="1" applyAlignment="1" applyProtection="1">
      <alignment vertical="center"/>
      <protection hidden="1"/>
    </xf>
    <xf numFmtId="0" fontId="13" fillId="12" borderId="4" xfId="0" applyFont="1" applyFill="1" applyBorder="1" applyAlignment="1" applyProtection="1">
      <alignment vertical="center"/>
      <protection hidden="1"/>
    </xf>
    <xf numFmtId="0" fontId="13" fillId="18" borderId="2" xfId="0" applyFont="1" applyFill="1" applyBorder="1" applyAlignment="1" applyProtection="1">
      <alignment horizontal="center" vertical="center"/>
      <protection hidden="1"/>
    </xf>
    <xf numFmtId="0" fontId="13" fillId="5" borderId="5" xfId="0" applyFont="1" applyFill="1" applyBorder="1" applyAlignment="1" applyProtection="1">
      <alignment vertical="center"/>
      <protection hidden="1"/>
    </xf>
    <xf numFmtId="0" fontId="13" fillId="5" borderId="6" xfId="0" applyFont="1" applyFill="1" applyBorder="1" applyAlignment="1" applyProtection="1">
      <alignment vertical="center"/>
      <protection hidden="1"/>
    </xf>
    <xf numFmtId="0" fontId="13" fillId="5" borderId="7" xfId="0" applyFont="1" applyFill="1" applyBorder="1" applyAlignment="1" applyProtection="1">
      <alignment vertical="center"/>
      <protection hidden="1"/>
    </xf>
    <xf numFmtId="0" fontId="13" fillId="5" borderId="9" xfId="0" applyFont="1" applyFill="1" applyBorder="1" applyAlignment="1" applyProtection="1">
      <alignment vertical="center"/>
      <protection hidden="1"/>
    </xf>
    <xf numFmtId="0" fontId="13" fillId="5" borderId="10" xfId="0" applyFont="1" applyFill="1" applyBorder="1" applyAlignment="1" applyProtection="1">
      <alignment vertical="center"/>
      <protection hidden="1"/>
    </xf>
    <xf numFmtId="0" fontId="13" fillId="5" borderId="11" xfId="0" applyFont="1" applyFill="1" applyBorder="1" applyAlignment="1" applyProtection="1">
      <alignment vertical="center"/>
      <protection hidden="1"/>
    </xf>
    <xf numFmtId="0" fontId="13" fillId="13" borderId="2" xfId="0" applyFont="1" applyFill="1" applyBorder="1" applyAlignment="1" applyProtection="1">
      <alignment vertical="center"/>
      <protection hidden="1"/>
    </xf>
    <xf numFmtId="0" fontId="13" fillId="13" borderId="3" xfId="0" applyFont="1" applyFill="1" applyBorder="1" applyAlignment="1" applyProtection="1">
      <alignment vertical="center"/>
      <protection hidden="1"/>
    </xf>
    <xf numFmtId="0" fontId="13" fillId="13" borderId="4" xfId="0" applyFont="1" applyFill="1" applyBorder="1" applyAlignment="1" applyProtection="1">
      <alignment vertical="center"/>
      <protection hidden="1"/>
    </xf>
    <xf numFmtId="3" fontId="13" fillId="5" borderId="8" xfId="15" applyNumberFormat="1" applyFont="1" applyFill="1" applyBorder="1" applyAlignment="1" applyProtection="1">
      <alignment horizontal="center" vertical="center"/>
      <protection hidden="1"/>
    </xf>
    <xf numFmtId="0" fontId="13" fillId="9" borderId="2" xfId="0" applyFont="1" applyFill="1" applyBorder="1" applyAlignment="1" applyProtection="1">
      <alignment vertical="center"/>
      <protection hidden="1"/>
    </xf>
    <xf numFmtId="0" fontId="13" fillId="9" borderId="3" xfId="0" applyFont="1" applyFill="1" applyBorder="1" applyAlignment="1" applyProtection="1">
      <alignment vertical="center"/>
      <protection hidden="1"/>
    </xf>
    <xf numFmtId="0" fontId="13" fillId="9" borderId="4" xfId="0" applyFont="1" applyFill="1" applyBorder="1" applyAlignment="1" applyProtection="1">
      <alignment vertical="center"/>
      <protection hidden="1"/>
    </xf>
    <xf numFmtId="0" fontId="13" fillId="11" borderId="2" xfId="0" applyFont="1" applyFill="1" applyBorder="1" applyAlignment="1" applyProtection="1">
      <alignment vertical="center"/>
      <protection hidden="1"/>
    </xf>
    <xf numFmtId="0" fontId="13" fillId="11" borderId="3" xfId="0" applyFont="1" applyFill="1" applyBorder="1" applyAlignment="1" applyProtection="1">
      <alignment vertical="center"/>
      <protection hidden="1"/>
    </xf>
    <xf numFmtId="0" fontId="13" fillId="11" borderId="4" xfId="0" applyFont="1" applyFill="1" applyBorder="1" applyAlignment="1" applyProtection="1">
      <alignment vertical="center"/>
      <protection hidden="1"/>
    </xf>
    <xf numFmtId="0" fontId="20" fillId="8" borderId="2" xfId="0" applyFont="1" applyFill="1" applyBorder="1" applyAlignment="1" applyProtection="1">
      <alignment vertical="center"/>
      <protection hidden="1"/>
    </xf>
    <xf numFmtId="0" fontId="20" fillId="8" borderId="3" xfId="0" applyFont="1" applyFill="1" applyBorder="1" applyAlignment="1" applyProtection="1">
      <alignment vertical="center"/>
      <protection hidden="1"/>
    </xf>
    <xf numFmtId="0" fontId="20" fillId="8" borderId="4" xfId="0" applyFont="1" applyFill="1" applyBorder="1" applyAlignment="1" applyProtection="1">
      <alignment vertical="center"/>
      <protection hidden="1"/>
    </xf>
    <xf numFmtId="43" fontId="13" fillId="8" borderId="8" xfId="0" applyNumberFormat="1" applyFont="1" applyFill="1" applyBorder="1" applyAlignment="1" applyProtection="1">
      <alignment horizontal="center" vertical="center"/>
      <protection hidden="1"/>
    </xf>
    <xf numFmtId="37" fontId="13" fillId="8" borderId="8" xfId="15" applyNumberFormat="1" applyFont="1" applyFill="1" applyBorder="1" applyAlignment="1" applyProtection="1">
      <alignment horizontal="center" vertical="center"/>
      <protection hidden="1"/>
    </xf>
    <xf numFmtId="0" fontId="13" fillId="20" borderId="2" xfId="0" applyFont="1" applyFill="1" applyBorder="1" applyAlignment="1" applyProtection="1">
      <alignment vertical="center"/>
      <protection hidden="1"/>
    </xf>
    <xf numFmtId="0" fontId="13" fillId="20" borderId="3" xfId="0" applyFont="1" applyFill="1" applyBorder="1" applyAlignment="1" applyProtection="1">
      <alignment vertical="center"/>
      <protection hidden="1"/>
    </xf>
    <xf numFmtId="0" fontId="13" fillId="20" borderId="4" xfId="0" applyFont="1" applyFill="1" applyBorder="1" applyAlignment="1" applyProtection="1">
      <alignment vertical="center"/>
      <protection hidden="1"/>
    </xf>
    <xf numFmtId="43" fontId="12" fillId="4" borderId="0" xfId="0" applyNumberFormat="1" applyFont="1" applyFill="1" applyAlignment="1" applyProtection="1">
      <alignment vertical="center"/>
      <protection hidden="1"/>
    </xf>
    <xf numFmtId="0" fontId="12" fillId="4" borderId="0" xfId="0" applyFont="1" applyFill="1" applyBorder="1" applyAlignment="1" applyProtection="1">
      <alignment horizontal="left" vertical="center"/>
      <protection hidden="1"/>
    </xf>
    <xf numFmtId="0" fontId="17" fillId="0" borderId="0" xfId="0" applyFont="1" applyAlignment="1" applyProtection="1">
      <protection hidden="1"/>
    </xf>
    <xf numFmtId="0" fontId="22" fillId="0" borderId="6" xfId="0" applyFont="1" applyFill="1" applyBorder="1" applyAlignment="1" applyProtection="1">
      <alignment horizontal="left"/>
      <protection hidden="1"/>
    </xf>
    <xf numFmtId="0" fontId="23" fillId="0" borderId="6" xfId="0" applyFont="1" applyFill="1" applyBorder="1" applyAlignment="1" applyProtection="1">
      <protection hidden="1"/>
    </xf>
    <xf numFmtId="0" fontId="23" fillId="0" borderId="6" xfId="0" applyFont="1" applyFill="1" applyBorder="1" applyAlignment="1" applyProtection="1">
      <alignment horizontal="right"/>
      <protection hidden="1"/>
    </xf>
    <xf numFmtId="0" fontId="23" fillId="0" borderId="6" xfId="0" applyFont="1" applyBorder="1" applyAlignment="1" applyProtection="1">
      <protection hidden="1"/>
    </xf>
    <xf numFmtId="0" fontId="23" fillId="0" borderId="6" xfId="0" applyFont="1" applyBorder="1" applyAlignment="1" applyProtection="1">
      <alignment wrapText="1"/>
      <protection hidden="1"/>
    </xf>
    <xf numFmtId="14" fontId="22" fillId="0" borderId="6" xfId="0" applyNumberFormat="1" applyFont="1" applyFill="1" applyBorder="1" applyAlignment="1" applyProtection="1">
      <alignment horizontal="left"/>
      <protection hidden="1"/>
    </xf>
    <xf numFmtId="0" fontId="23" fillId="0" borderId="0" xfId="0" applyFont="1" applyFill="1" applyBorder="1" applyAlignment="1" applyProtection="1">
      <protection hidden="1"/>
    </xf>
    <xf numFmtId="0" fontId="23" fillId="0" borderId="0" xfId="0" applyFont="1" applyFill="1" applyBorder="1" applyAlignment="1" applyProtection="1">
      <alignment wrapText="1"/>
      <protection hidden="1"/>
    </xf>
    <xf numFmtId="0" fontId="23" fillId="0" borderId="0" xfId="0" applyFont="1" applyAlignment="1" applyProtection="1">
      <protection hidden="1"/>
    </xf>
    <xf numFmtId="0" fontId="24" fillId="4" borderId="5" xfId="0" applyFont="1" applyFill="1" applyBorder="1" applyAlignment="1" applyProtection="1">
      <alignment vertical="center"/>
      <protection hidden="1"/>
    </xf>
    <xf numFmtId="0" fontId="23" fillId="4" borderId="6" xfId="0" applyFont="1" applyFill="1" applyBorder="1" applyAlignment="1" applyProtection="1">
      <alignment vertical="center" wrapText="1"/>
      <protection hidden="1"/>
    </xf>
    <xf numFmtId="166" fontId="23" fillId="0" borderId="1" xfId="0" applyNumberFormat="1" applyFont="1" applyFill="1" applyBorder="1" applyAlignment="1" applyProtection="1">
      <alignment horizontal="left"/>
      <protection hidden="1"/>
    </xf>
    <xf numFmtId="0" fontId="23" fillId="0" borderId="0" xfId="0" applyFont="1" applyFill="1" applyBorder="1" applyAlignment="1" applyProtection="1">
      <alignment horizontal="right"/>
      <protection hidden="1"/>
    </xf>
    <xf numFmtId="0" fontId="23" fillId="0" borderId="0" xfId="0" applyFont="1" applyFill="1" applyBorder="1" applyAlignment="1" applyProtection="1">
      <alignment vertical="center" wrapText="1"/>
      <protection hidden="1"/>
    </xf>
    <xf numFmtId="0" fontId="15" fillId="4" borderId="2" xfId="0" applyFont="1" applyFill="1" applyBorder="1" applyAlignment="1" applyProtection="1">
      <alignment vertical="center"/>
      <protection hidden="1"/>
    </xf>
    <xf numFmtId="0" fontId="15" fillId="4" borderId="3" xfId="0" applyFont="1" applyFill="1" applyBorder="1" applyAlignment="1" applyProtection="1">
      <alignment vertical="center" wrapText="1"/>
      <protection hidden="1"/>
    </xf>
    <xf numFmtId="0" fontId="15" fillId="10" borderId="2" xfId="0" applyFont="1" applyFill="1" applyBorder="1" applyAlignment="1" applyProtection="1">
      <alignment vertical="center"/>
      <protection hidden="1"/>
    </xf>
    <xf numFmtId="0" fontId="25" fillId="10" borderId="3" xfId="0" applyFont="1" applyFill="1" applyBorder="1" applyAlignment="1" applyProtection="1">
      <alignment horizontal="left"/>
      <protection hidden="1"/>
    </xf>
    <xf numFmtId="0" fontId="25" fillId="10" borderId="4" xfId="0" applyFont="1" applyFill="1" applyBorder="1" applyAlignment="1" applyProtection="1">
      <alignment horizontal="left"/>
      <protection hidden="1"/>
    </xf>
    <xf numFmtId="0" fontId="15" fillId="0" borderId="0" xfId="0" applyFont="1" applyAlignment="1" applyProtection="1">
      <protection hidden="1"/>
    </xf>
    <xf numFmtId="0" fontId="23" fillId="0" borderId="0" xfId="0" applyFont="1" applyBorder="1" applyAlignment="1" applyProtection="1">
      <protection hidden="1"/>
    </xf>
    <xf numFmtId="0" fontId="17" fillId="0" borderId="0" xfId="0" applyFont="1" applyBorder="1" applyAlignment="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2"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2" fillId="0" borderId="0" xfId="0" applyFont="1" applyFill="1" applyBorder="1" applyAlignment="1" applyProtection="1">
      <alignment vertical="center"/>
      <protection hidden="1"/>
    </xf>
    <xf numFmtId="0" fontId="3" fillId="0" borderId="0"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4" fillId="0" borderId="0"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1" fillId="0" borderId="0" xfId="0" applyFont="1" applyAlignment="1" applyProtection="1">
      <alignment vertical="center"/>
      <protection hidden="1"/>
    </xf>
    <xf numFmtId="4" fontId="18" fillId="7" borderId="8" xfId="11" applyNumberFormat="1" applyFont="1" applyFill="1" applyBorder="1" applyAlignment="1" applyProtection="1">
      <alignment horizontal="center" vertical="center" wrapText="1"/>
      <protection locked="0" hidden="1"/>
    </xf>
    <xf numFmtId="4" fontId="13" fillId="6" borderId="8" xfId="15" applyNumberFormat="1" applyFont="1" applyFill="1" applyBorder="1" applyAlignment="1" applyProtection="1">
      <alignment horizontal="center" vertical="center" wrapText="1"/>
      <protection hidden="1"/>
    </xf>
    <xf numFmtId="4" fontId="13" fillId="5" borderId="8" xfId="15" applyNumberFormat="1" applyFont="1" applyFill="1" applyBorder="1" applyAlignment="1" applyProtection="1">
      <alignment horizontal="center" vertical="center"/>
      <protection hidden="1"/>
    </xf>
    <xf numFmtId="9" fontId="13" fillId="7" borderId="8" xfId="12" applyFont="1" applyFill="1" applyBorder="1" applyAlignment="1" applyProtection="1">
      <alignment horizontal="center" vertical="center"/>
      <protection hidden="1"/>
    </xf>
    <xf numFmtId="43" fontId="13" fillId="7" borderId="8" xfId="15" applyNumberFormat="1" applyFont="1" applyFill="1" applyBorder="1" applyAlignment="1" applyProtection="1">
      <alignment horizontal="center" vertical="center"/>
      <protection hidden="1"/>
    </xf>
    <xf numFmtId="0" fontId="29" fillId="7" borderId="8" xfId="11" applyFont="1" applyFill="1" applyBorder="1" applyAlignment="1" applyProtection="1">
      <alignment horizontal="center" vertical="center" wrapText="1"/>
      <protection locked="0" hidden="1"/>
    </xf>
    <xf numFmtId="9" fontId="26" fillId="21" borderId="7" xfId="16" applyFont="1" applyFill="1" applyBorder="1" applyAlignment="1" applyProtection="1">
      <alignment horizontal="left" vertical="center"/>
      <protection hidden="1"/>
    </xf>
    <xf numFmtId="9" fontId="26" fillId="21" borderId="12" xfId="16" applyFont="1" applyFill="1" applyBorder="1" applyAlignment="1" applyProtection="1">
      <alignment horizontal="left" vertical="center"/>
      <protection hidden="1"/>
    </xf>
    <xf numFmtId="9" fontId="26" fillId="21" borderId="5" xfId="16" applyFont="1" applyFill="1" applyBorder="1" applyAlignment="1" applyProtection="1">
      <alignment horizontal="left" vertical="center"/>
      <protection hidden="1"/>
    </xf>
    <xf numFmtId="0" fontId="27" fillId="4" borderId="4" xfId="0" applyFont="1" applyFill="1" applyBorder="1" applyAlignment="1" applyProtection="1">
      <alignment horizontal="left" vertical="center"/>
      <protection hidden="1"/>
    </xf>
    <xf numFmtId="0" fontId="27" fillId="4" borderId="8" xfId="3" applyNumberFormat="1" applyFont="1" applyFill="1" applyBorder="1" applyAlignment="1" applyProtection="1">
      <alignment horizontal="center" vertical="center"/>
      <protection hidden="1"/>
    </xf>
    <xf numFmtId="7" fontId="27" fillId="3" borderId="8" xfId="4" applyNumberFormat="1" applyFont="1" applyFill="1" applyBorder="1" applyAlignment="1" applyProtection="1">
      <alignment horizontal="right" vertical="center"/>
      <protection hidden="1"/>
    </xf>
    <xf numFmtId="0" fontId="28" fillId="0" borderId="2" xfId="0" applyFont="1" applyFill="1" applyBorder="1" applyAlignment="1" applyProtection="1">
      <alignment horizontal="center"/>
      <protection hidden="1"/>
    </xf>
    <xf numFmtId="165" fontId="27" fillId="3" borderId="8" xfId="10" applyNumberFormat="1" applyFont="1" applyFill="1" applyBorder="1" applyAlignment="1" applyProtection="1">
      <alignment wrapText="1"/>
      <protection hidden="1"/>
    </xf>
    <xf numFmtId="165" fontId="27" fillId="3" borderId="8" xfId="4" applyNumberFormat="1" applyFont="1" applyFill="1" applyBorder="1" applyAlignment="1" applyProtection="1">
      <alignment vertical="center"/>
      <protection hidden="1"/>
    </xf>
    <xf numFmtId="165" fontId="27" fillId="3" borderId="8" xfId="4" applyNumberFormat="1" applyFont="1" applyFill="1" applyBorder="1" applyAlignment="1" applyProtection="1">
      <alignment vertical="center" wrapText="1"/>
      <protection hidden="1"/>
    </xf>
    <xf numFmtId="4" fontId="27" fillId="3" borderId="8" xfId="4" applyNumberFormat="1" applyFont="1" applyFill="1" applyBorder="1" applyAlignment="1" applyProtection="1">
      <alignment vertical="center"/>
      <protection hidden="1"/>
    </xf>
    <xf numFmtId="167" fontId="27" fillId="4" borderId="8" xfId="3" applyNumberFormat="1" applyFont="1" applyFill="1" applyBorder="1" applyAlignment="1" applyProtection="1">
      <alignment horizontal="center" vertical="center"/>
      <protection hidden="1"/>
    </xf>
    <xf numFmtId="165" fontId="27" fillId="3" borderId="8" xfId="6" applyNumberFormat="1" applyFont="1" applyFill="1" applyBorder="1" applyAlignment="1" applyProtection="1">
      <alignment vertical="center"/>
      <protection hidden="1"/>
    </xf>
    <xf numFmtId="165" fontId="27" fillId="3" borderId="8" xfId="3" applyNumberFormat="1" applyFont="1" applyFill="1" applyBorder="1" applyAlignment="1" applyProtection="1">
      <alignment vertical="center" wrapText="1"/>
      <protection hidden="1"/>
    </xf>
    <xf numFmtId="165" fontId="27" fillId="3" borderId="8" xfId="3" applyNumberFormat="1" applyFont="1" applyFill="1" applyBorder="1" applyAlignment="1" applyProtection="1">
      <alignment vertical="center"/>
      <protection hidden="1"/>
    </xf>
    <xf numFmtId="0" fontId="27" fillId="4" borderId="11" xfId="0" applyFont="1" applyFill="1" applyBorder="1" applyAlignment="1" applyProtection="1">
      <alignment horizontal="left" vertical="center"/>
      <protection hidden="1"/>
    </xf>
    <xf numFmtId="167" fontId="27" fillId="4" borderId="13" xfId="3" applyNumberFormat="1" applyFont="1" applyFill="1" applyBorder="1" applyAlignment="1" applyProtection="1">
      <alignment horizontal="center" vertical="center"/>
      <protection hidden="1"/>
    </xf>
    <xf numFmtId="165" fontId="27" fillId="3" borderId="13" xfId="3" applyNumberFormat="1" applyFont="1" applyFill="1" applyBorder="1" applyAlignment="1" applyProtection="1">
      <alignment vertical="center" wrapText="1"/>
      <protection hidden="1"/>
    </xf>
    <xf numFmtId="0" fontId="28" fillId="0" borderId="9" xfId="0" applyFont="1" applyFill="1" applyBorder="1" applyAlignment="1" applyProtection="1">
      <alignment horizontal="center"/>
      <protection hidden="1"/>
    </xf>
    <xf numFmtId="0" fontId="31" fillId="5" borderId="5" xfId="0" applyFont="1" applyFill="1" applyBorder="1" applyAlignment="1" applyProtection="1">
      <alignment vertical="center"/>
      <protection hidden="1"/>
    </xf>
    <xf numFmtId="0" fontId="32" fillId="0" borderId="0" xfId="17" applyFont="1"/>
    <xf numFmtId="0" fontId="6" fillId="0" borderId="0" xfId="17"/>
    <xf numFmtId="0" fontId="23" fillId="0" borderId="0" xfId="0" applyFont="1" applyBorder="1" applyAlignment="1" applyProtection="1">
      <alignment horizontal="left" vertical="top" wrapText="1"/>
      <protection hidden="1"/>
    </xf>
    <xf numFmtId="0" fontId="21" fillId="14" borderId="9" xfId="0" applyFont="1" applyFill="1" applyBorder="1" applyAlignment="1" applyProtection="1">
      <alignment horizontal="left" vertical="center"/>
      <protection hidden="1"/>
    </xf>
    <xf numFmtId="0" fontId="21" fillId="14" borderId="10" xfId="0" applyFont="1" applyFill="1" applyBorder="1" applyAlignment="1" applyProtection="1">
      <alignment horizontal="left" vertical="center"/>
      <protection hidden="1"/>
    </xf>
    <xf numFmtId="0" fontId="23" fillId="7" borderId="5" xfId="0" applyFont="1" applyFill="1" applyBorder="1" applyAlignment="1" applyProtection="1">
      <alignment horizontal="left" vertical="center" indent="1"/>
      <protection hidden="1"/>
    </xf>
    <xf numFmtId="0" fontId="23" fillId="7" borderId="6" xfId="0" applyFont="1" applyFill="1" applyBorder="1" applyAlignment="1" applyProtection="1">
      <alignment horizontal="left" vertical="center" indent="1"/>
      <protection hidden="1"/>
    </xf>
    <xf numFmtId="0" fontId="23" fillId="7" borderId="3" xfId="0" applyFont="1" applyFill="1" applyBorder="1" applyAlignment="1" applyProtection="1">
      <alignment horizontal="left" vertical="center" indent="1"/>
      <protection hidden="1"/>
    </xf>
    <xf numFmtId="0" fontId="23" fillId="7" borderId="4" xfId="0" applyFont="1" applyFill="1" applyBorder="1" applyAlignment="1" applyProtection="1">
      <alignment horizontal="left" vertical="center" indent="1"/>
      <protection hidden="1"/>
    </xf>
    <xf numFmtId="0" fontId="23" fillId="7" borderId="2" xfId="0" applyFont="1" applyFill="1" applyBorder="1" applyAlignment="1" applyProtection="1">
      <alignment horizontal="left" vertical="center" indent="1"/>
      <protection hidden="1"/>
    </xf>
    <xf numFmtId="0" fontId="21" fillId="15" borderId="10" xfId="0" applyFont="1" applyFill="1" applyBorder="1" applyAlignment="1" applyProtection="1">
      <alignment horizontal="left" vertical="center"/>
      <protection hidden="1"/>
    </xf>
    <xf numFmtId="0" fontId="21" fillId="15" borderId="3" xfId="0" applyFont="1" applyFill="1" applyBorder="1" applyAlignment="1" applyProtection="1">
      <alignment horizontal="left" vertical="center"/>
      <protection hidden="1"/>
    </xf>
    <xf numFmtId="0" fontId="21" fillId="15" borderId="4" xfId="0" applyFont="1" applyFill="1" applyBorder="1" applyAlignment="1" applyProtection="1">
      <alignment horizontal="left" vertical="center"/>
      <protection hidden="1"/>
    </xf>
    <xf numFmtId="0" fontId="16" fillId="14" borderId="2" xfId="0" applyFont="1" applyFill="1" applyBorder="1" applyAlignment="1" applyProtection="1">
      <alignment horizontal="left" vertical="center"/>
      <protection hidden="1"/>
    </xf>
    <xf numFmtId="0" fontId="16" fillId="14" borderId="3" xfId="0" applyFont="1" applyFill="1" applyBorder="1" applyAlignment="1" applyProtection="1">
      <alignment horizontal="left" vertical="center"/>
      <protection hidden="1"/>
    </xf>
    <xf numFmtId="0" fontId="16" fillId="14" borderId="4" xfId="0" applyFont="1" applyFill="1" applyBorder="1" applyAlignment="1" applyProtection="1">
      <alignment horizontal="left" vertical="center"/>
      <protection hidden="1"/>
    </xf>
    <xf numFmtId="0" fontId="13" fillId="0" borderId="2" xfId="0" applyFont="1" applyFill="1" applyBorder="1" applyAlignment="1" applyProtection="1">
      <alignment horizontal="left" vertical="center"/>
      <protection hidden="1"/>
    </xf>
    <xf numFmtId="0" fontId="13" fillId="0" borderId="3" xfId="0" applyFont="1" applyFill="1" applyBorder="1" applyAlignment="1" applyProtection="1">
      <alignment horizontal="left" vertical="center"/>
      <protection hidden="1"/>
    </xf>
    <xf numFmtId="0" fontId="13" fillId="0" borderId="4" xfId="0" applyFont="1" applyFill="1" applyBorder="1" applyAlignment="1" applyProtection="1">
      <alignment horizontal="left" vertical="center"/>
      <protection hidden="1"/>
    </xf>
    <xf numFmtId="0" fontId="13" fillId="5" borderId="2" xfId="0" applyFont="1" applyFill="1" applyBorder="1" applyAlignment="1" applyProtection="1">
      <alignment horizontal="left" vertical="center"/>
      <protection hidden="1"/>
    </xf>
    <xf numFmtId="0" fontId="13" fillId="5" borderId="3" xfId="0" applyFont="1" applyFill="1" applyBorder="1" applyAlignment="1" applyProtection="1">
      <alignment horizontal="left" vertical="center"/>
      <protection hidden="1"/>
    </xf>
    <xf numFmtId="0" fontId="13" fillId="5" borderId="4" xfId="0" applyFont="1" applyFill="1" applyBorder="1" applyAlignment="1" applyProtection="1">
      <alignment horizontal="left" vertical="center"/>
      <protection hidden="1"/>
    </xf>
    <xf numFmtId="164" fontId="17" fillId="4" borderId="2" xfId="15" applyFont="1" applyFill="1" applyBorder="1" applyAlignment="1" applyProtection="1">
      <alignment horizontal="center" vertical="center"/>
      <protection hidden="1"/>
    </xf>
    <xf numFmtId="164" fontId="17" fillId="4" borderId="3" xfId="15" applyFont="1" applyFill="1" applyBorder="1" applyAlignment="1" applyProtection="1">
      <alignment horizontal="center" vertical="center"/>
      <protection hidden="1"/>
    </xf>
    <xf numFmtId="164" fontId="17" fillId="4" borderId="4" xfId="15" applyFont="1" applyFill="1" applyBorder="1" applyAlignment="1" applyProtection="1">
      <alignment horizontal="center" vertical="center"/>
      <protection hidden="1"/>
    </xf>
    <xf numFmtId="9" fontId="18" fillId="7" borderId="2" xfId="12" applyNumberFormat="1" applyFont="1" applyFill="1" applyBorder="1" applyAlignment="1" applyProtection="1">
      <alignment horizontal="left" vertical="center"/>
      <protection locked="0" hidden="1"/>
    </xf>
    <xf numFmtId="9" fontId="18" fillId="7" borderId="3" xfId="12" applyNumberFormat="1" applyFont="1" applyFill="1" applyBorder="1" applyAlignment="1" applyProtection="1">
      <alignment horizontal="left" vertical="center"/>
      <protection locked="0" hidden="1"/>
    </xf>
    <xf numFmtId="9" fontId="18" fillId="7" borderId="4" xfId="12" applyNumberFormat="1" applyFont="1" applyFill="1" applyBorder="1" applyAlignment="1" applyProtection="1">
      <alignment horizontal="left" vertical="center"/>
      <protection locked="0" hidden="1"/>
    </xf>
    <xf numFmtId="0" fontId="18" fillId="7" borderId="2" xfId="11" applyFont="1" applyFill="1" applyBorder="1" applyAlignment="1" applyProtection="1">
      <alignment horizontal="left" vertical="center"/>
      <protection locked="0" hidden="1"/>
    </xf>
    <xf numFmtId="0" fontId="18" fillId="7" borderId="4" xfId="11" applyFont="1" applyFill="1" applyBorder="1" applyAlignment="1" applyProtection="1">
      <alignment horizontal="left" vertical="center"/>
      <protection locked="0" hidden="1"/>
    </xf>
    <xf numFmtId="14" fontId="18" fillId="7" borderId="2" xfId="12" applyNumberFormat="1" applyFont="1" applyFill="1" applyBorder="1" applyAlignment="1" applyProtection="1">
      <alignment horizontal="left" vertical="center"/>
      <protection locked="0" hidden="1"/>
    </xf>
    <xf numFmtId="14" fontId="18" fillId="7" borderId="3" xfId="12" applyNumberFormat="1" applyFont="1" applyFill="1" applyBorder="1" applyAlignment="1" applyProtection="1">
      <alignment horizontal="left" vertical="center"/>
      <protection locked="0" hidden="1"/>
    </xf>
    <xf numFmtId="14" fontId="18" fillId="7" borderId="4" xfId="12" applyNumberFormat="1" applyFont="1" applyFill="1" applyBorder="1" applyAlignment="1" applyProtection="1">
      <alignment horizontal="left" vertical="center"/>
      <protection locked="0" hidden="1"/>
    </xf>
    <xf numFmtId="0" fontId="18" fillId="7" borderId="2" xfId="0" applyFont="1" applyFill="1" applyBorder="1" applyAlignment="1" applyProtection="1">
      <alignment horizontal="left" vertical="center"/>
      <protection locked="0" hidden="1"/>
    </xf>
    <xf numFmtId="0" fontId="18" fillId="7" borderId="3" xfId="0" applyFont="1" applyFill="1" applyBorder="1" applyAlignment="1" applyProtection="1">
      <alignment horizontal="left" vertical="center"/>
      <protection locked="0" hidden="1"/>
    </xf>
    <xf numFmtId="0" fontId="18" fillId="7" borderId="4" xfId="0" applyFont="1" applyFill="1" applyBorder="1" applyAlignment="1" applyProtection="1">
      <alignment horizontal="left" vertical="center"/>
      <protection locked="0" hidden="1"/>
    </xf>
  </cellXfs>
  <cellStyles count="18">
    <cellStyle name="Comma [0]" xfId="15" builtinId="6"/>
    <cellStyle name="Comma [0] 2" xfId="1"/>
    <cellStyle name="Comma [0] 2 2" xfId="2"/>
    <cellStyle name="Comma 2" xfId="3"/>
    <cellStyle name="Comma 2 2" xfId="4"/>
    <cellStyle name="Comma 3" xfId="5"/>
    <cellStyle name="Comma 4" xfId="6"/>
    <cellStyle name="Currency [0] 2 2" xfId="7"/>
    <cellStyle name="Normal" xfId="0" builtinId="0"/>
    <cellStyle name="Normal 2" xfId="8"/>
    <cellStyle name="Normal 2 2 2" xfId="17"/>
    <cellStyle name="Normal 3" xfId="9"/>
    <cellStyle name="Normal 4" xfId="10"/>
    <cellStyle name="Normal_BRIEFING SPEC" xfId="11"/>
    <cellStyle name="Percent 2" xfId="12"/>
    <cellStyle name="Percent 2 2" xfId="13"/>
    <cellStyle name="Percent 3" xfId="14"/>
    <cellStyle name="Percent 3 2" xfId="16"/>
  </cellStyles>
  <dxfs count="9">
    <dxf>
      <font>
        <b/>
        <i val="0"/>
        <strike val="0"/>
        <condense val="0"/>
        <extend val="0"/>
        <outline val="0"/>
        <shadow val="0"/>
        <u val="none"/>
        <vertAlign val="baseline"/>
        <sz val="16"/>
        <color rgb="FFFF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numFmt numFmtId="165" formatCode="_-* #,##0.00_-;\-* #,##0.00_-;_-* &quot;-&quot;??_-;_-@_-"/>
      <fill>
        <patternFill patternType="solid">
          <fgColor indexed="64"/>
          <bgColor rgb="FFFFFF99"/>
        </patternFill>
      </fill>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protection locked="1" hidden="1"/>
    </dxf>
    <dxf>
      <border>
        <bottom style="thin">
          <color theme="0" tint="-0.249977111117893"/>
        </bottom>
      </border>
    </dxf>
    <dxf>
      <font>
        <b/>
        <i val="0"/>
        <strike val="0"/>
        <condense val="0"/>
        <extend val="0"/>
        <outline val="0"/>
        <shadow val="0"/>
        <u val="none"/>
        <vertAlign val="baseline"/>
        <sz val="9"/>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82550</xdr:colOff>
      <xdr:row>38</xdr:row>
      <xdr:rowOff>0</xdr:rowOff>
    </xdr:from>
    <xdr:to>
      <xdr:col>10</xdr:col>
      <xdr:colOff>1409750</xdr:colOff>
      <xdr:row>38</xdr:row>
      <xdr:rowOff>0</xdr:rowOff>
    </xdr:to>
    <xdr:sp macro="" textlink="" fLocksText="0">
      <xdr:nvSpPr>
        <xdr:cNvPr id="2" name="Text 6">
          <a:extLst>
            <a:ext uri="{FF2B5EF4-FFF2-40B4-BE49-F238E27FC236}">
              <a16:creationId xmlns:a16="http://schemas.microsoft.com/office/drawing/2014/main" id="{89DFC48C-0D72-4143-A232-C80E0D541798}"/>
            </a:ext>
          </a:extLst>
        </xdr:cNvPr>
        <xdr:cNvSpPr txBox="1">
          <a:spLocks noChangeArrowheads="1"/>
        </xdr:cNvSpPr>
      </xdr:nvSpPr>
      <xdr:spPr bwMode="auto">
        <a:xfrm>
          <a:off x="82550" y="9391650"/>
          <a:ext cx="16529100"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D65" totalsRowShown="0" headerRowDxfId="8" dataDxfId="6" headerRowBorderDxfId="7" tableBorderDxfId="5" totalsRowBorderDxfId="4" headerRowCellStyle="Percent 3 2">
  <tableColumns count="4">
    <tableColumn id="1" name="Market" dataDxfId="3"/>
    <tableColumn id="2" name="ISO" dataDxfId="2" dataCellStyle="Comma 2"/>
    <tableColumn id="3" name="Rate" dataDxfId="1" dataCellStyle="Comma 2"/>
    <tableColumn id="4" name="Active" dataDxfId="0">
      <calculatedColumnFormula>IF(ISERROR(MATCH(FX_Rates[[#This Row],[ISO]],Summary!$H$8,0))," ",IF(MATCH(FX_Rates[[#This Row],[ISO]],Summary!$H$8,0),"&lt;&lt;&lt;"))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68"/>
  <sheetViews>
    <sheetView showGridLines="0" zoomScaleNormal="100" workbookViewId="0">
      <pane ySplit="2" topLeftCell="A3" activePane="bottomLeft" state="frozenSplit"/>
      <selection pane="bottomLeft" activeCell="D8" sqref="D8"/>
    </sheetView>
  </sheetViews>
  <sheetFormatPr defaultColWidth="0" defaultRowHeight="15" customHeight="1" zeroHeight="1" x14ac:dyDescent="0.2"/>
  <cols>
    <col min="1" max="2" width="19.7109375" style="94" customWidth="1"/>
    <col min="3" max="3" width="19.7109375" style="104" customWidth="1"/>
    <col min="4" max="4" width="19.7109375" style="94" customWidth="1"/>
    <col min="5" max="5" width="7.140625" style="94" customWidth="1"/>
    <col min="6" max="6" width="6.85546875" style="93" customWidth="1"/>
    <col min="7" max="11" width="23.85546875" style="93" customWidth="1"/>
    <col min="12" max="12" width="9.140625" style="93" customWidth="1"/>
    <col min="13" max="13" width="0" style="93" hidden="1" customWidth="1"/>
    <col min="14" max="15" width="0" style="94" hidden="1" customWidth="1"/>
    <col min="16" max="16384" width="9.140625" style="94" hidden="1"/>
  </cols>
  <sheetData>
    <row r="1" spans="1:15" s="70" customFormat="1" ht="23.25" x14ac:dyDescent="0.35">
      <c r="A1" s="134" t="s">
        <v>0</v>
      </c>
      <c r="B1" s="135"/>
      <c r="C1" s="135"/>
      <c r="D1" s="141" t="s">
        <v>1</v>
      </c>
      <c r="E1" s="141"/>
      <c r="F1" s="141"/>
      <c r="G1" s="142" t="s">
        <v>2</v>
      </c>
      <c r="H1" s="142"/>
      <c r="I1" s="142"/>
      <c r="J1" s="142"/>
      <c r="K1" s="143"/>
    </row>
    <row r="2" spans="1:15" s="79" customFormat="1" ht="23.25" x14ac:dyDescent="0.35">
      <c r="A2" s="71" t="s">
        <v>3</v>
      </c>
      <c r="B2" s="72"/>
      <c r="C2" s="73"/>
      <c r="D2" s="71" t="s">
        <v>4</v>
      </c>
      <c r="E2" s="74"/>
      <c r="F2" s="75"/>
      <c r="G2" s="76">
        <v>42676</v>
      </c>
      <c r="H2" s="77"/>
      <c r="I2" s="77"/>
      <c r="J2" s="78"/>
      <c r="K2" s="78"/>
      <c r="L2" s="70"/>
      <c r="M2" s="70"/>
      <c r="N2" s="70"/>
    </row>
    <row r="3" spans="1:15" s="79" customFormat="1" ht="25.5" customHeight="1" x14ac:dyDescent="0.35">
      <c r="A3" s="80" t="str">
        <f>CONCATENATE("Your billing/bid currency is ", Summary!H8)</f>
        <v>Your billing/bid currency is USD</v>
      </c>
      <c r="B3" s="81"/>
      <c r="C3" s="81"/>
      <c r="D3" s="136" t="s">
        <v>5</v>
      </c>
      <c r="E3" s="137"/>
      <c r="F3" s="137"/>
      <c r="G3" s="137"/>
      <c r="H3" s="138"/>
      <c r="I3" s="138"/>
      <c r="J3" s="138"/>
      <c r="K3" s="139"/>
      <c r="L3" s="70"/>
      <c r="M3" s="70"/>
      <c r="N3" s="70"/>
    </row>
    <row r="4" spans="1:15" s="79" customFormat="1" ht="25.5" customHeight="1" x14ac:dyDescent="0.35">
      <c r="A4" s="82"/>
      <c r="B4" s="77"/>
      <c r="C4" s="83"/>
      <c r="D4" s="77"/>
      <c r="I4" s="84"/>
      <c r="J4" s="84"/>
      <c r="K4" s="84"/>
      <c r="L4" s="70"/>
      <c r="M4" s="70"/>
      <c r="N4" s="70"/>
    </row>
    <row r="5" spans="1:15" s="90" customFormat="1" ht="25.5" customHeight="1" x14ac:dyDescent="0.25">
      <c r="A5" s="85" t="str">
        <f>CONCATENATE("How many new currency units do you get for ONE (1) ",Summary!H8,"?")</f>
        <v>How many new currency units do you get for ONE (1) USD?</v>
      </c>
      <c r="B5" s="86"/>
      <c r="C5" s="86"/>
      <c r="D5" s="87" t="str">
        <f>CONCATENATE("One US$ is worth ",Summary!J8," ",Summary!H8)</f>
        <v>One US$ is worth 1 USD</v>
      </c>
      <c r="E5" s="88"/>
      <c r="F5" s="89"/>
      <c r="G5" s="140" t="s">
        <v>6</v>
      </c>
      <c r="H5" s="138"/>
      <c r="I5" s="138"/>
      <c r="J5" s="138"/>
      <c r="K5" s="139"/>
    </row>
    <row r="6" spans="1:15" s="79" customFormat="1" ht="23.25" x14ac:dyDescent="0.35">
      <c r="A6" s="82"/>
      <c r="B6" s="77"/>
      <c r="C6" s="83"/>
      <c r="D6" s="77"/>
      <c r="F6" s="91"/>
      <c r="G6" s="91"/>
      <c r="H6" s="91"/>
      <c r="I6" s="84"/>
      <c r="J6" s="84"/>
      <c r="K6" s="84"/>
      <c r="L6" s="92"/>
      <c r="M6" s="92"/>
      <c r="N6" s="70"/>
    </row>
    <row r="7" spans="1:15" s="79" customFormat="1" ht="12.75" customHeight="1" x14ac:dyDescent="0.2">
      <c r="A7" s="111" t="s">
        <v>7</v>
      </c>
      <c r="B7" s="112" t="s">
        <v>8</v>
      </c>
      <c r="C7" s="112" t="s">
        <v>9</v>
      </c>
      <c r="D7" s="113" t="s">
        <v>10</v>
      </c>
      <c r="F7" s="133" t="s">
        <v>11</v>
      </c>
      <c r="G7" s="133"/>
      <c r="H7" s="133"/>
      <c r="I7" s="133"/>
      <c r="J7" s="133"/>
      <c r="O7" s="91"/>
    </row>
    <row r="8" spans="1:15" ht="15" customHeight="1" x14ac:dyDescent="0.35">
      <c r="A8" s="114" t="s">
        <v>12</v>
      </c>
      <c r="B8" s="115" t="s">
        <v>13</v>
      </c>
      <c r="C8" s="116">
        <v>1</v>
      </c>
      <c r="D8" s="117" t="str">
        <f>IF(ISERROR(MATCH(FX_Rates[[#This Row],[ISO]],Summary!$H$8,0))," ",IF(MATCH(FX_Rates[[#This Row],[ISO]],Summary!$H$8,0),"&lt;&lt;&lt;"))</f>
        <v>&lt;&lt;&lt;</v>
      </c>
      <c r="F8" s="133"/>
      <c r="G8" s="133"/>
      <c r="H8" s="133"/>
      <c r="I8" s="133"/>
      <c r="J8" s="133"/>
    </row>
    <row r="9" spans="1:15" s="98" customFormat="1" ht="15" customHeight="1" x14ac:dyDescent="0.35">
      <c r="A9" s="114" t="s">
        <v>14</v>
      </c>
      <c r="B9" s="115" t="s">
        <v>15</v>
      </c>
      <c r="C9" s="118">
        <v>0.94437623949381433</v>
      </c>
      <c r="D9" s="117" t="str">
        <f>IF(ISERROR(MATCH(FX_Rates[[#This Row],[ISO]],Summary!$H$8,0))," ",IF(MATCH(FX_Rates[[#This Row],[ISO]],Summary!$H$8,0),"&lt;&lt;&lt;"))</f>
        <v xml:space="preserve"> </v>
      </c>
      <c r="F9" s="133"/>
      <c r="G9" s="133"/>
      <c r="H9" s="133"/>
      <c r="I9" s="133"/>
      <c r="J9" s="133"/>
    </row>
    <row r="10" spans="1:15" s="98" customFormat="1" ht="15" customHeight="1" x14ac:dyDescent="0.35">
      <c r="A10" s="114" t="s">
        <v>16</v>
      </c>
      <c r="B10" s="115" t="s">
        <v>15</v>
      </c>
      <c r="C10" s="118">
        <v>0.94437623949381433</v>
      </c>
      <c r="D10" s="117" t="str">
        <f>IF(ISERROR(MATCH(FX_Rates[[#This Row],[ISO]],Summary!$H$8,0))," ",IF(MATCH(FX_Rates[[#This Row],[ISO]],Summary!$H$8,0),"&lt;&lt;&lt;"))</f>
        <v xml:space="preserve"> </v>
      </c>
      <c r="F10" s="133"/>
      <c r="G10" s="133"/>
      <c r="H10" s="133"/>
      <c r="I10" s="133"/>
      <c r="J10" s="133"/>
    </row>
    <row r="11" spans="1:15" s="98" customFormat="1" ht="15" customHeight="1" x14ac:dyDescent="0.35">
      <c r="A11" s="114" t="s">
        <v>17</v>
      </c>
      <c r="B11" s="115" t="s">
        <v>18</v>
      </c>
      <c r="C11" s="119">
        <v>25.516713447307986</v>
      </c>
      <c r="D11" s="117" t="str">
        <f>IF(ISERROR(MATCH(FX_Rates[[#This Row],[ISO]],Summary!$H$8,0))," ",IF(MATCH(FX_Rates[[#This Row],[ISO]],Summary!$H$8,0),"&lt;&lt;&lt;"))</f>
        <v xml:space="preserve"> </v>
      </c>
      <c r="F11" s="133"/>
      <c r="G11" s="133"/>
      <c r="H11" s="133"/>
      <c r="I11" s="133"/>
      <c r="J11" s="133"/>
    </row>
    <row r="12" spans="1:15" s="98" customFormat="1" ht="15" customHeight="1" x14ac:dyDescent="0.35">
      <c r="A12" s="114" t="s">
        <v>19</v>
      </c>
      <c r="B12" s="115" t="s">
        <v>20</v>
      </c>
      <c r="C12" s="120">
        <v>7.0195142496139269</v>
      </c>
      <c r="D12" s="117" t="str">
        <f>IF(ISERROR(MATCH(FX_Rates[[#This Row],[ISO]],Summary!$H$8,0))," ",IF(MATCH(FX_Rates[[#This Row],[ISO]],Summary!$H$8,0),"&lt;&lt;&lt;"))</f>
        <v xml:space="preserve"> </v>
      </c>
      <c r="F12" s="133"/>
      <c r="G12" s="133"/>
      <c r="H12" s="133"/>
      <c r="I12" s="133"/>
      <c r="J12" s="133"/>
    </row>
    <row r="13" spans="1:15" s="98" customFormat="1" ht="15" customHeight="1" x14ac:dyDescent="0.35">
      <c r="A13" s="114" t="s">
        <v>21</v>
      </c>
      <c r="B13" s="115" t="s">
        <v>22</v>
      </c>
      <c r="C13" s="120">
        <v>15.797788309636653</v>
      </c>
      <c r="D13" s="117" t="str">
        <f>IF(ISERROR(MATCH(FX_Rates[[#This Row],[ISO]],Summary!$H$8,0))," ",IF(MATCH(FX_Rates[[#This Row],[ISO]],Summary!$H$8,0),"&lt;&lt;&lt;"))</f>
        <v xml:space="preserve"> </v>
      </c>
      <c r="F13" s="133"/>
      <c r="G13" s="133"/>
      <c r="H13" s="133"/>
      <c r="I13" s="133"/>
      <c r="J13" s="133"/>
    </row>
    <row r="14" spans="1:15" s="98" customFormat="1" ht="15" customHeight="1" x14ac:dyDescent="0.35">
      <c r="A14" s="114" t="s">
        <v>23</v>
      </c>
      <c r="B14" s="115" t="s">
        <v>15</v>
      </c>
      <c r="C14" s="118">
        <v>0.94437623949381433</v>
      </c>
      <c r="D14" s="117" t="str">
        <f>IF(ISERROR(MATCH(FX_Rates[[#This Row],[ISO]],Summary!$H$8,0))," ",IF(MATCH(FX_Rates[[#This Row],[ISO]],Summary!$H$8,0),"&lt;&lt;&lt;"))</f>
        <v xml:space="preserve"> </v>
      </c>
      <c r="F14" s="133"/>
      <c r="G14" s="133"/>
      <c r="H14" s="133"/>
      <c r="I14" s="133"/>
      <c r="J14" s="133"/>
    </row>
    <row r="15" spans="1:15" s="98" customFormat="1" ht="15" customHeight="1" x14ac:dyDescent="0.35">
      <c r="A15" s="114" t="s">
        <v>24</v>
      </c>
      <c r="B15" s="115" t="s">
        <v>15</v>
      </c>
      <c r="C15" s="118">
        <v>0.94437623949381433</v>
      </c>
      <c r="D15" s="117" t="str">
        <f>IF(ISERROR(MATCH(FX_Rates[[#This Row],[ISO]],Summary!$H$8,0))," ",IF(MATCH(FX_Rates[[#This Row],[ISO]],Summary!$H$8,0),"&lt;&lt;&lt;"))</f>
        <v xml:space="preserve"> </v>
      </c>
      <c r="F15" s="133"/>
      <c r="G15" s="133"/>
      <c r="H15" s="133"/>
      <c r="I15" s="133"/>
      <c r="J15" s="133"/>
    </row>
    <row r="16" spans="1:15" s="98" customFormat="1" ht="15" customHeight="1" x14ac:dyDescent="0.35">
      <c r="A16" s="114" t="s">
        <v>25</v>
      </c>
      <c r="B16" s="115" t="s">
        <v>15</v>
      </c>
      <c r="C16" s="118">
        <v>0.94437623949381433</v>
      </c>
      <c r="D16" s="117" t="str">
        <f>IF(ISERROR(MATCH(FX_Rates[[#This Row],[ISO]],Summary!$H$8,0))," ",IF(MATCH(FX_Rates[[#This Row],[ISO]],Summary!$H$8,0),"&lt;&lt;&lt;"))</f>
        <v xml:space="preserve"> </v>
      </c>
      <c r="F16" s="133"/>
      <c r="G16" s="133"/>
      <c r="H16" s="133"/>
      <c r="I16" s="133"/>
      <c r="J16" s="133"/>
    </row>
    <row r="17" spans="1:13" s="98" customFormat="1" ht="15" customHeight="1" x14ac:dyDescent="0.35">
      <c r="A17" s="114" t="s">
        <v>26</v>
      </c>
      <c r="B17" s="115" t="s">
        <v>15</v>
      </c>
      <c r="C17" s="118">
        <v>0.94437623949381433</v>
      </c>
      <c r="D17" s="117" t="str">
        <f>IF(ISERROR(MATCH(FX_Rates[[#This Row],[ISO]],Summary!$H$8,0))," ",IF(MATCH(FX_Rates[[#This Row],[ISO]],Summary!$H$8,0),"&lt;&lt;&lt;"))</f>
        <v xml:space="preserve"> </v>
      </c>
      <c r="F17" s="133"/>
      <c r="G17" s="133"/>
      <c r="H17" s="133"/>
      <c r="I17" s="133"/>
      <c r="J17" s="133"/>
    </row>
    <row r="18" spans="1:13" s="98" customFormat="1" ht="15" customHeight="1" x14ac:dyDescent="0.35">
      <c r="A18" s="114" t="s">
        <v>27</v>
      </c>
      <c r="B18" s="115" t="s">
        <v>15</v>
      </c>
      <c r="C18" s="118">
        <v>0.94437623949381433</v>
      </c>
      <c r="D18" s="117" t="str">
        <f>IF(ISERROR(MATCH(FX_Rates[[#This Row],[ISO]],Summary!$H$8,0))," ",IF(MATCH(FX_Rates[[#This Row],[ISO]],Summary!$H$8,0),"&lt;&lt;&lt;"))</f>
        <v xml:space="preserve"> </v>
      </c>
      <c r="F18" s="133"/>
      <c r="G18" s="133"/>
      <c r="H18" s="133"/>
      <c r="I18" s="133"/>
      <c r="J18" s="133"/>
    </row>
    <row r="19" spans="1:13" s="98" customFormat="1" ht="15" customHeight="1" x14ac:dyDescent="0.35">
      <c r="A19" s="114" t="s">
        <v>28</v>
      </c>
      <c r="B19" s="115" t="s">
        <v>29</v>
      </c>
      <c r="C19" s="119">
        <v>290.43003975987244</v>
      </c>
      <c r="D19" s="117" t="str">
        <f>IF(ISERROR(MATCH(FX_Rates[[#This Row],[ISO]],Summary!$H$8,0))," ",IF(MATCH(FX_Rates[[#This Row],[ISO]],Summary!$H$8,0),"&lt;&lt;&lt;"))</f>
        <v xml:space="preserve"> </v>
      </c>
      <c r="F19" s="133"/>
      <c r="G19" s="133"/>
      <c r="H19" s="133"/>
      <c r="I19" s="133"/>
      <c r="J19" s="133"/>
    </row>
    <row r="20" spans="1:13" s="98" customFormat="1" ht="15" customHeight="1" x14ac:dyDescent="0.35">
      <c r="A20" s="114" t="s">
        <v>30</v>
      </c>
      <c r="B20" s="115" t="s">
        <v>31</v>
      </c>
      <c r="C20" s="119">
        <v>3.6694554528108032</v>
      </c>
      <c r="D20" s="117" t="str">
        <f>IF(ISERROR(MATCH(FX_Rates[[#This Row],[ISO]],Summary!$H$8,0))," ",IF(MATCH(FX_Rates[[#This Row],[ISO]],Summary!$H$8,0),"&lt;&lt;&lt;"))</f>
        <v xml:space="preserve"> </v>
      </c>
      <c r="F20" s="133"/>
      <c r="G20" s="133"/>
      <c r="H20" s="133"/>
      <c r="I20" s="133"/>
      <c r="J20" s="133"/>
    </row>
    <row r="21" spans="1:13" s="98" customFormat="1" ht="15" customHeight="1" x14ac:dyDescent="0.35">
      <c r="A21" s="114" t="s">
        <v>32</v>
      </c>
      <c r="B21" s="115" t="s">
        <v>33</v>
      </c>
      <c r="C21" s="119">
        <v>10.083694665725522</v>
      </c>
      <c r="D21" s="117" t="str">
        <f>IF(ISERROR(MATCH(FX_Rates[[#This Row],[ISO]],Summary!$H$8,0))," ",IF(MATCH(FX_Rates[[#This Row],[ISO]],Summary!$H$8,0),"&lt;&lt;&lt;"))</f>
        <v xml:space="preserve"> </v>
      </c>
      <c r="F21" s="133"/>
      <c r="G21" s="133"/>
      <c r="H21" s="133"/>
      <c r="I21" s="133"/>
      <c r="J21" s="133"/>
    </row>
    <row r="22" spans="1:13" s="98" customFormat="1" ht="15" customHeight="1" x14ac:dyDescent="0.35">
      <c r="A22" s="114" t="s">
        <v>34</v>
      </c>
      <c r="B22" s="115" t="s">
        <v>35</v>
      </c>
      <c r="C22" s="120">
        <v>4.0741495212874312</v>
      </c>
      <c r="D22" s="117" t="str">
        <f>IF(ISERROR(MATCH(FX_Rates[[#This Row],[ISO]],Summary!$H$8,0))," ",IF(MATCH(FX_Rates[[#This Row],[ISO]],Summary!$H$8,0),"&lt;&lt;&lt;"))</f>
        <v xml:space="preserve"> </v>
      </c>
      <c r="F22" s="133"/>
      <c r="G22" s="133"/>
      <c r="H22" s="133"/>
      <c r="I22" s="133"/>
      <c r="J22" s="133"/>
    </row>
    <row r="23" spans="1:13" ht="15" customHeight="1" x14ac:dyDescent="0.35">
      <c r="A23" s="114" t="s">
        <v>36</v>
      </c>
      <c r="B23" s="115" t="s">
        <v>15</v>
      </c>
      <c r="C23" s="118">
        <v>0.94437623949381433</v>
      </c>
      <c r="D23" s="117" t="str">
        <f>IF(ISERROR(MATCH(FX_Rates[[#This Row],[ISO]],Summary!$H$8,0))," ",IF(MATCH(FX_Rates[[#This Row],[ISO]],Summary!$H$8,0),"&lt;&lt;&lt;"))</f>
        <v xml:space="preserve"> </v>
      </c>
      <c r="F23" s="133"/>
      <c r="G23" s="133"/>
      <c r="H23" s="133"/>
      <c r="I23" s="133"/>
      <c r="J23" s="133"/>
    </row>
    <row r="24" spans="1:13" ht="15" customHeight="1" x14ac:dyDescent="0.35">
      <c r="A24" s="114" t="s">
        <v>37</v>
      </c>
      <c r="B24" s="115" t="s">
        <v>38</v>
      </c>
      <c r="C24" s="120">
        <v>4.2594880095412533</v>
      </c>
      <c r="D24" s="117" t="str">
        <f>IF(ISERROR(MATCH(FX_Rates[[#This Row],[ISO]],Summary!$H$8,0))," ",IF(MATCH(FX_Rates[[#This Row],[ISO]],Summary!$H$8,0),"&lt;&lt;&lt;"))</f>
        <v xml:space="preserve"> </v>
      </c>
      <c r="F24" s="133"/>
      <c r="G24" s="133"/>
      <c r="H24" s="133"/>
      <c r="I24" s="133"/>
      <c r="J24" s="133"/>
    </row>
    <row r="25" spans="1:13" s="98" customFormat="1" ht="15" customHeight="1" x14ac:dyDescent="0.35">
      <c r="A25" s="114" t="s">
        <v>39</v>
      </c>
      <c r="B25" s="115" t="s">
        <v>40</v>
      </c>
      <c r="C25" s="119">
        <v>13.010668748373666</v>
      </c>
      <c r="D25" s="117" t="str">
        <f>IF(ISERROR(MATCH(FX_Rates[[#This Row],[ISO]],Summary!$H$8,0))," ",IF(MATCH(FX_Rates[[#This Row],[ISO]],Summary!$H$8,0),"&lt;&lt;&lt;"))</f>
        <v xml:space="preserve"> </v>
      </c>
      <c r="F25" s="133"/>
      <c r="G25" s="133"/>
      <c r="H25" s="133"/>
      <c r="I25" s="133"/>
      <c r="J25" s="133"/>
    </row>
    <row r="26" spans="1:13" s="98" customFormat="1" ht="15" customHeight="1" x14ac:dyDescent="0.35">
      <c r="A26" s="114" t="s">
        <v>41</v>
      </c>
      <c r="B26" s="115" t="s">
        <v>15</v>
      </c>
      <c r="C26" s="118">
        <v>0.94437623949381433</v>
      </c>
      <c r="D26" s="117" t="str">
        <f>IF(ISERROR(MATCH(FX_Rates[[#This Row],[ISO]],Summary!$H$8,0))," ",IF(MATCH(FX_Rates[[#This Row],[ISO]],Summary!$H$8,0),"&lt;&lt;&lt;"))</f>
        <v xml:space="preserve"> </v>
      </c>
      <c r="E26" s="95"/>
      <c r="F26" s="95"/>
      <c r="G26" s="95"/>
      <c r="H26" s="95"/>
      <c r="I26" s="95"/>
      <c r="J26" s="96"/>
      <c r="K26" s="96"/>
      <c r="L26" s="96"/>
      <c r="M26" s="97"/>
    </row>
    <row r="27" spans="1:13" s="98" customFormat="1" ht="15" customHeight="1" x14ac:dyDescent="0.35">
      <c r="A27" s="114" t="s">
        <v>42</v>
      </c>
      <c r="B27" s="115" t="s">
        <v>43</v>
      </c>
      <c r="C27" s="119">
        <v>9.0604330887016395</v>
      </c>
      <c r="D27" s="117" t="str">
        <f>IF(ISERROR(MATCH(FX_Rates[[#This Row],[ISO]],Summary!$H$8,0))," ",IF(MATCH(FX_Rates[[#This Row],[ISO]],Summary!$H$8,0),"&lt;&lt;&lt;"))</f>
        <v xml:space="preserve"> </v>
      </c>
      <c r="E27" s="95"/>
      <c r="F27" s="95"/>
      <c r="G27" s="95"/>
      <c r="H27" s="95"/>
      <c r="I27" s="95"/>
      <c r="J27" s="96"/>
      <c r="K27" s="96"/>
      <c r="L27" s="96"/>
      <c r="M27" s="97"/>
    </row>
    <row r="28" spans="1:13" s="98" customFormat="1" ht="15" customHeight="1" x14ac:dyDescent="0.35">
      <c r="A28" s="114" t="s">
        <v>44</v>
      </c>
      <c r="B28" s="115" t="s">
        <v>45</v>
      </c>
      <c r="C28" s="119">
        <v>1.0079019512981777</v>
      </c>
      <c r="D28" s="117" t="str">
        <f>IF(ISERROR(MATCH(FX_Rates[[#This Row],[ISO]],Summary!$H$8,0))," ",IF(MATCH(FX_Rates[[#This Row],[ISO]],Summary!$H$8,0),"&lt;&lt;&lt;"))</f>
        <v xml:space="preserve"> </v>
      </c>
      <c r="E28" s="95"/>
      <c r="F28" s="100"/>
      <c r="G28" s="99"/>
      <c r="H28" s="99"/>
      <c r="I28" s="99"/>
      <c r="J28" s="96"/>
      <c r="K28" s="96"/>
      <c r="L28" s="96"/>
      <c r="M28" s="97"/>
    </row>
    <row r="29" spans="1:13" s="98" customFormat="1" ht="15" customHeight="1" x14ac:dyDescent="0.35">
      <c r="A29" s="114" t="s">
        <v>46</v>
      </c>
      <c r="B29" s="115" t="s">
        <v>47</v>
      </c>
      <c r="C29" s="119">
        <v>3.6077639079298653</v>
      </c>
      <c r="D29" s="117" t="str">
        <f>IF(ISERROR(MATCH(FX_Rates[[#This Row],[ISO]],Summary!$H$8,0))," ",IF(MATCH(FX_Rates[[#This Row],[ISO]],Summary!$H$8,0),"&lt;&lt;&lt;"))</f>
        <v xml:space="preserve"> </v>
      </c>
      <c r="E29" s="99"/>
      <c r="F29" s="95"/>
      <c r="G29" s="101"/>
      <c r="H29" s="99"/>
      <c r="I29" s="95"/>
      <c r="J29" s="96"/>
      <c r="K29" s="96"/>
      <c r="L29" s="96"/>
      <c r="M29" s="97"/>
    </row>
    <row r="30" spans="1:13" s="98" customFormat="1" ht="15" customHeight="1" x14ac:dyDescent="0.35">
      <c r="A30" s="114" t="s">
        <v>48</v>
      </c>
      <c r="B30" s="115" t="s">
        <v>49</v>
      </c>
      <c r="C30" s="119">
        <v>0.80431110753639501</v>
      </c>
      <c r="D30" s="117" t="str">
        <f>IF(ISERROR(MATCH(FX_Rates[[#This Row],[ISO]],Summary!$H$8,0))," ",IF(MATCH(FX_Rates[[#This Row],[ISO]],Summary!$H$8,0),"&lt;&lt;&lt;"))</f>
        <v xml:space="preserve"> </v>
      </c>
      <c r="E30" s="95"/>
      <c r="F30" s="95"/>
      <c r="G30" s="95"/>
      <c r="H30" s="95"/>
      <c r="I30" s="95"/>
      <c r="J30" s="96"/>
      <c r="K30" s="96"/>
      <c r="L30" s="96"/>
      <c r="M30" s="97"/>
    </row>
    <row r="31" spans="1:13" s="98" customFormat="1" ht="15" customHeight="1" x14ac:dyDescent="0.35">
      <c r="A31" s="114" t="s">
        <v>50</v>
      </c>
      <c r="B31" s="115" t="s">
        <v>51</v>
      </c>
      <c r="C31" s="121">
        <v>3.6725549965110731</v>
      </c>
      <c r="D31" s="117" t="str">
        <f>IF(ISERROR(MATCH(FX_Rates[[#This Row],[ISO]],Summary!$H$8,0))," ",IF(MATCH(FX_Rates[[#This Row],[ISO]],Summary!$H$8,0),"&lt;&lt;&lt;"))</f>
        <v xml:space="preserve"> </v>
      </c>
      <c r="E31" s="95"/>
      <c r="F31" s="95"/>
      <c r="G31" s="95"/>
      <c r="H31" s="95"/>
      <c r="I31" s="95"/>
      <c r="J31" s="96"/>
      <c r="K31" s="96"/>
      <c r="L31" s="96"/>
      <c r="M31" s="97"/>
    </row>
    <row r="32" spans="1:13" s="98" customFormat="1" ht="15" customHeight="1" x14ac:dyDescent="0.35">
      <c r="A32" s="114" t="s">
        <v>52</v>
      </c>
      <c r="B32" s="115" t="s">
        <v>53</v>
      </c>
      <c r="C32" s="119">
        <v>3.7502343896493531</v>
      </c>
      <c r="D32" s="117" t="str">
        <f>IF(ISERROR(MATCH(FX_Rates[[#This Row],[ISO]],Summary!$H$8,0))," ",IF(MATCH(FX_Rates[[#This Row],[ISO]],Summary!$H$8,0),"&lt;&lt;&lt;"))</f>
        <v xml:space="preserve"> </v>
      </c>
      <c r="E32" s="95"/>
      <c r="F32" s="95"/>
      <c r="G32" s="95"/>
      <c r="H32" s="95"/>
      <c r="I32" s="95"/>
      <c r="J32" s="96"/>
      <c r="K32" s="96"/>
      <c r="L32" s="96"/>
      <c r="M32" s="97"/>
    </row>
    <row r="33" spans="1:14" s="98" customFormat="1" ht="15" customHeight="1" x14ac:dyDescent="0.35">
      <c r="A33" s="114" t="s">
        <v>54</v>
      </c>
      <c r="B33" s="115" t="s">
        <v>13</v>
      </c>
      <c r="C33" s="121">
        <v>1</v>
      </c>
      <c r="D33" s="117" t="str">
        <f>IF(ISERROR(MATCH(FX_Rates[[#This Row],[ISO]],Summary!$H$8,0))," ",IF(MATCH(FX_Rates[[#This Row],[ISO]],Summary!$H$8,0),"&lt;&lt;&lt;"))</f>
        <v>&lt;&lt;&lt;</v>
      </c>
      <c r="E33" s="102"/>
      <c r="F33" s="95"/>
      <c r="G33" s="95"/>
      <c r="H33" s="95"/>
      <c r="I33" s="95"/>
      <c r="J33" s="96"/>
      <c r="K33" s="96"/>
      <c r="L33" s="96"/>
      <c r="M33" s="97"/>
    </row>
    <row r="34" spans="1:14" s="98" customFormat="1" ht="15" customHeight="1" x14ac:dyDescent="0.35">
      <c r="A34" s="114" t="s">
        <v>55</v>
      </c>
      <c r="B34" s="115" t="s">
        <v>56</v>
      </c>
      <c r="C34" s="120">
        <v>57.937427578215527</v>
      </c>
      <c r="D34" s="117" t="str">
        <f>IF(ISERROR(MATCH(FX_Rates[[#This Row],[ISO]],Summary!$H$8,0))," ",IF(MATCH(FX_Rates[[#This Row],[ISO]],Summary!$H$8,0),"&lt;&lt;&lt;"))</f>
        <v xml:space="preserve"> </v>
      </c>
      <c r="E34" s="103"/>
      <c r="F34" s="95"/>
      <c r="G34" s="95"/>
      <c r="H34" s="95"/>
      <c r="I34" s="95"/>
      <c r="J34" s="96"/>
      <c r="K34" s="96"/>
      <c r="L34" s="96"/>
      <c r="M34" s="97"/>
    </row>
    <row r="35" spans="1:14" s="98" customFormat="1" ht="15" customHeight="1" x14ac:dyDescent="0.35">
      <c r="A35" s="114" t="s">
        <v>57</v>
      </c>
      <c r="B35" s="115" t="s">
        <v>58</v>
      </c>
      <c r="C35" s="119">
        <v>7.7615647314498597</v>
      </c>
      <c r="D35" s="117" t="str">
        <f>IF(ISERROR(MATCH(FX_Rates[[#This Row],[ISO]],Summary!$H$8,0))," ",IF(MATCH(FX_Rates[[#This Row],[ISO]],Summary!$H$8,0),"&lt;&lt;&lt;"))</f>
        <v xml:space="preserve"> </v>
      </c>
      <c r="E35" s="95"/>
      <c r="F35" s="101"/>
      <c r="G35" s="95"/>
      <c r="H35" s="95"/>
      <c r="I35" s="95"/>
      <c r="J35" s="96"/>
      <c r="K35" s="96"/>
      <c r="L35" s="96"/>
      <c r="M35" s="97"/>
    </row>
    <row r="36" spans="1:14" s="98" customFormat="1" ht="15" customHeight="1" x14ac:dyDescent="0.35">
      <c r="A36" s="114" t="s">
        <v>59</v>
      </c>
      <c r="B36" s="115" t="s">
        <v>60</v>
      </c>
      <c r="C36" s="119">
        <v>27.056277056277057</v>
      </c>
      <c r="D36" s="117" t="str">
        <f>IF(ISERROR(MATCH(FX_Rates[[#This Row],[ISO]],Summary!$H$8,0))," ",IF(MATCH(FX_Rates[[#This Row],[ISO]],Summary!$H$8,0),"&lt;&lt;&lt;"))</f>
        <v xml:space="preserve"> </v>
      </c>
      <c r="E36" s="103"/>
      <c r="F36" s="95"/>
      <c r="G36" s="95"/>
      <c r="H36" s="95"/>
      <c r="I36" s="95"/>
      <c r="J36" s="96"/>
      <c r="K36" s="96"/>
      <c r="L36" s="96"/>
      <c r="M36" s="97"/>
    </row>
    <row r="37" spans="1:14" s="98" customFormat="1" ht="15" customHeight="1" x14ac:dyDescent="0.35">
      <c r="A37" s="114" t="s">
        <v>61</v>
      </c>
      <c r="B37" s="115" t="s">
        <v>62</v>
      </c>
      <c r="C37" s="121">
        <v>6.8690754224481392</v>
      </c>
      <c r="D37" s="117" t="str">
        <f>IF(ISERROR(MATCH(FX_Rates[[#This Row],[ISO]],Summary!$H$8,0))," ",IF(MATCH(FX_Rates[[#This Row],[ISO]],Summary!$H$8,0),"&lt;&lt;&lt;"))</f>
        <v xml:space="preserve"> </v>
      </c>
      <c r="E37" s="95"/>
      <c r="F37" s="95"/>
      <c r="G37" s="95"/>
      <c r="H37" s="95"/>
      <c r="I37" s="95"/>
      <c r="J37" s="96"/>
      <c r="K37" s="96"/>
      <c r="L37" s="96"/>
      <c r="M37" s="97"/>
    </row>
    <row r="38" spans="1:14" s="98" customFormat="1" ht="15" customHeight="1" x14ac:dyDescent="0.35">
      <c r="A38" s="114" t="s">
        <v>63</v>
      </c>
      <c r="B38" s="115" t="s">
        <v>64</v>
      </c>
      <c r="C38" s="121">
        <v>312.46972949495517</v>
      </c>
      <c r="D38" s="117" t="str">
        <f>IF(ISERROR(MATCH(FX_Rates[[#This Row],[ISO]],Summary!$H$8,0))," ",IF(MATCH(FX_Rates[[#This Row],[ISO]],Summary!$H$8,0),"&lt;&lt;&lt;"))</f>
        <v xml:space="preserve"> </v>
      </c>
      <c r="E38" s="103"/>
      <c r="F38" s="95"/>
      <c r="G38" s="95"/>
      <c r="H38" s="95"/>
      <c r="I38" s="95"/>
      <c r="J38" s="96"/>
      <c r="K38" s="96"/>
      <c r="L38" s="96"/>
      <c r="M38" s="97"/>
    </row>
    <row r="39" spans="1:14" s="98" customFormat="1" ht="15" customHeight="1" x14ac:dyDescent="0.35">
      <c r="A39" s="114" t="s">
        <v>65</v>
      </c>
      <c r="B39" s="115" t="s">
        <v>66</v>
      </c>
      <c r="C39" s="119">
        <v>104.82180293501048</v>
      </c>
      <c r="D39" s="117" t="str">
        <f>IF(ISERROR(MATCH(FX_Rates[[#This Row],[ISO]],Summary!$H$8,0))," ",IF(MATCH(FX_Rates[[#This Row],[ISO]],Summary!$H$8,0),"&lt;&lt;&lt;"))</f>
        <v xml:space="preserve"> </v>
      </c>
      <c r="E39" s="95"/>
      <c r="F39" s="95"/>
      <c r="G39" s="95"/>
      <c r="H39" s="95"/>
      <c r="I39" s="95"/>
      <c r="J39" s="96"/>
      <c r="K39" s="96"/>
      <c r="L39" s="96"/>
      <c r="M39" s="97"/>
    </row>
    <row r="40" spans="1:14" s="98" customFormat="1" ht="15" customHeight="1" x14ac:dyDescent="0.35">
      <c r="A40" s="114" t="s">
        <v>67</v>
      </c>
      <c r="B40" s="115" t="s">
        <v>68</v>
      </c>
      <c r="C40" s="120">
        <v>20.052135552436336</v>
      </c>
      <c r="D40" s="117" t="str">
        <f>IF(ISERROR(MATCH(FX_Rates[[#This Row],[ISO]],Summary!$H$8,0))," ",IF(MATCH(FX_Rates[[#This Row],[ISO]],Summary!$H$8,0),"&lt;&lt;&lt;"))</f>
        <v xml:space="preserve"> </v>
      </c>
      <c r="E40" s="103"/>
      <c r="F40" s="95"/>
      <c r="G40" s="95"/>
      <c r="H40" s="95"/>
      <c r="I40" s="95"/>
      <c r="J40" s="97"/>
      <c r="K40" s="97"/>
      <c r="L40" s="97"/>
      <c r="M40" s="97"/>
    </row>
    <row r="41" spans="1:14" s="98" customFormat="1" ht="15" customHeight="1" x14ac:dyDescent="0.35">
      <c r="A41" s="114" t="s">
        <v>69</v>
      </c>
      <c r="B41" s="115" t="s">
        <v>70</v>
      </c>
      <c r="C41" s="119">
        <v>58.139534883720927</v>
      </c>
      <c r="D41" s="117" t="str">
        <f>IF(ISERROR(MATCH(FX_Rates[[#This Row],[ISO]],Summary!$H$8,0))," ",IF(MATCH(FX_Rates[[#This Row],[ISO]],Summary!$H$8,0),"&lt;&lt;&lt;"))</f>
        <v xml:space="preserve"> </v>
      </c>
      <c r="E41" s="95"/>
      <c r="F41" s="95"/>
      <c r="G41" s="95"/>
      <c r="H41" s="95"/>
      <c r="I41" s="95"/>
      <c r="J41" s="97"/>
      <c r="K41" s="97"/>
      <c r="L41" s="97"/>
      <c r="M41" s="97"/>
    </row>
    <row r="42" spans="1:14" s="98" customFormat="1" ht="15" customHeight="1" x14ac:dyDescent="0.35">
      <c r="A42" s="114" t="s">
        <v>71</v>
      </c>
      <c r="B42" s="115" t="s">
        <v>72</v>
      </c>
      <c r="C42" s="119">
        <v>495.00049500049499</v>
      </c>
      <c r="D42" s="117" t="str">
        <f>IF(ISERROR(MATCH(FX_Rates[[#This Row],[ISO]],Summary!$H$8,0))," ",IF(MATCH(FX_Rates[[#This Row],[ISO]],Summary!$H$8,0),"&lt;&lt;&lt;"))</f>
        <v xml:space="preserve"> </v>
      </c>
      <c r="E42" s="103"/>
      <c r="F42" s="95"/>
      <c r="G42" s="95"/>
      <c r="H42" s="95"/>
      <c r="I42" s="95"/>
      <c r="J42" s="97"/>
      <c r="K42" s="97"/>
      <c r="L42" s="97"/>
      <c r="M42" s="97"/>
    </row>
    <row r="43" spans="1:14" s="98" customFormat="1" ht="15" customHeight="1" x14ac:dyDescent="0.35">
      <c r="A43" s="114" t="s">
        <v>73</v>
      </c>
      <c r="B43" s="115" t="s">
        <v>74</v>
      </c>
      <c r="C43" s="119">
        <v>0.66371094061114499</v>
      </c>
      <c r="D43" s="117" t="str">
        <f>IF(ISERROR(MATCH(FX_Rates[[#This Row],[ISO]],Summary!$H$8,0))," ",IF(MATCH(FX_Rates[[#This Row],[ISO]],Summary!$H$8,0),"&lt;&lt;&lt;"))</f>
        <v xml:space="preserve"> </v>
      </c>
      <c r="E43" s="95"/>
      <c r="F43" s="95"/>
      <c r="G43" s="95"/>
      <c r="H43" s="95"/>
      <c r="I43" s="95"/>
      <c r="J43" s="97"/>
      <c r="K43" s="97"/>
      <c r="L43" s="97"/>
      <c r="M43" s="97"/>
    </row>
    <row r="44" spans="1:14" s="98" customFormat="1" ht="15" customHeight="1" x14ac:dyDescent="0.35">
      <c r="A44" s="114" t="s">
        <v>75</v>
      </c>
      <c r="B44" s="122" t="s">
        <v>76</v>
      </c>
      <c r="C44" s="120">
        <v>1.3008976193573565</v>
      </c>
      <c r="D44" s="117" t="str">
        <f>IF(ISERROR(MATCH(FX_Rates[[#This Row],[ISO]],Summary!$H$8,0))," ",IF(MATCH(FX_Rates[[#This Row],[ISO]],Summary!$H$8,0),"&lt;&lt;&lt;"))</f>
        <v xml:space="preserve"> </v>
      </c>
      <c r="E44" s="103"/>
      <c r="F44" s="95"/>
      <c r="G44" s="95"/>
      <c r="H44" s="95"/>
      <c r="I44" s="95"/>
      <c r="J44" s="97"/>
      <c r="K44" s="97"/>
      <c r="L44" s="97"/>
      <c r="M44" s="97"/>
    </row>
    <row r="45" spans="1:14" s="98" customFormat="1" ht="15" customHeight="1" x14ac:dyDescent="0.35">
      <c r="A45" s="114" t="s">
        <v>77</v>
      </c>
      <c r="B45" s="122" t="s">
        <v>78</v>
      </c>
      <c r="C45" s="123">
        <v>103.30578512396694</v>
      </c>
      <c r="D45" s="117" t="str">
        <f>IF(ISERROR(MATCH(FX_Rates[[#This Row],[ISO]],Summary!$H$8,0))," ",IF(MATCH(FX_Rates[[#This Row],[ISO]],Summary!$H$8,0),"&lt;&lt;&lt;"))</f>
        <v xml:space="preserve"> </v>
      </c>
      <c r="E45" s="95"/>
      <c r="F45" s="95"/>
      <c r="G45" s="95"/>
      <c r="H45" s="95"/>
      <c r="I45" s="95"/>
      <c r="J45" s="97"/>
      <c r="K45" s="97"/>
      <c r="L45" s="97"/>
      <c r="M45" s="97"/>
      <c r="N45" s="97"/>
    </row>
    <row r="46" spans="1:14" s="98" customFormat="1" ht="15" customHeight="1" x14ac:dyDescent="0.35">
      <c r="A46" s="114" t="s">
        <v>79</v>
      </c>
      <c r="B46" s="122" t="s">
        <v>80</v>
      </c>
      <c r="C46" s="123">
        <v>8.3682008368200833</v>
      </c>
      <c r="D46" s="117" t="str">
        <f>IF(ISERROR(MATCH(FX_Rates[[#This Row],[ISO]],Summary!$H$8,0))," ",IF(MATCH(FX_Rates[[#This Row],[ISO]],Summary!$H$8,0),"&lt;&lt;&lt;"))</f>
        <v xml:space="preserve"> </v>
      </c>
      <c r="E46" s="103"/>
      <c r="F46" s="95"/>
      <c r="G46" s="95"/>
      <c r="H46" s="95"/>
      <c r="I46" s="95"/>
      <c r="J46" s="97"/>
      <c r="K46" s="97"/>
      <c r="L46" s="97"/>
      <c r="M46" s="97"/>
      <c r="N46" s="97"/>
    </row>
    <row r="47" spans="1:14" s="98" customFormat="1" ht="15" customHeight="1" x14ac:dyDescent="0.35">
      <c r="A47" s="114" t="s">
        <v>81</v>
      </c>
      <c r="B47" s="122" t="s">
        <v>82</v>
      </c>
      <c r="C47" s="124">
        <v>2.3044129508007836</v>
      </c>
      <c r="D47" s="117" t="str">
        <f>IF(ISERROR(MATCH(FX_Rates[[#This Row],[ISO]],Summary!$H$8,0))," ",IF(MATCH(FX_Rates[[#This Row],[ISO]],Summary!$H$8,0),"&lt;&lt;&lt;"))</f>
        <v xml:space="preserve"> </v>
      </c>
      <c r="E47" s="95"/>
      <c r="F47" s="95"/>
      <c r="G47" s="95"/>
      <c r="H47" s="95"/>
      <c r="I47" s="95"/>
      <c r="J47" s="97"/>
      <c r="K47" s="97"/>
      <c r="L47" s="97"/>
      <c r="M47" s="97"/>
      <c r="N47" s="97"/>
    </row>
    <row r="48" spans="1:14" s="98" customFormat="1" ht="15" customHeight="1" x14ac:dyDescent="0.35">
      <c r="A48" s="114" t="s">
        <v>83</v>
      </c>
      <c r="B48" s="122" t="s">
        <v>84</v>
      </c>
      <c r="C48" s="124">
        <v>15.479876160990711</v>
      </c>
      <c r="D48" s="117" t="str">
        <f>IF(ISERROR(MATCH(FX_Rates[[#This Row],[ISO]],Summary!$H$8,0))," ",IF(MATCH(FX_Rates[[#This Row],[ISO]],Summary!$H$8,0),"&lt;&lt;&lt;"))</f>
        <v xml:space="preserve"> </v>
      </c>
      <c r="E48" s="103"/>
      <c r="F48" s="95"/>
      <c r="G48" s="95"/>
      <c r="H48" s="95"/>
      <c r="I48" s="95"/>
      <c r="J48" s="97"/>
      <c r="K48" s="97"/>
      <c r="L48" s="97"/>
      <c r="M48" s="97"/>
      <c r="N48" s="97"/>
    </row>
    <row r="49" spans="1:14" s="98" customFormat="1" ht="15" customHeight="1" x14ac:dyDescent="0.35">
      <c r="A49" s="114" t="s">
        <v>85</v>
      </c>
      <c r="B49" s="122" t="s">
        <v>86</v>
      </c>
      <c r="C49" s="124">
        <v>6.9324090121317159</v>
      </c>
      <c r="D49" s="117" t="str">
        <f>IF(ISERROR(MATCH(FX_Rates[[#This Row],[ISO]],Summary!$H$8,0))," ",IF(MATCH(FX_Rates[[#This Row],[ISO]],Summary!$H$8,0),"&lt;&lt;&lt;"))</f>
        <v xml:space="preserve"> </v>
      </c>
      <c r="E49" s="95"/>
      <c r="F49" s="95"/>
      <c r="G49" s="95"/>
      <c r="H49" s="95"/>
      <c r="I49" s="95"/>
      <c r="J49" s="97"/>
      <c r="K49" s="97"/>
      <c r="L49" s="97"/>
      <c r="M49" s="97"/>
      <c r="N49" s="97"/>
    </row>
    <row r="50" spans="1:14" s="98" customFormat="1" ht="15" customHeight="1" x14ac:dyDescent="0.35">
      <c r="A50" s="114" t="s">
        <v>87</v>
      </c>
      <c r="B50" s="122" t="s">
        <v>88</v>
      </c>
      <c r="C50" s="125">
        <v>3.1104199066874028</v>
      </c>
      <c r="D50" s="117" t="str">
        <f>IF(ISERROR(MATCH(FX_Rates[[#This Row],[ISO]],Summary!$H$8,0))," ",IF(MATCH(FX_Rates[[#This Row],[ISO]],Summary!$H$8,0),"&lt;&lt;&lt;"))</f>
        <v xml:space="preserve"> </v>
      </c>
      <c r="E50" s="95"/>
      <c r="F50" s="95"/>
      <c r="G50" s="95"/>
      <c r="H50" s="95"/>
      <c r="I50" s="95"/>
      <c r="J50" s="97"/>
      <c r="K50" s="97"/>
      <c r="L50" s="97"/>
      <c r="M50" s="97"/>
      <c r="N50" s="97"/>
    </row>
    <row r="51" spans="1:14" s="98" customFormat="1" ht="15" customHeight="1" x14ac:dyDescent="0.35">
      <c r="A51" s="114" t="s">
        <v>89</v>
      </c>
      <c r="B51" s="122" t="s">
        <v>90</v>
      </c>
      <c r="C51" s="125">
        <v>646.52107012167528</v>
      </c>
      <c r="D51" s="117" t="str">
        <f>IF(ISERROR(MATCH(FX_Rates[[#This Row],[ISO]],Summary!$H$8,0))," ",IF(MATCH(FX_Rates[[#This Row],[ISO]],Summary!$H$8,0),"&lt;&lt;&lt;"))</f>
        <v xml:space="preserve"> </v>
      </c>
      <c r="E51" s="95"/>
      <c r="F51" s="95"/>
      <c r="G51" s="95"/>
      <c r="H51" s="95"/>
      <c r="I51" s="95"/>
      <c r="J51" s="97"/>
      <c r="K51" s="97"/>
      <c r="L51" s="97"/>
      <c r="M51" s="97"/>
    </row>
    <row r="52" spans="1:14" s="98" customFormat="1" ht="15" customHeight="1" x14ac:dyDescent="0.35">
      <c r="A52" s="114" t="s">
        <v>91</v>
      </c>
      <c r="B52" s="122" t="s">
        <v>92</v>
      </c>
      <c r="C52" s="125">
        <v>2896.9552999797211</v>
      </c>
      <c r="D52" s="117" t="str">
        <f>IF(ISERROR(MATCH(FX_Rates[[#This Row],[ISO]],Summary!$H$8,0))," ",IF(MATCH(FX_Rates[[#This Row],[ISO]],Summary!$H$8,0),"&lt;&lt;&lt;"))</f>
        <v xml:space="preserve"> </v>
      </c>
      <c r="E52" s="95"/>
      <c r="F52" s="95"/>
      <c r="G52" s="95"/>
      <c r="H52" s="95"/>
      <c r="I52" s="95"/>
      <c r="J52" s="97"/>
      <c r="K52" s="97"/>
      <c r="L52" s="97"/>
      <c r="M52" s="97"/>
    </row>
    <row r="53" spans="1:14" s="98" customFormat="1" ht="15" customHeight="1" x14ac:dyDescent="0.35">
      <c r="A53" s="114" t="s">
        <v>93</v>
      </c>
      <c r="B53" s="122" t="s">
        <v>94</v>
      </c>
      <c r="C53" s="125">
        <v>560.27117124688357</v>
      </c>
      <c r="D53" s="117" t="str">
        <f>IF(ISERROR(MATCH(FX_Rates[[#This Row],[ISO]],Summary!$H$8,0))," ",IF(MATCH(FX_Rates[[#This Row],[ISO]],Summary!$H$8,0),"&lt;&lt;&lt;"))</f>
        <v xml:space="preserve"> </v>
      </c>
      <c r="E53" s="95"/>
      <c r="F53" s="95"/>
      <c r="G53" s="95"/>
      <c r="H53" s="95"/>
      <c r="I53" s="95"/>
      <c r="J53" s="97"/>
      <c r="K53" s="97"/>
      <c r="L53" s="97"/>
      <c r="M53" s="97"/>
    </row>
    <row r="54" spans="1:14" s="98" customFormat="1" ht="15" customHeight="1" x14ac:dyDescent="0.35">
      <c r="A54" s="114" t="s">
        <v>95</v>
      </c>
      <c r="B54" s="122" t="s">
        <v>96</v>
      </c>
      <c r="C54" s="124">
        <v>47.058823529411761</v>
      </c>
      <c r="D54" s="117" t="str">
        <f>IF(ISERROR(MATCH(FX_Rates[[#This Row],[ISO]],Summary!$H$8,0))," ",IF(MATCH(FX_Rates[[#This Row],[ISO]],Summary!$H$8,0),"&lt;&lt;&lt;"))</f>
        <v xml:space="preserve"> </v>
      </c>
      <c r="E54" s="95"/>
      <c r="F54" s="95"/>
      <c r="G54" s="95"/>
      <c r="H54" s="95"/>
      <c r="I54" s="95"/>
      <c r="J54" s="97"/>
      <c r="K54" s="97"/>
      <c r="L54" s="97"/>
      <c r="M54" s="97"/>
      <c r="N54" s="97"/>
    </row>
    <row r="55" spans="1:14" s="98" customFormat="1" ht="15" customHeight="1" x14ac:dyDescent="0.35">
      <c r="A55" s="114" t="s">
        <v>97</v>
      </c>
      <c r="B55" s="122" t="s">
        <v>98</v>
      </c>
      <c r="C55" s="125">
        <v>7.3556454578889303</v>
      </c>
      <c r="D55" s="117" t="str">
        <f>IF(ISERROR(MATCH(FX_Rates[[#This Row],[ISO]],Summary!$H$8,0))," ",IF(MATCH(FX_Rates[[#This Row],[ISO]],Summary!$H$8,0),"&lt;&lt;&lt;"))</f>
        <v xml:space="preserve"> </v>
      </c>
      <c r="E55" s="103"/>
      <c r="F55" s="95"/>
      <c r="G55" s="95"/>
      <c r="H55" s="95"/>
      <c r="I55" s="95"/>
      <c r="J55" s="97"/>
      <c r="K55" s="97"/>
      <c r="L55" s="97"/>
      <c r="M55" s="97"/>
      <c r="N55" s="97"/>
    </row>
    <row r="56" spans="1:14" s="98" customFormat="1" ht="15" customHeight="1" x14ac:dyDescent="0.35">
      <c r="A56" s="114" t="s">
        <v>99</v>
      </c>
      <c r="B56" s="122" t="s">
        <v>100</v>
      </c>
      <c r="C56" s="125">
        <v>23.546032493524841</v>
      </c>
      <c r="D56" s="117" t="str">
        <f>IF(ISERROR(MATCH(FX_Rates[[#This Row],[ISO]],Summary!$H$8,0))," ",IF(MATCH(FX_Rates[[#This Row],[ISO]],Summary!$H$8,0),"&lt;&lt;&lt;"))</f>
        <v xml:space="preserve"> </v>
      </c>
      <c r="E56" s="95"/>
      <c r="F56" s="95"/>
      <c r="G56" s="95"/>
      <c r="H56" s="95"/>
      <c r="I56" s="95"/>
      <c r="J56" s="97"/>
      <c r="K56" s="97"/>
      <c r="L56" s="97"/>
      <c r="M56" s="97"/>
      <c r="N56" s="97"/>
    </row>
    <row r="57" spans="1:14" s="98" customFormat="1" ht="15" customHeight="1" x14ac:dyDescent="0.35">
      <c r="A57" s="114" t="s">
        <v>101</v>
      </c>
      <c r="B57" s="122" t="s">
        <v>102</v>
      </c>
      <c r="C57" s="125">
        <v>19.912385503783351</v>
      </c>
      <c r="D57" s="117" t="str">
        <f>IF(ISERROR(MATCH(FX_Rates[[#This Row],[ISO]],Summary!$H$8,0))," ",IF(MATCH(FX_Rates[[#This Row],[ISO]],Summary!$H$8,0),"&lt;&lt;&lt;"))</f>
        <v xml:space="preserve"> </v>
      </c>
      <c r="E57" s="103"/>
      <c r="F57" s="95"/>
      <c r="G57" s="95"/>
      <c r="H57" s="95"/>
      <c r="I57" s="95"/>
      <c r="J57" s="97"/>
      <c r="K57" s="97"/>
      <c r="L57" s="97"/>
      <c r="M57" s="97"/>
      <c r="N57" s="97"/>
    </row>
    <row r="58" spans="1:14" ht="15" customHeight="1" x14ac:dyDescent="0.35">
      <c r="A58" s="114" t="s">
        <v>103</v>
      </c>
      <c r="B58" s="122" t="s">
        <v>104</v>
      </c>
      <c r="C58" s="125">
        <v>29.559562518474728</v>
      </c>
      <c r="D58" s="117" t="str">
        <f>IF(ISERROR(MATCH(FX_Rates[[#This Row],[ISO]],Summary!$H$8,0))," ",IF(MATCH(FX_Rates[[#This Row],[ISO]],Summary!$H$8,0),"&lt;&lt;&lt;"))</f>
        <v xml:space="preserve"> </v>
      </c>
      <c r="E58" s="93"/>
      <c r="N58" s="93"/>
    </row>
    <row r="59" spans="1:14" ht="15" customHeight="1" x14ac:dyDescent="0.35">
      <c r="A59" s="114" t="s">
        <v>105</v>
      </c>
      <c r="B59" s="122" t="s">
        <v>106</v>
      </c>
      <c r="C59" s="125">
        <v>5536.1789293029951</v>
      </c>
      <c r="D59" s="117" t="str">
        <f>IF(ISERROR(MATCH(FX_Rates[[#This Row],[ISO]],Summary!$H$8,0))," ",IF(MATCH(FX_Rates[[#This Row],[ISO]],Summary!$H$8,0),"&lt;&lt;&lt;"))</f>
        <v xml:space="preserve"> </v>
      </c>
      <c r="E59" s="93"/>
    </row>
    <row r="60" spans="1:14" ht="15" customHeight="1" x14ac:dyDescent="0.35">
      <c r="A60" s="114" t="s">
        <v>107</v>
      </c>
      <c r="B60" s="122" t="s">
        <v>108</v>
      </c>
      <c r="C60" s="125">
        <v>1</v>
      </c>
      <c r="D60" s="117" t="str">
        <f>IF(ISERROR(MATCH(FX_Rates[[#This Row],[ISO]],Summary!$H$8,0))," ",IF(MATCH(FX_Rates[[#This Row],[ISO]],Summary!$H$8,0),"&lt;&lt;&lt;"))</f>
        <v xml:space="preserve"> </v>
      </c>
      <c r="E60" s="93"/>
    </row>
    <row r="61" spans="1:14" ht="15" customHeight="1" x14ac:dyDescent="0.35">
      <c r="A61" s="114" t="s">
        <v>109</v>
      </c>
      <c r="B61" s="122" t="s">
        <v>110</v>
      </c>
      <c r="C61" s="125">
        <v>3.2541490400260331</v>
      </c>
      <c r="D61" s="117" t="str">
        <f>IF(ISERROR(MATCH(FX_Rates[[#This Row],[ISO]],Summary!$H$8,0))," ",IF(MATCH(FX_Rates[[#This Row],[ISO]],Summary!$H$8,0),"&lt;&lt;&lt;"))</f>
        <v xml:space="preserve"> </v>
      </c>
      <c r="E61" s="93"/>
    </row>
    <row r="62" spans="1:14" ht="15" customHeight="1" x14ac:dyDescent="0.35">
      <c r="A62" s="114" t="s">
        <v>111</v>
      </c>
      <c r="B62" s="122" t="s">
        <v>112</v>
      </c>
      <c r="C62" s="124">
        <v>28.280542986425338</v>
      </c>
      <c r="D62" s="117" t="str">
        <f>IF(ISERROR(MATCH(FX_Rates[[#This Row],[ISO]],Summary!$H$8,0))," ",IF(MATCH(FX_Rates[[#This Row],[ISO]],Summary!$H$8,0),"&lt;&lt;&lt;"))</f>
        <v xml:space="preserve"> </v>
      </c>
      <c r="E62" s="93"/>
    </row>
    <row r="63" spans="1:14" ht="15" customHeight="1" x14ac:dyDescent="0.35">
      <c r="A63" s="114" t="s">
        <v>113</v>
      </c>
      <c r="B63" s="122" t="s">
        <v>114</v>
      </c>
      <c r="C63" s="124">
        <v>714.28571428571433</v>
      </c>
      <c r="D63" s="117" t="str">
        <f>IF(ISERROR(MATCH(FX_Rates[[#This Row],[ISO]],Summary!$H$8,0))," ",IF(MATCH(FX_Rates[[#This Row],[ISO]],Summary!$H$8,0),"&lt;&lt;&lt;"))</f>
        <v xml:space="preserve"> </v>
      </c>
      <c r="E63" s="93"/>
    </row>
    <row r="64" spans="1:14" ht="15" customHeight="1" x14ac:dyDescent="0.35">
      <c r="A64" s="114" t="s">
        <v>113</v>
      </c>
      <c r="B64" s="122" t="s">
        <v>115</v>
      </c>
      <c r="C64" s="124">
        <v>714.28571428571433</v>
      </c>
      <c r="D64" s="117" t="str">
        <f>IF(ISERROR(MATCH(FX_Rates[[#This Row],[ISO]],Summary!$H$8,0))," ",IF(MATCH(FX_Rates[[#This Row],[ISO]],Summary!$H$8,0),"&lt;&lt;&lt;"))</f>
        <v xml:space="preserve"> </v>
      </c>
      <c r="E64" s="93"/>
    </row>
    <row r="65" spans="1:5" ht="15" customHeight="1" x14ac:dyDescent="0.35">
      <c r="A65" s="126" t="s">
        <v>116</v>
      </c>
      <c r="B65" s="127" t="s">
        <v>117</v>
      </c>
      <c r="C65" s="128">
        <v>66.755674232309744</v>
      </c>
      <c r="D65" s="129" t="str">
        <f>IF(ISERROR(MATCH(FX_Rates[[#This Row],[ISO]],Summary!$H$8,0))," ",IF(MATCH(FX_Rates[[#This Row],[ISO]],Summary!$H$8,0),"&lt;&lt;&lt;"))</f>
        <v xml:space="preserve"> </v>
      </c>
      <c r="E65" s="93"/>
    </row>
    <row r="66" spans="1:5" ht="15" customHeight="1" x14ac:dyDescent="0.2">
      <c r="E66" s="93"/>
    </row>
    <row r="67" spans="1:5" ht="15" customHeight="1" x14ac:dyDescent="0.2"/>
    <row r="68" spans="1:5" ht="15" customHeight="1" x14ac:dyDescent="0.2"/>
  </sheetData>
  <sheetProtection selectLockedCells="1"/>
  <mergeCells count="6">
    <mergeCell ref="F7:J25"/>
    <mergeCell ref="A1:C1"/>
    <mergeCell ref="D3:K3"/>
    <mergeCell ref="G5:K5"/>
    <mergeCell ref="D1:F1"/>
    <mergeCell ref="G1:K1"/>
  </mergeCells>
  <phoneticPr fontId="0" type="noConversion"/>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62"/>
  <sheetViews>
    <sheetView showGridLines="0" tabSelected="1" zoomScaleNormal="100" workbookViewId="0">
      <pane ySplit="3" topLeftCell="A4" activePane="bottomLeft" state="frozenSplit"/>
      <selection pane="bottomLeft" activeCell="H37" sqref="H37"/>
    </sheetView>
  </sheetViews>
  <sheetFormatPr defaultColWidth="0" defaultRowHeight="29.25" customHeight="1" zeroHeight="1" x14ac:dyDescent="0.2"/>
  <cols>
    <col min="1" max="1" width="4.28515625" style="4" customWidth="1"/>
    <col min="2" max="2" width="13.42578125" style="33" customWidth="1"/>
    <col min="3" max="3" width="44.42578125" style="33" customWidth="1"/>
    <col min="4" max="4" width="11.85546875" style="33" customWidth="1"/>
    <col min="5" max="5" width="36.140625" style="33" bestFit="1" customWidth="1"/>
    <col min="6" max="6" width="24.28515625" style="33" bestFit="1" customWidth="1"/>
    <col min="7" max="7" width="3.7109375" style="5" customWidth="1"/>
    <col min="8" max="9" width="25.28515625" style="68" customWidth="1"/>
    <col min="10" max="10" width="25.28515625" style="33" customWidth="1"/>
    <col min="11" max="11" width="4.28515625" style="4" customWidth="1"/>
    <col min="12" max="15" width="11.42578125" style="33" customWidth="1"/>
    <col min="16" max="16384" width="11.42578125" style="33" hidden="1"/>
  </cols>
  <sheetData>
    <row r="1" spans="1:11" s="2" customFormat="1" ht="29.25" customHeight="1" x14ac:dyDescent="0.2">
      <c r="A1" s="1"/>
      <c r="B1" s="147" t="s">
        <v>118</v>
      </c>
      <c r="C1" s="148"/>
      <c r="D1" s="148"/>
      <c r="E1" s="148"/>
      <c r="F1" s="148"/>
      <c r="G1" s="148"/>
      <c r="H1" s="148"/>
      <c r="I1" s="148"/>
      <c r="J1" s="149"/>
      <c r="K1" s="1"/>
    </row>
    <row r="2" spans="1:11" s="2" customFormat="1" ht="29.25" customHeight="1" x14ac:dyDescent="0.2">
      <c r="A2" s="1"/>
      <c r="B2" s="150" t="s">
        <v>119</v>
      </c>
      <c r="C2" s="151"/>
      <c r="D2" s="151"/>
      <c r="E2" s="151"/>
      <c r="F2" s="151"/>
      <c r="G2" s="151"/>
      <c r="H2" s="151"/>
      <c r="I2" s="151"/>
      <c r="J2" s="152"/>
      <c r="K2" s="1"/>
    </row>
    <row r="3" spans="1:11" s="5" customFormat="1" ht="29.25" customHeight="1" x14ac:dyDescent="0.2">
      <c r="A3" s="4"/>
      <c r="B3" s="144" t="s">
        <v>120</v>
      </c>
      <c r="C3" s="145"/>
      <c r="D3" s="145"/>
      <c r="E3" s="145"/>
      <c r="F3" s="145"/>
      <c r="G3" s="145"/>
      <c r="H3" s="145"/>
      <c r="I3" s="145"/>
      <c r="J3" s="146"/>
      <c r="K3" s="4"/>
    </row>
    <row r="4" spans="1:11" s="5" customFormat="1" ht="29.25" customHeight="1" x14ac:dyDescent="0.2">
      <c r="A4" s="4"/>
      <c r="B4" s="4"/>
      <c r="C4" s="4"/>
      <c r="D4" s="4"/>
      <c r="E4" s="4"/>
      <c r="F4" s="4"/>
      <c r="G4" s="4"/>
      <c r="H4" s="4"/>
      <c r="I4" s="4"/>
      <c r="J4" s="4"/>
      <c r="K4" s="4"/>
    </row>
    <row r="5" spans="1:11" s="9" customFormat="1" ht="29.25" customHeight="1" x14ac:dyDescent="0.2">
      <c r="A5" s="6"/>
      <c r="B5" s="7" t="s">
        <v>121</v>
      </c>
      <c r="C5" s="8"/>
      <c r="D5" s="156"/>
      <c r="E5" s="157"/>
      <c r="F5" s="157"/>
      <c r="G5" s="157"/>
      <c r="H5" s="157"/>
      <c r="I5" s="157"/>
      <c r="J5" s="158"/>
      <c r="K5" s="6"/>
    </row>
    <row r="6" spans="1:11" s="9" customFormat="1" ht="29.25" customHeight="1" x14ac:dyDescent="0.2">
      <c r="A6" s="6"/>
      <c r="B6" s="10"/>
      <c r="C6" s="10"/>
      <c r="D6" s="10"/>
      <c r="E6" s="10"/>
      <c r="F6" s="10"/>
      <c r="G6" s="10"/>
      <c r="H6" s="10"/>
      <c r="I6" s="10"/>
      <c r="J6" s="10"/>
      <c r="K6" s="6"/>
    </row>
    <row r="7" spans="1:11" s="9" customFormat="1" ht="29.25" customHeight="1" x14ac:dyDescent="0.2">
      <c r="A7" s="6"/>
      <c r="B7" s="7" t="s">
        <v>122</v>
      </c>
      <c r="C7" s="8"/>
      <c r="D7" s="159"/>
      <c r="E7" s="160"/>
      <c r="F7" s="7" t="s">
        <v>123</v>
      </c>
      <c r="G7" s="8"/>
      <c r="H7" s="161"/>
      <c r="I7" s="162"/>
      <c r="J7" s="163"/>
      <c r="K7" s="6"/>
    </row>
    <row r="8" spans="1:11" s="9" customFormat="1" ht="29.25" customHeight="1" x14ac:dyDescent="0.2">
      <c r="A8" s="6"/>
      <c r="B8" s="11" t="s">
        <v>124</v>
      </c>
      <c r="C8" s="12"/>
      <c r="D8" s="159"/>
      <c r="E8" s="160"/>
      <c r="F8" s="13" t="s">
        <v>125</v>
      </c>
      <c r="G8" s="14"/>
      <c r="H8" s="110" t="s">
        <v>13</v>
      </c>
      <c r="I8" s="13" t="s">
        <v>126</v>
      </c>
      <c r="J8" s="15">
        <f>INDEX(FX_Rates[Rate],MATCH(H8,FX_Rates[ISO],0))</f>
        <v>1</v>
      </c>
      <c r="K8" s="6"/>
    </row>
    <row r="9" spans="1:11" s="9" customFormat="1" ht="29.25" customHeight="1" x14ac:dyDescent="0.2">
      <c r="A9" s="6"/>
      <c r="B9" s="16" t="s">
        <v>127</v>
      </c>
      <c r="C9" s="17"/>
      <c r="D9" s="159"/>
      <c r="E9" s="160"/>
      <c r="F9" s="18" t="s">
        <v>128</v>
      </c>
      <c r="G9" s="19"/>
      <c r="H9" s="110" t="s">
        <v>13</v>
      </c>
      <c r="I9" s="18" t="s">
        <v>126</v>
      </c>
      <c r="J9" s="15">
        <f>INDEX(FX_Rates[Rate],MATCH(H9,FX_Rates[ISO],0))</f>
        <v>1</v>
      </c>
      <c r="K9" s="6"/>
    </row>
    <row r="10" spans="1:11" s="9" customFormat="1" ht="29.25" customHeight="1" x14ac:dyDescent="0.3">
      <c r="A10" s="6"/>
      <c r="B10" s="20" t="s">
        <v>129</v>
      </c>
      <c r="C10" s="21"/>
      <c r="D10" s="159"/>
      <c r="E10" s="160"/>
      <c r="F10" s="22" t="s">
        <v>130</v>
      </c>
      <c r="G10" s="23"/>
      <c r="H10" s="110" t="s">
        <v>13</v>
      </c>
      <c r="I10" s="22" t="s">
        <v>126</v>
      </c>
      <c r="J10" s="15">
        <f>INDEX(FX_Rates[Rate],MATCH(H10,FX_Rates[ISO],0))</f>
        <v>1</v>
      </c>
      <c r="K10" s="6"/>
    </row>
    <row r="11" spans="1:11" s="9" customFormat="1" ht="29.25" customHeight="1" x14ac:dyDescent="0.3">
      <c r="A11" s="6"/>
      <c r="B11" s="20" t="s">
        <v>131</v>
      </c>
      <c r="C11" s="21"/>
      <c r="D11" s="159"/>
      <c r="E11" s="160"/>
      <c r="F11" s="7" t="s">
        <v>132</v>
      </c>
      <c r="G11" s="8"/>
      <c r="H11" s="161"/>
      <c r="I11" s="162"/>
      <c r="J11" s="163"/>
      <c r="K11" s="6"/>
    </row>
    <row r="12" spans="1:11" s="9" customFormat="1" ht="29.25" customHeight="1" x14ac:dyDescent="0.2">
      <c r="A12" s="6"/>
      <c r="B12" s="6"/>
      <c r="C12" s="6"/>
      <c r="D12" s="6"/>
      <c r="E12" s="6"/>
      <c r="F12" s="7" t="s">
        <v>133</v>
      </c>
      <c r="G12" s="8"/>
      <c r="H12" s="161"/>
      <c r="I12" s="162"/>
      <c r="J12" s="163"/>
      <c r="K12" s="6"/>
    </row>
    <row r="13" spans="1:11" s="9" customFormat="1" ht="29.25" customHeight="1" x14ac:dyDescent="0.2">
      <c r="A13" s="6"/>
      <c r="B13" s="10"/>
      <c r="C13" s="10"/>
      <c r="D13" s="10"/>
      <c r="E13" s="10"/>
      <c r="F13" s="10"/>
      <c r="G13" s="10"/>
      <c r="H13" s="10"/>
      <c r="I13" s="10"/>
      <c r="J13" s="10"/>
      <c r="K13" s="6"/>
    </row>
    <row r="14" spans="1:11" s="9" customFormat="1" ht="29.25" customHeight="1" x14ac:dyDescent="0.3">
      <c r="A14" s="6"/>
      <c r="B14" s="20" t="s">
        <v>134</v>
      </c>
      <c r="C14" s="21"/>
      <c r="D14" s="164"/>
      <c r="E14" s="165"/>
      <c r="F14" s="165"/>
      <c r="G14" s="165"/>
      <c r="H14" s="165"/>
      <c r="I14" s="165"/>
      <c r="J14" s="166"/>
      <c r="K14" s="6"/>
    </row>
    <row r="15" spans="1:11" s="9" customFormat="1" ht="29.25" customHeight="1" x14ac:dyDescent="0.2">
      <c r="A15" s="6"/>
      <c r="B15" s="6"/>
      <c r="C15" s="6"/>
      <c r="D15" s="6"/>
      <c r="E15" s="6"/>
      <c r="F15" s="6"/>
      <c r="G15" s="6"/>
      <c r="H15" s="6"/>
      <c r="I15" s="6"/>
      <c r="J15" s="6"/>
      <c r="K15" s="6"/>
    </row>
    <row r="16" spans="1:11" s="26" customFormat="1" ht="29.25" customHeight="1" x14ac:dyDescent="0.2">
      <c r="A16" s="6"/>
      <c r="B16" s="24"/>
      <c r="C16" s="24"/>
      <c r="D16" s="24"/>
      <c r="E16" s="24"/>
      <c r="F16" s="25"/>
      <c r="G16" s="25"/>
      <c r="H16" s="108" t="s">
        <v>135</v>
      </c>
      <c r="I16" s="109" t="s">
        <v>136</v>
      </c>
      <c r="J16" s="108" t="s">
        <v>137</v>
      </c>
      <c r="K16" s="6"/>
    </row>
    <row r="17" spans="1:11" ht="29.25" customHeight="1" x14ac:dyDescent="0.2">
      <c r="B17" s="27" t="s">
        <v>138</v>
      </c>
      <c r="C17" s="28"/>
      <c r="D17" s="28"/>
      <c r="E17" s="28" t="s">
        <v>139</v>
      </c>
      <c r="F17" s="29"/>
      <c r="G17" s="25"/>
      <c r="H17" s="30" t="str">
        <f>H9</f>
        <v>USD</v>
      </c>
      <c r="I17" s="31" t="str">
        <f>H8</f>
        <v>USD</v>
      </c>
      <c r="J17" s="32" t="s">
        <v>13</v>
      </c>
    </row>
    <row r="18" spans="1:11" ht="29.25" customHeight="1" x14ac:dyDescent="0.2">
      <c r="B18" s="3" t="s">
        <v>140</v>
      </c>
      <c r="C18" s="34" t="s">
        <v>141</v>
      </c>
      <c r="D18" s="34"/>
      <c r="E18" s="34" t="s">
        <v>142</v>
      </c>
      <c r="F18" s="35"/>
      <c r="G18" s="25"/>
      <c r="H18" s="105">
        <v>20000</v>
      </c>
      <c r="I18" s="107">
        <f t="shared" ref="I18:I26" si="0">(H18/$J$9)*$J$8</f>
        <v>20000</v>
      </c>
      <c r="J18" s="107">
        <f t="shared" ref="J18:J26" si="1">I18/$J$9</f>
        <v>20000</v>
      </c>
    </row>
    <row r="19" spans="1:11" ht="29.25" customHeight="1" x14ac:dyDescent="0.2">
      <c r="B19" s="3" t="s">
        <v>143</v>
      </c>
      <c r="C19" s="34" t="s">
        <v>144</v>
      </c>
      <c r="D19" s="34"/>
      <c r="E19" s="34" t="s">
        <v>145</v>
      </c>
      <c r="F19" s="35"/>
      <c r="G19" s="25"/>
      <c r="H19" s="105">
        <v>10000</v>
      </c>
      <c r="I19" s="107">
        <f t="shared" si="0"/>
        <v>10000</v>
      </c>
      <c r="J19" s="107">
        <f t="shared" si="1"/>
        <v>10000</v>
      </c>
    </row>
    <row r="20" spans="1:11" ht="29.25" customHeight="1" x14ac:dyDescent="0.2">
      <c r="B20" s="3" t="s">
        <v>146</v>
      </c>
      <c r="C20" s="34" t="s">
        <v>147</v>
      </c>
      <c r="D20" s="34"/>
      <c r="E20" s="34" t="s">
        <v>132</v>
      </c>
      <c r="F20" s="35"/>
      <c r="G20" s="25"/>
      <c r="H20" s="105">
        <v>0</v>
      </c>
      <c r="I20" s="107">
        <f t="shared" si="0"/>
        <v>0</v>
      </c>
      <c r="J20" s="107">
        <f t="shared" si="1"/>
        <v>0</v>
      </c>
    </row>
    <row r="21" spans="1:11" ht="29.25" customHeight="1" x14ac:dyDescent="0.2">
      <c r="B21" s="3" t="s">
        <v>148</v>
      </c>
      <c r="C21" s="34" t="s">
        <v>149</v>
      </c>
      <c r="D21" s="34"/>
      <c r="E21" s="34" t="s">
        <v>150</v>
      </c>
      <c r="F21" s="35"/>
      <c r="G21" s="25"/>
      <c r="H21" s="105">
        <v>0</v>
      </c>
      <c r="I21" s="107">
        <f t="shared" si="0"/>
        <v>0</v>
      </c>
      <c r="J21" s="107">
        <f t="shared" si="1"/>
        <v>0</v>
      </c>
    </row>
    <row r="22" spans="1:11" ht="29.25" customHeight="1" x14ac:dyDescent="0.2">
      <c r="B22" s="3" t="s">
        <v>151</v>
      </c>
      <c r="C22" s="34" t="s">
        <v>152</v>
      </c>
      <c r="D22" s="34"/>
      <c r="E22" s="34" t="s">
        <v>153</v>
      </c>
      <c r="F22" s="35"/>
      <c r="G22" s="25"/>
      <c r="H22" s="105">
        <v>0</v>
      </c>
      <c r="I22" s="107">
        <f t="shared" si="0"/>
        <v>0</v>
      </c>
      <c r="J22" s="107">
        <f t="shared" si="1"/>
        <v>0</v>
      </c>
    </row>
    <row r="23" spans="1:11" ht="29.25" customHeight="1" x14ac:dyDescent="0.2">
      <c r="B23" s="3" t="s">
        <v>154</v>
      </c>
      <c r="C23" s="34" t="s">
        <v>155</v>
      </c>
      <c r="D23" s="34"/>
      <c r="E23" s="34" t="s">
        <v>156</v>
      </c>
      <c r="F23" s="35"/>
      <c r="G23" s="25"/>
      <c r="H23" s="105">
        <v>0</v>
      </c>
      <c r="I23" s="107">
        <f t="shared" si="0"/>
        <v>0</v>
      </c>
      <c r="J23" s="107">
        <f t="shared" si="1"/>
        <v>0</v>
      </c>
    </row>
    <row r="24" spans="1:11" ht="29.25" customHeight="1" x14ac:dyDescent="0.2">
      <c r="B24" s="3" t="s">
        <v>157</v>
      </c>
      <c r="C24" s="34" t="s">
        <v>158</v>
      </c>
      <c r="D24" s="34"/>
      <c r="E24" s="34" t="s">
        <v>159</v>
      </c>
      <c r="F24" s="35"/>
      <c r="G24" s="25"/>
      <c r="H24" s="105">
        <v>0</v>
      </c>
      <c r="I24" s="107">
        <f t="shared" si="0"/>
        <v>0</v>
      </c>
      <c r="J24" s="107">
        <f t="shared" si="1"/>
        <v>0</v>
      </c>
    </row>
    <row r="25" spans="1:11" ht="29.25" customHeight="1" x14ac:dyDescent="0.2">
      <c r="B25" s="3" t="s">
        <v>160</v>
      </c>
      <c r="C25" s="34" t="s">
        <v>161</v>
      </c>
      <c r="D25" s="34"/>
      <c r="E25" s="34" t="s">
        <v>162</v>
      </c>
      <c r="F25" s="35"/>
      <c r="G25" s="25"/>
      <c r="H25" s="105">
        <v>0</v>
      </c>
      <c r="I25" s="107">
        <f t="shared" si="0"/>
        <v>0</v>
      </c>
      <c r="J25" s="107">
        <f t="shared" si="1"/>
        <v>0</v>
      </c>
    </row>
    <row r="26" spans="1:11" ht="29.25" customHeight="1" x14ac:dyDescent="0.2">
      <c r="B26" s="3" t="s">
        <v>163</v>
      </c>
      <c r="C26" s="34" t="s">
        <v>164</v>
      </c>
      <c r="D26" s="34"/>
      <c r="E26" s="34" t="s">
        <v>165</v>
      </c>
      <c r="F26" s="35"/>
      <c r="G26" s="25"/>
      <c r="H26" s="105">
        <v>0</v>
      </c>
      <c r="I26" s="107">
        <f t="shared" si="0"/>
        <v>0</v>
      </c>
      <c r="J26" s="107">
        <f t="shared" si="1"/>
        <v>0</v>
      </c>
    </row>
    <row r="27" spans="1:11" ht="29.25" customHeight="1" x14ac:dyDescent="0.2">
      <c r="B27" s="27" t="s">
        <v>166</v>
      </c>
      <c r="C27" s="28"/>
      <c r="D27" s="28"/>
      <c r="E27" s="28" t="s">
        <v>167</v>
      </c>
      <c r="F27" s="29"/>
      <c r="G27" s="25"/>
      <c r="H27" s="37">
        <f>SUM(H18:H26)</f>
        <v>30000</v>
      </c>
      <c r="I27" s="38">
        <f>SUM(I18:I26)</f>
        <v>30000</v>
      </c>
      <c r="J27" s="39">
        <f>SUM(J18:J26)</f>
        <v>30000</v>
      </c>
    </row>
    <row r="28" spans="1:11" s="9" customFormat="1" ht="29.25" customHeight="1" x14ac:dyDescent="0.2">
      <c r="A28" s="6"/>
      <c r="B28" s="24"/>
      <c r="C28" s="24"/>
      <c r="D28" s="24"/>
      <c r="E28" s="24"/>
      <c r="F28" s="24"/>
      <c r="G28" s="24"/>
      <c r="H28" s="24"/>
      <c r="I28" s="24"/>
      <c r="J28" s="24"/>
      <c r="K28" s="6"/>
    </row>
    <row r="29" spans="1:11" ht="29.25" customHeight="1" x14ac:dyDescent="0.2">
      <c r="A29" s="6"/>
      <c r="B29" s="40" t="s">
        <v>168</v>
      </c>
      <c r="C29" s="41"/>
      <c r="D29" s="41"/>
      <c r="E29" s="41"/>
      <c r="F29" s="42"/>
      <c r="G29" s="25"/>
      <c r="H29" s="43" t="str">
        <f>H10</f>
        <v>USD</v>
      </c>
      <c r="I29" s="31" t="str">
        <f>H8</f>
        <v>USD</v>
      </c>
      <c r="J29" s="32" t="s">
        <v>13</v>
      </c>
      <c r="K29" s="6"/>
    </row>
    <row r="30" spans="1:11" ht="29.25" customHeight="1" x14ac:dyDescent="0.2">
      <c r="A30" s="6"/>
      <c r="B30" s="44" t="s">
        <v>169</v>
      </c>
      <c r="C30" s="45" t="s">
        <v>170</v>
      </c>
      <c r="D30" s="45"/>
      <c r="E30" s="45" t="s">
        <v>171</v>
      </c>
      <c r="F30" s="46"/>
      <c r="G30" s="25"/>
      <c r="H30" s="105">
        <v>25000</v>
      </c>
      <c r="I30" s="107">
        <f>(H30/$J$10)*$J$8</f>
        <v>25000</v>
      </c>
      <c r="J30" s="107">
        <f>I30/$J$9</f>
        <v>25000</v>
      </c>
      <c r="K30" s="6"/>
    </row>
    <row r="31" spans="1:11" ht="29.25" customHeight="1" x14ac:dyDescent="0.2">
      <c r="B31" s="3" t="s">
        <v>172</v>
      </c>
      <c r="C31" s="34" t="s">
        <v>173</v>
      </c>
      <c r="D31" s="34"/>
      <c r="E31" s="34" t="s">
        <v>174</v>
      </c>
      <c r="F31" s="35"/>
      <c r="G31" s="25"/>
      <c r="H31" s="105">
        <v>0</v>
      </c>
      <c r="I31" s="107">
        <f>(H31/$J$10)*$J$8</f>
        <v>0</v>
      </c>
      <c r="J31" s="107">
        <f>I31/$J$9</f>
        <v>0</v>
      </c>
    </row>
    <row r="32" spans="1:11" ht="29.25" customHeight="1" x14ac:dyDescent="0.2">
      <c r="B32" s="47" t="s">
        <v>175</v>
      </c>
      <c r="C32" s="48" t="s">
        <v>176</v>
      </c>
      <c r="D32" s="48"/>
      <c r="E32" s="48" t="s">
        <v>174</v>
      </c>
      <c r="F32" s="49"/>
      <c r="G32" s="25"/>
      <c r="H32" s="105">
        <v>0</v>
      </c>
      <c r="I32" s="107">
        <f>(H32/$J$10)*$J$8</f>
        <v>0</v>
      </c>
      <c r="J32" s="107">
        <f>I32/$J$9</f>
        <v>0</v>
      </c>
    </row>
    <row r="33" spans="1:11" ht="29.25" customHeight="1" x14ac:dyDescent="0.2">
      <c r="B33" s="40" t="s">
        <v>177</v>
      </c>
      <c r="C33" s="41"/>
      <c r="D33" s="41"/>
      <c r="E33" s="41" t="s">
        <v>178</v>
      </c>
      <c r="F33" s="42"/>
      <c r="G33" s="25"/>
      <c r="H33" s="37">
        <f>SUM(H30:H32)</f>
        <v>25000</v>
      </c>
      <c r="I33" s="38">
        <f>SUM(I30:I32)</f>
        <v>25000</v>
      </c>
      <c r="J33" s="39">
        <f>SUM(J30:J32)</f>
        <v>25000</v>
      </c>
    </row>
    <row r="34" spans="1:11" s="9" customFormat="1" ht="29.25" customHeight="1" x14ac:dyDescent="0.2">
      <c r="A34" s="6"/>
      <c r="B34" s="24"/>
      <c r="C34" s="24"/>
      <c r="D34" s="24"/>
      <c r="E34" s="24"/>
      <c r="F34" s="24"/>
      <c r="G34" s="24"/>
      <c r="H34" s="24"/>
      <c r="I34" s="24"/>
      <c r="J34" s="24"/>
      <c r="K34" s="6"/>
    </row>
    <row r="35" spans="1:11" ht="29.25" customHeight="1" x14ac:dyDescent="0.2">
      <c r="B35" s="50" t="s">
        <v>179</v>
      </c>
      <c r="C35" s="51"/>
      <c r="D35" s="51"/>
      <c r="E35" s="51"/>
      <c r="F35" s="52"/>
      <c r="G35" s="25"/>
      <c r="H35" s="31" t="str">
        <f>H8</f>
        <v>USD</v>
      </c>
      <c r="I35" s="31" t="str">
        <f>H8</f>
        <v>USD</v>
      </c>
      <c r="J35" s="32" t="s">
        <v>13</v>
      </c>
    </row>
    <row r="36" spans="1:11" ht="29.25" customHeight="1" x14ac:dyDescent="0.2">
      <c r="B36" s="44" t="s">
        <v>180</v>
      </c>
      <c r="C36" s="45" t="s">
        <v>173</v>
      </c>
      <c r="D36" s="45"/>
      <c r="E36" s="45" t="s">
        <v>174</v>
      </c>
      <c r="F36" s="46"/>
      <c r="G36" s="25"/>
      <c r="H36" s="105">
        <v>0</v>
      </c>
      <c r="I36" s="107">
        <f>H36</f>
        <v>0</v>
      </c>
      <c r="J36" s="107">
        <f>I36/$J$9</f>
        <v>0</v>
      </c>
    </row>
    <row r="37" spans="1:11" ht="29.25" customHeight="1" x14ac:dyDescent="0.2">
      <c r="A37" s="6"/>
      <c r="B37" s="3" t="s">
        <v>181</v>
      </c>
      <c r="C37" s="34" t="s">
        <v>182</v>
      </c>
      <c r="D37" s="34"/>
      <c r="E37" s="34" t="s">
        <v>183</v>
      </c>
      <c r="F37" s="35"/>
      <c r="G37" s="25"/>
      <c r="H37" s="105">
        <v>30000</v>
      </c>
      <c r="I37" s="107">
        <f>H37</f>
        <v>30000</v>
      </c>
      <c r="J37" s="107">
        <f>I37/$J$9</f>
        <v>30000</v>
      </c>
      <c r="K37" s="6"/>
    </row>
    <row r="38" spans="1:11" ht="29.25" customHeight="1" x14ac:dyDescent="0.2">
      <c r="A38" s="6"/>
      <c r="B38" s="50" t="s">
        <v>184</v>
      </c>
      <c r="C38" s="51"/>
      <c r="D38" s="51"/>
      <c r="E38" s="51" t="s">
        <v>185</v>
      </c>
      <c r="F38" s="52"/>
      <c r="G38" s="25"/>
      <c r="H38" s="37">
        <f>SUM(H36:H37)</f>
        <v>30000</v>
      </c>
      <c r="I38" s="38">
        <f>SUM(I36:I37)</f>
        <v>30000</v>
      </c>
      <c r="J38" s="39">
        <f>SUM(J36:J37)</f>
        <v>30000</v>
      </c>
      <c r="K38" s="6"/>
    </row>
    <row r="39" spans="1:11" s="9" customFormat="1" ht="29.25" customHeight="1" x14ac:dyDescent="0.2">
      <c r="A39" s="6"/>
      <c r="B39" s="24"/>
      <c r="C39" s="24"/>
      <c r="D39" s="24"/>
      <c r="E39" s="24"/>
      <c r="F39" s="24"/>
      <c r="G39" s="24"/>
      <c r="H39" s="24"/>
      <c r="I39" s="24"/>
      <c r="J39" s="24"/>
      <c r="K39" s="6"/>
    </row>
    <row r="40" spans="1:11" s="69" customFormat="1" ht="29.25" customHeight="1" x14ac:dyDescent="0.2">
      <c r="A40" s="4"/>
      <c r="B40" s="54" t="s">
        <v>186</v>
      </c>
      <c r="C40" s="55"/>
      <c r="D40" s="55"/>
      <c r="E40" s="55" t="s">
        <v>187</v>
      </c>
      <c r="F40" s="56"/>
      <c r="G40" s="25"/>
      <c r="H40" s="31" t="str">
        <f>H8</f>
        <v>USD</v>
      </c>
      <c r="I40" s="31" t="str">
        <f>H8</f>
        <v>USD</v>
      </c>
      <c r="J40" s="32" t="s">
        <v>13</v>
      </c>
      <c r="K40" s="4"/>
    </row>
    <row r="41" spans="1:11" ht="29.25" customHeight="1" x14ac:dyDescent="0.2">
      <c r="B41" s="44" t="s">
        <v>188</v>
      </c>
      <c r="C41" s="45"/>
      <c r="D41" s="45"/>
      <c r="E41" s="45"/>
      <c r="F41" s="46"/>
      <c r="G41" s="25"/>
      <c r="H41" s="105">
        <v>32000</v>
      </c>
      <c r="I41" s="107">
        <f>H41</f>
        <v>32000</v>
      </c>
      <c r="J41" s="107">
        <f>I41/$J$9</f>
        <v>32000</v>
      </c>
    </row>
    <row r="42" spans="1:11" s="9" customFormat="1" ht="29.25" customHeight="1" x14ac:dyDescent="0.2">
      <c r="A42" s="6"/>
      <c r="B42" s="24"/>
      <c r="C42" s="24"/>
      <c r="D42" s="24"/>
      <c r="E42" s="24"/>
      <c r="F42" s="24"/>
      <c r="G42" s="24"/>
      <c r="H42" s="24"/>
      <c r="I42" s="24"/>
      <c r="J42" s="24"/>
      <c r="K42" s="6"/>
    </row>
    <row r="43" spans="1:11" ht="29.25" customHeight="1" x14ac:dyDescent="0.2">
      <c r="B43" s="57" t="s">
        <v>189</v>
      </c>
      <c r="C43" s="58"/>
      <c r="D43" s="58"/>
      <c r="E43" s="58" t="s">
        <v>190</v>
      </c>
      <c r="F43" s="59"/>
      <c r="G43" s="25"/>
      <c r="H43" s="31" t="str">
        <f>H8</f>
        <v>USD</v>
      </c>
      <c r="I43" s="31" t="str">
        <f>H8</f>
        <v>USD</v>
      </c>
      <c r="J43" s="32" t="s">
        <v>13</v>
      </c>
    </row>
    <row r="44" spans="1:11" ht="29.25" customHeight="1" x14ac:dyDescent="0.2">
      <c r="B44" s="44" t="s">
        <v>191</v>
      </c>
      <c r="C44" s="45"/>
      <c r="D44" s="45"/>
      <c r="E44" s="45"/>
      <c r="F44" s="46"/>
      <c r="G44" s="25"/>
      <c r="H44" s="105">
        <v>56000</v>
      </c>
      <c r="I44" s="107">
        <f>H44</f>
        <v>56000</v>
      </c>
      <c r="J44" s="107">
        <f>I44/$J$9</f>
        <v>56000</v>
      </c>
    </row>
    <row r="45" spans="1:11" s="9" customFormat="1" ht="29.25" customHeight="1" x14ac:dyDescent="0.2">
      <c r="A45" s="6"/>
      <c r="B45" s="24"/>
      <c r="C45" s="24"/>
      <c r="D45" s="24"/>
      <c r="E45" s="24"/>
      <c r="F45" s="24"/>
      <c r="G45" s="24"/>
      <c r="H45" s="24"/>
      <c r="I45" s="24"/>
      <c r="J45" s="24"/>
      <c r="K45" s="6"/>
    </row>
    <row r="46" spans="1:11" ht="29.25" customHeight="1" x14ac:dyDescent="0.2">
      <c r="A46" s="6"/>
      <c r="B46" s="60" t="s">
        <v>192</v>
      </c>
      <c r="C46" s="61"/>
      <c r="D46" s="61"/>
      <c r="E46" s="61"/>
      <c r="F46" s="62"/>
      <c r="G46" s="25"/>
      <c r="H46" s="63"/>
      <c r="I46" s="31" t="str">
        <f>H8</f>
        <v>USD</v>
      </c>
      <c r="J46" s="32" t="s">
        <v>13</v>
      </c>
      <c r="K46" s="6"/>
    </row>
    <row r="47" spans="1:11" ht="29.25" customHeight="1" x14ac:dyDescent="0.2">
      <c r="B47" s="130" t="s">
        <v>193</v>
      </c>
      <c r="C47" s="45"/>
      <c r="D47" s="45"/>
      <c r="E47" s="45"/>
      <c r="F47" s="46"/>
      <c r="G47" s="25"/>
      <c r="H47" s="64"/>
      <c r="I47" s="53">
        <f>SUM(I44+I41+I38+I33+I27)</f>
        <v>173000</v>
      </c>
      <c r="J47" s="36">
        <f>SUM(J44+J41+J38+J33+J27)</f>
        <v>173000</v>
      </c>
    </row>
    <row r="48" spans="1:11" s="9" customFormat="1" ht="29.25" customHeight="1" x14ac:dyDescent="0.2">
      <c r="A48" s="6"/>
      <c r="B48" s="24"/>
      <c r="C48" s="24"/>
      <c r="D48" s="24"/>
      <c r="E48" s="24"/>
      <c r="F48" s="24"/>
      <c r="G48" s="24"/>
      <c r="H48" s="24"/>
      <c r="I48" s="24"/>
      <c r="J48" s="24"/>
      <c r="K48" s="6"/>
    </row>
    <row r="49" spans="1:11" s="9" customFormat="1" ht="29.25" customHeight="1" x14ac:dyDescent="0.2">
      <c r="A49" s="6"/>
      <c r="B49" s="153" t="s">
        <v>194</v>
      </c>
      <c r="C49" s="154"/>
      <c r="D49" s="154"/>
      <c r="E49" s="154"/>
      <c r="F49" s="154"/>
      <c r="G49" s="154"/>
      <c r="H49" s="154"/>
      <c r="I49" s="154"/>
      <c r="J49" s="155"/>
      <c r="K49" s="6"/>
    </row>
    <row r="50" spans="1:11" s="9" customFormat="1" ht="29.25" customHeight="1" x14ac:dyDescent="0.2">
      <c r="A50" s="6"/>
      <c r="B50" s="24"/>
      <c r="C50" s="24"/>
      <c r="D50" s="24"/>
      <c r="E50" s="24"/>
      <c r="F50" s="24"/>
      <c r="G50" s="24"/>
      <c r="H50" s="24"/>
      <c r="I50" s="24"/>
      <c r="J50" s="24"/>
      <c r="K50" s="6"/>
    </row>
    <row r="51" spans="1:11" ht="29.25" customHeight="1" x14ac:dyDescent="0.2">
      <c r="A51" s="6"/>
      <c r="B51" s="65" t="s">
        <v>195</v>
      </c>
      <c r="C51" s="66"/>
      <c r="D51" s="66"/>
      <c r="E51" s="66"/>
      <c r="F51" s="67"/>
      <c r="G51" s="24"/>
      <c r="H51" s="30" t="str">
        <f>H8</f>
        <v>USD</v>
      </c>
      <c r="I51" s="31" t="str">
        <f>H8</f>
        <v>USD</v>
      </c>
      <c r="J51" s="32" t="s">
        <v>13</v>
      </c>
      <c r="K51" s="6"/>
    </row>
    <row r="52" spans="1:11" ht="29.25" customHeight="1" x14ac:dyDescent="0.2">
      <c r="A52" s="6"/>
      <c r="B52" s="44" t="s">
        <v>196</v>
      </c>
      <c r="C52" s="45" t="s">
        <v>197</v>
      </c>
      <c r="D52" s="45"/>
      <c r="E52" s="45"/>
      <c r="F52" s="46"/>
      <c r="G52" s="24"/>
      <c r="H52" s="105">
        <v>10000</v>
      </c>
      <c r="I52" s="107">
        <f>H52</f>
        <v>10000</v>
      </c>
      <c r="J52" s="107">
        <f>I52/$J$9</f>
        <v>10000</v>
      </c>
      <c r="K52" s="6"/>
    </row>
    <row r="53" spans="1:11" ht="29.25" customHeight="1" x14ac:dyDescent="0.2">
      <c r="A53" s="6"/>
      <c r="B53" s="44" t="s">
        <v>198</v>
      </c>
      <c r="C53" s="45" t="s">
        <v>199</v>
      </c>
      <c r="D53" s="45"/>
      <c r="E53" s="45"/>
      <c r="F53" s="46"/>
      <c r="G53" s="24"/>
      <c r="H53" s="105">
        <v>1000</v>
      </c>
      <c r="I53" s="107">
        <f>H53</f>
        <v>1000</v>
      </c>
      <c r="J53" s="107">
        <f>I53/$J$9</f>
        <v>1000</v>
      </c>
      <c r="K53" s="6"/>
    </row>
    <row r="54" spans="1:11" s="9" customFormat="1" ht="29.25" customHeight="1" x14ac:dyDescent="0.2">
      <c r="A54" s="6"/>
      <c r="B54" s="65" t="s">
        <v>200</v>
      </c>
      <c r="C54" s="66"/>
      <c r="D54" s="66"/>
      <c r="E54" s="66"/>
      <c r="F54" s="67"/>
      <c r="G54" s="24"/>
      <c r="H54" s="106">
        <f>SUM(H52:H53)</f>
        <v>11000</v>
      </c>
      <c r="I54" s="106">
        <f>SUM(I52:I53)</f>
        <v>11000</v>
      </c>
      <c r="J54" s="106">
        <f>SUM(J52:J53)</f>
        <v>11000</v>
      </c>
      <c r="K54" s="6"/>
    </row>
    <row r="55" spans="1:11" ht="29.25" customHeight="1" x14ac:dyDescent="0.2">
      <c r="B55" s="24"/>
      <c r="C55" s="24"/>
      <c r="D55" s="24"/>
      <c r="E55" s="24"/>
      <c r="F55" s="24"/>
      <c r="G55" s="24"/>
      <c r="H55" s="24"/>
      <c r="I55" s="24"/>
      <c r="J55" s="24"/>
    </row>
    <row r="56" spans="1:11" ht="29.25" customHeight="1" x14ac:dyDescent="0.2">
      <c r="B56" s="60" t="s">
        <v>201</v>
      </c>
      <c r="C56" s="61"/>
      <c r="D56" s="61"/>
      <c r="E56" s="61"/>
      <c r="F56" s="62"/>
      <c r="G56" s="24"/>
      <c r="H56" s="63"/>
      <c r="I56" s="31" t="str">
        <f>H8</f>
        <v>USD</v>
      </c>
      <c r="J56" s="32" t="s">
        <v>13</v>
      </c>
    </row>
    <row r="57" spans="1:11" s="9" customFormat="1" ht="29.25" customHeight="1" x14ac:dyDescent="0.2">
      <c r="A57" s="6"/>
      <c r="B57" s="130" t="s">
        <v>202</v>
      </c>
      <c r="C57" s="45"/>
      <c r="D57" s="45"/>
      <c r="E57" s="45"/>
      <c r="F57" s="46"/>
      <c r="G57" s="24"/>
      <c r="H57" s="64">
        <f>H47+H54</f>
        <v>11000</v>
      </c>
      <c r="I57" s="107">
        <f>I54+I47</f>
        <v>184000</v>
      </c>
      <c r="J57" s="107">
        <f>J54+J47</f>
        <v>184000</v>
      </c>
      <c r="K57" s="6"/>
    </row>
    <row r="58" spans="1:11" ht="29.25" customHeight="1" x14ac:dyDescent="0.2">
      <c r="G58" s="33"/>
      <c r="H58" s="33"/>
    </row>
    <row r="59" spans="1:11" ht="29.25" customHeight="1" x14ac:dyDescent="0.2">
      <c r="A59" s="6"/>
      <c r="G59" s="33"/>
      <c r="H59" s="33"/>
      <c r="K59" s="6"/>
    </row>
    <row r="60" spans="1:11" ht="29.25" hidden="1" customHeight="1" x14ac:dyDescent="0.2">
      <c r="G60" s="33"/>
      <c r="H60" s="33"/>
    </row>
    <row r="61" spans="1:11" ht="29.25" hidden="1" customHeight="1" x14ac:dyDescent="0.2">
      <c r="G61" s="33"/>
      <c r="H61" s="33"/>
    </row>
    <row r="62" spans="1:11" ht="29.25" hidden="1" customHeight="1" x14ac:dyDescent="0.2">
      <c r="A62" s="6"/>
      <c r="G62" s="33"/>
      <c r="H62" s="33"/>
      <c r="K62" s="6"/>
    </row>
  </sheetData>
  <sheetProtection algorithmName="SHA-512" hashValue="5eKbeU7FYWbQ8toedo97nQ8aBxOofPnpEiC9KXX5H99AUz6oX8WY06xmqmwDuEmrgTYjOV0Kt5dY5cd2G/TPUw==" saltValue="faA85GE01d2gOqk6fgIHzA==" spinCount="100000" sheet="1" scenarios="1" selectLockedCells="1"/>
  <mergeCells count="14">
    <mergeCell ref="B3:J3"/>
    <mergeCell ref="B1:J1"/>
    <mergeCell ref="B2:J2"/>
    <mergeCell ref="B49:J49"/>
    <mergeCell ref="D5:J5"/>
    <mergeCell ref="D7:E7"/>
    <mergeCell ref="D8:E8"/>
    <mergeCell ref="D9:E9"/>
    <mergeCell ref="D10:E10"/>
    <mergeCell ref="D11:E11"/>
    <mergeCell ref="H7:J7"/>
    <mergeCell ref="H11:J11"/>
    <mergeCell ref="H12:J12"/>
    <mergeCell ref="D14:J14"/>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Rates'!$B$8:$B$65</xm:f>
          </x14:formula1>
          <xm:sqref>H8:H10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ColWidth="8.85546875" defaultRowHeight="12.75" x14ac:dyDescent="0.2"/>
  <cols>
    <col min="1" max="1" width="18" style="132" customWidth="1"/>
    <col min="2" max="2" width="18.7109375" style="132" customWidth="1"/>
    <col min="3" max="16384" width="8.85546875" style="132"/>
  </cols>
  <sheetData>
    <row r="1" spans="1:2" x14ac:dyDescent="0.2">
      <c r="A1" s="131" t="s">
        <v>203</v>
      </c>
      <c r="B1" s="131" t="s">
        <v>204</v>
      </c>
    </row>
    <row r="2" spans="1:2" x14ac:dyDescent="0.2">
      <c r="A2" s="132" t="s">
        <v>205</v>
      </c>
      <c r="B2" s="132" t="s">
        <v>206</v>
      </c>
    </row>
    <row r="3" spans="1:2" x14ac:dyDescent="0.2">
      <c r="A3" s="132" t="s">
        <v>207</v>
      </c>
      <c r="B3" s="132" t="s">
        <v>208</v>
      </c>
    </row>
    <row r="4" spans="1:2" x14ac:dyDescent="0.2">
      <c r="A4" s="132" t="s">
        <v>209</v>
      </c>
      <c r="B4" s="132" t="s">
        <v>210</v>
      </c>
    </row>
    <row r="5" spans="1:2" x14ac:dyDescent="0.2">
      <c r="A5" s="132" t="s">
        <v>211</v>
      </c>
      <c r="B5" s="132" t="s">
        <v>212</v>
      </c>
    </row>
    <row r="9" spans="1:2" x14ac:dyDescent="0.2">
      <c r="A9" s="131" t="s">
        <v>213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11F75F-899B-4F85-9EE5-2CD7B378BE6B}">
  <ds:schemaRefs>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D3782851-0EA2-47F2-8ECA-E58E5AD0D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3FF47BB-6792-4E7E-9445-9148193FF8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Exchange Rates</vt:lpstr>
      <vt:lpstr>Summary</vt:lpstr>
      <vt:lpstr>Properties</vt:lpstr>
    </vt:vector>
  </TitlesOfParts>
  <Manager/>
  <Company>Wella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PeterkaJu</dc:creator>
  <cp:keywords/>
  <dc:description/>
  <cp:lastModifiedBy>Arti Sharma</cp:lastModifiedBy>
  <cp:revision/>
  <dcterms:created xsi:type="dcterms:W3CDTF">2005-10-20T15:03:29Z</dcterms:created>
  <dcterms:modified xsi:type="dcterms:W3CDTF">2017-12-08T08:46:39Z</dcterms:modified>
  <cp:category/>
  <cp:contentStatus/>
</cp:coreProperties>
</file>