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Projects\costs.net\costs.net.seedy.api\Excel\"/>
    </mc:Choice>
  </mc:AlternateContent>
  <bookViews>
    <workbookView xWindow="0" yWindow="0" windowWidth="16932" windowHeight="4812" activeTab="1"/>
  </bookViews>
  <sheets>
    <sheet name="Exchange Rates" sheetId="1" r:id="rId1"/>
    <sheet name="Summary" sheetId="12" r:id="rId2"/>
    <sheet name="Properties" sheetId="14" state="hidden" r:id="rId3"/>
    <sheet name="MDL Going to" sheetId="7" state="veryHidden" r:id="rId4"/>
    <sheet name="MDL Currency" sheetId="8" state="veryHidden" r:id="rId5"/>
    <sheet name="MDLMenuExtras" sheetId="9" state="veryHidden" r:id="rId6"/>
    <sheet name="MDLBid" sheetId="10" state="veryHidden" r:id="rId7"/>
  </sheets>
  <definedNames>
    <definedName name="_xlnm._FilterDatabase" localSheetId="0" hidden="1">'Exchange Rates'!$A$8:$L$65</definedName>
  </definedNames>
  <calcPr calcId="171027"/>
</workbook>
</file>

<file path=xl/calcChain.xml><?xml version="1.0" encoding="utf-8"?>
<calcChain xmlns="http://schemas.openxmlformats.org/spreadsheetml/2006/main">
  <c r="J8" i="12" l="1"/>
  <c r="J9" i="12" l="1"/>
  <c r="A3" i="1"/>
  <c r="A5" i="1"/>
  <c r="D5" i="1" l="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8" i="1"/>
  <c r="H34" i="12"/>
  <c r="I27" i="12"/>
  <c r="H26" i="12"/>
  <c r="H23" i="12"/>
  <c r="H15" i="12"/>
  <c r="I37" i="12"/>
  <c r="I34" i="12"/>
  <c r="I29" i="12"/>
  <c r="I26" i="12"/>
  <c r="I23" i="12"/>
  <c r="I15" i="12"/>
  <c r="J35" i="12"/>
  <c r="I24" i="12"/>
  <c r="H21" i="12"/>
  <c r="I35" i="12"/>
  <c r="J18" i="12" l="1"/>
  <c r="I20" i="12"/>
  <c r="I17" i="12"/>
  <c r="I16" i="12"/>
  <c r="J27" i="12"/>
  <c r="J20" i="12"/>
  <c r="I18" i="12"/>
  <c r="I19" i="12"/>
  <c r="J19" i="12"/>
  <c r="J24" i="12"/>
  <c r="J17" i="12"/>
  <c r="J16" i="12"/>
  <c r="I21" i="12" l="1"/>
  <c r="I30" i="12" s="1"/>
  <c r="I38" i="12" s="1"/>
  <c r="J21" i="12"/>
  <c r="J30" i="12" s="1"/>
  <c r="J38" i="12" s="1"/>
</calcChain>
</file>

<file path=xl/comments1.xml><?xml version="1.0" encoding="utf-8"?>
<comments xmlns="http://schemas.openxmlformats.org/spreadsheetml/2006/main">
  <authors>
    <author>Miklas, Ewelina</author>
  </authors>
  <commentList>
    <comment ref="H15" authorId="0" shapeId="0">
      <text>
        <r>
          <rPr>
            <b/>
            <sz val="9"/>
            <color indexed="81"/>
            <rFont val="Tahoma"/>
            <family val="2"/>
            <charset val="238"/>
          </rPr>
          <t>Miklas, Ewelina:</t>
        </r>
        <r>
          <rPr>
            <sz val="9"/>
            <color indexed="81"/>
            <rFont val="Tahoma"/>
            <family val="2"/>
            <charset val="238"/>
          </rPr>
          <t xml:space="preserve">
protected, populated based on the  studio currency choice. 
That column is transferred to Adstream</t>
        </r>
      </text>
    </comment>
    <comment ref="I15" authorId="0" shapeId="0">
      <text>
        <r>
          <rPr>
            <b/>
            <sz val="9"/>
            <color indexed="81"/>
            <rFont val="Tahoma"/>
            <family val="2"/>
            <charset val="238"/>
          </rPr>
          <t xml:space="preserve">Miklas, Ewelina:
</t>
        </r>
        <r>
          <rPr>
            <sz val="9"/>
            <color indexed="81"/>
            <rFont val="Tahoma"/>
            <family val="2"/>
            <charset val="238"/>
          </rPr>
          <t xml:space="preserve">this column is not transferred to Adstream
</t>
        </r>
      </text>
    </comment>
    <comment ref="J15" authorId="0" shapeId="0">
      <text>
        <r>
          <rPr>
            <b/>
            <sz val="9"/>
            <color indexed="81"/>
            <rFont val="Tahoma"/>
            <family val="2"/>
            <charset val="238"/>
          </rPr>
          <t>Miklas, Ewelina:</t>
        </r>
        <r>
          <rPr>
            <sz val="9"/>
            <color indexed="81"/>
            <rFont val="Tahoma"/>
            <family val="2"/>
            <charset val="238"/>
          </rPr>
          <t xml:space="preserve">
the whole column in USD needs to be transferred to Adstream
</t>
        </r>
      </text>
    </comment>
    <comment ref="H23" authorId="0" shapeId="0">
      <text>
        <r>
          <rPr>
            <b/>
            <sz val="9"/>
            <color indexed="81"/>
            <rFont val="Tahoma"/>
            <family val="2"/>
            <charset val="238"/>
          </rPr>
          <t>Miklas, Ewelina:</t>
        </r>
        <r>
          <rPr>
            <sz val="9"/>
            <color indexed="81"/>
            <rFont val="Tahoma"/>
            <family val="2"/>
            <charset val="238"/>
          </rPr>
          <t xml:space="preserve">
protected, populated based on the agency currency choice. 
That column is transferred to Adstream</t>
        </r>
      </text>
    </comment>
    <comment ref="I23" authorId="0" shapeId="0">
      <text>
        <r>
          <rPr>
            <b/>
            <sz val="9"/>
            <color indexed="81"/>
            <rFont val="Tahoma"/>
            <family val="2"/>
            <charset val="238"/>
          </rPr>
          <t>Miklas, Ewelina:</t>
        </r>
        <r>
          <rPr>
            <sz val="9"/>
            <color indexed="81"/>
            <rFont val="Tahoma"/>
            <family val="2"/>
            <charset val="238"/>
          </rPr>
          <t xml:space="preserve">
this column is not transferred to Adstream</t>
        </r>
      </text>
    </comment>
    <comment ref="H26" authorId="0" shapeId="0">
      <text>
        <r>
          <rPr>
            <b/>
            <sz val="9"/>
            <color indexed="81"/>
            <rFont val="Tahoma"/>
            <family val="2"/>
            <charset val="238"/>
          </rPr>
          <t>Miklas, Ewelina:</t>
        </r>
        <r>
          <rPr>
            <sz val="9"/>
            <color indexed="81"/>
            <rFont val="Tahoma"/>
            <family val="2"/>
            <charset val="238"/>
          </rPr>
          <t xml:space="preserve">
protected, populated based on the agency currency choice. 
That column is transferred to Adstream</t>
        </r>
      </text>
    </comment>
    <comment ref="I26" authorId="0" shapeId="0">
      <text>
        <r>
          <rPr>
            <b/>
            <sz val="9"/>
            <color indexed="81"/>
            <rFont val="Tahoma"/>
            <family val="2"/>
            <charset val="238"/>
          </rPr>
          <t>Miklas, Ewelina:</t>
        </r>
        <r>
          <rPr>
            <sz val="9"/>
            <color indexed="81"/>
            <rFont val="Tahoma"/>
            <family val="2"/>
            <charset val="238"/>
          </rPr>
          <t xml:space="preserve">
this column is not transferred to Adstream</t>
        </r>
      </text>
    </comment>
    <comment ref="I29" authorId="0" shapeId="0">
      <text>
        <r>
          <rPr>
            <b/>
            <sz val="9"/>
            <color indexed="81"/>
            <rFont val="Tahoma"/>
            <family val="2"/>
            <charset val="238"/>
          </rPr>
          <t>Miklas, Ewelina:</t>
        </r>
        <r>
          <rPr>
            <sz val="9"/>
            <color indexed="81"/>
            <rFont val="Tahoma"/>
            <family val="2"/>
            <charset val="238"/>
          </rPr>
          <t xml:space="preserve">
this column IS transferred to Adstream</t>
        </r>
      </text>
    </comment>
  </commentList>
</comments>
</file>

<file path=xl/sharedStrings.xml><?xml version="1.0" encoding="utf-8"?>
<sst xmlns="http://schemas.openxmlformats.org/spreadsheetml/2006/main" count="196" uniqueCount="177">
  <si>
    <t>EPCATS WORKBOOK</t>
  </si>
  <si>
    <t>RELEASE 4.1</t>
  </si>
  <si>
    <t>Exchange Rates</t>
  </si>
  <si>
    <t>Last updated:</t>
  </si>
  <si>
    <t>USA</t>
  </si>
  <si>
    <t>USD</t>
  </si>
  <si>
    <t>Austria</t>
  </si>
  <si>
    <t>Belgium</t>
  </si>
  <si>
    <t>Czech Rep.</t>
  </si>
  <si>
    <t>CZK</t>
  </si>
  <si>
    <t>Denmark</t>
  </si>
  <si>
    <t>DKK</t>
  </si>
  <si>
    <t>Egypt</t>
  </si>
  <si>
    <t>EGP</t>
  </si>
  <si>
    <t>Euro</t>
  </si>
  <si>
    <t>EUR</t>
  </si>
  <si>
    <t>Germany</t>
  </si>
  <si>
    <t>Greece</t>
  </si>
  <si>
    <t>Netherlands</t>
  </si>
  <si>
    <t>Hungary</t>
  </si>
  <si>
    <t>Morocco</t>
  </si>
  <si>
    <t>MAD</t>
  </si>
  <si>
    <t>Poland</t>
  </si>
  <si>
    <t>PLN</t>
  </si>
  <si>
    <t>Portugal</t>
  </si>
  <si>
    <t>South Africa</t>
  </si>
  <si>
    <t>ZAR</t>
  </si>
  <si>
    <t>Spain</t>
  </si>
  <si>
    <t>Sweden</t>
  </si>
  <si>
    <t>SEK</t>
  </si>
  <si>
    <t>Switzerland</t>
  </si>
  <si>
    <t>CHF</t>
  </si>
  <si>
    <t>UK</t>
  </si>
  <si>
    <t>GBP</t>
  </si>
  <si>
    <t>Date</t>
  </si>
  <si>
    <t>Project Title-Campaign</t>
  </si>
  <si>
    <t>Brand/Product</t>
  </si>
  <si>
    <t xml:space="preserve">Exch.Rate     </t>
  </si>
  <si>
    <t>Estimate in $</t>
  </si>
  <si>
    <t>Cost. in Ag. curr</t>
  </si>
  <si>
    <t>T3</t>
  </si>
  <si>
    <t>France/Italy</t>
  </si>
  <si>
    <t>Israel</t>
  </si>
  <si>
    <t>ILS</t>
  </si>
  <si>
    <t>TRY</t>
  </si>
  <si>
    <t>Turkey (New)</t>
  </si>
  <si>
    <t>Romania (New Leu)</t>
  </si>
  <si>
    <t>RON</t>
  </si>
  <si>
    <t>AED</t>
  </si>
  <si>
    <t>Saudi Arabia</t>
  </si>
  <si>
    <t>SAR</t>
  </si>
  <si>
    <t>HUF</t>
  </si>
  <si>
    <t>Lebanon</t>
  </si>
  <si>
    <t>UN Arab Emerate</t>
  </si>
  <si>
    <t>Russia Fed</t>
  </si>
  <si>
    <t>RUR</t>
  </si>
  <si>
    <t>Hong Kong</t>
  </si>
  <si>
    <t>HKD</t>
  </si>
  <si>
    <t>Ukranian Hryvnya</t>
  </si>
  <si>
    <t>UAH</t>
  </si>
  <si>
    <t>CNY</t>
  </si>
  <si>
    <t>China</t>
  </si>
  <si>
    <t>Kazakhstan</t>
  </si>
  <si>
    <t>KZT</t>
  </si>
  <si>
    <t>Pakistan</t>
  </si>
  <si>
    <t>PKR</t>
  </si>
  <si>
    <t>Moldova</t>
  </si>
  <si>
    <t>MDL</t>
  </si>
  <si>
    <t>Macedonia</t>
  </si>
  <si>
    <t>MKD</t>
  </si>
  <si>
    <t>Nigeria</t>
  </si>
  <si>
    <t>NGN</t>
  </si>
  <si>
    <t>Latvia</t>
  </si>
  <si>
    <t>LVL</t>
  </si>
  <si>
    <t>Australia</t>
  </si>
  <si>
    <t>AUD</t>
  </si>
  <si>
    <t>Kenya</t>
  </si>
  <si>
    <t>KES</t>
  </si>
  <si>
    <t>Norway</t>
  </si>
  <si>
    <t>NOK</t>
  </si>
  <si>
    <t>Tunisia</t>
  </si>
  <si>
    <t>TND</t>
  </si>
  <si>
    <t>Argentina</t>
  </si>
  <si>
    <t>ARS</t>
  </si>
  <si>
    <t>Bolivia</t>
  </si>
  <si>
    <t>BOB</t>
  </si>
  <si>
    <t>Brazil</t>
  </si>
  <si>
    <t>BRL</t>
  </si>
  <si>
    <t>Chile</t>
  </si>
  <si>
    <t>CLP</t>
  </si>
  <si>
    <t>Colombia</t>
  </si>
  <si>
    <t>COP</t>
  </si>
  <si>
    <t>Costa Rica</t>
  </si>
  <si>
    <t>CRC</t>
  </si>
  <si>
    <t>Dominican Republic</t>
  </si>
  <si>
    <t>DOP</t>
  </si>
  <si>
    <t>Guetemala</t>
  </si>
  <si>
    <t>GTQ</t>
  </si>
  <si>
    <t>Hondura</t>
  </si>
  <si>
    <t>HNL</t>
  </si>
  <si>
    <t>Mexico</t>
  </si>
  <si>
    <t>MXN</t>
  </si>
  <si>
    <t>Nicaragua</t>
  </si>
  <si>
    <t>NIO</t>
  </si>
  <si>
    <t>Paraguay</t>
  </si>
  <si>
    <t>PYG</t>
  </si>
  <si>
    <t>Panama</t>
  </si>
  <si>
    <t>PAB</t>
  </si>
  <si>
    <t>Peru</t>
  </si>
  <si>
    <t>PEN</t>
  </si>
  <si>
    <t>Uruguay</t>
  </si>
  <si>
    <t>UYU</t>
  </si>
  <si>
    <t>Venezuela</t>
  </si>
  <si>
    <t>VEF</t>
  </si>
  <si>
    <t>VEB</t>
  </si>
  <si>
    <t>India</t>
  </si>
  <si>
    <t>INR</t>
  </si>
  <si>
    <t xml:space="preserve">Agency </t>
  </si>
  <si>
    <t>Assets</t>
  </si>
  <si>
    <t>Cost in Bidding Currency</t>
  </si>
  <si>
    <t>T4</t>
  </si>
  <si>
    <t xml:space="preserve">  T1+T2+T3+T4</t>
  </si>
  <si>
    <t>Audio Quotation Summary Form</t>
  </si>
  <si>
    <t>Agency Currency</t>
  </si>
  <si>
    <t>Studio Currency</t>
  </si>
  <si>
    <t>Audio Production Company</t>
  </si>
  <si>
    <t>1.  STUDIO COSTS</t>
  </si>
  <si>
    <t>S1</t>
  </si>
  <si>
    <t>TALENT FEES</t>
  </si>
  <si>
    <t>S2</t>
  </si>
  <si>
    <t>VO RECORDING SESSIONS</t>
  </si>
  <si>
    <t>S3</t>
  </si>
  <si>
    <t>SOUND DESIGN &amp; FINAL MIX</t>
  </si>
  <si>
    <t>S4</t>
  </si>
  <si>
    <t>MUSIC COMPOSITION &amp; RECORDING SESSIONS</t>
  </si>
  <si>
    <t>S5</t>
  </si>
  <si>
    <t>STUDIO MARK UP (if applicable)</t>
  </si>
  <si>
    <t xml:space="preserve">T1       TOTAL STUDIO COST </t>
  </si>
  <si>
    <r>
      <t xml:space="preserve">3. TAX/IMPORTATION FEES (when applicable)                                   </t>
    </r>
    <r>
      <rPr>
        <b/>
        <sz val="12"/>
        <rFont val="Calibri"/>
        <family val="2"/>
      </rPr>
      <t xml:space="preserve"> </t>
    </r>
  </si>
  <si>
    <t>TOTAL AUDIO PRODUCTION COST</t>
  </si>
  <si>
    <t xml:space="preserve">5. TALENT USAGE/BUYOUTS </t>
  </si>
  <si>
    <t>T5       TOTAL USAGE/BUYOUTS</t>
  </si>
  <si>
    <t>TOTAL AUDIO PRODUCTION COST w/ USAGE/BUYOUTS</t>
  </si>
  <si>
    <t xml:space="preserve">  T1+T2+T3+T4+T5 </t>
  </si>
  <si>
    <t xml:space="preserve">Section below is not transferred to Adstream </t>
  </si>
  <si>
    <t>metadata mapping</t>
  </si>
  <si>
    <t>Talent Fees</t>
  </si>
  <si>
    <t>Vo Recording Sessions</t>
  </si>
  <si>
    <t>Music Recording Sessions</t>
  </si>
  <si>
    <t>Studio Mark Up (if applicable)</t>
  </si>
  <si>
    <t>subtotal studio cost</t>
  </si>
  <si>
    <t>tax</t>
  </si>
  <si>
    <t xml:space="preserve">4.  P&amp;G INSURANCE                                                          </t>
  </si>
  <si>
    <t>Total Audio Production Cost</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</si>
  <si>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</si>
  <si>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</si>
  <si>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</si>
  <si>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</si>
  <si>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</si>
  <si>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Active</t>
  </si>
  <si>
    <t xml:space="preserve">This colour indicates cells that should be filled in </t>
  </si>
  <si>
    <t>This colour indicates cells that must not be filled and are protected</t>
  </si>
  <si>
    <t>ADCosts Number</t>
  </si>
  <si>
    <t>Sound Design &amp; Final Mix</t>
  </si>
  <si>
    <t>P&amp;G insurance</t>
  </si>
  <si>
    <t>(version March 1, 2017)</t>
  </si>
  <si>
    <t>Name</t>
  </si>
  <si>
    <t>Value</t>
  </si>
  <si>
    <t>Content Type</t>
  </si>
  <si>
    <t>Audio</t>
  </si>
  <si>
    <t>All</t>
  </si>
  <si>
    <t>Production</t>
  </si>
  <si>
    <t>Format Type</t>
  </si>
  <si>
    <t>Summary</t>
  </si>
  <si>
    <t>DO NOT MODIFY THIS SHEET</t>
  </si>
  <si>
    <t>Mapping Key</t>
  </si>
  <si>
    <t>AudioAllSummary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</si>
</sst>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quot;$&quot;* #,##0_);_(&quot;$&quot;* \(#,##0\);_(&quot;$&quot;* &quot;-&quot;_);_(@_)"/>
    <numFmt numFmtId="165" formatCode="_(* #,##0_);_(* \(#,##0\);_(* &quot;-&quot;_);_(@_)"/>
    <numFmt numFmtId="166" formatCode="_(* #,##0.00_);_(* \(#,##0.00\);_(* &quot;-&quot;??_);_(@_)"/>
    <numFmt numFmtId="167" formatCode="_(* #,##0_);_(* \(#,##0\);_(* &quot;-&quot;??_);_(@_)"/>
    <numFmt numFmtId="168" formatCode=";;;"/>
    <numFmt numFmtId="169" formatCode="_-* #,##0\ _€_-;\-* #,##0\ _€_-;_-* &quot;-&quot;\ _€_-;_-@_-"/>
    <numFmt numFmtId="170" formatCode="_-* #,##0.00\ _€_-;\-* #,##0.00\ _€_-;_-* &quot;-&quot;??\ _€_-;_-@_-"/>
  </numFmts>
  <fonts count="31">
    <font>
      <sz val="10"/>
      <name val="Arial"/>
    </font>
    <font>
      <b/>
      <sz val="10"/>
      <name val="Arial"/>
      <family val="2"/>
    </font>
    <font>
      <sz val="10"/>
      <name val="Arial"/>
      <family val="2"/>
    </font>
    <font>
      <sz val="11"/>
      <name val="Arial"/>
      <family val="2"/>
    </font>
    <font>
      <sz val="10"/>
      <color indexed="62"/>
      <name val="Arial"/>
      <family val="2"/>
    </font>
    <font>
      <b/>
      <sz val="14"/>
      <color indexed="10"/>
      <name val="Arial"/>
      <family val="2"/>
    </font>
    <font>
      <b/>
      <sz val="12"/>
      <color indexed="10"/>
      <name val="Arial"/>
      <family val="2"/>
    </font>
    <font>
      <sz val="10"/>
      <name val="Aharoni"/>
      <charset val="177"/>
    </font>
    <font>
      <sz val="10"/>
      <name val="Aharoni"/>
      <charset val="177"/>
    </font>
    <font>
      <sz val="10"/>
      <name val="Arial"/>
      <family val="2"/>
    </font>
    <font>
      <b/>
      <sz val="12"/>
      <name val="Calibri"/>
      <family val="2"/>
    </font>
    <font>
      <sz val="9"/>
      <color indexed="81"/>
      <name val="Tahoma"/>
      <family val="2"/>
      <charset val="238"/>
    </font>
    <font>
      <b/>
      <sz val="9"/>
      <color indexed="81"/>
      <name val="Tahoma"/>
      <family val="2"/>
      <charset val="238"/>
    </font>
    <font>
      <b/>
      <sz val="12"/>
      <name val="Calibri"/>
      <family val="2"/>
      <scheme val="minor"/>
    </font>
    <font>
      <sz val="12"/>
      <name val="Calibri"/>
      <family val="2"/>
      <scheme val="minor"/>
    </font>
    <font>
      <sz val="16"/>
      <name val="Calibri"/>
      <family val="2"/>
      <scheme val="minor"/>
    </font>
    <font>
      <sz val="11"/>
      <name val="Calibri"/>
      <family val="2"/>
      <scheme val="minor"/>
    </font>
    <font>
      <sz val="28"/>
      <color theme="0"/>
      <name val="Calibri Light"/>
      <family val="2"/>
    </font>
    <font>
      <sz val="18"/>
      <name val="Calibri"/>
      <family val="2"/>
      <scheme val="minor"/>
    </font>
    <font>
      <sz val="14"/>
      <name val="Calibri Light"/>
      <family val="2"/>
    </font>
    <font>
      <b/>
      <sz val="11"/>
      <name val="Calibri"/>
      <family val="2"/>
      <scheme val="minor"/>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9"/>
      <color theme="0"/>
      <name val="Calibri"/>
      <family val="2"/>
      <scheme val="minor"/>
    </font>
    <font>
      <sz val="9"/>
      <name val="Arial"/>
      <family val="2"/>
    </font>
    <font>
      <b/>
      <sz val="16"/>
      <color rgb="FFFF0000"/>
      <name val="Calibri"/>
      <family val="2"/>
      <scheme val="minor"/>
    </font>
  </fonts>
  <fills count="22">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0" tint="-0.34998626667073579"/>
        <bgColor indexed="64"/>
      </patternFill>
    </fill>
    <fill>
      <patternFill patternType="solid">
        <fgColor rgb="FF92D05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rgb="FF7030A0"/>
        <bgColor indexed="64"/>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theme="7"/>
        <bgColor indexed="64"/>
      </patternFill>
    </fill>
    <fill>
      <patternFill patternType="solid">
        <fgColor theme="1" tint="0.34998626667073579"/>
        <bgColor indexed="64"/>
      </patternFill>
    </fill>
  </fills>
  <borders count="14">
    <border>
      <left/>
      <right/>
      <top/>
      <bottom/>
      <diagonal/>
    </border>
    <border>
      <left style="medium">
        <color indexed="64"/>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23">
    <xf numFmtId="0" fontId="0"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7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9" fillId="0" borderId="0"/>
    <xf numFmtId="0" fontId="2" fillId="0" borderId="0"/>
    <xf numFmtId="0" fontId="7"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0" fontId="2" fillId="0" borderId="0"/>
  </cellStyleXfs>
  <cellXfs count="152">
    <xf numFmtId="0" fontId="0" fillId="0" borderId="0" xfId="0"/>
    <xf numFmtId="0" fontId="14" fillId="7" borderId="0" xfId="0" applyFont="1" applyFill="1" applyAlignment="1" applyProtection="1">
      <alignment vertical="center"/>
      <protection hidden="1"/>
    </xf>
    <xf numFmtId="0" fontId="14" fillId="0" borderId="2" xfId="0" applyFont="1" applyFill="1" applyBorder="1" applyAlignment="1" applyProtection="1">
      <alignment vertical="center"/>
      <protection hidden="1"/>
    </xf>
    <xf numFmtId="0" fontId="14" fillId="0" borderId="3" xfId="0" applyFont="1" applyFill="1" applyBorder="1" applyAlignment="1" applyProtection="1">
      <alignment vertical="center"/>
      <protection hidden="1"/>
    </xf>
    <xf numFmtId="0" fontId="14" fillId="0" borderId="3" xfId="0" applyFont="1" applyFill="1" applyBorder="1" applyAlignment="1" applyProtection="1">
      <alignment vertical="center" wrapText="1"/>
      <protection hidden="1"/>
    </xf>
    <xf numFmtId="0" fontId="14" fillId="0" borderId="4" xfId="0" applyFont="1" applyFill="1" applyBorder="1" applyAlignment="1" applyProtection="1">
      <alignment vertical="center" wrapText="1"/>
      <protection hidden="1"/>
    </xf>
    <xf numFmtId="0" fontId="14" fillId="4" borderId="0" xfId="0" applyFont="1" applyFill="1" applyAlignment="1" applyProtection="1">
      <alignment vertical="center"/>
      <protection hidden="1"/>
    </xf>
    <xf numFmtId="0" fontId="14" fillId="5" borderId="2" xfId="0" applyFont="1" applyFill="1" applyBorder="1" applyAlignment="1" applyProtection="1">
      <alignment vertical="center"/>
      <protection hidden="1"/>
    </xf>
    <xf numFmtId="0" fontId="15" fillId="5" borderId="3" xfId="0" applyFont="1" applyFill="1" applyBorder="1" applyAlignment="1" applyProtection="1">
      <alignment vertical="center"/>
      <protection hidden="1"/>
    </xf>
    <xf numFmtId="0" fontId="15" fillId="5" borderId="3" xfId="0" applyFont="1" applyFill="1" applyBorder="1" applyAlignment="1" applyProtection="1">
      <alignment vertical="center" wrapText="1"/>
      <protection hidden="1"/>
    </xf>
    <xf numFmtId="0" fontId="15" fillId="5" borderId="4" xfId="0" applyFont="1" applyFill="1" applyBorder="1" applyAlignment="1" applyProtection="1">
      <alignment vertical="center" wrapText="1"/>
      <protection hidden="1"/>
    </xf>
    <xf numFmtId="0" fontId="16" fillId="7" borderId="0" xfId="0" applyFont="1" applyFill="1" applyAlignment="1" applyProtection="1">
      <alignment vertical="center"/>
      <protection hidden="1"/>
    </xf>
    <xf numFmtId="0" fontId="17" fillId="14" borderId="5" xfId="0" applyFont="1" applyFill="1" applyBorder="1" applyAlignment="1" applyProtection="1">
      <alignment vertical="center"/>
      <protection hidden="1"/>
    </xf>
    <xf numFmtId="0" fontId="17" fillId="15" borderId="6" xfId="0" applyFont="1" applyFill="1" applyBorder="1" applyAlignment="1" applyProtection="1">
      <alignment vertical="center"/>
      <protection hidden="1"/>
    </xf>
    <xf numFmtId="0" fontId="18" fillId="16" borderId="6" xfId="0" applyFont="1" applyFill="1" applyBorder="1" applyAlignment="1" applyProtection="1">
      <alignment wrapText="1"/>
      <protection hidden="1"/>
    </xf>
    <xf numFmtId="0" fontId="18" fillId="16" borderId="7" xfId="0" applyFont="1" applyFill="1" applyBorder="1" applyAlignment="1" applyProtection="1">
      <alignment wrapText="1"/>
      <protection hidden="1"/>
    </xf>
    <xf numFmtId="0" fontId="16" fillId="4" borderId="0" xfId="0" applyFont="1" applyFill="1" applyAlignment="1" applyProtection="1">
      <alignment vertical="center"/>
      <protection hidden="1"/>
    </xf>
    <xf numFmtId="0" fontId="16" fillId="7" borderId="0" xfId="0" applyFont="1" applyFill="1" applyBorder="1" applyAlignment="1" applyProtection="1">
      <alignment vertical="center"/>
      <protection hidden="1"/>
    </xf>
    <xf numFmtId="0" fontId="19" fillId="7" borderId="0" xfId="0" applyFont="1" applyFill="1" applyBorder="1" applyAlignment="1" applyProtection="1">
      <alignment vertical="center"/>
      <protection hidden="1"/>
    </xf>
    <xf numFmtId="0" fontId="19" fillId="7" borderId="0" xfId="0" applyFont="1" applyFill="1" applyBorder="1" applyAlignment="1" applyProtection="1">
      <alignment vertical="center" wrapText="1"/>
      <protection hidden="1"/>
    </xf>
    <xf numFmtId="0" fontId="20" fillId="4" borderId="0" xfId="0" applyFont="1" applyFill="1" applyBorder="1" applyAlignment="1" applyProtection="1">
      <alignment vertical="center"/>
      <protection hidden="1"/>
    </xf>
    <xf numFmtId="0" fontId="19" fillId="5" borderId="2" xfId="0" applyFont="1" applyFill="1" applyBorder="1" applyAlignment="1" applyProtection="1">
      <alignment vertical="center"/>
      <protection hidden="1"/>
    </xf>
    <xf numFmtId="0" fontId="19" fillId="5" borderId="4" xfId="0" applyFont="1" applyFill="1" applyBorder="1" applyAlignment="1" applyProtection="1">
      <alignment vertical="center"/>
      <protection hidden="1"/>
    </xf>
    <xf numFmtId="0" fontId="21" fillId="5" borderId="2" xfId="0" applyFont="1" applyFill="1" applyBorder="1" applyAlignment="1" applyProtection="1">
      <alignment vertical="center"/>
      <protection hidden="1"/>
    </xf>
    <xf numFmtId="0" fontId="21" fillId="5" borderId="4" xfId="0" applyFont="1" applyFill="1" applyBorder="1" applyAlignment="1" applyProtection="1">
      <alignment vertical="center"/>
      <protection hidden="1"/>
    </xf>
    <xf numFmtId="0" fontId="19" fillId="17" borderId="2" xfId="0" applyFont="1" applyFill="1" applyBorder="1" applyAlignment="1" applyProtection="1">
      <alignment vertical="center"/>
      <protection hidden="1"/>
    </xf>
    <xf numFmtId="0" fontId="19" fillId="17" borderId="4" xfId="0" applyFont="1" applyFill="1" applyBorder="1" applyAlignment="1" applyProtection="1">
      <alignment vertical="center"/>
      <protection hidden="1"/>
    </xf>
    <xf numFmtId="0" fontId="19" fillId="17" borderId="2" xfId="0" applyFont="1" applyFill="1" applyBorder="1" applyAlignment="1" applyProtection="1">
      <alignment vertical="center" wrapText="1"/>
      <protection hidden="1"/>
    </xf>
    <xf numFmtId="166" fontId="19" fillId="5" borderId="8" xfId="16" applyNumberFormat="1" applyFont="1" applyFill="1" applyBorder="1" applyAlignment="1" applyProtection="1">
      <alignment horizontal="center" vertical="center" wrapText="1"/>
      <protection hidden="1"/>
    </xf>
    <xf numFmtId="0" fontId="21" fillId="5" borderId="2" xfId="16" applyFont="1" applyFill="1" applyBorder="1" applyAlignment="1" applyProtection="1">
      <alignment vertical="center"/>
      <protection hidden="1"/>
    </xf>
    <xf numFmtId="0" fontId="21" fillId="5" borderId="4" xfId="16" applyFont="1" applyFill="1" applyBorder="1" applyAlignment="1" applyProtection="1">
      <alignment vertical="center"/>
      <protection hidden="1"/>
    </xf>
    <xf numFmtId="0" fontId="19" fillId="18" borderId="2" xfId="0" applyFont="1" applyFill="1" applyBorder="1" applyAlignment="1" applyProtection="1">
      <alignment vertical="center"/>
      <protection hidden="1"/>
    </xf>
    <xf numFmtId="0" fontId="19" fillId="18" borderId="4" xfId="0" applyFont="1" applyFill="1" applyBorder="1" applyAlignment="1" applyProtection="1">
      <alignment vertical="center"/>
      <protection hidden="1"/>
    </xf>
    <xf numFmtId="0" fontId="19" fillId="18" borderId="2" xfId="0" applyFont="1" applyFill="1" applyBorder="1" applyAlignment="1" applyProtection="1">
      <alignment vertical="center" wrapText="1"/>
      <protection hidden="1"/>
    </xf>
    <xf numFmtId="0" fontId="19" fillId="5" borderId="2" xfId="0" applyFont="1" applyFill="1" applyBorder="1" applyAlignment="1" applyProtection="1">
      <protection hidden="1"/>
    </xf>
    <xf numFmtId="0" fontId="19" fillId="5" borderId="4" xfId="0" applyFont="1" applyFill="1" applyBorder="1" applyAlignment="1" applyProtection="1">
      <protection hidden="1"/>
    </xf>
    <xf numFmtId="0" fontId="14" fillId="13" borderId="2" xfId="0" applyFont="1" applyFill="1" applyBorder="1" applyAlignment="1" applyProtection="1">
      <alignment vertical="center"/>
      <protection hidden="1"/>
    </xf>
    <xf numFmtId="0" fontId="14" fillId="13" borderId="3" xfId="0" applyFont="1" applyFill="1" applyBorder="1" applyAlignment="1" applyProtection="1">
      <alignment vertical="center"/>
      <protection hidden="1"/>
    </xf>
    <xf numFmtId="0" fontId="14" fillId="13" borderId="4" xfId="0" applyFont="1" applyFill="1" applyBorder="1" applyAlignment="1" applyProtection="1">
      <alignment vertical="center"/>
      <protection hidden="1"/>
    </xf>
    <xf numFmtId="0" fontId="14" fillId="7" borderId="0" xfId="0" applyFont="1" applyFill="1" applyBorder="1" applyAlignment="1" applyProtection="1">
      <alignment vertical="top"/>
      <protection hidden="1"/>
    </xf>
    <xf numFmtId="0" fontId="14" fillId="18" borderId="2" xfId="0" applyFont="1" applyFill="1" applyBorder="1" applyAlignment="1" applyProtection="1">
      <alignment horizontal="center" vertical="center"/>
      <protection hidden="1"/>
    </xf>
    <xf numFmtId="0" fontId="14" fillId="17" borderId="2" xfId="0" applyFont="1" applyFill="1" applyBorder="1" applyAlignment="1" applyProtection="1">
      <alignment horizontal="center" vertical="center"/>
      <protection hidden="1"/>
    </xf>
    <xf numFmtId="0" fontId="22" fillId="19" borderId="8" xfId="0" applyFont="1" applyFill="1" applyBorder="1" applyAlignment="1" applyProtection="1">
      <alignment horizontal="center" vertical="center"/>
      <protection hidden="1"/>
    </xf>
    <xf numFmtId="0" fontId="14" fillId="5" borderId="5" xfId="0" applyFont="1" applyFill="1" applyBorder="1" applyAlignment="1" applyProtection="1">
      <alignment vertical="center"/>
      <protection hidden="1"/>
    </xf>
    <xf numFmtId="0" fontId="14" fillId="5" borderId="6" xfId="0" applyFont="1" applyFill="1" applyBorder="1" applyAlignment="1" applyProtection="1">
      <alignment vertical="center"/>
      <protection hidden="1"/>
    </xf>
    <xf numFmtId="0" fontId="14" fillId="5" borderId="7" xfId="0" applyFont="1" applyFill="1" applyBorder="1" applyAlignment="1" applyProtection="1">
      <alignment vertical="center"/>
      <protection hidden="1"/>
    </xf>
    <xf numFmtId="0" fontId="14" fillId="5" borderId="3" xfId="0" applyFont="1" applyFill="1" applyBorder="1" applyAlignment="1" applyProtection="1">
      <alignment vertical="center"/>
      <protection hidden="1"/>
    </xf>
    <xf numFmtId="0" fontId="14" fillId="5" borderId="4" xfId="0" applyFont="1" applyFill="1" applyBorder="1" applyAlignment="1" applyProtection="1">
      <alignment vertical="center"/>
      <protection hidden="1"/>
    </xf>
    <xf numFmtId="0" fontId="14" fillId="5" borderId="9" xfId="0" applyFont="1" applyFill="1" applyBorder="1" applyAlignment="1" applyProtection="1">
      <alignment vertical="center"/>
      <protection hidden="1"/>
    </xf>
    <xf numFmtId="0" fontId="14" fillId="5" borderId="10" xfId="0" applyFont="1" applyFill="1" applyBorder="1" applyAlignment="1" applyProtection="1">
      <alignment vertical="center"/>
      <protection hidden="1"/>
    </xf>
    <xf numFmtId="0" fontId="14" fillId="5" borderId="11" xfId="0" applyFont="1" applyFill="1" applyBorder="1" applyAlignment="1" applyProtection="1">
      <alignment vertical="center"/>
      <protection hidden="1"/>
    </xf>
    <xf numFmtId="0" fontId="16" fillId="4" borderId="0" xfId="0" applyFont="1" applyFill="1" applyBorder="1" applyAlignment="1" applyProtection="1">
      <alignment vertical="center"/>
      <protection hidden="1"/>
    </xf>
    <xf numFmtId="9" fontId="14" fillId="5" borderId="8" xfId="18" applyFont="1" applyFill="1" applyBorder="1" applyAlignment="1" applyProtection="1">
      <alignment horizontal="center" vertical="center"/>
      <protection hidden="1"/>
    </xf>
    <xf numFmtId="166" fontId="14" fillId="5" borderId="8" xfId="1" applyNumberFormat="1" applyFont="1" applyFill="1" applyBorder="1" applyAlignment="1" applyProtection="1">
      <alignment horizontal="center" vertical="center"/>
      <protection hidden="1"/>
    </xf>
    <xf numFmtId="0" fontId="14" fillId="7" borderId="0" xfId="0" applyFont="1" applyFill="1" applyBorder="1" applyAlignment="1" applyProtection="1">
      <alignment vertical="center"/>
      <protection hidden="1"/>
    </xf>
    <xf numFmtId="0" fontId="14" fillId="12" borderId="2" xfId="0" applyFont="1" applyFill="1" applyBorder="1" applyAlignment="1" applyProtection="1">
      <alignment vertical="center"/>
      <protection hidden="1"/>
    </xf>
    <xf numFmtId="0" fontId="14" fillId="12" borderId="3" xfId="0" applyFont="1" applyFill="1" applyBorder="1" applyAlignment="1" applyProtection="1">
      <alignment vertical="center"/>
      <protection hidden="1"/>
    </xf>
    <xf numFmtId="0" fontId="14" fillId="12" borderId="4" xfId="0" applyFont="1" applyFill="1" applyBorder="1" applyAlignment="1" applyProtection="1">
      <alignment vertical="center"/>
      <protection hidden="1"/>
    </xf>
    <xf numFmtId="0" fontId="13" fillId="4" borderId="0" xfId="0" applyFont="1" applyFill="1" applyAlignment="1" applyProtection="1">
      <alignment vertical="center"/>
      <protection hidden="1"/>
    </xf>
    <xf numFmtId="0" fontId="14" fillId="11" borderId="2" xfId="0" applyFont="1" applyFill="1" applyBorder="1" applyAlignment="1" applyProtection="1">
      <alignment vertical="center"/>
      <protection hidden="1"/>
    </xf>
    <xf numFmtId="0" fontId="14" fillId="11" borderId="3" xfId="0" applyFont="1" applyFill="1" applyBorder="1" applyAlignment="1" applyProtection="1">
      <alignment vertical="center"/>
      <protection hidden="1"/>
    </xf>
    <xf numFmtId="0" fontId="14" fillId="11" borderId="4" xfId="0" applyFont="1" applyFill="1" applyBorder="1" applyAlignment="1" applyProtection="1">
      <alignment vertical="center"/>
      <protection hidden="1"/>
    </xf>
    <xf numFmtId="0" fontId="22" fillId="8" borderId="2" xfId="0" applyFont="1" applyFill="1" applyBorder="1" applyAlignment="1" applyProtection="1">
      <alignment vertical="center"/>
      <protection hidden="1"/>
    </xf>
    <xf numFmtId="0" fontId="22" fillId="8" borderId="3" xfId="0" applyFont="1" applyFill="1" applyBorder="1" applyAlignment="1" applyProtection="1">
      <alignment vertical="center"/>
      <protection hidden="1"/>
    </xf>
    <xf numFmtId="0" fontId="22" fillId="8" borderId="4" xfId="0" applyFont="1" applyFill="1" applyBorder="1" applyAlignment="1" applyProtection="1">
      <alignment vertical="center"/>
      <protection hidden="1"/>
    </xf>
    <xf numFmtId="166" fontId="14" fillId="8" borderId="8" xfId="0" applyNumberFormat="1" applyFont="1" applyFill="1" applyBorder="1" applyAlignment="1" applyProtection="1">
      <alignment horizontal="center" vertical="center"/>
      <protection hidden="1"/>
    </xf>
    <xf numFmtId="37" fontId="14" fillId="8" borderId="8" xfId="1" applyNumberFormat="1" applyFont="1" applyFill="1" applyBorder="1" applyAlignment="1" applyProtection="1">
      <alignment horizontal="center" vertical="center"/>
      <protection hidden="1"/>
    </xf>
    <xf numFmtId="0" fontId="14" fillId="10" borderId="2" xfId="0" applyFont="1" applyFill="1" applyBorder="1" applyAlignment="1" applyProtection="1">
      <alignment vertical="center"/>
      <protection hidden="1"/>
    </xf>
    <xf numFmtId="0" fontId="14" fillId="10" borderId="3" xfId="0" applyFont="1" applyFill="1" applyBorder="1" applyAlignment="1" applyProtection="1">
      <alignment vertical="center"/>
      <protection hidden="1"/>
    </xf>
    <xf numFmtId="0" fontId="14" fillId="10" borderId="4" xfId="0" applyFont="1" applyFill="1" applyBorder="1" applyAlignment="1" applyProtection="1">
      <alignment vertical="center"/>
      <protection hidden="1"/>
    </xf>
    <xf numFmtId="0" fontId="14" fillId="20" borderId="2" xfId="0" applyFont="1" applyFill="1" applyBorder="1" applyAlignment="1" applyProtection="1">
      <alignment horizontal="center" vertical="center"/>
      <protection hidden="1"/>
    </xf>
    <xf numFmtId="0" fontId="23" fillId="14" borderId="9" xfId="0" applyFont="1" applyFill="1" applyBorder="1" applyAlignment="1" applyProtection="1">
      <alignment horizontal="left" vertical="top"/>
      <protection hidden="1"/>
    </xf>
    <xf numFmtId="0" fontId="23" fillId="15" borderId="10" xfId="0" applyFont="1" applyFill="1" applyBorder="1" applyAlignment="1" applyProtection="1">
      <alignment horizontal="left" vertical="top"/>
      <protection hidden="1"/>
    </xf>
    <xf numFmtId="0" fontId="23" fillId="15" borderId="10" xfId="0" applyFont="1" applyFill="1" applyBorder="1" applyAlignment="1" applyProtection="1">
      <alignment horizontal="left" vertical="top" wrapText="1"/>
      <protection hidden="1"/>
    </xf>
    <xf numFmtId="0" fontId="23" fillId="15" borderId="3" xfId="0" applyFont="1" applyFill="1" applyBorder="1" applyAlignment="1" applyProtection="1">
      <alignment horizontal="left" vertical="top"/>
      <protection hidden="1"/>
    </xf>
    <xf numFmtId="0" fontId="23" fillId="15" borderId="3" xfId="0" applyFont="1" applyFill="1" applyBorder="1" applyAlignment="1" applyProtection="1">
      <alignment horizontal="left" vertical="top" wrapText="1"/>
      <protection hidden="1"/>
    </xf>
    <xf numFmtId="0" fontId="23" fillId="15" borderId="4" xfId="0" applyFont="1" applyFill="1" applyBorder="1" applyAlignment="1" applyProtection="1">
      <alignment horizontal="left" vertical="top" wrapText="1"/>
      <protection hidden="1"/>
    </xf>
    <xf numFmtId="0" fontId="13" fillId="4" borderId="0" xfId="0" applyFont="1" applyFill="1" applyBorder="1" applyAlignment="1" applyProtection="1">
      <alignment horizontal="left" vertical="center"/>
      <protection hidden="1"/>
    </xf>
    <xf numFmtId="0" fontId="19" fillId="7" borderId="8" xfId="16" applyFont="1" applyFill="1" applyBorder="1" applyAlignment="1" applyProtection="1">
      <alignment horizontal="center" vertical="center" wrapText="1"/>
      <protection hidden="1"/>
    </xf>
    <xf numFmtId="166" fontId="13" fillId="4" borderId="0" xfId="0" applyNumberFormat="1" applyFont="1" applyFill="1" applyAlignment="1" applyProtection="1">
      <alignment vertical="center"/>
      <protection hidden="1"/>
    </xf>
    <xf numFmtId="0" fontId="18" fillId="0" borderId="0" xfId="0" applyFont="1" applyAlignment="1" applyProtection="1">
      <alignment horizontal="left" vertical="top"/>
      <protection hidden="1"/>
    </xf>
    <xf numFmtId="0" fontId="24" fillId="0" borderId="6" xfId="0" applyFont="1" applyFill="1" applyBorder="1" applyAlignment="1" applyProtection="1">
      <alignment horizontal="left" vertical="top"/>
      <protection hidden="1"/>
    </xf>
    <xf numFmtId="0" fontId="25" fillId="0" borderId="6" xfId="0" applyFont="1" applyFill="1" applyBorder="1" applyAlignment="1" applyProtection="1">
      <alignment horizontal="left" vertical="top"/>
      <protection hidden="1"/>
    </xf>
    <xf numFmtId="0" fontId="25" fillId="0" borderId="6" xfId="0" applyFont="1" applyBorder="1" applyAlignment="1" applyProtection="1">
      <alignment horizontal="left" vertical="top"/>
      <protection hidden="1"/>
    </xf>
    <xf numFmtId="0" fontId="25" fillId="0" borderId="6" xfId="0" applyFont="1" applyBorder="1" applyAlignment="1" applyProtection="1">
      <alignment horizontal="left" vertical="top" wrapText="1"/>
      <protection hidden="1"/>
    </xf>
    <xf numFmtId="14" fontId="24" fillId="0" borderId="6" xfId="0" applyNumberFormat="1" applyFont="1" applyFill="1" applyBorder="1" applyAlignment="1" applyProtection="1">
      <alignment horizontal="left" vertical="top"/>
      <protection hidden="1"/>
    </xf>
    <xf numFmtId="0" fontId="25" fillId="0" borderId="0" xfId="0" applyFont="1" applyFill="1" applyBorder="1" applyAlignment="1" applyProtection="1">
      <alignment horizontal="left" vertical="top"/>
      <protection hidden="1"/>
    </xf>
    <xf numFmtId="0" fontId="25" fillId="0" borderId="0" xfId="0" applyFont="1" applyFill="1" applyBorder="1" applyAlignment="1" applyProtection="1">
      <alignment horizontal="left" vertical="top" wrapText="1"/>
      <protection hidden="1"/>
    </xf>
    <xf numFmtId="0" fontId="25" fillId="0" borderId="0" xfId="0" applyFont="1" applyAlignment="1" applyProtection="1">
      <alignment horizontal="left" vertical="top"/>
      <protection hidden="1"/>
    </xf>
    <xf numFmtId="0" fontId="26" fillId="4" borderId="5" xfId="0" applyFont="1" applyFill="1" applyBorder="1" applyAlignment="1" applyProtection="1">
      <alignment horizontal="left" vertical="top"/>
      <protection hidden="1"/>
    </xf>
    <xf numFmtId="0" fontId="25" fillId="4" borderId="6" xfId="0" applyFont="1" applyFill="1" applyBorder="1" applyAlignment="1" applyProtection="1">
      <alignment horizontal="left" vertical="top" wrapText="1"/>
      <protection hidden="1"/>
    </xf>
    <xf numFmtId="168" fontId="25" fillId="0" borderId="1" xfId="0" applyNumberFormat="1" applyFont="1" applyFill="1" applyBorder="1" applyAlignment="1" applyProtection="1">
      <alignment horizontal="left" vertical="top"/>
      <protection hidden="1"/>
    </xf>
    <xf numFmtId="0" fontId="16" fillId="4" borderId="2" xfId="0" applyFont="1" applyFill="1" applyBorder="1" applyAlignment="1" applyProtection="1">
      <alignment horizontal="left" vertical="top"/>
      <protection hidden="1"/>
    </xf>
    <xf numFmtId="0" fontId="16" fillId="4" borderId="3" xfId="0" applyFont="1" applyFill="1" applyBorder="1" applyAlignment="1" applyProtection="1">
      <alignment horizontal="left" vertical="top" wrapText="1"/>
      <protection hidden="1"/>
    </xf>
    <xf numFmtId="0" fontId="16" fillId="9" borderId="2" xfId="0" applyFont="1" applyFill="1" applyBorder="1" applyAlignment="1" applyProtection="1">
      <alignment horizontal="left" vertical="top"/>
      <protection hidden="1"/>
    </xf>
    <xf numFmtId="0" fontId="27" fillId="9" borderId="3" xfId="0" applyFont="1" applyFill="1" applyBorder="1" applyAlignment="1" applyProtection="1">
      <alignment horizontal="left" vertical="top"/>
      <protection hidden="1"/>
    </xf>
    <xf numFmtId="0" fontId="27" fillId="9" borderId="4" xfId="0" applyFont="1" applyFill="1" applyBorder="1" applyAlignment="1" applyProtection="1">
      <alignment horizontal="left" vertical="top"/>
      <protection hidden="1"/>
    </xf>
    <xf numFmtId="0" fontId="16" fillId="0" borderId="0" xfId="0" applyFont="1" applyAlignment="1" applyProtection="1">
      <alignment horizontal="left" vertical="top"/>
      <protection hidden="1"/>
    </xf>
    <xf numFmtId="0" fontId="25" fillId="0" borderId="0" xfId="0" applyFont="1" applyBorder="1" applyAlignment="1" applyProtection="1">
      <alignment horizontal="left" vertical="top"/>
      <protection hidden="1"/>
    </xf>
    <xf numFmtId="0" fontId="18" fillId="0" borderId="0" xfId="0" applyFont="1" applyBorder="1" applyAlignment="1" applyProtection="1">
      <alignment horizontal="left" vertical="top"/>
      <protection hidden="1"/>
    </xf>
    <xf numFmtId="9" fontId="28" fillId="21" borderId="7" xfId="21" applyFont="1" applyFill="1" applyBorder="1" applyAlignment="1" applyProtection="1">
      <alignment horizontal="left" vertical="center"/>
      <protection hidden="1"/>
    </xf>
    <xf numFmtId="9" fontId="28" fillId="21" borderId="12" xfId="21" applyFont="1" applyFill="1" applyBorder="1" applyAlignment="1" applyProtection="1">
      <alignment horizontal="center" vertical="center"/>
      <protection hidden="1"/>
    </xf>
    <xf numFmtId="9" fontId="28" fillId="21" borderId="5" xfId="21" applyFont="1" applyFill="1" applyBorder="1" applyAlignment="1" applyProtection="1">
      <alignment horizontal="center" vertical="center"/>
      <protection hidden="1"/>
    </xf>
    <xf numFmtId="0" fontId="29" fillId="4" borderId="4" xfId="0" applyFont="1" applyFill="1" applyBorder="1" applyAlignment="1" applyProtection="1">
      <alignment horizontal="left" vertical="center"/>
      <protection hidden="1"/>
    </xf>
    <xf numFmtId="0" fontId="29" fillId="4" borderId="8" xfId="5" applyNumberFormat="1" applyFont="1" applyFill="1" applyBorder="1" applyAlignment="1" applyProtection="1">
      <alignment horizontal="center" vertical="center"/>
      <protection hidden="1"/>
    </xf>
    <xf numFmtId="43" fontId="29" fillId="3" borderId="8" xfId="6" applyNumberFormat="1" applyFont="1" applyFill="1" applyBorder="1" applyAlignment="1" applyProtection="1">
      <alignment horizontal="center" vertical="center"/>
      <protection hidden="1"/>
    </xf>
    <xf numFmtId="0" fontId="30" fillId="0" borderId="2" xfId="0" applyFont="1" applyFill="1" applyBorder="1" applyAlignment="1" applyProtection="1">
      <alignment horizontal="center"/>
      <protection hidden="1"/>
    </xf>
    <xf numFmtId="0" fontId="0" fillId="0" borderId="0" xfId="0" applyFill="1" applyBorder="1" applyAlignment="1" applyProtection="1">
      <alignment horizontal="left" vertical="top"/>
      <protection hidden="1"/>
    </xf>
    <xf numFmtId="0" fontId="0" fillId="2" borderId="0" xfId="0" applyFill="1" applyBorder="1" applyAlignment="1" applyProtection="1">
      <alignment horizontal="left" vertical="top"/>
      <protection hidden="1"/>
    </xf>
    <xf numFmtId="0" fontId="0" fillId="0" borderId="0" xfId="0" applyAlignment="1" applyProtection="1">
      <alignment horizontal="left" vertical="top"/>
      <protection hidden="1"/>
    </xf>
    <xf numFmtId="43" fontId="29" fillId="3" borderId="8" xfId="15" applyNumberFormat="1" applyFont="1" applyFill="1" applyBorder="1" applyAlignment="1" applyProtection="1">
      <alignment horizontal="center" wrapText="1"/>
      <protection hidden="1"/>
    </xf>
    <xf numFmtId="43" fontId="29" fillId="3" borderId="8" xfId="6" applyNumberFormat="1" applyFont="1" applyFill="1" applyBorder="1" applyAlignment="1" applyProtection="1">
      <alignment horizontal="center" vertical="center" wrapText="1"/>
      <protection hidden="1"/>
    </xf>
    <xf numFmtId="0" fontId="1" fillId="0" borderId="0" xfId="0" applyFont="1" applyFill="1" applyBorder="1" applyAlignment="1" applyProtection="1">
      <alignment horizontal="left" vertical="top"/>
      <protection hidden="1"/>
    </xf>
    <xf numFmtId="0" fontId="4" fillId="0" borderId="0" xfId="0" applyFont="1" applyFill="1" applyBorder="1" applyAlignment="1" applyProtection="1">
      <alignment horizontal="left" vertical="top"/>
      <protection hidden="1"/>
    </xf>
    <xf numFmtId="0" fontId="3"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left" vertical="top"/>
      <protection hidden="1"/>
    </xf>
    <xf numFmtId="0" fontId="5" fillId="0" borderId="0" xfId="0" applyFont="1" applyFill="1" applyBorder="1" applyAlignment="1" applyProtection="1">
      <alignment horizontal="left" vertical="top"/>
      <protection hidden="1"/>
    </xf>
    <xf numFmtId="0" fontId="0" fillId="0" borderId="0" xfId="0" applyBorder="1" applyAlignment="1" applyProtection="1">
      <alignment horizontal="left" vertical="top"/>
      <protection hidden="1"/>
    </xf>
    <xf numFmtId="167" fontId="29" fillId="4" borderId="8" xfId="5" applyNumberFormat="1" applyFont="1" applyFill="1" applyBorder="1" applyAlignment="1" applyProtection="1">
      <alignment horizontal="center" vertical="center"/>
      <protection hidden="1"/>
    </xf>
    <xf numFmtId="43" fontId="29" fillId="3" borderId="8" xfId="8" applyNumberFormat="1" applyFont="1" applyFill="1" applyBorder="1" applyAlignment="1" applyProtection="1">
      <alignment horizontal="center" vertical="center"/>
      <protection hidden="1"/>
    </xf>
    <xf numFmtId="43" fontId="29" fillId="3" borderId="8" xfId="5" applyNumberFormat="1" applyFont="1" applyFill="1" applyBorder="1" applyAlignment="1" applyProtection="1">
      <alignment horizontal="center" vertical="center" wrapText="1"/>
      <protection hidden="1"/>
    </xf>
    <xf numFmtId="43" fontId="29" fillId="3" borderId="8" xfId="5" applyNumberFormat="1" applyFont="1" applyFill="1" applyBorder="1" applyAlignment="1" applyProtection="1">
      <alignment horizontal="center" vertical="center"/>
      <protection hidden="1"/>
    </xf>
    <xf numFmtId="0" fontId="29" fillId="4" borderId="11" xfId="0" applyFont="1" applyFill="1" applyBorder="1" applyAlignment="1" applyProtection="1">
      <alignment horizontal="left" vertical="center"/>
      <protection hidden="1"/>
    </xf>
    <xf numFmtId="167" fontId="29" fillId="4" borderId="13" xfId="5" applyNumberFormat="1" applyFont="1" applyFill="1" applyBorder="1" applyAlignment="1" applyProtection="1">
      <alignment horizontal="center" vertical="center"/>
      <protection hidden="1"/>
    </xf>
    <xf numFmtId="43" fontId="29" fillId="3" borderId="13" xfId="5" applyNumberFormat="1" applyFont="1" applyFill="1" applyBorder="1" applyAlignment="1" applyProtection="1">
      <alignment horizontal="center" vertical="center" wrapText="1"/>
      <protection hidden="1"/>
    </xf>
    <xf numFmtId="0" fontId="30" fillId="0" borderId="9" xfId="0" applyFont="1" applyFill="1" applyBorder="1" applyAlignment="1" applyProtection="1">
      <alignment horizontal="center"/>
      <protection hidden="1"/>
    </xf>
    <xf numFmtId="4" fontId="19" fillId="7" borderId="8" xfId="16" applyNumberFormat="1" applyFont="1" applyFill="1" applyBorder="1" applyAlignment="1" applyProtection="1">
      <alignment horizontal="center" vertical="center" wrapText="1"/>
      <protection locked="0" hidden="1"/>
    </xf>
    <xf numFmtId="4" fontId="14" fillId="5" borderId="8" xfId="1" applyNumberFormat="1" applyFont="1" applyFill="1" applyBorder="1" applyAlignment="1" applyProtection="1">
      <alignment horizontal="center" vertical="center"/>
      <protection hidden="1"/>
    </xf>
    <xf numFmtId="4" fontId="14" fillId="6" borderId="8" xfId="1" applyNumberFormat="1" applyFont="1" applyFill="1" applyBorder="1" applyAlignment="1" applyProtection="1">
      <alignment horizontal="center" vertical="center" wrapText="1"/>
      <protection hidden="1"/>
    </xf>
    <xf numFmtId="0" fontId="1" fillId="0" borderId="0" xfId="22" applyFont="1"/>
    <xf numFmtId="0" fontId="2" fillId="0" borderId="0" xfId="22"/>
    <xf numFmtId="0" fontId="25" fillId="7" borderId="5" xfId="0" applyFont="1" applyFill="1" applyBorder="1" applyAlignment="1" applyProtection="1">
      <alignment horizontal="left" vertical="top" indent="1"/>
      <protection hidden="1"/>
    </xf>
    <xf numFmtId="0" fontId="25" fillId="7" borderId="6" xfId="0" applyFont="1" applyFill="1" applyBorder="1" applyAlignment="1" applyProtection="1">
      <alignment horizontal="left" vertical="top" indent="1"/>
      <protection hidden="1"/>
    </xf>
    <xf numFmtId="0" fontId="25" fillId="7" borderId="3" xfId="0" applyFont="1" applyFill="1" applyBorder="1" applyAlignment="1" applyProtection="1">
      <alignment horizontal="left" vertical="top" indent="1"/>
      <protection hidden="1"/>
    </xf>
    <xf numFmtId="0" fontId="25" fillId="7" borderId="4" xfId="0" applyFont="1" applyFill="1" applyBorder="1" applyAlignment="1" applyProtection="1">
      <alignment horizontal="left" vertical="top" indent="1"/>
      <protection hidden="1"/>
    </xf>
    <xf numFmtId="0" fontId="16" fillId="7" borderId="2" xfId="0" applyFont="1" applyFill="1" applyBorder="1" applyAlignment="1" applyProtection="1">
      <alignment horizontal="left" vertical="top" indent="1"/>
      <protection hidden="1"/>
    </xf>
    <xf numFmtId="0" fontId="16" fillId="7" borderId="3" xfId="0" applyFont="1" applyFill="1" applyBorder="1" applyAlignment="1" applyProtection="1">
      <alignment horizontal="left" vertical="top" indent="1"/>
      <protection hidden="1"/>
    </xf>
    <xf numFmtId="0" fontId="16" fillId="7" borderId="4" xfId="0" applyFont="1" applyFill="1" applyBorder="1" applyAlignment="1" applyProtection="1">
      <alignment horizontal="left" vertical="top" indent="1"/>
      <protection hidden="1"/>
    </xf>
    <xf numFmtId="165" fontId="18" fillId="4" borderId="2" xfId="1" applyFont="1" applyFill="1" applyBorder="1" applyAlignment="1" applyProtection="1">
      <alignment horizontal="center" vertical="center"/>
      <protection hidden="1"/>
    </xf>
    <xf numFmtId="165" fontId="18" fillId="4" borderId="3" xfId="1" applyFont="1" applyFill="1" applyBorder="1" applyAlignment="1" applyProtection="1">
      <alignment horizontal="center" vertical="center"/>
      <protection hidden="1"/>
    </xf>
    <xf numFmtId="165" fontId="18" fillId="4" borderId="4" xfId="1" applyFont="1" applyFill="1" applyBorder="1" applyAlignment="1" applyProtection="1">
      <alignment horizontal="center" vertical="center"/>
      <protection hidden="1"/>
    </xf>
    <xf numFmtId="9" fontId="19" fillId="7" borderId="2" xfId="17" applyNumberFormat="1" applyFont="1" applyFill="1" applyBorder="1" applyAlignment="1" applyProtection="1">
      <alignment horizontal="left" vertical="center"/>
      <protection locked="0" hidden="1"/>
    </xf>
    <xf numFmtId="9" fontId="19" fillId="7" borderId="3" xfId="17" applyNumberFormat="1" applyFont="1" applyFill="1" applyBorder="1" applyAlignment="1" applyProtection="1">
      <alignment horizontal="left" vertical="center"/>
      <protection locked="0" hidden="1"/>
    </xf>
    <xf numFmtId="9" fontId="19" fillId="7" borderId="4" xfId="17" applyNumberFormat="1" applyFont="1" applyFill="1" applyBorder="1" applyAlignment="1" applyProtection="1">
      <alignment horizontal="left" vertical="center"/>
      <protection locked="0" hidden="1"/>
    </xf>
    <xf numFmtId="0" fontId="19" fillId="7" borderId="2" xfId="16" applyFont="1" applyFill="1" applyBorder="1" applyAlignment="1" applyProtection="1">
      <alignment horizontal="left" vertical="center"/>
      <protection locked="0" hidden="1"/>
    </xf>
    <xf numFmtId="0" fontId="19" fillId="7" borderId="4" xfId="16" applyFont="1" applyFill="1" applyBorder="1" applyAlignment="1" applyProtection="1">
      <alignment horizontal="left" vertical="center"/>
      <protection locked="0" hidden="1"/>
    </xf>
    <xf numFmtId="14" fontId="19" fillId="7" borderId="2" xfId="17" applyNumberFormat="1" applyFont="1" applyFill="1" applyBorder="1" applyAlignment="1" applyProtection="1">
      <alignment horizontal="left" vertical="center" wrapText="1"/>
      <protection locked="0" hidden="1"/>
    </xf>
    <xf numFmtId="14" fontId="19" fillId="7" borderId="3" xfId="17" applyNumberFormat="1" applyFont="1" applyFill="1" applyBorder="1" applyAlignment="1" applyProtection="1">
      <alignment horizontal="left" vertical="center" wrapText="1"/>
      <protection locked="0" hidden="1"/>
    </xf>
    <xf numFmtId="14" fontId="19" fillId="7" borderId="4" xfId="17" applyNumberFormat="1" applyFont="1" applyFill="1" applyBorder="1" applyAlignment="1" applyProtection="1">
      <alignment horizontal="left" vertical="center" wrapText="1"/>
      <protection locked="0" hidden="1"/>
    </xf>
    <xf numFmtId="0" fontId="19" fillId="7" borderId="2" xfId="0" applyFont="1" applyFill="1" applyBorder="1" applyAlignment="1" applyProtection="1">
      <alignment horizontal="left" vertical="center"/>
      <protection locked="0" hidden="1"/>
    </xf>
    <xf numFmtId="0" fontId="19" fillId="7" borderId="3" xfId="0" applyFont="1" applyFill="1" applyBorder="1" applyAlignment="1" applyProtection="1">
      <alignment horizontal="left" vertical="center"/>
      <protection locked="0" hidden="1"/>
    </xf>
    <xf numFmtId="0" fontId="19" fillId="7" borderId="4" xfId="0" applyFont="1" applyFill="1" applyBorder="1" applyAlignment="1" applyProtection="1">
      <alignment horizontal="left" vertical="center"/>
      <protection locked="0" hidden="1"/>
    </xf>
  </cellXfs>
  <cellStyles count="23">
    <cellStyle name="Comma [0]" xfId="1" builtinId="6"/>
    <cellStyle name="Comma [0] 2" xfId="2"/>
    <cellStyle name="Comma [0] 2 2" xfId="3"/>
    <cellStyle name="Comma [0] 3" xfId="4"/>
    <cellStyle name="Comma 2" xfId="5"/>
    <cellStyle name="Comma 2 2" xfId="6"/>
    <cellStyle name="Comma 3" xfId="7"/>
    <cellStyle name="Comma 4" xfId="8"/>
    <cellStyle name="Comma 5" xfId="9"/>
    <cellStyle name="Currency [0] 2" xfId="10"/>
    <cellStyle name="Currency [0] 2 2" xfId="11"/>
    <cellStyle name="Normal" xfId="0" builtinId="0"/>
    <cellStyle name="Normal 2" xfId="12"/>
    <cellStyle name="Normal 2 2" xfId="13"/>
    <cellStyle name="Normal 2 2 2" xfId="22"/>
    <cellStyle name="Normal 3" xfId="14"/>
    <cellStyle name="Normal 4" xfId="15"/>
    <cellStyle name="Normal_BRIEFING SPEC" xfId="16"/>
    <cellStyle name="Percent" xfId="17" builtinId="5"/>
    <cellStyle name="Percent 2" xfId="18"/>
    <cellStyle name="Percent 2 2" xfId="19"/>
    <cellStyle name="Percent 3" xfId="20"/>
    <cellStyle name="Percent 3 2" xfId="21"/>
  </cellStyles>
  <dxfs count="9">
    <dxf>
      <font>
        <b/>
        <i val="0"/>
        <strike val="0"/>
        <condense val="0"/>
        <extend val="0"/>
        <outline val="0"/>
        <shadow val="0"/>
        <u val="none"/>
        <vertAlign val="baseline"/>
        <sz val="16"/>
        <color rgb="FFFF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Arial"/>
        <family val="2"/>
        <scheme val="none"/>
      </font>
      <numFmt numFmtId="35" formatCode="_-* #,##0.00_-;\-* #,##0.00_-;_-* &quot;-&quot;??_-;_-@_-"/>
      <fill>
        <patternFill patternType="solid">
          <fgColor indexed="64"/>
          <bgColor rgb="FFFFFF99"/>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protection locked="1" hidden="1"/>
    </dxf>
    <dxf>
      <font>
        <b/>
        <i val="0"/>
        <strike val="0"/>
        <condense val="0"/>
        <extend val="0"/>
        <outline val="0"/>
        <shadow val="0"/>
        <u val="none"/>
        <vertAlign val="baseline"/>
        <sz val="9"/>
        <color auto="1"/>
        <name val="Arial"/>
        <family val="2"/>
        <scheme val="none"/>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protection locked="1" hidden="1"/>
    </dxf>
    <dxf>
      <font>
        <b/>
        <i val="0"/>
        <strike val="0"/>
        <condense val="0"/>
        <extend val="0"/>
        <outline val="0"/>
        <shadow val="0"/>
        <u val="none"/>
        <vertAlign val="baseline"/>
        <sz val="9"/>
        <color indexed="12"/>
        <name val="Arial"/>
        <family val="2"/>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protection locked="1" hidden="1"/>
    </dxf>
    <dxf>
      <border>
        <bottom style="thin">
          <color theme="0" tint="-0.249977111117893"/>
        </bottom>
      </border>
    </dxf>
    <dxf>
      <font>
        <b/>
        <i val="0"/>
        <strike val="0"/>
        <condense val="0"/>
        <extend val="0"/>
        <outline val="0"/>
        <shadow val="0"/>
        <u val="none"/>
        <vertAlign val="baseline"/>
        <sz val="9"/>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4</xdr:col>
      <xdr:colOff>57150</xdr:colOff>
      <xdr:row>6</xdr:row>
      <xdr:rowOff>0</xdr:rowOff>
    </xdr:from>
    <xdr:to>
      <xdr:col>14</xdr:col>
      <xdr:colOff>568698</xdr:colOff>
      <xdr:row>18</xdr:row>
      <xdr:rowOff>121397</xdr:rowOff>
    </xdr:to>
    <xdr:sp macro="" textlink="">
      <xdr:nvSpPr>
        <xdr:cNvPr id="3" name="Text 2">
          <a:extLst>
            <a:ext uri="{FF2B5EF4-FFF2-40B4-BE49-F238E27FC236}">
              <a16:creationId xmlns:a16="http://schemas.microsoft.com/office/drawing/2014/main" id="{A4EA0D6A-0CF0-471A-896F-523E18D306E3}"/>
            </a:ext>
          </a:extLst>
        </xdr:cNvPr>
        <xdr:cNvSpPr txBox="1">
          <a:spLocks noChangeArrowheads="1"/>
        </xdr:cNvSpPr>
      </xdr:nvSpPr>
      <xdr:spPr bwMode="auto">
        <a:xfrm>
          <a:off x="5362575" y="2743200"/>
          <a:ext cx="8226798" cy="3350372"/>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en-GB" sz="1050" b="1" i="0" strike="noStrike">
              <a:solidFill>
                <a:srgbClr val="000000"/>
              </a:solidFill>
              <a:latin typeface="+mn-lt"/>
              <a:cs typeface="Arial"/>
            </a:rPr>
            <a:t>ENTERING LOCAL EXCHANGE RATES</a:t>
          </a:r>
          <a:endParaRPr lang="en-GB" sz="1050" b="0" i="0" strike="noStrike">
            <a:solidFill>
              <a:srgbClr val="000000"/>
            </a:solidFill>
            <a:latin typeface="+mn-lt"/>
            <a:cs typeface="Arial"/>
          </a:endParaRPr>
        </a:p>
        <a:p>
          <a:pPr algn="l" rtl="0">
            <a:defRPr sz="1000"/>
          </a:pPr>
          <a:endParaRPr lang="en-GB" sz="1050" b="0" i="0" strike="noStrike">
            <a:solidFill>
              <a:srgbClr val="000000"/>
            </a:solidFill>
            <a:latin typeface="+mn-lt"/>
            <a:cs typeface="Arial"/>
          </a:endParaRPr>
        </a:p>
        <a:p>
          <a:pPr algn="l" rtl="0">
            <a:defRPr sz="1000"/>
          </a:pPr>
          <a:r>
            <a:rPr lang="en-GB" sz="1050" b="0" i="0" strike="noStrike">
              <a:solidFill>
                <a:srgbClr val="000000"/>
              </a:solidFill>
              <a:latin typeface="+mn-lt"/>
              <a:cs typeface="Arial"/>
            </a:rPr>
            <a:t>The EPCATS model works out the cost of your project by starting with the currency in which you actually bill P&amp;G.</a:t>
          </a:r>
        </a:p>
        <a:p>
          <a:pPr algn="l" rtl="0">
            <a:defRPr sz="1000"/>
          </a:pPr>
          <a:endParaRPr lang="en-GB" sz="1050" b="0" i="0" strike="noStrike">
            <a:solidFill>
              <a:srgbClr val="000000"/>
            </a:solidFill>
            <a:latin typeface="+mn-lt"/>
            <a:cs typeface="Arial"/>
          </a:endParaRPr>
        </a:p>
        <a:p>
          <a:pPr algn="l" rtl="0">
            <a:defRPr sz="1000"/>
          </a:pPr>
          <a:r>
            <a:rPr lang="en-GB" sz="1050" b="0" i="0" strike="noStrike">
              <a:solidFill>
                <a:srgbClr val="000000"/>
              </a:solidFill>
              <a:latin typeface="+mn-lt"/>
              <a:cs typeface="Arial"/>
            </a:rPr>
            <a:t>This 'billing' currency is automatically converted to "P&amp;G dollars", for their own internal analysis, using the table on the left. This same dollar exchange rate is also to calculate any other currencies used.</a:t>
          </a:r>
        </a:p>
        <a:p>
          <a:pPr algn="l" rtl="0">
            <a:defRPr sz="1000"/>
          </a:pPr>
          <a:endParaRPr lang="en-GB" sz="1050" b="0" i="0" strike="noStrike">
            <a:solidFill>
              <a:srgbClr val="000000"/>
            </a:solidFill>
            <a:latin typeface="+mn-lt"/>
            <a:cs typeface="Arial"/>
          </a:endParaRPr>
        </a:p>
        <a:p>
          <a:pPr algn="l" rtl="0">
            <a:lnSpc>
              <a:spcPts val="1300"/>
            </a:lnSpc>
            <a:defRPr sz="1000"/>
          </a:pPr>
          <a:r>
            <a:rPr lang="en-GB" sz="1050" b="1" i="0" strike="noStrike">
              <a:solidFill>
                <a:srgbClr val="000000"/>
              </a:solidFill>
              <a:latin typeface="+mn-lt"/>
              <a:cs typeface="Arial"/>
            </a:rPr>
            <a:t>The exchange rate used to convert your own local 'billing' currency in the table on the left, should come from P&amp;G.</a:t>
          </a:r>
        </a:p>
        <a:p>
          <a:pPr algn="l" rtl="0">
            <a:lnSpc>
              <a:spcPts val="1300"/>
            </a:lnSpc>
            <a:defRPr sz="1000"/>
          </a:pPr>
          <a:endParaRPr lang="en-GB" sz="1050" b="1" i="0" strike="noStrike">
            <a:solidFill>
              <a:srgbClr val="000000"/>
            </a:solidFill>
            <a:latin typeface="+mn-lt"/>
            <a:cs typeface="Arial"/>
          </a:endParaRPr>
        </a:p>
        <a:p>
          <a:pPr algn="l" rtl="0">
            <a:lnSpc>
              <a:spcPts val="1300"/>
            </a:lnSpc>
            <a:defRPr sz="1000"/>
          </a:pPr>
          <a:r>
            <a:rPr lang="en-GB" sz="1050" b="0" i="0" strike="noStrike">
              <a:solidFill>
                <a:srgbClr val="000000"/>
              </a:solidFill>
              <a:latin typeface="+mn-lt"/>
              <a:cs typeface="Arial"/>
            </a:rPr>
            <a:t>However, if you have items anywhere in your bid that involve you paying for anything in another 'extra' currency, (billed on to P&amp;G in your own currency), then you need to enter -for that extra currency- the ACTUAL exchange rate paid by you for that extra currency.</a:t>
          </a:r>
        </a:p>
        <a:p>
          <a:pPr algn="l" rtl="0">
            <a:lnSpc>
              <a:spcPts val="1300"/>
            </a:lnSpc>
            <a:defRPr sz="1000"/>
          </a:pPr>
          <a:endParaRPr lang="en-GB" sz="1050" b="0" i="0" strike="noStrike">
            <a:solidFill>
              <a:srgbClr val="000000"/>
            </a:solidFill>
            <a:latin typeface="+mn-lt"/>
            <a:cs typeface="Arial"/>
          </a:endParaRPr>
        </a:p>
        <a:p>
          <a:pPr algn="l" rtl="0">
            <a:defRPr sz="1000"/>
          </a:pPr>
          <a:r>
            <a:rPr lang="en-GB" sz="1050" b="0" i="0" strike="noStrike">
              <a:solidFill>
                <a:srgbClr val="000000"/>
              </a:solidFill>
              <a:latin typeface="+mn-lt"/>
              <a:cs typeface="Arial"/>
            </a:rPr>
            <a:t>This might occur if, for example, you use a production company from outside your own country.</a:t>
          </a:r>
        </a:p>
        <a:p>
          <a:pPr algn="l" rtl="0">
            <a:defRPr sz="1000"/>
          </a:pPr>
          <a:endParaRPr lang="en-GB" sz="1050" b="0" i="0" strike="noStrike">
            <a:solidFill>
              <a:srgbClr val="000000"/>
            </a:solidFill>
            <a:latin typeface="+mn-lt"/>
            <a:cs typeface="Arial"/>
          </a:endParaRPr>
        </a:p>
        <a:p>
          <a:pPr algn="l" rtl="0">
            <a:defRPr sz="1000"/>
          </a:pPr>
          <a:r>
            <a:rPr lang="en-GB" sz="1050" b="0" i="0" strike="noStrike">
              <a:solidFill>
                <a:srgbClr val="000000"/>
              </a:solidFill>
              <a:latin typeface="+mn-lt"/>
              <a:cs typeface="Arial"/>
            </a:rPr>
            <a:t>But although this local exchange rate will be between your own currency and the 'extra' one, the ACTUAL rate needs to be entered as a dollar factor, in the table on the left, which requires a conversion calculation.</a:t>
          </a:r>
        </a:p>
        <a:p>
          <a:pPr algn="l" rtl="0">
            <a:defRPr sz="1000"/>
          </a:pPr>
          <a:endParaRPr lang="en-GB" sz="1050" b="0" i="0" strike="noStrike">
            <a:solidFill>
              <a:srgbClr val="000000"/>
            </a:solidFill>
            <a:latin typeface="+mn-lt"/>
            <a:cs typeface="Arial"/>
          </a:endParaRPr>
        </a:p>
        <a:p>
          <a:pPr algn="l" rtl="0">
            <a:lnSpc>
              <a:spcPts val="1300"/>
            </a:lnSpc>
            <a:defRPr sz="1000"/>
          </a:pPr>
          <a:r>
            <a:rPr lang="en-GB" sz="1050" b="1" i="0" strike="noStrike">
              <a:solidFill>
                <a:srgbClr val="000000"/>
              </a:solidFill>
              <a:latin typeface="+mn-lt"/>
              <a:cs typeface="Arial"/>
            </a:rPr>
            <a:t>The calculator below will work out the figure you need to enter against your extra currency in the table to the left.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82550</xdr:colOff>
      <xdr:row>21</xdr:row>
      <xdr:rowOff>0</xdr:rowOff>
    </xdr:from>
    <xdr:to>
      <xdr:col>10</xdr:col>
      <xdr:colOff>1429000</xdr:colOff>
      <xdr:row>21</xdr:row>
      <xdr:rowOff>0</xdr:rowOff>
    </xdr:to>
    <xdr:sp macro="" textlink="" fLocksText="0">
      <xdr:nvSpPr>
        <xdr:cNvPr id="2" name="Text 6">
          <a:extLst>
            <a:ext uri="{FF2B5EF4-FFF2-40B4-BE49-F238E27FC236}">
              <a16:creationId xmlns:a16="http://schemas.microsoft.com/office/drawing/2014/main" id="{7BEEE1DD-2E75-4488-9E81-D5DAB4E2F2AB}"/>
            </a:ext>
          </a:extLst>
        </xdr:cNvPr>
        <xdr:cNvSpPr txBox="1">
          <a:spLocks noChangeArrowheads="1"/>
        </xdr:cNvSpPr>
      </xdr:nvSpPr>
      <xdr:spPr bwMode="auto">
        <a:xfrm>
          <a:off x="82550" y="6067425"/>
          <a:ext cx="14186150"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D65" totalsRowShown="0" headerRowDxfId="8" dataDxfId="6" headerRowBorderDxfId="7" tableBorderDxfId="5" totalsRowBorderDxfId="4" headerRowCellStyle="Percent 3 2">
  <tableColumns count="4">
    <tableColumn id="1" name="Market" dataDxfId="3"/>
    <tableColumn id="2" name="ISO" dataDxfId="2" dataCellStyle="Comma 2"/>
    <tableColumn id="3" name="Rate" dataDxfId="1" dataCellStyle="Comma 2"/>
    <tableColumn id="4" name="Active" dataDxfId="0">
      <calculatedColumnFormula>IF(Summary!$H$8='Exchange Rates'!$B8, "&lt;&lt;&lt;","")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68"/>
  <sheetViews>
    <sheetView showGridLines="0" zoomScaleNormal="100" workbookViewId="0">
      <selection activeCell="A6" sqref="A6:XFD8"/>
    </sheetView>
  </sheetViews>
  <sheetFormatPr defaultColWidth="9.109375" defaultRowHeight="13.2"/>
  <cols>
    <col min="1" max="3" width="20.88671875" style="109" customWidth="1"/>
    <col min="4" max="4" width="17" style="109" customWidth="1"/>
    <col min="5" max="5" width="2.88671875" style="109" customWidth="1"/>
    <col min="6" max="6" width="19.33203125" style="109" customWidth="1"/>
    <col min="7" max="7" width="17.109375" style="109" customWidth="1"/>
    <col min="8" max="8" width="19.33203125" style="109" customWidth="1"/>
    <col min="9" max="9" width="11.44140625" style="109" customWidth="1"/>
    <col min="10" max="16384" width="9.109375" style="109"/>
  </cols>
  <sheetData>
    <row r="1" spans="1:15" s="80" customFormat="1" ht="23.4">
      <c r="A1" s="71" t="s">
        <v>0</v>
      </c>
      <c r="B1" s="72"/>
      <c r="C1" s="72"/>
      <c r="D1" s="72" t="s">
        <v>1</v>
      </c>
      <c r="E1" s="72"/>
      <c r="F1" s="73"/>
      <c r="G1" s="74" t="s">
        <v>165</v>
      </c>
      <c r="H1" s="75"/>
      <c r="I1" s="75"/>
      <c r="J1" s="75"/>
      <c r="K1" s="76"/>
    </row>
    <row r="2" spans="1:15" s="88" customFormat="1" ht="23.4">
      <c r="A2" s="81" t="s">
        <v>2</v>
      </c>
      <c r="B2" s="82"/>
      <c r="C2" s="82"/>
      <c r="D2" s="81" t="s">
        <v>3</v>
      </c>
      <c r="E2" s="83"/>
      <c r="F2" s="84"/>
      <c r="G2" s="85">
        <v>42676</v>
      </c>
      <c r="H2" s="86"/>
      <c r="I2" s="86"/>
      <c r="J2" s="87"/>
      <c r="K2" s="87"/>
      <c r="L2" s="80"/>
      <c r="M2" s="80"/>
      <c r="N2" s="80"/>
    </row>
    <row r="3" spans="1:15" s="88" customFormat="1" ht="25.5" customHeight="1">
      <c r="A3" s="89" t="str">
        <f>CONCATENATE("Your billing/bid currency is ", Summary!H8)</f>
        <v>Your billing/bid currency is PLN</v>
      </c>
      <c r="B3" s="90"/>
      <c r="C3" s="90"/>
      <c r="D3" s="131" t="s">
        <v>154</v>
      </c>
      <c r="E3" s="132"/>
      <c r="F3" s="132"/>
      <c r="G3" s="132"/>
      <c r="H3" s="133"/>
      <c r="I3" s="133"/>
      <c r="J3" s="133"/>
      <c r="K3" s="134"/>
      <c r="L3" s="80"/>
      <c r="M3" s="80"/>
      <c r="N3" s="80"/>
    </row>
    <row r="4" spans="1:15" s="88" customFormat="1" ht="25.5" customHeight="1">
      <c r="A4" s="91"/>
      <c r="B4" s="86"/>
      <c r="C4" s="86"/>
      <c r="D4" s="86"/>
      <c r="I4" s="87"/>
      <c r="J4" s="87"/>
      <c r="K4" s="87"/>
      <c r="L4" s="80"/>
      <c r="M4" s="80"/>
      <c r="N4" s="80"/>
    </row>
    <row r="5" spans="1:15" s="97" customFormat="1" ht="25.5" customHeight="1">
      <c r="A5" s="92" t="str">
        <f>CONCATENATE("How many new currency units do you get for ONE (1) ",Summary!H8,"?")</f>
        <v>How many new currency units do you get for ONE (1) PLN?</v>
      </c>
      <c r="B5" s="93"/>
      <c r="C5" s="93"/>
      <c r="D5" s="94" t="str">
        <f>CONCATENATE("One US$ is worth ",Summary!J8," ",Summary!H8)</f>
        <v>One US$ is worth 4.07414952128743 PLN</v>
      </c>
      <c r="E5" s="95"/>
      <c r="F5" s="96"/>
      <c r="G5" s="135" t="s">
        <v>155</v>
      </c>
      <c r="H5" s="136"/>
      <c r="I5" s="136"/>
      <c r="J5" s="136"/>
      <c r="K5" s="137"/>
    </row>
    <row r="6" spans="1:15" s="88" customFormat="1" ht="23.4">
      <c r="A6" s="91"/>
      <c r="B6" s="86"/>
      <c r="C6" s="86"/>
      <c r="D6" s="86"/>
      <c r="F6" s="98"/>
      <c r="G6" s="98"/>
      <c r="H6" s="98"/>
      <c r="I6" s="87"/>
      <c r="J6" s="87"/>
      <c r="K6" s="87"/>
      <c r="L6" s="99"/>
      <c r="M6" s="99"/>
      <c r="N6" s="80"/>
    </row>
    <row r="7" spans="1:15" s="88" customFormat="1" ht="23.4">
      <c r="A7" s="100" t="s">
        <v>156</v>
      </c>
      <c r="B7" s="101" t="s">
        <v>157</v>
      </c>
      <c r="C7" s="101" t="s">
        <v>158</v>
      </c>
      <c r="D7" s="102" t="s">
        <v>159</v>
      </c>
      <c r="E7" s="98"/>
      <c r="F7" s="98"/>
      <c r="G7" s="98"/>
      <c r="H7" s="98"/>
      <c r="I7" s="87"/>
      <c r="J7" s="87"/>
      <c r="K7" s="87"/>
      <c r="L7" s="99"/>
      <c r="M7" s="99"/>
      <c r="N7" s="99"/>
      <c r="O7" s="98"/>
    </row>
    <row r="8" spans="1:15" ht="21">
      <c r="A8" s="103" t="s">
        <v>4</v>
      </c>
      <c r="B8" s="104" t="s">
        <v>5</v>
      </c>
      <c r="C8" s="105">
        <v>1</v>
      </c>
      <c r="D8" s="106" t="str">
        <f>IF(Summary!$H$8='Exchange Rates'!$B8, "&lt;&lt;&lt;","")</f>
        <v/>
      </c>
      <c r="E8" s="107"/>
      <c r="F8" s="107"/>
      <c r="G8" s="107"/>
      <c r="H8" s="107"/>
      <c r="I8" s="107"/>
      <c r="J8" s="108"/>
      <c r="K8" s="108"/>
      <c r="L8" s="108"/>
    </row>
    <row r="9" spans="1:15" ht="21">
      <c r="A9" s="103" t="s">
        <v>6</v>
      </c>
      <c r="B9" s="104" t="s">
        <v>15</v>
      </c>
      <c r="C9" s="110">
        <v>0.94437623949381433</v>
      </c>
      <c r="D9" s="106" t="str">
        <f>IF(Summary!$H$8='Exchange Rates'!$B9, "&lt;&lt;&lt;","")</f>
        <v/>
      </c>
      <c r="E9" s="107"/>
      <c r="F9" s="107"/>
      <c r="G9" s="107"/>
      <c r="H9" s="107"/>
      <c r="I9" s="107"/>
      <c r="J9" s="108"/>
      <c r="K9" s="108"/>
      <c r="L9" s="108"/>
    </row>
    <row r="10" spans="1:15" ht="21">
      <c r="A10" s="103" t="s">
        <v>7</v>
      </c>
      <c r="B10" s="104" t="s">
        <v>15</v>
      </c>
      <c r="C10" s="110">
        <v>0.94437623949381433</v>
      </c>
      <c r="D10" s="106" t="str">
        <f>IF(Summary!$H$8='Exchange Rates'!$B10, "&lt;&lt;&lt;","")</f>
        <v/>
      </c>
      <c r="E10" s="107"/>
      <c r="F10" s="107"/>
      <c r="G10" s="107"/>
      <c r="H10" s="107"/>
      <c r="I10" s="107"/>
      <c r="J10" s="108"/>
      <c r="K10" s="108"/>
      <c r="L10" s="108"/>
    </row>
    <row r="11" spans="1:15" ht="21">
      <c r="A11" s="103" t="s">
        <v>8</v>
      </c>
      <c r="B11" s="104" t="s">
        <v>9</v>
      </c>
      <c r="C11" s="105">
        <v>25.516713447307986</v>
      </c>
      <c r="D11" s="106" t="str">
        <f>IF(Summary!$H$8='Exchange Rates'!$B11, "&lt;&lt;&lt;","")</f>
        <v/>
      </c>
      <c r="E11" s="107"/>
      <c r="F11" s="107"/>
      <c r="G11" s="107"/>
      <c r="H11" s="107"/>
      <c r="I11" s="107"/>
      <c r="J11" s="108"/>
      <c r="K11" s="108"/>
      <c r="L11" s="108"/>
    </row>
    <row r="12" spans="1:15" ht="21">
      <c r="A12" s="103" t="s">
        <v>10</v>
      </c>
      <c r="B12" s="104" t="s">
        <v>11</v>
      </c>
      <c r="C12" s="111">
        <v>7.0195142496139269</v>
      </c>
      <c r="D12" s="106" t="str">
        <f>IF(Summary!$H$8='Exchange Rates'!$B12, "&lt;&lt;&lt;","")</f>
        <v/>
      </c>
      <c r="E12" s="107"/>
      <c r="F12" s="112"/>
      <c r="G12" s="112"/>
      <c r="H12" s="107"/>
      <c r="I12" s="107"/>
      <c r="J12" s="108"/>
      <c r="K12" s="108"/>
      <c r="L12" s="108"/>
    </row>
    <row r="13" spans="1:15" ht="21">
      <c r="A13" s="103" t="s">
        <v>12</v>
      </c>
      <c r="B13" s="104" t="s">
        <v>13</v>
      </c>
      <c r="C13" s="111">
        <v>15.797788309636653</v>
      </c>
      <c r="D13" s="106" t="str">
        <f>IF(Summary!$H$8='Exchange Rates'!$B13, "&lt;&lt;&lt;","")</f>
        <v/>
      </c>
      <c r="E13" s="107"/>
      <c r="F13" s="112"/>
      <c r="G13" s="112"/>
      <c r="H13" s="107"/>
      <c r="I13" s="107"/>
      <c r="J13" s="108"/>
      <c r="K13" s="108"/>
      <c r="L13" s="108"/>
    </row>
    <row r="14" spans="1:15" ht="21">
      <c r="A14" s="103" t="s">
        <v>14</v>
      </c>
      <c r="B14" s="104" t="s">
        <v>15</v>
      </c>
      <c r="C14" s="110">
        <v>0.94437623949381433</v>
      </c>
      <c r="D14" s="106" t="str">
        <f>IF(Summary!$H$8='Exchange Rates'!$B14, "&lt;&lt;&lt;","")</f>
        <v/>
      </c>
      <c r="E14" s="107"/>
      <c r="F14" s="113"/>
      <c r="G14" s="107"/>
      <c r="H14" s="107"/>
      <c r="I14" s="107"/>
      <c r="J14" s="108"/>
      <c r="K14" s="108"/>
      <c r="L14" s="108"/>
    </row>
    <row r="15" spans="1:15" ht="21">
      <c r="A15" s="103" t="s">
        <v>41</v>
      </c>
      <c r="B15" s="104" t="s">
        <v>15</v>
      </c>
      <c r="C15" s="110">
        <v>0.94437623949381433</v>
      </c>
      <c r="D15" s="106" t="str">
        <f>IF(Summary!$H$8='Exchange Rates'!$B15, "&lt;&lt;&lt;","")</f>
        <v/>
      </c>
      <c r="E15" s="107"/>
      <c r="F15" s="113"/>
      <c r="G15" s="107"/>
      <c r="H15" s="107"/>
      <c r="I15" s="107"/>
      <c r="J15" s="108"/>
      <c r="K15" s="108"/>
      <c r="L15" s="108"/>
    </row>
    <row r="16" spans="1:15" ht="21">
      <c r="A16" s="103" t="s">
        <v>16</v>
      </c>
      <c r="B16" s="104" t="s">
        <v>15</v>
      </c>
      <c r="C16" s="110">
        <v>0.94437623949381433</v>
      </c>
      <c r="D16" s="106" t="str">
        <f>IF(Summary!$H$8='Exchange Rates'!$B16, "&lt;&lt;&lt;","")</f>
        <v/>
      </c>
      <c r="E16" s="107"/>
      <c r="F16" s="107"/>
      <c r="G16" s="107"/>
      <c r="H16" s="107"/>
      <c r="I16" s="107"/>
      <c r="J16" s="108"/>
      <c r="K16" s="108"/>
      <c r="L16" s="108"/>
    </row>
    <row r="17" spans="1:12" ht="21">
      <c r="A17" s="103" t="s">
        <v>17</v>
      </c>
      <c r="B17" s="104" t="s">
        <v>15</v>
      </c>
      <c r="C17" s="110">
        <v>0.94437623949381433</v>
      </c>
      <c r="D17" s="106" t="str">
        <f>IF(Summary!$H$8='Exchange Rates'!$B17, "&lt;&lt;&lt;","")</f>
        <v/>
      </c>
      <c r="E17" s="107"/>
      <c r="F17" s="107"/>
      <c r="G17" s="107"/>
      <c r="H17" s="107"/>
      <c r="I17" s="107"/>
      <c r="J17" s="108"/>
      <c r="K17" s="108"/>
      <c r="L17" s="108"/>
    </row>
    <row r="18" spans="1:12" ht="21">
      <c r="A18" s="103" t="s">
        <v>18</v>
      </c>
      <c r="B18" s="104" t="s">
        <v>15</v>
      </c>
      <c r="C18" s="110">
        <v>0.94437623949381433</v>
      </c>
      <c r="D18" s="106" t="str">
        <f>IF(Summary!$H$8='Exchange Rates'!$B18, "&lt;&lt;&lt;","")</f>
        <v/>
      </c>
      <c r="E18" s="107"/>
      <c r="F18" s="107"/>
      <c r="G18" s="107"/>
      <c r="H18" s="107"/>
      <c r="I18" s="107"/>
      <c r="J18" s="108"/>
      <c r="K18" s="108"/>
      <c r="L18" s="108"/>
    </row>
    <row r="19" spans="1:12" ht="21">
      <c r="A19" s="103" t="s">
        <v>19</v>
      </c>
      <c r="B19" s="104" t="s">
        <v>51</v>
      </c>
      <c r="C19" s="105">
        <v>290.43003975987244</v>
      </c>
      <c r="D19" s="106" t="str">
        <f>IF(Summary!$H$8='Exchange Rates'!$B19, "&lt;&lt;&lt;","")</f>
        <v/>
      </c>
      <c r="E19" s="107"/>
      <c r="F19" s="107"/>
      <c r="G19" s="107"/>
      <c r="H19" s="107"/>
      <c r="I19" s="107"/>
      <c r="J19" s="108"/>
      <c r="K19" s="108"/>
      <c r="L19" s="108"/>
    </row>
    <row r="20" spans="1:12" ht="21">
      <c r="A20" s="103" t="s">
        <v>42</v>
      </c>
      <c r="B20" s="104" t="s">
        <v>43</v>
      </c>
      <c r="C20" s="105">
        <v>3.6694554528108032</v>
      </c>
      <c r="D20" s="106" t="str">
        <f>IF(Summary!$H$8='Exchange Rates'!$B20, "&lt;&lt;&lt;","")</f>
        <v/>
      </c>
      <c r="E20" s="107"/>
      <c r="F20" s="107"/>
      <c r="G20" s="107"/>
      <c r="H20" s="107"/>
      <c r="I20" s="107"/>
      <c r="J20" s="108"/>
      <c r="K20" s="108"/>
      <c r="L20" s="108"/>
    </row>
    <row r="21" spans="1:12" ht="21">
      <c r="A21" s="103" t="s">
        <v>20</v>
      </c>
      <c r="B21" s="104" t="s">
        <v>21</v>
      </c>
      <c r="C21" s="105">
        <v>10.083694665725522</v>
      </c>
      <c r="D21" s="106" t="str">
        <f>IF(Summary!$H$8='Exchange Rates'!$B21, "&lt;&lt;&lt;","")</f>
        <v/>
      </c>
      <c r="E21" s="107"/>
      <c r="F21" s="107"/>
      <c r="G21" s="107"/>
      <c r="H21" s="107"/>
      <c r="I21" s="107"/>
      <c r="J21" s="108"/>
      <c r="K21" s="108"/>
      <c r="L21" s="108"/>
    </row>
    <row r="22" spans="1:12" ht="21">
      <c r="A22" s="103" t="s">
        <v>22</v>
      </c>
      <c r="B22" s="104" t="s">
        <v>23</v>
      </c>
      <c r="C22" s="111">
        <v>4.0741495212874312</v>
      </c>
      <c r="D22" s="106" t="str">
        <f>IF(Summary!$H$8='Exchange Rates'!$B22, "&lt;&lt;&lt;","")</f>
        <v>&lt;&lt;&lt;</v>
      </c>
      <c r="E22" s="107"/>
      <c r="F22" s="107"/>
      <c r="G22" s="107"/>
      <c r="H22" s="107"/>
      <c r="I22" s="107"/>
      <c r="J22" s="108"/>
      <c r="K22" s="108"/>
      <c r="L22" s="108"/>
    </row>
    <row r="23" spans="1:12" ht="21">
      <c r="A23" s="103" t="s">
        <v>24</v>
      </c>
      <c r="B23" s="104" t="s">
        <v>15</v>
      </c>
      <c r="C23" s="110">
        <v>0.94437623949381433</v>
      </c>
      <c r="D23" s="106" t="str">
        <f>IF(Summary!$H$8='Exchange Rates'!$B23, "&lt;&lt;&lt;","")</f>
        <v/>
      </c>
      <c r="E23" s="107"/>
      <c r="F23" s="107"/>
      <c r="G23" s="107"/>
      <c r="H23" s="107"/>
      <c r="I23" s="107"/>
      <c r="J23" s="108"/>
      <c r="K23" s="108"/>
      <c r="L23" s="108"/>
    </row>
    <row r="24" spans="1:12" ht="21">
      <c r="A24" s="103" t="s">
        <v>46</v>
      </c>
      <c r="B24" s="104" t="s">
        <v>47</v>
      </c>
      <c r="C24" s="111">
        <v>4.2594880095412533</v>
      </c>
      <c r="D24" s="106" t="str">
        <f>IF(Summary!$H$8='Exchange Rates'!$B24, "&lt;&lt;&lt;","")</f>
        <v/>
      </c>
      <c r="E24" s="107"/>
      <c r="F24" s="107"/>
      <c r="G24" s="107"/>
      <c r="H24" s="107"/>
      <c r="I24" s="107"/>
      <c r="J24" s="108"/>
      <c r="K24" s="108"/>
      <c r="L24" s="108"/>
    </row>
    <row r="25" spans="1:12" ht="21">
      <c r="A25" s="103" t="s">
        <v>25</v>
      </c>
      <c r="B25" s="104" t="s">
        <v>26</v>
      </c>
      <c r="C25" s="105">
        <v>13.010668748373666</v>
      </c>
      <c r="D25" s="106" t="str">
        <f>IF(Summary!$H$8='Exchange Rates'!$B25, "&lt;&lt;&lt;","")</f>
        <v/>
      </c>
      <c r="E25" s="107"/>
      <c r="F25" s="107"/>
      <c r="G25" s="107"/>
      <c r="H25" s="107"/>
      <c r="I25" s="107"/>
      <c r="J25" s="108"/>
      <c r="K25" s="108"/>
      <c r="L25" s="108"/>
    </row>
    <row r="26" spans="1:12" ht="21">
      <c r="A26" s="103" t="s">
        <v>27</v>
      </c>
      <c r="B26" s="104" t="s">
        <v>15</v>
      </c>
      <c r="C26" s="110">
        <v>0.94437623949381433</v>
      </c>
      <c r="D26" s="106" t="str">
        <f>IF(Summary!$H$8='Exchange Rates'!$B26, "&lt;&lt;&lt;","")</f>
        <v/>
      </c>
      <c r="E26" s="107"/>
      <c r="F26" s="107"/>
      <c r="G26" s="107"/>
      <c r="H26" s="107"/>
      <c r="I26" s="107"/>
      <c r="J26" s="108"/>
      <c r="K26" s="108"/>
      <c r="L26" s="108"/>
    </row>
    <row r="27" spans="1:12" ht="21">
      <c r="A27" s="103" t="s">
        <v>28</v>
      </c>
      <c r="B27" s="104" t="s">
        <v>29</v>
      </c>
      <c r="C27" s="105">
        <v>9.0604330887016395</v>
      </c>
      <c r="D27" s="106" t="str">
        <f>IF(Summary!$H$8='Exchange Rates'!$B27, "&lt;&lt;&lt;","")</f>
        <v/>
      </c>
      <c r="E27" s="107"/>
      <c r="F27" s="107"/>
      <c r="G27" s="107"/>
      <c r="H27" s="107"/>
      <c r="I27" s="107"/>
      <c r="J27" s="108"/>
      <c r="K27" s="108"/>
      <c r="L27" s="108"/>
    </row>
    <row r="28" spans="1:12" ht="21">
      <c r="A28" s="103" t="s">
        <v>30</v>
      </c>
      <c r="B28" s="104" t="s">
        <v>31</v>
      </c>
      <c r="C28" s="105">
        <v>1.0079019512981777</v>
      </c>
      <c r="D28" s="106" t="str">
        <f>IF(Summary!$H$8='Exchange Rates'!$B28, "&lt;&lt;&lt;","")</f>
        <v/>
      </c>
      <c r="E28" s="107"/>
      <c r="F28" s="107"/>
      <c r="G28" s="107"/>
      <c r="H28" s="107"/>
      <c r="I28" s="114"/>
      <c r="J28" s="108"/>
      <c r="K28" s="108"/>
      <c r="L28" s="108"/>
    </row>
    <row r="29" spans="1:12" ht="21">
      <c r="A29" s="103" t="s">
        <v>45</v>
      </c>
      <c r="B29" s="104" t="s">
        <v>44</v>
      </c>
      <c r="C29" s="105">
        <v>3.6077639079298653</v>
      </c>
      <c r="D29" s="106" t="str">
        <f>IF(Summary!$H$8='Exchange Rates'!$B29, "&lt;&lt;&lt;","")</f>
        <v/>
      </c>
      <c r="E29" s="107"/>
      <c r="F29" s="107"/>
      <c r="G29" s="107"/>
      <c r="H29" s="107"/>
      <c r="I29" s="107"/>
      <c r="J29" s="108"/>
      <c r="K29" s="108"/>
      <c r="L29" s="108"/>
    </row>
    <row r="30" spans="1:12" ht="21">
      <c r="A30" s="103" t="s">
        <v>32</v>
      </c>
      <c r="B30" s="104" t="s">
        <v>33</v>
      </c>
      <c r="C30" s="105">
        <v>0.80431110753639501</v>
      </c>
      <c r="D30" s="106" t="str">
        <f>IF(Summary!$H$8='Exchange Rates'!$B30, "&lt;&lt;&lt;","")</f>
        <v/>
      </c>
      <c r="E30" s="107"/>
      <c r="F30" s="107"/>
      <c r="G30" s="107"/>
      <c r="H30" s="107"/>
      <c r="I30" s="107"/>
      <c r="J30" s="108"/>
      <c r="K30" s="108"/>
      <c r="L30" s="108"/>
    </row>
    <row r="31" spans="1:12" ht="21">
      <c r="A31" s="103" t="s">
        <v>53</v>
      </c>
      <c r="B31" s="104" t="s">
        <v>48</v>
      </c>
      <c r="C31" s="105">
        <v>3.6725549965110731</v>
      </c>
      <c r="D31" s="106" t="str">
        <f>IF(Summary!$H$8='Exchange Rates'!$B31, "&lt;&lt;&lt;","")</f>
        <v/>
      </c>
      <c r="E31" s="107"/>
      <c r="F31" s="107"/>
      <c r="G31" s="107"/>
      <c r="H31" s="107"/>
      <c r="I31" s="107"/>
      <c r="J31" s="108"/>
      <c r="K31" s="108"/>
      <c r="L31" s="108"/>
    </row>
    <row r="32" spans="1:12" ht="21">
      <c r="A32" s="103" t="s">
        <v>49</v>
      </c>
      <c r="B32" s="104" t="s">
        <v>50</v>
      </c>
      <c r="C32" s="105">
        <v>3.7502343896493531</v>
      </c>
      <c r="D32" s="106" t="str">
        <f>IF(Summary!$H$8='Exchange Rates'!$B32, "&lt;&lt;&lt;","")</f>
        <v/>
      </c>
      <c r="E32" s="107"/>
      <c r="F32" s="107"/>
      <c r="G32" s="107"/>
      <c r="H32" s="107"/>
      <c r="I32" s="107"/>
      <c r="J32" s="108"/>
      <c r="K32" s="108"/>
      <c r="L32" s="108"/>
    </row>
    <row r="33" spans="1:12" ht="21">
      <c r="A33" s="103" t="s">
        <v>52</v>
      </c>
      <c r="B33" s="104" t="s">
        <v>5</v>
      </c>
      <c r="C33" s="105">
        <v>1</v>
      </c>
      <c r="D33" s="106" t="str">
        <f>IF(Summary!$H$8='Exchange Rates'!$B33, "&lt;&lt;&lt;","")</f>
        <v/>
      </c>
      <c r="E33" s="107"/>
      <c r="F33" s="107"/>
      <c r="G33" s="107"/>
      <c r="H33" s="107"/>
      <c r="I33" s="107"/>
      <c r="J33" s="108"/>
      <c r="K33" s="108"/>
      <c r="L33" s="108"/>
    </row>
    <row r="34" spans="1:12" ht="21">
      <c r="A34" s="103" t="s">
        <v>54</v>
      </c>
      <c r="B34" s="104" t="s">
        <v>55</v>
      </c>
      <c r="C34" s="111">
        <v>57.937427578215527</v>
      </c>
      <c r="D34" s="106" t="str">
        <f>IF(Summary!$H$8='Exchange Rates'!$B34, "&lt;&lt;&lt;","")</f>
        <v/>
      </c>
      <c r="E34" s="115"/>
      <c r="F34" s="107"/>
      <c r="G34" s="107"/>
      <c r="H34" s="107"/>
      <c r="I34" s="107"/>
      <c r="J34" s="108"/>
      <c r="K34" s="108"/>
      <c r="L34" s="108"/>
    </row>
    <row r="35" spans="1:12" ht="21">
      <c r="A35" s="103" t="s">
        <v>56</v>
      </c>
      <c r="B35" s="104" t="s">
        <v>57</v>
      </c>
      <c r="C35" s="105">
        <v>7.7615647314498597</v>
      </c>
      <c r="D35" s="106" t="str">
        <f>IF(Summary!$H$8='Exchange Rates'!$B35, "&lt;&lt;&lt;","")</f>
        <v/>
      </c>
      <c r="E35" s="116"/>
      <c r="F35" s="107"/>
      <c r="G35" s="107"/>
      <c r="H35" s="107"/>
      <c r="I35" s="107"/>
      <c r="J35" s="108"/>
      <c r="K35" s="108"/>
      <c r="L35" s="108"/>
    </row>
    <row r="36" spans="1:12" ht="21">
      <c r="A36" s="103" t="s">
        <v>58</v>
      </c>
      <c r="B36" s="104" t="s">
        <v>59</v>
      </c>
      <c r="C36" s="105">
        <v>27.056277056277057</v>
      </c>
      <c r="D36" s="106" t="str">
        <f>IF(Summary!$H$8='Exchange Rates'!$B36, "&lt;&lt;&lt;","")</f>
        <v/>
      </c>
      <c r="E36" s="107"/>
      <c r="F36" s="107"/>
      <c r="G36" s="107"/>
      <c r="H36" s="107"/>
      <c r="I36" s="107"/>
      <c r="J36" s="108"/>
      <c r="K36" s="108"/>
      <c r="L36" s="108"/>
    </row>
    <row r="37" spans="1:12" ht="21">
      <c r="A37" s="103" t="s">
        <v>61</v>
      </c>
      <c r="B37" s="104" t="s">
        <v>60</v>
      </c>
      <c r="C37" s="105">
        <v>6.8690754224481392</v>
      </c>
      <c r="D37" s="106" t="str">
        <f>IF(Summary!$H$8='Exchange Rates'!$B37, "&lt;&lt;&lt;","")</f>
        <v/>
      </c>
      <c r="E37" s="116"/>
      <c r="F37" s="107"/>
      <c r="G37" s="107"/>
      <c r="H37" s="107"/>
      <c r="I37" s="107"/>
      <c r="J37" s="108"/>
      <c r="K37" s="108"/>
      <c r="L37" s="108"/>
    </row>
    <row r="38" spans="1:12" ht="21">
      <c r="A38" s="103" t="s">
        <v>62</v>
      </c>
      <c r="B38" s="104" t="s">
        <v>63</v>
      </c>
      <c r="C38" s="105">
        <v>312.46972949495517</v>
      </c>
      <c r="D38" s="106" t="str">
        <f>IF(Summary!$H$8='Exchange Rates'!$B38, "&lt;&lt;&lt;","")</f>
        <v/>
      </c>
      <c r="E38" s="107"/>
      <c r="F38" s="107"/>
      <c r="G38" s="107"/>
      <c r="H38" s="107"/>
      <c r="I38" s="107"/>
      <c r="J38" s="108"/>
      <c r="K38" s="108"/>
      <c r="L38" s="108"/>
    </row>
    <row r="39" spans="1:12" ht="21">
      <c r="A39" s="103" t="s">
        <v>64</v>
      </c>
      <c r="B39" s="104" t="s">
        <v>65</v>
      </c>
      <c r="C39" s="105">
        <v>104.82180293501048</v>
      </c>
      <c r="D39" s="106" t="str">
        <f>IF(Summary!$H$8='Exchange Rates'!$B39, "&lt;&lt;&lt;","")</f>
        <v/>
      </c>
      <c r="E39" s="116"/>
      <c r="F39" s="107"/>
      <c r="G39" s="107"/>
      <c r="H39" s="107"/>
      <c r="I39" s="107"/>
      <c r="J39" s="108"/>
      <c r="K39" s="108"/>
      <c r="L39" s="108"/>
    </row>
    <row r="40" spans="1:12" ht="21">
      <c r="A40" s="103" t="s">
        <v>66</v>
      </c>
      <c r="B40" s="104" t="s">
        <v>67</v>
      </c>
      <c r="C40" s="111">
        <v>20.052135552436336</v>
      </c>
      <c r="D40" s="106" t="str">
        <f>IF(Summary!$H$8='Exchange Rates'!$B40, "&lt;&lt;&lt;","")</f>
        <v/>
      </c>
      <c r="E40" s="107"/>
      <c r="F40" s="107"/>
      <c r="G40" s="107"/>
      <c r="H40" s="107"/>
      <c r="I40" s="107"/>
      <c r="J40" s="108"/>
      <c r="K40" s="108"/>
      <c r="L40" s="108"/>
    </row>
    <row r="41" spans="1:12" ht="21">
      <c r="A41" s="103" t="s">
        <v>68</v>
      </c>
      <c r="B41" s="104" t="s">
        <v>69</v>
      </c>
      <c r="C41" s="105">
        <v>58.139534883720927</v>
      </c>
      <c r="D41" s="106" t="str">
        <f>IF(Summary!$H$8='Exchange Rates'!$B41, "&lt;&lt;&lt;","")</f>
        <v/>
      </c>
      <c r="E41" s="116"/>
      <c r="F41" s="107"/>
      <c r="G41" s="107"/>
      <c r="H41" s="107"/>
      <c r="I41" s="107"/>
      <c r="J41" s="117"/>
      <c r="K41" s="117"/>
      <c r="L41" s="117"/>
    </row>
    <row r="42" spans="1:12" ht="21">
      <c r="A42" s="103" t="s">
        <v>70</v>
      </c>
      <c r="B42" s="104" t="s">
        <v>71</v>
      </c>
      <c r="C42" s="105">
        <v>495.00049500049499</v>
      </c>
      <c r="D42" s="106" t="str">
        <f>IF(Summary!$H$8='Exchange Rates'!$B42, "&lt;&lt;&lt;","")</f>
        <v/>
      </c>
      <c r="E42" s="107"/>
      <c r="F42" s="107"/>
      <c r="G42" s="107"/>
      <c r="H42" s="107"/>
      <c r="I42" s="107"/>
      <c r="J42" s="117"/>
      <c r="K42" s="117"/>
      <c r="L42" s="117"/>
    </row>
    <row r="43" spans="1:12" ht="21">
      <c r="A43" s="103" t="s">
        <v>72</v>
      </c>
      <c r="B43" s="104" t="s">
        <v>73</v>
      </c>
      <c r="C43" s="105">
        <v>0.66371094061114499</v>
      </c>
      <c r="D43" s="106" t="str">
        <f>IF(Summary!$H$8='Exchange Rates'!$B43, "&lt;&lt;&lt;","")</f>
        <v/>
      </c>
      <c r="E43" s="116"/>
      <c r="F43" s="107"/>
      <c r="G43" s="107"/>
      <c r="H43" s="107"/>
      <c r="I43" s="107"/>
      <c r="J43" s="117"/>
      <c r="K43" s="117"/>
      <c r="L43" s="117"/>
    </row>
    <row r="44" spans="1:12" ht="21">
      <c r="A44" s="103" t="s">
        <v>74</v>
      </c>
      <c r="B44" s="118" t="s">
        <v>75</v>
      </c>
      <c r="C44" s="111">
        <v>1.3008976193573565</v>
      </c>
      <c r="D44" s="106" t="str">
        <f>IF(Summary!$H$8='Exchange Rates'!$B44, "&lt;&lt;&lt;","")</f>
        <v/>
      </c>
      <c r="E44" s="107"/>
      <c r="F44" s="107"/>
      <c r="G44" s="107"/>
      <c r="H44" s="107"/>
      <c r="I44" s="107"/>
      <c r="J44" s="117"/>
      <c r="K44" s="117"/>
      <c r="L44" s="117"/>
    </row>
    <row r="45" spans="1:12" ht="21">
      <c r="A45" s="103" t="s">
        <v>76</v>
      </c>
      <c r="B45" s="118" t="s">
        <v>77</v>
      </c>
      <c r="C45" s="119">
        <v>103.30578512396694</v>
      </c>
      <c r="D45" s="106" t="str">
        <f>IF(Summary!$H$8='Exchange Rates'!$B45, "&lt;&lt;&lt;","")</f>
        <v/>
      </c>
      <c r="E45" s="116"/>
      <c r="F45" s="107"/>
      <c r="G45" s="107"/>
      <c r="H45" s="107"/>
      <c r="I45" s="107"/>
      <c r="J45" s="117"/>
      <c r="K45" s="117"/>
      <c r="L45" s="117"/>
    </row>
    <row r="46" spans="1:12" ht="21">
      <c r="A46" s="103" t="s">
        <v>78</v>
      </c>
      <c r="B46" s="118" t="s">
        <v>79</v>
      </c>
      <c r="C46" s="119">
        <v>8.3682008368200833</v>
      </c>
      <c r="D46" s="106" t="str">
        <f>IF(Summary!$H$8='Exchange Rates'!$B46, "&lt;&lt;&lt;","")</f>
        <v/>
      </c>
      <c r="E46" s="107"/>
      <c r="F46" s="107"/>
      <c r="G46" s="107"/>
      <c r="H46" s="107"/>
      <c r="I46" s="107"/>
      <c r="J46" s="117"/>
      <c r="K46" s="117"/>
      <c r="L46" s="117"/>
    </row>
    <row r="47" spans="1:12" ht="21">
      <c r="A47" s="103" t="s">
        <v>80</v>
      </c>
      <c r="B47" s="118" t="s">
        <v>81</v>
      </c>
      <c r="C47" s="120">
        <v>2.3044129508007836</v>
      </c>
      <c r="D47" s="106" t="str">
        <f>IF(Summary!$H$8='Exchange Rates'!$B47, "&lt;&lt;&lt;","")</f>
        <v/>
      </c>
      <c r="E47" s="116"/>
      <c r="F47" s="107"/>
      <c r="G47" s="107"/>
      <c r="H47" s="107"/>
      <c r="I47" s="107"/>
      <c r="J47" s="117"/>
      <c r="K47" s="117"/>
      <c r="L47" s="117"/>
    </row>
    <row r="48" spans="1:12" ht="21">
      <c r="A48" s="103" t="s">
        <v>82</v>
      </c>
      <c r="B48" s="118" t="s">
        <v>83</v>
      </c>
      <c r="C48" s="120">
        <v>15.479876160990711</v>
      </c>
      <c r="D48" s="106" t="str">
        <f>IF(Summary!$H$8='Exchange Rates'!$B48, "&lt;&lt;&lt;","")</f>
        <v/>
      </c>
      <c r="E48" s="107"/>
      <c r="F48" s="107"/>
      <c r="G48" s="107"/>
      <c r="H48" s="107"/>
      <c r="I48" s="107"/>
      <c r="J48" s="117"/>
      <c r="K48" s="117"/>
      <c r="L48" s="117"/>
    </row>
    <row r="49" spans="1:19" ht="21">
      <c r="A49" s="103" t="s">
        <v>84</v>
      </c>
      <c r="B49" s="118" t="s">
        <v>85</v>
      </c>
      <c r="C49" s="120">
        <v>6.9324090121317159</v>
      </c>
      <c r="D49" s="106" t="str">
        <f>IF(Summary!$H$8='Exchange Rates'!$B49, "&lt;&lt;&lt;","")</f>
        <v/>
      </c>
      <c r="E49" s="116"/>
      <c r="F49" s="107"/>
      <c r="G49" s="107"/>
      <c r="H49" s="107"/>
      <c r="I49" s="107"/>
      <c r="J49" s="117"/>
      <c r="K49" s="117"/>
      <c r="L49" s="117"/>
    </row>
    <row r="50" spans="1:19" ht="21">
      <c r="A50" s="103" t="s">
        <v>86</v>
      </c>
      <c r="B50" s="118" t="s">
        <v>87</v>
      </c>
      <c r="C50" s="121">
        <v>3.1104199066874028</v>
      </c>
      <c r="D50" s="106" t="str">
        <f>IF(Summary!$H$8='Exchange Rates'!$B50, "&lt;&lt;&lt;","")</f>
        <v/>
      </c>
      <c r="E50" s="107"/>
      <c r="F50" s="107"/>
      <c r="G50" s="107"/>
      <c r="H50" s="107"/>
      <c r="I50" s="107"/>
      <c r="J50" s="117"/>
      <c r="K50" s="117"/>
      <c r="L50" s="117"/>
    </row>
    <row r="51" spans="1:19" ht="21">
      <c r="A51" s="103" t="s">
        <v>88</v>
      </c>
      <c r="B51" s="118" t="s">
        <v>89</v>
      </c>
      <c r="C51" s="121">
        <v>646.52107012167528</v>
      </c>
      <c r="D51" s="106" t="str">
        <f>IF(Summary!$H$8='Exchange Rates'!$B51, "&lt;&lt;&lt;","")</f>
        <v/>
      </c>
      <c r="E51" s="116"/>
      <c r="F51" s="107"/>
      <c r="G51" s="107"/>
      <c r="H51" s="107"/>
      <c r="I51" s="107"/>
      <c r="J51" s="117"/>
      <c r="K51" s="117"/>
      <c r="L51" s="117"/>
    </row>
    <row r="52" spans="1:19" ht="21">
      <c r="A52" s="103" t="s">
        <v>90</v>
      </c>
      <c r="B52" s="118" t="s">
        <v>91</v>
      </c>
      <c r="C52" s="121">
        <v>2896.9552999797211</v>
      </c>
      <c r="D52" s="106" t="str">
        <f>IF(Summary!$H$8='Exchange Rates'!$B52, "&lt;&lt;&lt;","")</f>
        <v/>
      </c>
      <c r="E52" s="116"/>
      <c r="F52" s="107"/>
      <c r="G52" s="107"/>
      <c r="H52" s="107"/>
      <c r="I52" s="107"/>
      <c r="J52" s="117"/>
      <c r="K52" s="117"/>
      <c r="L52" s="117"/>
    </row>
    <row r="53" spans="1:19" ht="21">
      <c r="A53" s="103" t="s">
        <v>92</v>
      </c>
      <c r="B53" s="118" t="s">
        <v>93</v>
      </c>
      <c r="C53" s="121">
        <v>560.27117124688357</v>
      </c>
      <c r="D53" s="106" t="str">
        <f>IF(Summary!$H$8='Exchange Rates'!$B53, "&lt;&lt;&lt;","")</f>
        <v/>
      </c>
      <c r="E53" s="107"/>
      <c r="F53" s="107"/>
      <c r="G53" s="107"/>
      <c r="H53" s="107"/>
      <c r="I53" s="107"/>
      <c r="J53" s="117"/>
      <c r="K53" s="117"/>
      <c r="L53" s="117"/>
    </row>
    <row r="54" spans="1:19" ht="21">
      <c r="A54" s="103" t="s">
        <v>94</v>
      </c>
      <c r="B54" s="118" t="s">
        <v>95</v>
      </c>
      <c r="C54" s="120">
        <v>47.058823529411761</v>
      </c>
      <c r="D54" s="106" t="str">
        <f>IF(Summary!$H$8='Exchange Rates'!$B54, "&lt;&lt;&lt;","")</f>
        <v/>
      </c>
      <c r="E54" s="116"/>
      <c r="F54" s="107"/>
      <c r="G54" s="107"/>
      <c r="H54" s="107"/>
      <c r="I54" s="107"/>
      <c r="J54" s="117"/>
      <c r="K54" s="117"/>
      <c r="L54" s="117"/>
    </row>
    <row r="55" spans="1:19" ht="21">
      <c r="A55" s="103" t="s">
        <v>96</v>
      </c>
      <c r="B55" s="118" t="s">
        <v>97</v>
      </c>
      <c r="C55" s="121">
        <v>7.3556454578889303</v>
      </c>
      <c r="D55" s="106" t="str">
        <f>IF(Summary!$H$8='Exchange Rates'!$B55, "&lt;&lt;&lt;","")</f>
        <v/>
      </c>
      <c r="E55" s="117"/>
      <c r="F55" s="117"/>
      <c r="G55" s="117"/>
      <c r="H55" s="117"/>
      <c r="I55" s="117"/>
      <c r="J55" s="117"/>
      <c r="K55" s="117"/>
      <c r="L55" s="117"/>
    </row>
    <row r="56" spans="1:19" ht="21">
      <c r="A56" s="103" t="s">
        <v>98</v>
      </c>
      <c r="B56" s="118" t="s">
        <v>99</v>
      </c>
      <c r="C56" s="121">
        <v>23.546032493524841</v>
      </c>
      <c r="D56" s="106" t="str">
        <f>IF(Summary!$H$8='Exchange Rates'!$B56, "&lt;&lt;&lt;","")</f>
        <v/>
      </c>
      <c r="E56" s="117"/>
      <c r="F56" s="117"/>
      <c r="G56" s="117"/>
      <c r="H56" s="117"/>
      <c r="I56" s="117"/>
      <c r="J56" s="117"/>
      <c r="K56" s="117"/>
      <c r="L56" s="117"/>
      <c r="P56" s="117"/>
    </row>
    <row r="57" spans="1:19" ht="21">
      <c r="A57" s="103" t="s">
        <v>100</v>
      </c>
      <c r="B57" s="118" t="s">
        <v>101</v>
      </c>
      <c r="C57" s="121">
        <v>19.912385503783351</v>
      </c>
      <c r="D57" s="106" t="str">
        <f>IF(Summary!$H$8='Exchange Rates'!$B57, "&lt;&lt;&lt;","")</f>
        <v/>
      </c>
      <c r="E57" s="117"/>
      <c r="F57" s="117"/>
      <c r="G57" s="117"/>
      <c r="H57" s="117"/>
      <c r="I57" s="117"/>
      <c r="J57" s="117"/>
      <c r="K57" s="117"/>
      <c r="L57" s="117"/>
      <c r="P57" s="117"/>
    </row>
    <row r="58" spans="1:19" ht="21">
      <c r="A58" s="103" t="s">
        <v>102</v>
      </c>
      <c r="B58" s="118" t="s">
        <v>103</v>
      </c>
      <c r="C58" s="121">
        <v>29.559562518474728</v>
      </c>
      <c r="D58" s="106" t="str">
        <f>IF(Summary!$H$8='Exchange Rates'!$B58, "&lt;&lt;&lt;","")</f>
        <v/>
      </c>
      <c r="E58" s="117"/>
      <c r="F58" s="117"/>
      <c r="G58" s="117"/>
      <c r="H58" s="117"/>
      <c r="I58" s="117"/>
      <c r="J58" s="117"/>
      <c r="K58" s="117"/>
      <c r="L58" s="117"/>
      <c r="P58" s="117"/>
    </row>
    <row r="59" spans="1:19" ht="21">
      <c r="A59" s="103" t="s">
        <v>104</v>
      </c>
      <c r="B59" s="118" t="s">
        <v>105</v>
      </c>
      <c r="C59" s="121">
        <v>5536.1789293029951</v>
      </c>
      <c r="D59" s="106" t="str">
        <f>IF(Summary!$H$8='Exchange Rates'!$B59, "&lt;&lt;&lt;","")</f>
        <v/>
      </c>
      <c r="E59" s="117"/>
      <c r="F59" s="117"/>
      <c r="G59" s="117"/>
      <c r="H59" s="117"/>
      <c r="I59" s="117"/>
      <c r="J59" s="117"/>
      <c r="K59" s="117"/>
      <c r="L59" s="117"/>
      <c r="P59" s="117"/>
    </row>
    <row r="60" spans="1:19" ht="21">
      <c r="A60" s="103" t="s">
        <v>106</v>
      </c>
      <c r="B60" s="118" t="s">
        <v>107</v>
      </c>
      <c r="C60" s="121">
        <v>1</v>
      </c>
      <c r="D60" s="106" t="str">
        <f>IF(Summary!$H$8='Exchange Rates'!$B60, "&lt;&lt;&lt;","")</f>
        <v/>
      </c>
      <c r="E60" s="117"/>
      <c r="F60" s="117"/>
      <c r="G60" s="117"/>
      <c r="H60" s="117"/>
      <c r="I60" s="117"/>
      <c r="J60" s="117"/>
      <c r="K60" s="117"/>
      <c r="L60" s="117"/>
      <c r="P60" s="117"/>
    </row>
    <row r="61" spans="1:19" ht="21">
      <c r="A61" s="103" t="s">
        <v>108</v>
      </c>
      <c r="B61" s="118" t="s">
        <v>109</v>
      </c>
      <c r="C61" s="121">
        <v>3.2541490400260331</v>
      </c>
      <c r="D61" s="106" t="str">
        <f>IF(Summary!$H$8='Exchange Rates'!$B61, "&lt;&lt;&lt;","")</f>
        <v/>
      </c>
      <c r="E61" s="117"/>
      <c r="F61" s="117"/>
      <c r="G61" s="117"/>
      <c r="H61" s="117"/>
      <c r="I61" s="117"/>
      <c r="J61" s="117"/>
      <c r="K61" s="117"/>
      <c r="L61" s="117"/>
    </row>
    <row r="62" spans="1:19" ht="21">
      <c r="A62" s="103" t="s">
        <v>110</v>
      </c>
      <c r="B62" s="118" t="s">
        <v>111</v>
      </c>
      <c r="C62" s="120">
        <v>28.280542986425338</v>
      </c>
      <c r="D62" s="106" t="str">
        <f>IF(Summary!$H$8='Exchange Rates'!$B62, "&lt;&lt;&lt;","")</f>
        <v/>
      </c>
      <c r="E62" s="117"/>
      <c r="F62" s="117"/>
      <c r="G62" s="117"/>
      <c r="H62" s="117"/>
      <c r="I62" s="117"/>
      <c r="J62" s="117"/>
      <c r="K62" s="117"/>
      <c r="L62" s="117"/>
    </row>
    <row r="63" spans="1:19" ht="21">
      <c r="A63" s="103" t="s">
        <v>112</v>
      </c>
      <c r="B63" s="118" t="s">
        <v>113</v>
      </c>
      <c r="C63" s="120">
        <v>714.28571428571433</v>
      </c>
      <c r="D63" s="106" t="str">
        <f>IF(Summary!$H$8='Exchange Rates'!$B63, "&lt;&lt;&lt;","")</f>
        <v/>
      </c>
      <c r="E63" s="117"/>
      <c r="F63" s="117"/>
      <c r="G63" s="117"/>
      <c r="H63" s="117"/>
      <c r="I63" s="117"/>
      <c r="J63" s="117"/>
      <c r="K63" s="117"/>
      <c r="L63" s="117"/>
    </row>
    <row r="64" spans="1:19" ht="21">
      <c r="A64" s="103" t="s">
        <v>112</v>
      </c>
      <c r="B64" s="118" t="s">
        <v>114</v>
      </c>
      <c r="C64" s="120">
        <v>714.28571428571433</v>
      </c>
      <c r="D64" s="106" t="str">
        <f>IF(Summary!$H$8='Exchange Rates'!$B64, "&lt;&lt;&lt;","")</f>
        <v/>
      </c>
      <c r="E64" s="117"/>
      <c r="F64" s="117"/>
      <c r="G64" s="117"/>
      <c r="H64" s="117"/>
      <c r="I64" s="117"/>
      <c r="J64" s="117"/>
      <c r="K64" s="117"/>
      <c r="L64" s="117"/>
      <c r="M64" s="117"/>
      <c r="N64" s="117"/>
      <c r="O64" s="117"/>
      <c r="P64" s="117"/>
      <c r="Q64" s="117"/>
      <c r="R64" s="117"/>
      <c r="S64" s="117"/>
    </row>
    <row r="65" spans="1:12" ht="21">
      <c r="A65" s="122" t="s">
        <v>115</v>
      </c>
      <c r="B65" s="123" t="s">
        <v>116</v>
      </c>
      <c r="C65" s="124">
        <v>66.755674232309744</v>
      </c>
      <c r="D65" s="125" t="str">
        <f>IF(Summary!$H$8='Exchange Rates'!$B65, "&lt;&lt;&lt;","")</f>
        <v/>
      </c>
      <c r="E65" s="117"/>
      <c r="F65" s="117"/>
      <c r="G65" s="117"/>
      <c r="H65" s="117"/>
      <c r="I65" s="117"/>
      <c r="J65" s="117"/>
      <c r="K65" s="117"/>
      <c r="L65" s="117"/>
    </row>
    <row r="66" spans="1:12">
      <c r="A66" s="117"/>
      <c r="B66" s="117"/>
      <c r="C66" s="117"/>
      <c r="D66" s="117"/>
      <c r="E66" s="117"/>
      <c r="F66" s="117"/>
      <c r="G66" s="117"/>
      <c r="H66" s="117"/>
      <c r="I66" s="117"/>
      <c r="J66" s="117"/>
      <c r="K66" s="117"/>
      <c r="L66" s="117"/>
    </row>
    <row r="67" spans="1:12">
      <c r="A67" s="117"/>
      <c r="B67" s="117"/>
      <c r="C67" s="117"/>
      <c r="D67" s="117"/>
      <c r="E67" s="117"/>
      <c r="F67" s="117"/>
      <c r="G67" s="117"/>
      <c r="H67" s="117"/>
      <c r="I67" s="117"/>
      <c r="J67" s="117"/>
    </row>
    <row r="68" spans="1:12">
      <c r="A68" s="117"/>
      <c r="B68" s="117"/>
      <c r="C68" s="117"/>
      <c r="D68" s="117"/>
      <c r="E68" s="117"/>
      <c r="F68" s="117"/>
      <c r="G68" s="117"/>
      <c r="H68" s="117"/>
      <c r="I68" s="117"/>
    </row>
  </sheetData>
  <sheetProtection algorithmName="SHA-512" hashValue="O/XVQ4tb3SUMAPxCAuW+ozYTSt5Q1XymXnteAnlHkWPUs4qEv5ciPTnItXSA3M2qPocpDOsVFjdef/MbW2A7Bw==" saltValue="sJOeINuhe+BugZbO55biVQ==" spinCount="100000" sheet="1" objects="1" scenarios="1" selectLockedCells="1"/>
  <mergeCells count="2">
    <mergeCell ref="D3:K3"/>
    <mergeCell ref="G5:K5"/>
  </mergeCells>
  <phoneticPr fontId="0" type="noConversion"/>
  <printOptions horizontalCentered="1"/>
  <pageMargins left="0.19" right="0.17" top="0.42" bottom="0.5" header="0.26" footer="0.25"/>
  <pageSetup paperSize="9" scale="50" orientation="portrait" blackAndWhite="1" horizontalDpi="300" verticalDpi="300" r:id="rId1"/>
  <headerFooter alignWithMargins="0">
    <oddHeader>&amp;L&amp;A&amp;CEpcats Release 3.0&amp;RPage &amp;P of &amp;N</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40"/>
  <sheetViews>
    <sheetView showGridLines="0" tabSelected="1" zoomScaleNormal="100" workbookViewId="0">
      <selection activeCell="H24" sqref="H24"/>
    </sheetView>
  </sheetViews>
  <sheetFormatPr defaultColWidth="11.44140625" defaultRowHeight="15.6"/>
  <cols>
    <col min="1" max="1" width="4.33203125" style="11" customWidth="1"/>
    <col min="2" max="2" width="35.88671875" style="58" customWidth="1"/>
    <col min="3" max="3" width="46" style="58" bestFit="1" customWidth="1"/>
    <col min="4" max="4" width="11.88671875" style="58" customWidth="1"/>
    <col min="5" max="5" width="29.33203125" style="58" bestFit="1" customWidth="1"/>
    <col min="6" max="6" width="19.88671875" style="58" bestFit="1" customWidth="1"/>
    <col min="7" max="7" width="4.109375" style="58" customWidth="1"/>
    <col min="8" max="8" width="24.109375" style="79" bestFit="1" customWidth="1"/>
    <col min="9" max="9" width="18.6640625" style="79" customWidth="1"/>
    <col min="10" max="10" width="18.6640625" style="58" customWidth="1"/>
    <col min="11" max="11" width="4.33203125" style="11" customWidth="1"/>
    <col min="12" max="16384" width="11.44140625" style="58"/>
  </cols>
  <sheetData>
    <row r="1" spans="1:11" s="6" customFormat="1" ht="21" customHeight="1">
      <c r="A1" s="1"/>
      <c r="B1" s="2" t="s">
        <v>160</v>
      </c>
      <c r="C1" s="3"/>
      <c r="D1" s="3"/>
      <c r="E1" s="3"/>
      <c r="F1" s="3"/>
      <c r="G1" s="3"/>
      <c r="H1" s="4"/>
      <c r="I1" s="4"/>
      <c r="J1" s="5"/>
      <c r="K1" s="1"/>
    </row>
    <row r="2" spans="1:11" s="6" customFormat="1" ht="21" customHeight="1">
      <c r="A2" s="1"/>
      <c r="B2" s="7" t="s">
        <v>161</v>
      </c>
      <c r="C2" s="8"/>
      <c r="D2" s="8"/>
      <c r="E2" s="8"/>
      <c r="F2" s="8"/>
      <c r="G2" s="8"/>
      <c r="H2" s="9"/>
      <c r="I2" s="9"/>
      <c r="J2" s="10"/>
      <c r="K2" s="1"/>
    </row>
    <row r="3" spans="1:11" s="16" customFormat="1" ht="36.6">
      <c r="A3" s="11"/>
      <c r="B3" s="12" t="s">
        <v>122</v>
      </c>
      <c r="C3" s="13"/>
      <c r="D3" s="13"/>
      <c r="E3" s="13"/>
      <c r="F3" s="13"/>
      <c r="G3" s="13"/>
      <c r="H3" s="14"/>
      <c r="I3" s="14"/>
      <c r="J3" s="15"/>
      <c r="K3" s="11"/>
    </row>
    <row r="4" spans="1:11" s="16" customFormat="1" ht="29.25" customHeight="1">
      <c r="A4" s="11"/>
      <c r="B4" s="11"/>
      <c r="C4" s="11"/>
      <c r="D4" s="11"/>
      <c r="E4" s="11"/>
      <c r="F4" s="11"/>
      <c r="G4" s="11"/>
      <c r="H4" s="11"/>
      <c r="I4" s="11"/>
      <c r="J4" s="11"/>
      <c r="K4" s="11"/>
    </row>
    <row r="5" spans="1:11" s="51" customFormat="1" ht="18">
      <c r="A5" s="17"/>
      <c r="B5" s="21" t="s">
        <v>117</v>
      </c>
      <c r="C5" s="22"/>
      <c r="D5" s="141"/>
      <c r="E5" s="142"/>
      <c r="F5" s="142"/>
      <c r="G5" s="142"/>
      <c r="H5" s="142"/>
      <c r="I5" s="142"/>
      <c r="J5" s="143"/>
      <c r="K5" s="17"/>
    </row>
    <row r="6" spans="1:11" s="16" customFormat="1" ht="29.25" customHeight="1">
      <c r="A6" s="17"/>
      <c r="B6" s="11"/>
      <c r="C6" s="11"/>
      <c r="D6" s="11"/>
      <c r="E6" s="11"/>
      <c r="F6" s="11"/>
      <c r="G6" s="11"/>
      <c r="H6" s="11"/>
      <c r="I6" s="11"/>
      <c r="J6" s="11"/>
      <c r="K6" s="17"/>
    </row>
    <row r="7" spans="1:11" s="20" customFormat="1" ht="23.25" customHeight="1">
      <c r="A7" s="17"/>
      <c r="B7" s="21" t="s">
        <v>36</v>
      </c>
      <c r="C7" s="22"/>
      <c r="D7" s="144"/>
      <c r="E7" s="145"/>
      <c r="F7" s="21" t="s">
        <v>34</v>
      </c>
      <c r="G7" s="22"/>
      <c r="H7" s="146"/>
      <c r="I7" s="147"/>
      <c r="J7" s="148"/>
      <c r="K7" s="17"/>
    </row>
    <row r="8" spans="1:11" s="20" customFormat="1" ht="23.25" customHeight="1">
      <c r="A8" s="17"/>
      <c r="B8" s="23" t="s">
        <v>35</v>
      </c>
      <c r="C8" s="24"/>
      <c r="D8" s="144"/>
      <c r="E8" s="145"/>
      <c r="F8" s="25" t="s">
        <v>123</v>
      </c>
      <c r="G8" s="26"/>
      <c r="H8" s="78" t="s">
        <v>23</v>
      </c>
      <c r="I8" s="27" t="s">
        <v>37</v>
      </c>
      <c r="J8" s="28">
        <f>INDEX(FX_Rates[Rate],MATCH(H8,FX_Rates[ISO],0))</f>
        <v>4.0741495212874312</v>
      </c>
      <c r="K8" s="17"/>
    </row>
    <row r="9" spans="1:11" s="20" customFormat="1" ht="23.25" customHeight="1">
      <c r="A9" s="17"/>
      <c r="B9" s="29" t="s">
        <v>162</v>
      </c>
      <c r="C9" s="30"/>
      <c r="D9" s="144"/>
      <c r="E9" s="145"/>
      <c r="F9" s="31" t="s">
        <v>124</v>
      </c>
      <c r="G9" s="32"/>
      <c r="H9" s="78" t="s">
        <v>15</v>
      </c>
      <c r="I9" s="33" t="s">
        <v>37</v>
      </c>
      <c r="J9" s="28">
        <f>INDEX(FX_Rates[Rate],MATCH(H9,FX_Rates[ISO],0))</f>
        <v>0.94437623949381433</v>
      </c>
      <c r="K9" s="17"/>
    </row>
    <row r="10" spans="1:11" s="20" customFormat="1" ht="23.25" customHeight="1">
      <c r="A10" s="17"/>
      <c r="B10" s="34" t="s">
        <v>125</v>
      </c>
      <c r="C10" s="35"/>
      <c r="D10" s="144"/>
      <c r="E10" s="145"/>
      <c r="F10" s="18"/>
      <c r="G10" s="18"/>
      <c r="H10" s="19"/>
      <c r="I10" s="19"/>
      <c r="J10" s="19"/>
      <c r="K10" s="17"/>
    </row>
    <row r="11" spans="1:11" s="16" customFormat="1" ht="29.25" customHeight="1">
      <c r="A11" s="17"/>
      <c r="B11" s="11"/>
      <c r="C11" s="11"/>
      <c r="D11" s="11"/>
      <c r="E11" s="11"/>
      <c r="F11" s="11"/>
      <c r="G11" s="11"/>
      <c r="H11" s="11"/>
      <c r="I11" s="11"/>
      <c r="J11" s="11"/>
      <c r="K11" s="17"/>
    </row>
    <row r="12" spans="1:11" s="51" customFormat="1" ht="29.25" customHeight="1">
      <c r="A12" s="17"/>
      <c r="B12" s="34" t="s">
        <v>118</v>
      </c>
      <c r="C12" s="35"/>
      <c r="D12" s="149"/>
      <c r="E12" s="150"/>
      <c r="F12" s="150"/>
      <c r="G12" s="150"/>
      <c r="H12" s="150"/>
      <c r="I12" s="150"/>
      <c r="J12" s="151"/>
      <c r="K12" s="17"/>
    </row>
    <row r="13" spans="1:11" s="16" customFormat="1" ht="29.25" customHeight="1">
      <c r="A13" s="17"/>
      <c r="B13" s="11"/>
      <c r="C13" s="11"/>
      <c r="D13" s="11"/>
      <c r="E13" s="11"/>
      <c r="F13" s="11"/>
      <c r="G13" s="11"/>
      <c r="H13" s="11"/>
      <c r="I13" s="11"/>
      <c r="J13" s="11"/>
      <c r="K13" s="17"/>
    </row>
    <row r="14" spans="1:11" s="20" customFormat="1" ht="23.25" customHeight="1">
      <c r="A14" s="17"/>
      <c r="B14" s="18"/>
      <c r="C14" s="18"/>
      <c r="D14" s="18"/>
      <c r="E14" s="18"/>
      <c r="F14" s="18"/>
      <c r="G14" s="18"/>
      <c r="H14" s="52" t="s">
        <v>119</v>
      </c>
      <c r="I14" s="53" t="s">
        <v>39</v>
      </c>
      <c r="J14" s="52" t="s">
        <v>38</v>
      </c>
      <c r="K14" s="17"/>
    </row>
    <row r="15" spans="1:11" ht="30.75" customHeight="1">
      <c r="A15" s="17"/>
      <c r="B15" s="36" t="s">
        <v>126</v>
      </c>
      <c r="C15" s="37"/>
      <c r="D15" s="37"/>
      <c r="E15" s="37" t="s">
        <v>145</v>
      </c>
      <c r="F15" s="38"/>
      <c r="G15" s="18"/>
      <c r="H15" s="40" t="str">
        <f>H9</f>
        <v>EUR</v>
      </c>
      <c r="I15" s="41" t="str">
        <f>H8</f>
        <v>PLN</v>
      </c>
      <c r="J15" s="42" t="s">
        <v>5</v>
      </c>
      <c r="K15" s="17"/>
    </row>
    <row r="16" spans="1:11" ht="17.25" customHeight="1">
      <c r="A16" s="17"/>
      <c r="B16" s="43" t="s">
        <v>127</v>
      </c>
      <c r="C16" s="44" t="s">
        <v>128</v>
      </c>
      <c r="D16" s="44"/>
      <c r="E16" s="44" t="s">
        <v>146</v>
      </c>
      <c r="F16" s="45"/>
      <c r="G16" s="18"/>
      <c r="H16" s="126">
        <v>0</v>
      </c>
      <c r="I16" s="127">
        <f>H16/$J$9*$J$8</f>
        <v>0</v>
      </c>
      <c r="J16" s="127">
        <f>H16/$J$9</f>
        <v>0</v>
      </c>
      <c r="K16" s="17"/>
    </row>
    <row r="17" spans="1:11" ht="17.25" customHeight="1">
      <c r="B17" s="7" t="s">
        <v>129</v>
      </c>
      <c r="C17" s="46" t="s">
        <v>130</v>
      </c>
      <c r="D17" s="46"/>
      <c r="E17" s="46" t="s">
        <v>147</v>
      </c>
      <c r="F17" s="47"/>
      <c r="G17" s="18"/>
      <c r="H17" s="126">
        <v>0</v>
      </c>
      <c r="I17" s="127">
        <f>H17/$J$9*$J$8</f>
        <v>0</v>
      </c>
      <c r="J17" s="127">
        <f>H17/$J$9</f>
        <v>0</v>
      </c>
    </row>
    <row r="18" spans="1:11" ht="17.25" customHeight="1">
      <c r="B18" s="48" t="s">
        <v>131</v>
      </c>
      <c r="C18" s="49" t="s">
        <v>132</v>
      </c>
      <c r="D18" s="49"/>
      <c r="E18" s="49" t="s">
        <v>163</v>
      </c>
      <c r="F18" s="50"/>
      <c r="G18" s="18"/>
      <c r="H18" s="126">
        <v>0</v>
      </c>
      <c r="I18" s="127">
        <f>H18/$J$9*$J$8</f>
        <v>0</v>
      </c>
      <c r="J18" s="127">
        <f>H18/$J$9</f>
        <v>0</v>
      </c>
    </row>
    <row r="19" spans="1:11" ht="17.25" customHeight="1">
      <c r="B19" s="43" t="s">
        <v>133</v>
      </c>
      <c r="C19" s="44" t="s">
        <v>134</v>
      </c>
      <c r="D19" s="44"/>
      <c r="E19" s="44" t="s">
        <v>148</v>
      </c>
      <c r="F19" s="45"/>
      <c r="G19" s="18"/>
      <c r="H19" s="126">
        <v>0</v>
      </c>
      <c r="I19" s="127">
        <f>H19/$J$9*$J$8</f>
        <v>0</v>
      </c>
      <c r="J19" s="127">
        <f>H19/$J$9</f>
        <v>0</v>
      </c>
    </row>
    <row r="20" spans="1:11" ht="17.25" customHeight="1">
      <c r="B20" s="43" t="s">
        <v>135</v>
      </c>
      <c r="C20" s="44" t="s">
        <v>136</v>
      </c>
      <c r="D20" s="44"/>
      <c r="E20" s="44" t="s">
        <v>149</v>
      </c>
      <c r="F20" s="45"/>
      <c r="G20" s="18"/>
      <c r="H20" s="126">
        <v>0</v>
      </c>
      <c r="I20" s="127">
        <f>H20/$J$9*$J$8</f>
        <v>0</v>
      </c>
      <c r="J20" s="127">
        <f>H20/$J$9</f>
        <v>0</v>
      </c>
    </row>
    <row r="21" spans="1:11" ht="26.1" customHeight="1">
      <c r="B21" s="36" t="s">
        <v>137</v>
      </c>
      <c r="C21" s="37"/>
      <c r="D21" s="37"/>
      <c r="E21" s="37" t="s">
        <v>150</v>
      </c>
      <c r="F21" s="38"/>
      <c r="G21" s="18"/>
      <c r="H21" s="128">
        <f>SUM(H16:H20)</f>
        <v>0</v>
      </c>
      <c r="I21" s="128">
        <f>SUM(I16:I18)</f>
        <v>0</v>
      </c>
      <c r="J21" s="128">
        <f>SUM(J16:J18)</f>
        <v>0</v>
      </c>
    </row>
    <row r="22" spans="1:11" s="51" customFormat="1" ht="29.25" customHeight="1">
      <c r="A22" s="11"/>
      <c r="B22" s="54"/>
      <c r="C22" s="54"/>
      <c r="D22" s="54"/>
      <c r="E22" s="54"/>
      <c r="F22" s="54"/>
      <c r="G22" s="18"/>
      <c r="H22" s="54"/>
      <c r="I22" s="54"/>
      <c r="J22" s="54"/>
      <c r="K22" s="11"/>
    </row>
    <row r="23" spans="1:11" s="77" customFormat="1" ht="29.25" customHeight="1">
      <c r="A23" s="11"/>
      <c r="B23" s="55" t="s">
        <v>138</v>
      </c>
      <c r="C23" s="56"/>
      <c r="D23" s="56"/>
      <c r="E23" s="56"/>
      <c r="F23" s="57"/>
      <c r="G23" s="39"/>
      <c r="H23" s="41" t="str">
        <f>H8</f>
        <v>PLN</v>
      </c>
      <c r="I23" s="41" t="str">
        <f>H8</f>
        <v>PLN</v>
      </c>
      <c r="J23" s="42" t="s">
        <v>5</v>
      </c>
      <c r="K23" s="11"/>
    </row>
    <row r="24" spans="1:11" ht="29.25" customHeight="1">
      <c r="B24" s="43" t="s">
        <v>40</v>
      </c>
      <c r="C24" s="44"/>
      <c r="D24" s="44"/>
      <c r="E24" s="44" t="s">
        <v>151</v>
      </c>
      <c r="F24" s="45"/>
      <c r="G24" s="39"/>
      <c r="H24" s="126">
        <v>0</v>
      </c>
      <c r="I24" s="127">
        <f>H24</f>
        <v>0</v>
      </c>
      <c r="J24" s="127">
        <f>H24/$J$9</f>
        <v>0</v>
      </c>
    </row>
    <row r="25" spans="1:11" s="51" customFormat="1" ht="29.25" customHeight="1">
      <c r="A25" s="11"/>
      <c r="B25" s="54"/>
      <c r="C25" s="54"/>
      <c r="D25" s="54"/>
      <c r="E25" s="54"/>
      <c r="F25" s="54"/>
      <c r="G25" s="54"/>
      <c r="H25" s="54"/>
      <c r="I25" s="54"/>
      <c r="J25" s="54"/>
      <c r="K25" s="11"/>
    </row>
    <row r="26" spans="1:11" ht="29.25" customHeight="1">
      <c r="B26" s="59" t="s">
        <v>152</v>
      </c>
      <c r="C26" s="60"/>
      <c r="D26" s="60"/>
      <c r="E26" s="60"/>
      <c r="F26" s="61"/>
      <c r="G26" s="39"/>
      <c r="H26" s="41" t="str">
        <f>H8</f>
        <v>PLN</v>
      </c>
      <c r="I26" s="41" t="str">
        <f>H8</f>
        <v>PLN</v>
      </c>
      <c r="J26" s="42" t="s">
        <v>5</v>
      </c>
    </row>
    <row r="27" spans="1:11" ht="29.25" customHeight="1">
      <c r="B27" s="43" t="s">
        <v>120</v>
      </c>
      <c r="C27" s="44"/>
      <c r="D27" s="44"/>
      <c r="E27" s="44" t="s">
        <v>164</v>
      </c>
      <c r="F27" s="45"/>
      <c r="G27" s="39"/>
      <c r="H27" s="126">
        <v>0</v>
      </c>
      <c r="I27" s="127">
        <f>H27</f>
        <v>0</v>
      </c>
      <c r="J27" s="127">
        <f>H27/$J$9</f>
        <v>0</v>
      </c>
    </row>
    <row r="28" spans="1:11" s="51" customFormat="1" ht="29.25" customHeight="1">
      <c r="A28" s="17"/>
      <c r="B28" s="54"/>
      <c r="C28" s="54"/>
      <c r="D28" s="54"/>
      <c r="E28" s="54"/>
      <c r="F28" s="54"/>
      <c r="G28" s="54"/>
      <c r="H28" s="54"/>
      <c r="I28" s="54"/>
      <c r="J28" s="54"/>
      <c r="K28" s="17"/>
    </row>
    <row r="29" spans="1:11" ht="29.25" customHeight="1">
      <c r="A29" s="17"/>
      <c r="B29" s="62" t="s">
        <v>139</v>
      </c>
      <c r="C29" s="63"/>
      <c r="D29" s="63"/>
      <c r="E29" s="63"/>
      <c r="F29" s="64"/>
      <c r="G29" s="39"/>
      <c r="H29" s="65"/>
      <c r="I29" s="41" t="str">
        <f>H8</f>
        <v>PLN</v>
      </c>
      <c r="J29" s="42" t="s">
        <v>5</v>
      </c>
      <c r="K29" s="17"/>
    </row>
    <row r="30" spans="1:11" ht="29.25" customHeight="1">
      <c r="B30" s="43" t="s">
        <v>121</v>
      </c>
      <c r="C30" s="44"/>
      <c r="D30" s="44"/>
      <c r="E30" s="44" t="s">
        <v>153</v>
      </c>
      <c r="F30" s="45"/>
      <c r="G30" s="39"/>
      <c r="H30" s="66"/>
      <c r="I30" s="127">
        <f>SUM(I27+I24+I21)</f>
        <v>0</v>
      </c>
      <c r="J30" s="127">
        <f>SUM(J27+J24+J21)</f>
        <v>0</v>
      </c>
    </row>
    <row r="31" spans="1:11" s="51" customFormat="1" ht="29.25" customHeight="1">
      <c r="A31" s="17"/>
      <c r="B31" s="54"/>
      <c r="C31" s="54"/>
      <c r="D31" s="54"/>
      <c r="E31" s="54"/>
      <c r="F31" s="54"/>
      <c r="G31" s="54"/>
      <c r="H31" s="54"/>
      <c r="I31" s="54"/>
      <c r="J31" s="54"/>
      <c r="K31" s="17"/>
    </row>
    <row r="32" spans="1:11" s="51" customFormat="1" ht="29.25" customHeight="1">
      <c r="A32" s="17"/>
      <c r="B32" s="138" t="s">
        <v>144</v>
      </c>
      <c r="C32" s="139"/>
      <c r="D32" s="139"/>
      <c r="E32" s="139"/>
      <c r="F32" s="139"/>
      <c r="G32" s="139"/>
      <c r="H32" s="139"/>
      <c r="I32" s="139"/>
      <c r="J32" s="140"/>
      <c r="K32" s="17"/>
    </row>
    <row r="33" spans="1:11" ht="29.25" customHeight="1">
      <c r="A33" s="17"/>
      <c r="B33" s="54"/>
      <c r="C33" s="54"/>
      <c r="D33" s="54"/>
      <c r="E33" s="54"/>
      <c r="F33" s="54"/>
      <c r="G33" s="54"/>
      <c r="H33" s="54"/>
      <c r="I33" s="54"/>
      <c r="J33" s="54"/>
      <c r="K33" s="17"/>
    </row>
    <row r="34" spans="1:11" ht="29.25" customHeight="1">
      <c r="A34" s="17"/>
      <c r="B34" s="67" t="s">
        <v>140</v>
      </c>
      <c r="C34" s="68"/>
      <c r="D34" s="68"/>
      <c r="E34" s="68"/>
      <c r="F34" s="69"/>
      <c r="G34" s="54"/>
      <c r="H34" s="70" t="str">
        <f>H8</f>
        <v>PLN</v>
      </c>
      <c r="I34" s="41" t="str">
        <f>H8</f>
        <v>PLN</v>
      </c>
      <c r="J34" s="42" t="s">
        <v>5</v>
      </c>
      <c r="K34" s="17"/>
    </row>
    <row r="35" spans="1:11" ht="29.25" customHeight="1">
      <c r="A35" s="17"/>
      <c r="B35" s="43" t="s">
        <v>141</v>
      </c>
      <c r="C35" s="44"/>
      <c r="D35" s="44"/>
      <c r="E35" s="44"/>
      <c r="F35" s="45"/>
      <c r="G35" s="54"/>
      <c r="H35" s="126">
        <v>6</v>
      </c>
      <c r="I35" s="127">
        <f>H35</f>
        <v>6</v>
      </c>
      <c r="J35" s="127">
        <f>H35/$J$9</f>
        <v>6.3533999999999997</v>
      </c>
      <c r="K35" s="17"/>
    </row>
    <row r="36" spans="1:11" ht="29.25" customHeight="1">
      <c r="A36" s="17"/>
      <c r="B36" s="54"/>
      <c r="C36" s="54"/>
      <c r="D36" s="54"/>
      <c r="E36" s="54"/>
      <c r="F36" s="54"/>
      <c r="G36" s="54"/>
      <c r="H36" s="54"/>
      <c r="I36" s="54"/>
      <c r="J36" s="54"/>
      <c r="K36" s="17"/>
    </row>
    <row r="37" spans="1:11" ht="29.25" customHeight="1">
      <c r="B37" s="62" t="s">
        <v>142</v>
      </c>
      <c r="C37" s="63"/>
      <c r="D37" s="63"/>
      <c r="E37" s="63"/>
      <c r="F37" s="64"/>
      <c r="G37" s="54"/>
      <c r="H37" s="65"/>
      <c r="I37" s="41" t="str">
        <f>H8</f>
        <v>PLN</v>
      </c>
      <c r="J37" s="42" t="s">
        <v>5</v>
      </c>
    </row>
    <row r="38" spans="1:11" s="51" customFormat="1" ht="29.25" customHeight="1">
      <c r="A38" s="17"/>
      <c r="B38" s="43" t="s">
        <v>143</v>
      </c>
      <c r="C38" s="44"/>
      <c r="D38" s="44"/>
      <c r="E38" s="44"/>
      <c r="F38" s="45"/>
      <c r="G38" s="54"/>
      <c r="H38" s="66"/>
      <c r="I38" s="127">
        <f>I35+I30</f>
        <v>6</v>
      </c>
      <c r="J38" s="127">
        <f>J35+J30</f>
        <v>6.3533999999999997</v>
      </c>
      <c r="K38" s="17"/>
    </row>
    <row r="39" spans="1:11" ht="29.25" customHeight="1">
      <c r="A39" s="17"/>
      <c r="B39" s="54"/>
      <c r="C39" s="54"/>
      <c r="D39" s="54"/>
      <c r="E39" s="54"/>
      <c r="F39" s="54"/>
      <c r="G39" s="54"/>
      <c r="H39" s="54"/>
      <c r="I39" s="54"/>
      <c r="J39" s="54"/>
      <c r="K39" s="17"/>
    </row>
    <row r="40" spans="1:11" ht="29.25" customHeight="1">
      <c r="A40" s="17"/>
      <c r="B40" s="54"/>
      <c r="C40" s="54"/>
      <c r="D40" s="54"/>
      <c r="E40" s="54"/>
      <c r="F40" s="54"/>
      <c r="G40" s="54"/>
      <c r="H40" s="54"/>
      <c r="I40" s="54"/>
      <c r="J40" s="54"/>
      <c r="K40" s="17"/>
    </row>
  </sheetData>
  <sheetProtection algorithmName="SHA-512" hashValue="au1vI/yOy8cvCRGZlKbQsXqJ5VNsVvEhtELoYezg00k03/7+LZRlLZXdgPplTRgyoR25nPhir7pWiochdJZtqg==" saltValue="V2cw6mv8Z6W6CdkT+ap2pg==" spinCount="100000" sheet="1" scenarios="1" selectLockedCells="1"/>
  <mergeCells count="8">
    <mergeCell ref="B32:J32"/>
    <mergeCell ref="D5:J5"/>
    <mergeCell ref="D7:E7"/>
    <mergeCell ref="D8:E8"/>
    <mergeCell ref="D9:E9"/>
    <mergeCell ref="D10:E10"/>
    <mergeCell ref="H7:J7"/>
    <mergeCell ref="D12:J12"/>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Rates'!$B$8:$B$65</xm:f>
          </x14:formula1>
          <xm:sqref>H8:H9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9"/>
  <sheetViews>
    <sheetView workbookViewId="0">
      <selection activeCell="B5" sqref="B5"/>
    </sheetView>
  </sheetViews>
  <sheetFormatPr defaultRowHeight="13.2"/>
  <cols>
    <col min="1" max="1" width="18" style="130" customWidth="1"/>
    <col min="2" max="2" width="18.77734375" style="130" customWidth="1"/>
    <col min="3" max="16384" width="8.88671875" style="130"/>
  </cols>
  <sheetData>
    <row r="1" spans="1:2">
      <c r="A1" s="129" t="s">
        <v>166</v>
      </c>
      <c r="B1" s="129" t="s">
        <v>167</v>
      </c>
    </row>
    <row r="2" spans="1:2">
      <c r="A2" s="130" t="s">
        <v>168</v>
      </c>
      <c r="B2" s="130" t="s">
        <v>169</v>
      </c>
    </row>
    <row r="3" spans="1:2">
      <c r="A3" s="130" t="s">
        <v>171</v>
      </c>
      <c r="B3" s="130" t="s">
        <v>170</v>
      </c>
    </row>
    <row r="4" spans="1:2">
      <c r="A4" s="130" t="s">
        <v>172</v>
      </c>
      <c r="B4" s="130" t="s">
        <v>173</v>
      </c>
    </row>
    <row r="5" spans="1:2">
      <c r="A5" s="130" t="s">
        <v>175</v>
      </c>
      <c r="B5" s="130" t="s">
        <v>176</v>
      </c>
    </row>
    <row r="9" spans="1:2">
      <c r="A9" s="129" t="s">
        <v>174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3.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231BE1-B311-4714-BFBE-C4F26ECC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7A965CE-823E-4276-A683-BA5F3C84AD1A}">
  <ds:schemaRefs>
    <ds:schemaRef ds:uri="http://schemas.microsoft.com/office/2006/documentManagement/types"/>
    <ds:schemaRef ds:uri="http://purl.org/dc/elements/1.1/"/>
    <ds:schemaRef ds:uri="http://schemas.microsoft.com/office/2006/metadata/properties"/>
    <ds:schemaRef ds:uri="http://purl.org/dc/terms/"/>
    <ds:schemaRef ds:uri="http://purl.org/dc/dcmitype/"/>
    <ds:schemaRef ds:uri="http://schemas.openxmlformats.org/package/2006/metadata/core-properties"/>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A9FE11DA-E0CD-43FF-B33C-80C83502FC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Exchange Rates</vt:lpstr>
      <vt:lpstr>Summary</vt:lpstr>
      <vt:lpstr>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Amarie Diane L Badiola</dc:creator>
  <cp:lastModifiedBy>Taiyib Ashraf</cp:lastModifiedBy>
  <cp:lastPrinted>2017-03-12T20:55:24Z</cp:lastPrinted>
  <dcterms:created xsi:type="dcterms:W3CDTF">1998-02-18T16:19:18Z</dcterms:created>
  <dcterms:modified xsi:type="dcterms:W3CDTF">2017-07-18T13:39:14Z</dcterms:modified>
</cp:coreProperties>
</file>