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Administrator\Desktop\chatbot car dignose\"/>
    </mc:Choice>
  </mc:AlternateContent>
  <bookViews>
    <workbookView xWindow="0" yWindow="0" windowWidth="20490" windowHeight="7620"/>
  </bookViews>
  <sheets>
    <sheet name="car diagnoses" sheetId="1" r:id="rId1"/>
  </sheets>
  <calcPr calcId="0"/>
</workbook>
</file>

<file path=xl/calcChain.xml><?xml version="1.0" encoding="utf-8"?>
<calcChain xmlns="http://schemas.openxmlformats.org/spreadsheetml/2006/main">
  <c r="D2" i="1" l="1"/>
  <c r="E2" i="1"/>
  <c r="D3" i="1"/>
  <c r="E3" i="1"/>
  <c r="D4" i="1"/>
  <c r="E4" i="1"/>
  <c r="D5" i="1"/>
  <c r="E5" i="1"/>
  <c r="B6" i="1"/>
  <c r="C6" i="1"/>
  <c r="D6" i="1"/>
  <c r="E6" i="1"/>
  <c r="D12" i="1"/>
  <c r="E12" i="1"/>
  <c r="D13" i="1"/>
  <c r="E13" i="1"/>
  <c r="D14" i="1"/>
  <c r="E14" i="1"/>
  <c r="D15" i="1"/>
  <c r="E15" i="1"/>
  <c r="D16" i="1"/>
  <c r="E16" i="1"/>
  <c r="D17" i="1"/>
  <c r="E17" i="1"/>
  <c r="D18" i="1"/>
  <c r="E18" i="1"/>
  <c r="D19" i="1"/>
  <c r="E19" i="1"/>
  <c r="D20" i="1"/>
  <c r="E20" i="1"/>
  <c r="D21" i="1"/>
  <c r="E21" i="1"/>
  <c r="D22" i="1"/>
  <c r="E22" i="1"/>
  <c r="D23" i="1"/>
  <c r="E23" i="1"/>
  <c r="D24" i="1"/>
  <c r="E24" i="1"/>
  <c r="D25" i="1"/>
  <c r="E25" i="1"/>
  <c r="D26" i="1"/>
  <c r="E26" i="1"/>
  <c r="D27" i="1"/>
  <c r="E27" i="1"/>
  <c r="D28" i="1"/>
  <c r="E28" i="1"/>
  <c r="D29" i="1"/>
  <c r="E29" i="1"/>
  <c r="D30" i="1"/>
  <c r="E30" i="1"/>
  <c r="D31" i="1"/>
  <c r="E31" i="1"/>
  <c r="D32" i="1"/>
  <c r="E32" i="1"/>
  <c r="D33" i="1"/>
  <c r="E33" i="1"/>
  <c r="D34" i="1"/>
  <c r="E34" i="1"/>
  <c r="D35" i="1"/>
  <c r="E35" i="1"/>
  <c r="D36" i="1"/>
  <c r="E36" i="1"/>
  <c r="D37" i="1"/>
  <c r="E37" i="1"/>
  <c r="D38" i="1"/>
  <c r="E38" i="1"/>
  <c r="D39" i="1"/>
  <c r="E39" i="1"/>
  <c r="D40" i="1"/>
  <c r="E40" i="1"/>
  <c r="D41" i="1"/>
  <c r="E41" i="1"/>
  <c r="D42" i="1"/>
  <c r="E42" i="1"/>
  <c r="D43" i="1"/>
  <c r="E43" i="1"/>
  <c r="D44" i="1"/>
  <c r="D45" i="1"/>
  <c r="E45" i="1"/>
</calcChain>
</file>

<file path=xl/sharedStrings.xml><?xml version="1.0" encoding="utf-8"?>
<sst xmlns="http://schemas.openxmlformats.org/spreadsheetml/2006/main" count="146" uniqueCount="146">
  <si>
    <t>Issue</t>
  </si>
  <si>
    <t>Possible Causes</t>
  </si>
  <si>
    <t>Diagnostic Steps</t>
  </si>
  <si>
    <t>Effects on Car</t>
  </si>
  <si>
    <t>Recommended Action</t>
  </si>
  <si>
    <t>Engine Misfiring</t>
  </si>
  <si>
    <t>- Faulty spark plug, - Malfunctioning fuel injector</t>
  </si>
  <si>
    <t>1. Check spark plugs for wear or damage. 2. Test fuel injectors for proper operation. 3. Inspect ignition coils for cracks or malfunction. 4. Perform a compression test to check cylinder health.</t>
  </si>
  <si>
    <t>Engine Overheating</t>
  </si>
  <si>
    <t>- Cooling system leak, - Faulty water pump, - Bad radiator, - Low engine oil level, - Thermostat failure</t>
  </si>
  <si>
    <t>1. Inspect for coolant leaks from hoses, gaskets, engine block, and radiator. 2. Check water pump for proper operation and impeller condition. 3. Examine radiator for blockages, damaged fins, or leaks. 4. Verify engine oil level and address any leaks. 5. Test thermostat functionality and replace if malfunctioning.</t>
  </si>
  <si>
    <t>Engine Knocking/Tapping</t>
  </si>
  <si>
    <t>- Low engine oil level, - Engine bearing failure, - Excessive crankshaft end-play, - Torque converter and flexplate issues</t>
  </si>
  <si>
    <t>1. Check engine oil level and refill if low. 2. Inspect engine bearings for wear and damage. 3. Measure crankshaft end-play and assess for excessive clearance. 4. Examine torque converter and flexplate for loose or missing mounting bolts.</t>
  </si>
  <si>
    <t>Engine Rattling</t>
  </si>
  <si>
    <t>- Low engine oil level, - Loose timing chain, - Faulty variable valve timing actuator, - Loose heat shield</t>
  </si>
  <si>
    <t>1. Verify engine oil level and refill if low. 2. Inspect timing chain for proper tension and replace if loose or damaged. 3. Check variable valve timing actuator for malfunction and replace if necessary. 4. Tighten or replace loose heat shield components.</t>
  </si>
  <si>
    <t>Driving with Knocking Engine</t>
  </si>
  <si>
    <t>Transmission slipping</t>
  </si>
  <si>
    <t>- Low transmission fluid level, - Worn out or damaged transmission bands/clutches, - Faulty torque converter, - Transmission fluid contamination</t>
  </si>
  <si>
    <t>1. Check transmission fluid level using dipstick, 2. Perform a visual inspection of transmission components for wear or damage, 3. Test torque converter for proper operation, 4. Inspect transmission fluid for signs of contamination (e.g., debris)</t>
  </si>
  <si>
    <t>- Loss of acceleration, - Difficulty maintaining speed, - Overheating transmission fluid, - Unusual noises during gear changes</t>
  </si>
  <si>
    <t>- Top up transmission fluid if low, - Replace worn or damaged transmission bands/clutches, - Replace torque converter if faulty, - Flush and replace contaminated transmission fluid</t>
  </si>
  <si>
    <t>Delayed shifting</t>
  </si>
  <si>
    <t>- Low transmission fluid level, - Faulty shift solenoids, - Clogged transmission filter, - Worn clutch plates or bands</t>
  </si>
  <si>
    <t>1. Check transmission fluid level using dipstick, 2. Test shift solenoids for proper functioning, 3. Remove and inspect transmission filter for blockages, 4. Perform a visual inspection of clutch plates or bands for wear</t>
  </si>
  <si>
    <t>- Delayed engagement of gears, - Jerky or rough shifting, - Reduced fuel efficiency, - Transmission warning light illuminated</t>
  </si>
  <si>
    <t>- Top up transmission fluid if low, - Replace faulty shift solenoids, - Replace clogged transmission filter, - Replace worn clutch plates or bands</t>
  </si>
  <si>
    <t>Transmission fluid leaks</t>
  </si>
  <si>
    <t>- Damaged transmission pan or gasket, - Loose or damaged transmission fluid lines, - Faulty transmission seals, - Overfilled transmission fluid</t>
  </si>
  <si>
    <t>1. Visually inspect transmission pan and gasket for signs of damage, 2. Check transmission fluid lines for tightness and signs of damage, 3. Inspect transmission seals for signs of wear or leakage, 4. Verify transmission fluid level and check for signs of overfilling</t>
  </si>
  <si>
    <t>- Puddles of fluid under the vehicle, - Low transmission fluid level, - Transmission slipping, - Transmission overheating</t>
  </si>
  <si>
    <t>- Replace damaged transmission pan or gasket, - Tighten or replace loose or damaged transmission fluid lines, - Replace faulty transmission seals, - Drain excess transmission fluid to correct level</t>
  </si>
  <si>
    <t>Difficulty shifting gears</t>
  </si>
  <si>
    <t>- Low transmission fluid level, - Worn or damaged shift linkage, - Contaminated transmission fluid, - Faulty transmission control module</t>
  </si>
  <si>
    <t>1. Check transmission fluid level using dipstick, 2. Perform a visual inspection of shift linkage for wear or damage, 3. Inspect transmission fluid for signs of contamination (e.g., debris), 4. Use diagnostic tool to scan for error codes related to transmission control module</t>
  </si>
  <si>
    <t>- Grinding or scraping noises during shifting, - Inability to shift into certain gears, - Erratic or unpredictable gear changes, - Transmission warning light illuminated</t>
  </si>
  <si>
    <t>- Top up transmission fluid if low, - Replace worn or damaged shift linkage components, - Flush and replace contaminated transmission fluid, - Repair or replace faulty transmission control module as necessary</t>
  </si>
  <si>
    <t>Transmission warning lights</t>
  </si>
  <si>
    <t>- Faulty transmission sensors, - Electrical issues, - Internal transmission faults</t>
  </si>
  <si>
    <t>1. Use diagnostic tool to scan for error codes related to transmission sensors, 2. Check electrical connections and wiring harness for signs of damage, 3. Perform diagnostic tests to identify internal transmission malfunction</t>
  </si>
  <si>
    <t>- Limited or no access to certain gears, - Reduced engine power, - Transmission stuck in limp mode</t>
  </si>
  <si>
    <t>- Replace faulty transmission sensors, - Repair or replace damaged electrical components, - Seek professional assistance for diagnosis and repair</t>
  </si>
  <si>
    <t>Brake noise</t>
  </si>
  <si>
    <t>noises when using brakes Squealing, grinding, etc.</t>
  </si>
  <si>
    <t>1. Inspect brake pads and rotors for wear or damage. 2. Check for loose or worn brake components.</t>
  </si>
  <si>
    <t>Soft or spongy brake pedal</t>
  </si>
  <si>
    <t>Air in brake lines, Brake fluid leak, Worn brake components</t>
  </si>
  <si>
    <t>1. Check brake fluid level and condition. 2. Inspect brake lines for leaks or damage. 3. Check brake pads and rotors for wear or damage.</t>
  </si>
  <si>
    <t>Brake fluid leaks</t>
  </si>
  <si>
    <t>Damaged brake lines or hoses, Worn brake seals</t>
  </si>
  <si>
    <t>1. Inspect brake lines, hoses, and seals for signs of leakage. 2. Check brake fluid level and condition.</t>
  </si>
  <si>
    <t>Uneven brake wear</t>
  </si>
  <si>
    <t>Misaligned brake calipers, Worn suspension components</t>
  </si>
  <si>
    <t>1. Inspect brake pads and rotors for uneven wear. 2. Check suspension components for wear or damage.</t>
  </si>
  <si>
    <t>ABS system malfunctions</t>
  </si>
  <si>
    <t>Faulty ABS sensors, ABS module failure</t>
  </si>
  <si>
    <t>1. Use diagnostic tool to scan for ABS system error codes. 2. Inspect ABS sensors and wiring for damage.</t>
  </si>
  <si>
    <t>Tire wear patterns</t>
  </si>
  <si>
    <t>Uneven wear, bald spots</t>
  </si>
  <si>
    <t>1. Inspect tires for signs of uneven wear or bald spots. 2. Check tire pressure and alignment.</t>
  </si>
  <si>
    <t>Tire pressure issues</t>
  </si>
  <si>
    <t>Underinflation, overinflation</t>
  </si>
  <si>
    <t>1. Use a tire pressure gauge to check individual tire pressure. 2. Refer to vehicle owner's manual for recommended tire pressure.</t>
  </si>
  <si>
    <t>Wheel alignment problems</t>
  </si>
  <si>
    <t>Misaligned suspension components</t>
  </si>
  <si>
    <t>1. Perform visual inspection of tire wear patterns. 2. Use alignment equipment to measure and adjust wheel alignment.</t>
  </si>
  <si>
    <t>Bent or damaged wheels</t>
  </si>
  <si>
    <t>Impact with potholes, curbs, or debris</t>
  </si>
  <si>
    <t>1. Visually inspect wheels for signs of bends or damage. 2. Use wheel balancing equipment to check for irregularities.</t>
  </si>
  <si>
    <t>Vibrations at certain speeds</t>
  </si>
  <si>
    <t>Wheel imbalance, worn suspension components</t>
  </si>
  <si>
    <t>1. Perform visual inspection of tire and wheel assemblies. 2. Check suspension components for wear or damage.</t>
  </si>
  <si>
    <t>Fuel leaks</t>
  </si>
  <si>
    <t>Damaged fuel lines, loose connections</t>
  </si>
  <si>
    <t>1. Inspect fuel lines and connections for signs of leaks. 2. Use a fuel pressure tester to check for leaks.</t>
  </si>
  <si>
    <t>Fuel pump failure</t>
  </si>
  <si>
    <t>Electrical issues, worn components</t>
  </si>
  <si>
    <t>1. Check for power at the fuel pump connector. 2. Test fuel pressure using a pressure gauge.</t>
  </si>
  <si>
    <t>Fuel gauge inaccuracies</t>
  </si>
  <si>
    <t>Faulty sending unit, wiring issues</t>
  </si>
  <si>
    <t>1. Inspect wiring and connections to the fuel gauge. 2. Test the fuel sending unit for proper operation.</t>
  </si>
  <si>
    <t>Fuel injector issues</t>
  </si>
  <si>
    <t>Clogged injectors, electrical problems</t>
  </si>
  <si>
    <t>1. Perform fuel injector flow test to check for clogs. 2. Use a scan tool to check injector operation.</t>
  </si>
  <si>
    <t>Vapor lock</t>
  </si>
  <si>
    <t>High underhood temperatures, fuel system design flaws</t>
  </si>
  <si>
    <t>1. Allow the engine to cool down. 2. Check for kinks or restrictions in fuel lines.</t>
  </si>
  <si>
    <t>Exhaust system leaks</t>
  </si>
  <si>
    <t>Corroded exhaust pipes, damaged gaskets</t>
  </si>
  <si>
    <t>1. Visually inspect exhaust system for leaks. 2. Use a smoke machine to detect leaks.</t>
  </si>
  <si>
    <t>Smog check failures</t>
  </si>
  <si>
    <t>High emissions levels, malfunctioning components</t>
  </si>
  <si>
    <t>1. Perform diagnostic tests to identify emission system issues. 2. Check OBD system for error codes.</t>
  </si>
  <si>
    <t>Emission control system malfunctions</t>
  </si>
  <si>
    <t>Faulty EGR valve, malfunctioning EVAP system</t>
  </si>
  <si>
    <t>1. Scan vehicle's computer for error codes related to emission control system. 2. Inspect EGR valve and EVAP system components.</t>
  </si>
  <si>
    <t>O2 sensor problems</t>
  </si>
  <si>
    <t>Worn or damaged oxygen sensors</t>
  </si>
  <si>
    <t>1. Use diagnostic tool to check O2 sensor functionality. 2. Inspect wiring and connectors for damage.</t>
  </si>
  <si>
    <t>Catalytic converter issues</t>
  </si>
  <si>
    <t>Catalyst degradation, physical damage</t>
  </si>
  <si>
    <t>1. Perform exhaust gas analysis to check catalytic converter efficiency. 2. Inspect for physical damage.</t>
  </si>
  <si>
    <t>Airbag warning lights</t>
  </si>
  <si>
    <t>Faulty airbag sensors, wiring issues</t>
  </si>
  <si>
    <t>1. Scan vehicle's computer for airbag fault codes. 2. Inspect airbag system wiring and connections.</t>
  </si>
  <si>
    <t>ABS system faults</t>
  </si>
  <si>
    <t>Malfunctioning ABS sensors, hydraulic issues</t>
  </si>
  <si>
    <t>1. Use diagnostic tool to retrieve ABS fault codes. 2. Inspect ABS sensor wiring and connections.</t>
  </si>
  <si>
    <t>Traction control issues</t>
  </si>
  <si>
    <t>Faulty wheel speed sensors, traction control module failure</t>
  </si>
  <si>
    <t>1. Check traction control system for fault codes. 2. Inspect wheel speed sensors for damage.</t>
  </si>
  <si>
    <t>Collision avoidance system malfunctions</t>
  </si>
  <si>
    <t>Sensor calibration issues, software glitches</t>
  </si>
  <si>
    <t>1. Perform system recalibration if applicable. 2. Update system software to the latest version.</t>
  </si>
  <si>
    <t>Blind-spot monitoring failures</t>
  </si>
  <si>
    <t>Sensor obstruction, electrical issues</t>
  </si>
  <si>
    <t>1. Inspect blind-spot monitoring sensors for obstructions. 2. Check electrical connections for faults.</t>
  </si>
  <si>
    <t>Electrical Problems: Battery</t>
  </si>
  <si>
    <t>Corroded terminals, faulty alternator</t>
  </si>
  <si>
    <t>1. Check battery terminals for corrosion. 2. Test battery voltage and charging system.</t>
  </si>
  <si>
    <t>Electrical Problems: Wiring</t>
  </si>
  <si>
    <t>Damaged or frayed wires, poor connections</t>
  </si>
  <si>
    <t>1. Inspect wiring harnesses for visible damage. 2. Test electrical circuits for continuity.</t>
  </si>
  <si>
    <t>Ignition Problems</t>
  </si>
  <si>
    <t>Faulty ignition switch, worn-out key</t>
  </si>
  <si>
    <t>1. Test ignition switch for proper operation. 2. Check key for signs of wear.</t>
  </si>
  <si>
    <t>Clutch Problems</t>
  </si>
  <si>
    <t>Worn clutch disc, faulty clutch master cylinder</t>
  </si>
  <si>
    <t>1. Check clutch pedal for sponginess or resistance. 2. Test clutch engagement and disengagement.</t>
  </si>
  <si>
    <t>Automatic Transmission Slipping</t>
  </si>
  <si>
    <t>Low transmission fluid, worn clutch plates</t>
  </si>
  <si>
    <t>1. Check transmission fluid level and condition. 2. Perform a transmission pressure test.</t>
  </si>
  <si>
    <t>Flat tire</t>
  </si>
  <si>
    <t>Puncture or damage to tire</t>
  </si>
  <si>
    <t>1. Inspect tire for punctures or damage. 2. Assess tire pressure.</t>
  </si>
  <si>
    <t>Oil Change</t>
  </si>
  <si>
    <t>Dirty or low engine oil</t>
  </si>
  <si>
    <t>1. Check engine oil level and condition. 2. Inspect for signs of contamination or degradation.</t>
  </si>
  <si>
    <t>Tire Rotation</t>
  </si>
  <si>
    <t>Uneven tire wear</t>
  </si>
  <si>
    <t>1. Inspect tire tread depth and wear patterns. 2. Rotate tires according to manufacturer guidelines.</t>
  </si>
  <si>
    <t>- Rotate tires regularly as recommended by the vehicle manufacturer. - Follow specific rotation patterns based on tire type (e.g., front-wheel drive, rear-wheel drive). - Consider alignment check and adjustment if uneven wear persists.</t>
  </si>
  <si>
    <t>Air Filter Replacement</t>
  </si>
  <si>
    <t>Dirty or clogged air filter</t>
  </si>
  <si>
    <t>1. Remove and inspect air filter for dirt and debris. 2. Replace air filter if necessary.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</si>
</sst>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
    <xf numFmtId="0" fontId="0" fillId="0" borderId="0" xfId="0"/>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5"/>
  <sheetViews>
    <sheetView tabSelected="1" topLeftCell="A23" workbookViewId="0"/>
  </sheetViews>
  <sheetFormatPr defaultRowHeight="15" x14ac:dyDescent="0.25"/>
  <sheetData>
    <row r="1" spans="1:5" x14ac:dyDescent="0.25">
      <c r="A1" t="s">
        <v>0</v>
      </c>
      <c r="B1" t="s">
        <v>1</v>
      </c>
      <c r="C1" t="s">
        <v>2</v>
      </c>
      <c r="D1" t="s">
        <v>3</v>
      </c>
      <c r="E1" t="s">
        <v>4</v>
      </c>
    </row>
    <row r="2" spans="1:5" x14ac:dyDescent="0.25">
      <c r="A2" t="s">
        <v>5</v>
      </c>
      <c r="B2" t="s">
        <v>6</v>
      </c>
      <c r="C2" t="s">
        <v>7</v>
      </c>
      <c r="D2" t="e">
        <f>- Reduced fuel economy - Potential safety hazards due to loss of power - Risk of engine damage if not addressed promptly</f>
        <v>#NAME?</v>
      </c>
      <c r="E2" t="e">
        <f>- Replace Faulty spark plugs as needed. - Address worn cylinders through engine repair or replacement. - Seek professional assistance for diagnosis and repair if necessary.</f>
        <v>#NAME?</v>
      </c>
    </row>
    <row r="3" spans="1:5" x14ac:dyDescent="0.25">
      <c r="A3" t="s">
        <v>8</v>
      </c>
      <c r="B3" t="s">
        <v>9</v>
      </c>
      <c r="C3" t="s">
        <v>10</v>
      </c>
      <c r="D3" t="e">
        <f>- Elevated engine temperature - Risk of permanent engine damage if not addressed promptly</f>
        <v>#NAME?</v>
      </c>
      <c r="E3" t="e">
        <f>- Regularly inspect Cooling system components for leaks and damage. - Replace Faulty parts such as hoses, gaskets, water pump, and radiator. - Maintain proper engine oil level and Replace worn components. - Test and Replace Thermostat if necessary. - Seek professional assistance for diagnosis and repair if needed.</f>
        <v>#NAME?</v>
      </c>
    </row>
    <row r="4" spans="1:5" x14ac:dyDescent="0.25">
      <c r="A4" t="s">
        <v>11</v>
      </c>
      <c r="B4" t="s">
        <v>12</v>
      </c>
      <c r="C4" t="s">
        <v>13</v>
      </c>
      <c r="D4" t="e">
        <f>- Risk of permanent engine damage - Reduced engine performance and efficiency</f>
        <v>#NAME?</v>
      </c>
      <c r="E4" t="e">
        <f>- Check and refill engine oil if low. - inspect engine bearings and Replace if damaged. - Address Excessive crankshaft end-play. - Tighten or Replace torque converter and flexplate mounting bolts as needed.</f>
        <v>#NAME?</v>
      </c>
    </row>
    <row r="5" spans="1:5" x14ac:dyDescent="0.25">
      <c r="A5" t="s">
        <v>14</v>
      </c>
      <c r="B5" t="s">
        <v>15</v>
      </c>
      <c r="C5" t="s">
        <v>16</v>
      </c>
      <c r="D5" t="e">
        <f>- Potential internal engine damage - Reduced engine performance and efficiency</f>
        <v>#NAME?</v>
      </c>
      <c r="E5" t="e">
        <f>- Ensure engine oil level is adequate and refill if necessary. - Replace timing chain if Loose or damaged. - Address Faulty variable valve timing actuator. - Tighten or Replace Loose heat shield components.</f>
        <v>#NAME?</v>
      </c>
    </row>
    <row r="6" spans="1:5" x14ac:dyDescent="0.25">
      <c r="A6" t="s">
        <v>17</v>
      </c>
      <c r="B6" t="e">
        <f>- Continuing to drive with a knocking engine can lead to further damage and potentially catastrophic engine failure.</f>
        <v>#NAME?</v>
      </c>
      <c r="C6" t="e">
        <f>- if the engine is knocking, stop driving immediately and have the vehicle towed to a repair shop. - Continuing to drive with a knocking engine increases the Risk of severe engine damage and costly repairs.</f>
        <v>#NAME?</v>
      </c>
      <c r="D6" t="e">
        <f>- Risk of complete engine failure - Increased repair costs and Potential safety hazards</f>
        <v>#NAME?</v>
      </c>
      <c r="E6" t="e">
        <f>- stop driving immediately if the engine is knocking. - have the vehicle towed to a repair shop for diagnosis and repair. - Avoid driving until the issue is resolved to prevent further damage and Ensure safety.</f>
        <v>#NAME?</v>
      </c>
    </row>
    <row r="7" spans="1:5" x14ac:dyDescent="0.25">
      <c r="A7" t="s">
        <v>18</v>
      </c>
      <c r="B7" t="s">
        <v>19</v>
      </c>
      <c r="C7" t="s">
        <v>20</v>
      </c>
      <c r="D7" t="s">
        <v>21</v>
      </c>
      <c r="E7" t="s">
        <v>22</v>
      </c>
    </row>
    <row r="8" spans="1:5" x14ac:dyDescent="0.25">
      <c r="A8" t="s">
        <v>23</v>
      </c>
      <c r="B8" t="s">
        <v>24</v>
      </c>
      <c r="C8" t="s">
        <v>25</v>
      </c>
      <c r="D8" t="s">
        <v>26</v>
      </c>
      <c r="E8" t="s">
        <v>27</v>
      </c>
    </row>
    <row r="9" spans="1:5" x14ac:dyDescent="0.25">
      <c r="A9" t="s">
        <v>28</v>
      </c>
      <c r="B9" t="s">
        <v>29</v>
      </c>
      <c r="C9" t="s">
        <v>30</v>
      </c>
      <c r="D9" t="s">
        <v>31</v>
      </c>
      <c r="E9" t="s">
        <v>32</v>
      </c>
    </row>
    <row r="10" spans="1:5" x14ac:dyDescent="0.25">
      <c r="A10" t="s">
        <v>33</v>
      </c>
      <c r="B10" t="s">
        <v>34</v>
      </c>
      <c r="C10" t="s">
        <v>35</v>
      </c>
      <c r="D10" t="s">
        <v>36</v>
      </c>
      <c r="E10" t="s">
        <v>37</v>
      </c>
    </row>
    <row r="11" spans="1:5" x14ac:dyDescent="0.25">
      <c r="A11" t="s">
        <v>38</v>
      </c>
      <c r="B11" t="s">
        <v>39</v>
      </c>
      <c r="C11" t="s">
        <v>40</v>
      </c>
      <c r="D11" t="s">
        <v>41</v>
      </c>
      <c r="E11" t="s">
        <v>42</v>
      </c>
    </row>
    <row r="12" spans="1:5" x14ac:dyDescent="0.25">
      <c r="A12" t="s">
        <v>43</v>
      </c>
      <c r="B12" t="s">
        <v>44</v>
      </c>
      <c r="C12" t="s">
        <v>45</v>
      </c>
      <c r="D12" t="e">
        <f>- Decreased braking performance - Increased Risk of accidents due to Reduced stopping power - Potential damage to braking system components</f>
        <v>#NAME?</v>
      </c>
      <c r="E12" t="e">
        <f>- Replace worn brake pads and rotors as needed. - Address any Loose or worn brake components. - Seek professional assistance for diagnosis and repair if necessary.</f>
        <v>#NAME?</v>
      </c>
    </row>
    <row r="13" spans="1:5" x14ac:dyDescent="0.25">
      <c r="A13" t="s">
        <v>46</v>
      </c>
      <c r="B13" t="s">
        <v>47</v>
      </c>
      <c r="C13" t="s">
        <v>48</v>
      </c>
      <c r="D13" t="e">
        <f>- Reduced braking effectiveness - Longer stopping distances - Increased Risk of accidents due to Decreased responsiveness of brakes</f>
        <v>#NAME?</v>
      </c>
      <c r="E13" t="e">
        <f>- Bleed brake lines to remove air bubbles. - repair any leaks in the brake system. - Replace worn brake components. - Seek professional assistance for diagnosis and repair if necessary.</f>
        <v>#NAME?</v>
      </c>
    </row>
    <row r="14" spans="1:5" x14ac:dyDescent="0.25">
      <c r="A14" t="s">
        <v>49</v>
      </c>
      <c r="B14" t="s">
        <v>50</v>
      </c>
      <c r="C14" t="s">
        <v>51</v>
      </c>
      <c r="D14" t="e">
        <f>- Reduced braking effectiveness - Potential loss of braking ability if fluid level becomes too Low</f>
        <v>#NAME?</v>
      </c>
      <c r="E14" t="e">
        <f>- repair or Replace damaged brake lines, hoses, or seals. - Top up brake fluid reservoir as needed. - Seek professional assistance for diagnosis and repair if necessary.</f>
        <v>#NAME?</v>
      </c>
    </row>
    <row r="15" spans="1:5" x14ac:dyDescent="0.25">
      <c r="A15" t="s">
        <v>52</v>
      </c>
      <c r="B15" t="s">
        <v>53</v>
      </c>
      <c r="C15" t="s">
        <v>54</v>
      </c>
      <c r="D15" t="e">
        <f>- Reduced braking effectiveness - Increased stopping distances - Uneven braking performance</f>
        <v>#NAME?</v>
      </c>
      <c r="E15" t="e">
        <f>- Adjust or Replace brake calipers as needed. - Address any worn suspension components. - Seek professional assistance for diagnosis and repair if necessary.</f>
        <v>#NAME?</v>
      </c>
    </row>
    <row r="16" spans="1:5" x14ac:dyDescent="0.25">
      <c r="A16" t="s">
        <v>55</v>
      </c>
      <c r="B16" t="s">
        <v>56</v>
      </c>
      <c r="C16" t="s">
        <v>57</v>
      </c>
      <c r="D16" t="e">
        <f>- loss of ABS functionality - Increased Risk of skidding during braking - ABS warning light illuminated on dashboard</f>
        <v>#NAME?</v>
      </c>
      <c r="E16" t="e">
        <f>- Replace Faulty ABS sensors or module as needed. - repair damaged wiring. - Seek professional assistance for diagnosis and repair if necessary.</f>
        <v>#NAME?</v>
      </c>
    </row>
    <row r="17" spans="1:5" x14ac:dyDescent="0.25">
      <c r="A17" t="s">
        <v>58</v>
      </c>
      <c r="B17" t="s">
        <v>59</v>
      </c>
      <c r="C17" t="s">
        <v>60</v>
      </c>
      <c r="D17" t="e">
        <f>- Reduced traction and handling - Increased Risk of blowouts or tire failure - Poor fuel efficiency</f>
        <v>#NAME?</v>
      </c>
      <c r="E17" t="e">
        <f>- Rotate tires Regularly to promote even wear. - Address any alignment issues. - Replace worn tires as needed. - Seek professional assistance for diagnosis and repair if necessary.</f>
        <v>#NAME?</v>
      </c>
    </row>
    <row r="18" spans="1:5" x14ac:dyDescent="0.25">
      <c r="A18" t="s">
        <v>61</v>
      </c>
      <c r="B18" t="s">
        <v>62</v>
      </c>
      <c r="C18" t="s">
        <v>63</v>
      </c>
      <c r="D18" t="e">
        <f>- Reduced fuel efficiency - Uneven tire wear - Increased Risk of tire blowouts</f>
        <v>#NAME?</v>
      </c>
      <c r="E18" t="e">
        <f>- Inflate tires to recommended pressure levels. - Regularly Check tire pressure and Adjust as needed. - Replace damaged or leaking valves or seals. - Seek professional assistance for diagnosis and repair if necessary.</f>
        <v>#NAME?</v>
      </c>
    </row>
    <row r="19" spans="1:5" x14ac:dyDescent="0.25">
      <c r="A19" t="s">
        <v>64</v>
      </c>
      <c r="B19" t="s">
        <v>65</v>
      </c>
      <c r="C19" t="s">
        <v>66</v>
      </c>
      <c r="D19" t="e">
        <f>- Uneven tire wear - Poor vehicle handling and steering response - Increased fuel consumption</f>
        <v>#NAME?</v>
      </c>
      <c r="E19" t="e">
        <f>- Perform wheel alignment adjustment as needed. - inspect and Replace any worn or damaged suspension components. - Seek professional assistance for diagnosis and repair if necessary.</f>
        <v>#NAME?</v>
      </c>
    </row>
    <row r="20" spans="1:5" x14ac:dyDescent="0.25">
      <c r="A20" t="s">
        <v>67</v>
      </c>
      <c r="B20" t="s">
        <v>68</v>
      </c>
      <c r="C20" t="s">
        <v>69</v>
      </c>
      <c r="D20" t="e">
        <f>- Vibrations while driving - Decreased handling and stability - Potential tire damage and air leaks</f>
        <v>#NAME?</v>
      </c>
      <c r="E20" t="e">
        <f>- Replace bent or damaged wheels as needed. - Balance wheels to Ensure proper weight distribution. - Seek professional assistance for diagnosis and repair if necessary.</f>
        <v>#NAME?</v>
      </c>
    </row>
    <row r="21" spans="1:5" x14ac:dyDescent="0.25">
      <c r="A21" t="s">
        <v>70</v>
      </c>
      <c r="B21" t="s">
        <v>71</v>
      </c>
      <c r="C21" t="s">
        <v>72</v>
      </c>
      <c r="D21" t="e">
        <f>- Vibrations felt in steering wheel or vehicle body - Reduced comfort and ride quality - Increased tire wear</f>
        <v>#NAME?</v>
      </c>
      <c r="E21" t="e">
        <f>- Balance wheels to correct any imbalances. - inspect and Replace worn suspension components as needed. - Seek professional assistance for diagnosis and repair if necessary.</f>
        <v>#NAME?</v>
      </c>
    </row>
    <row r="22" spans="1:5" x14ac:dyDescent="0.25">
      <c r="A22" t="s">
        <v>73</v>
      </c>
      <c r="B22" t="s">
        <v>74</v>
      </c>
      <c r="C22" t="s">
        <v>75</v>
      </c>
      <c r="D22" t="e">
        <f>- Fire hazard - Reduced fuel efficiency - Strong odor of gasoline</f>
        <v>#NAME?</v>
      </c>
      <c r="E22" t="e">
        <f>- repair or Replace damaged fuel lines or connections. - Tighten Loose connections. - Seek professional assistance for diagnosis and repair if necessary.</f>
        <v>#NAME?</v>
      </c>
    </row>
    <row r="23" spans="1:5" x14ac:dyDescent="0.25">
      <c r="A23" t="s">
        <v>76</v>
      </c>
      <c r="B23" t="s">
        <v>77</v>
      </c>
      <c r="C23" t="s">
        <v>78</v>
      </c>
      <c r="D23" t="e">
        <f>- engine stalling or hesitation during acceleration - Difficulty starting the engine - Poor performance</f>
        <v>#NAME?</v>
      </c>
      <c r="E23" t="e">
        <f>- Replace Faulty fuel pump components as needed. - Check Electrical connections and wiring for issues. - Seek professional assistance for diagnosis and repair if necessary.</f>
        <v>#NAME?</v>
      </c>
    </row>
    <row r="24" spans="1:5" x14ac:dyDescent="0.25">
      <c r="A24" t="s">
        <v>79</v>
      </c>
      <c r="B24" t="s">
        <v>80</v>
      </c>
      <c r="C24" t="s">
        <v>81</v>
      </c>
      <c r="D24" t="e">
        <f>- Inaccurate fuel level readings on the dashboard - Difficulty monitoring fuel consumption</f>
        <v>#NAME?</v>
      </c>
      <c r="E24" t="e">
        <f>- Replace Faulty sending unit or repair wiring as needed. - Calibrate or Replace the fuel gauge if necessary. - Seek professional assistance for diagnosis and repair if necessary.</f>
        <v>#NAME?</v>
      </c>
    </row>
    <row r="25" spans="1:5" x14ac:dyDescent="0.25">
      <c r="A25" t="s">
        <v>82</v>
      </c>
      <c r="B25" t="s">
        <v>83</v>
      </c>
      <c r="C25" t="s">
        <v>84</v>
      </c>
      <c r="D25" t="e">
        <f>- engine misfires - Poor fuel economy - rough idling</f>
        <v>#NAME?</v>
      </c>
      <c r="E25" t="e">
        <f>- Clean or Replace Clogged fuel injectors as needed. - Check injector wiring and connections for issues. - Seek professional assistance for diagnosis and repair if necessary.</f>
        <v>#NAME?</v>
      </c>
    </row>
    <row r="26" spans="1:5" x14ac:dyDescent="0.25">
      <c r="A26" t="s">
        <v>85</v>
      </c>
      <c r="B26" t="s">
        <v>86</v>
      </c>
      <c r="C26" t="s">
        <v>87</v>
      </c>
      <c r="D26" t="e">
        <f>- engine stalling or hesitation - Difficulty starting the engine - rough idling</f>
        <v>#NAME?</v>
      </c>
      <c r="E26" t="e">
        <f>- Insulate fuel lines to prevent heat transfer. - Ensure proper routing of fuel lines to minimize bends and restrictions. - Seek professional assistance for diagnosis and repair if necessary</f>
        <v>#NAME?</v>
      </c>
    </row>
    <row r="27" spans="1:5" x14ac:dyDescent="0.25">
      <c r="A27" t="s">
        <v>88</v>
      </c>
      <c r="B27" t="s">
        <v>89</v>
      </c>
      <c r="C27" t="s">
        <v>90</v>
      </c>
      <c r="D27" t="e">
        <f>- Increased exhaust noise - Reduced engine performance - Strong exhaust odor</f>
        <v>#NAME?</v>
      </c>
      <c r="E27" t="e">
        <f>- repair or Replace corroded exhaust pipes or damaged gaskets. - Seal leaks with appropriate exhaust repair products. - Seek professional assistance for diagnosis and repair if necessary.</f>
        <v>#NAME?</v>
      </c>
    </row>
    <row r="28" spans="1:5" x14ac:dyDescent="0.25">
      <c r="A28" t="s">
        <v>91</v>
      </c>
      <c r="B28" t="s">
        <v>92</v>
      </c>
      <c r="C28" t="s">
        <v>93</v>
      </c>
      <c r="D28" t="e">
        <f>- Inability to pass smog Test - Increased emissions levels - Check engine light illuminated</f>
        <v>#NAME?</v>
      </c>
      <c r="E28" t="e">
        <f>- Replace Malfunctioning emission control components. - repair or Replace Faulty sensors or valves. - Seek professional assistance for diagnosis and repair if necessary.</f>
        <v>#NAME?</v>
      </c>
    </row>
    <row r="29" spans="1:5" x14ac:dyDescent="0.25">
      <c r="A29" t="s">
        <v>94</v>
      </c>
      <c r="B29" t="s">
        <v>95</v>
      </c>
      <c r="C29" t="s">
        <v>96</v>
      </c>
      <c r="D29" t="e">
        <f>- Check engine light illuminated - Reduced fuel efficiency - Failed emissions Test</f>
        <v>#NAME?</v>
      </c>
      <c r="E29" t="e">
        <f>- Replace Faulty EGR valve or EVAP system components. - repair or Replace damaged hoses or valves. - Seek professional assistance for diagnosis and repair if necessary.</f>
        <v>#NAME?</v>
      </c>
    </row>
    <row r="30" spans="1:5" x14ac:dyDescent="0.25">
      <c r="A30" t="s">
        <v>97</v>
      </c>
      <c r="B30" t="s">
        <v>98</v>
      </c>
      <c r="C30" t="s">
        <v>99</v>
      </c>
      <c r="D30" t="e">
        <f>- Reduced fuel efficiency - Increased emissions levels - Check engine light illuminated</f>
        <v>#NAME?</v>
      </c>
      <c r="E30" t="e">
        <f>- Replace worn or damaged oxygen sensors. - repair or Replace damaged wiring or connectors. - Seek professional assistance for diagnosis and repair if necessary.</f>
        <v>#NAME?</v>
      </c>
    </row>
    <row r="31" spans="1:5" x14ac:dyDescent="0.25">
      <c r="A31" t="s">
        <v>100</v>
      </c>
      <c r="B31" t="s">
        <v>101</v>
      </c>
      <c r="C31" t="s">
        <v>102</v>
      </c>
      <c r="D31" t="e">
        <f>- Reduced engine performance - Increased emissions levels - Rattling noise from exhaust system</f>
        <v>#NAME?</v>
      </c>
      <c r="E31" t="e">
        <f>- Replace worn or damaged catalytic converter. - repair or Replace damaged exhaust system components. - Seek professional assistance for diagnosis and repair if necessary</f>
        <v>#NAME?</v>
      </c>
    </row>
    <row r="32" spans="1:5" x14ac:dyDescent="0.25">
      <c r="A32" t="s">
        <v>103</v>
      </c>
      <c r="B32" t="s">
        <v>104</v>
      </c>
      <c r="C32" t="s">
        <v>105</v>
      </c>
      <c r="D32" t="e">
        <f>- Inoperative airbag system - Increased Risk of injury in the event of a collision</f>
        <v>#NAME?</v>
      </c>
      <c r="E32" t="e">
        <f>- repair or Replace Faulty airbag sensors. - Check and repair wiring issues. - Seek professional assistance for diagnosis and repair if necessary.</f>
        <v>#NAME?</v>
      </c>
    </row>
    <row r="33" spans="1:5" x14ac:dyDescent="0.25">
      <c r="A33" t="s">
        <v>106</v>
      </c>
      <c r="B33" t="s">
        <v>107</v>
      </c>
      <c r="C33" t="s">
        <v>108</v>
      </c>
      <c r="D33" t="e">
        <f>- Reduced braking performance - Increased Risk of skidding during braking</f>
        <v>#NAME?</v>
      </c>
      <c r="E33" t="e">
        <f>- Replace Malfunctioning ABS sensors. - Check and repair hydraulic system components. - Seek professional assistance for diagnosis and repair if necessary.</f>
        <v>#NAME?</v>
      </c>
    </row>
    <row r="34" spans="1:5" x14ac:dyDescent="0.25">
      <c r="A34" t="s">
        <v>109</v>
      </c>
      <c r="B34" t="s">
        <v>110</v>
      </c>
      <c r="C34" t="s">
        <v>111</v>
      </c>
      <c r="D34" t="e">
        <f>- loss of traction control functionality - Increased Risk of loss of vehicle control in slippery conditions</f>
        <v>#NAME?</v>
      </c>
      <c r="E34" t="e">
        <f>- Replace Faulty wheel speed sensors. - Replace Malfunctioning traction control module. - Seek professional assistance for diagnosis and repair if necessary.</f>
        <v>#NAME?</v>
      </c>
    </row>
    <row r="35" spans="1:5" x14ac:dyDescent="0.25">
      <c r="A35" t="s">
        <v>112</v>
      </c>
      <c r="B35" t="s">
        <v>113</v>
      </c>
      <c r="C35" t="s">
        <v>114</v>
      </c>
      <c r="D35" t="e">
        <f>- Inoperative collision avoidance system - Increased Risk of collision due to lack of warning</f>
        <v>#NAME?</v>
      </c>
      <c r="E35" t="e">
        <f>- Recalibrate sensors or update system software as necessary. - Seek professional assistance for diagnosis and repair if necessary.</f>
        <v>#NAME?</v>
      </c>
    </row>
    <row r="36" spans="1:5" x14ac:dyDescent="0.25">
      <c r="A36" t="s">
        <v>115</v>
      </c>
      <c r="B36" t="s">
        <v>116</v>
      </c>
      <c r="C36" t="s">
        <v>117</v>
      </c>
      <c r="D36" t="e">
        <f>- Inoperative blind-spot monitoring system - Increased Risk of collision while changing lanes</f>
        <v>#NAME?</v>
      </c>
      <c r="E36" t="e">
        <f>- remove obstructions from sensors. - Check and repair Electrical connections. - Seek professional assistance for diagnosis and repair if necessary.</f>
        <v>#NAME?</v>
      </c>
    </row>
    <row r="37" spans="1:5" x14ac:dyDescent="0.25">
      <c r="A37" t="s">
        <v>118</v>
      </c>
      <c r="B37" t="s">
        <v>119</v>
      </c>
      <c r="C37" t="s">
        <v>120</v>
      </c>
      <c r="D37" t="e">
        <f>- Difficulty starting the engine - Dim or flickering lights</f>
        <v>#NAME?</v>
      </c>
      <c r="E37" t="e">
        <f>- Clean battery terminals or Replace corroded cables. - Test battery and charging system. - Replace Faulty alternator if necessary.</f>
        <v>#NAME?</v>
      </c>
    </row>
    <row r="38" spans="1:5" x14ac:dyDescent="0.25">
      <c r="A38" t="s">
        <v>121</v>
      </c>
      <c r="B38" t="s">
        <v>122</v>
      </c>
      <c r="C38" t="s">
        <v>123</v>
      </c>
      <c r="D38" t="e">
        <f>- Intermittent Electrical failures - Electrical components not functioning properly</f>
        <v>#NAME?</v>
      </c>
      <c r="E38" t="e">
        <f>- repair or Replace damaged wiring. - Ensure all Electrical connections are secure and properly connected. - Seek professional assistance for diagnosis and repair if necessary.</f>
        <v>#NAME?</v>
      </c>
    </row>
    <row r="39" spans="1:5" x14ac:dyDescent="0.25">
      <c r="A39" t="s">
        <v>124</v>
      </c>
      <c r="B39" t="s">
        <v>125</v>
      </c>
      <c r="C39" t="s">
        <v>126</v>
      </c>
      <c r="D39" t="e">
        <f>- engine not starting or Intermittent starting issues - Inability to turn the ignition key</f>
        <v>#NAME?</v>
      </c>
      <c r="E39" t="e">
        <f>- Replace Faulty ignition switch if necessary. - Replace worn-out key. - Seek professional assistance for diagnosis and repair if necessary.</f>
        <v>#NAME?</v>
      </c>
    </row>
    <row r="40" spans="1:5" x14ac:dyDescent="0.25">
      <c r="A40" t="s">
        <v>127</v>
      </c>
      <c r="B40" t="s">
        <v>128</v>
      </c>
      <c r="C40" t="s">
        <v>129</v>
      </c>
      <c r="D40" t="e">
        <f>- Difficulty shifting gears - slipping or jerking when accelerating</f>
        <v>#NAME?</v>
      </c>
      <c r="E40" t="e">
        <f>- Replace worn clutch disc. - inspect and Replace Faulty clutch master cylinder if necessary. - Seek professional assistance for diagnosis and repair if necessary.</f>
        <v>#NAME?</v>
      </c>
    </row>
    <row r="41" spans="1:5" x14ac:dyDescent="0.25">
      <c r="A41" t="s">
        <v>130</v>
      </c>
      <c r="B41" t="s">
        <v>131</v>
      </c>
      <c r="C41" t="s">
        <v>132</v>
      </c>
      <c r="D41" t="e">
        <f>- Delayed or rough shifting between gears - loss of acceleration or power</f>
        <v>#NAME?</v>
      </c>
      <c r="E41" t="e">
        <f>- Top up or Replace transmission fluid as necessary. - inspect and Replace worn clutch plates. - Seek professional assistance for diagnosis and repair if necessary.</f>
        <v>#NAME?</v>
      </c>
    </row>
    <row r="42" spans="1:5" x14ac:dyDescent="0.25">
      <c r="A42" t="s">
        <v>133</v>
      </c>
      <c r="B42" t="s">
        <v>134</v>
      </c>
      <c r="C42" t="s">
        <v>135</v>
      </c>
      <c r="D42" t="e">
        <f>- Inability to drive due to flat tire - Risk of further damage if driven on flat tire</f>
        <v>#NAME?</v>
      </c>
      <c r="E42" t="e">
        <f>- Replace flat tire or repair puncture. - Inflate tire to recommended pressure or Replace if damaged beyond repair. - Seek professional assistance for tire repair or replacement if necessary.</f>
        <v>#NAME?</v>
      </c>
    </row>
    <row r="43" spans="1:5" x14ac:dyDescent="0.25">
      <c r="A43" t="s">
        <v>136</v>
      </c>
      <c r="B43" t="s">
        <v>137</v>
      </c>
      <c r="C43" t="s">
        <v>138</v>
      </c>
      <c r="D43" t="e">
        <f>- Increased engine wear - Reduced engine performance - Potential engine damage</f>
        <v>#NAME?</v>
      </c>
      <c r="E43" t="e">
        <f>- Replace engine oil and oil filter at recommended intervals. - Use high-quality engine oil suitable for your vehicle. - Follow manufacturer recommendations for oil change intervals.</f>
        <v>#NAME?</v>
      </c>
    </row>
    <row r="44" spans="1:5" x14ac:dyDescent="0.25">
      <c r="A44" t="s">
        <v>139</v>
      </c>
      <c r="B44" t="s">
        <v>140</v>
      </c>
      <c r="C44" t="s">
        <v>141</v>
      </c>
      <c r="D44" t="e">
        <f>- Prolonged tire life - Improved handling and traction - Enhanced fuel efficiency</f>
        <v>#NAME?</v>
      </c>
      <c r="E44" t="s">
        <v>142</v>
      </c>
    </row>
    <row r="45" spans="1:5" x14ac:dyDescent="0.25">
      <c r="A45" t="s">
        <v>143</v>
      </c>
      <c r="B45" t="s">
        <v>144</v>
      </c>
      <c r="C45" t="s">
        <v>145</v>
      </c>
      <c r="D45" t="e">
        <f>- Improved engine performance - Better fuel efficiency - Reduced emissions</f>
        <v>#NAME?</v>
      </c>
      <c r="E45" t="e">
        <f>- Replace air filter according to manufacturer recommendations. - Consider more frequent replacements in dusty or polluted environments. - Ensure proper installation and seating of the new air filter.</f>
        <v>#NAME?</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car diagnoses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pakinam Abdelrahman</dc:creator>
  <cp:lastModifiedBy>Administrator</cp:lastModifiedBy>
  <dcterms:created xsi:type="dcterms:W3CDTF">2024-03-15T01:18:24Z</dcterms:created>
  <dcterms:modified xsi:type="dcterms:W3CDTF">2024-03-15T01:18:25Z</dcterms:modified>
</cp:coreProperties>
</file>