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bakr/Documents/Git/side-projects/FetchStocks/v2/outputs/"/>
    </mc:Choice>
  </mc:AlternateContent>
  <xr:revisionPtr revIDLastSave="0" documentId="13_ncr:1_{7460A654-E880-5C45-ADE3-A611B94FEC28}" xr6:coauthVersionLast="47" xr6:coauthVersionMax="47" xr10:uidLastSave="{00000000-0000-0000-0000-000000000000}"/>
  <bookViews>
    <workbookView xWindow="0" yWindow="0" windowWidth="28800" windowHeight="12440" activeTab="4" xr2:uid="{00000000-000D-0000-FFFF-FFFF00000000}"/>
  </bookViews>
  <sheets>
    <sheet name="Apple Inc." sheetId="1" r:id="rId1"/>
    <sheet name="TAL Education Group" sheetId="2" r:id="rId2"/>
    <sheet name="TAL Education Group1" sheetId="3" r:id="rId3"/>
    <sheet name="Tesla, Inc." sheetId="4" r:id="rId4"/>
    <sheet name="Brilliant Earth Group, Inc." sheetId="5" r:id="rId5"/>
    <sheet name="AT&amp;T Inc." sheetId="6" r:id="rId6"/>
    <sheet name="General Electric Company" sheetId="7" r:id="rId7"/>
    <sheet name="General Electric Company Cop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8" l="1"/>
  <c r="C14" i="8" s="1"/>
  <c r="C15" i="8" s="1"/>
  <c r="C13" i="7"/>
  <c r="C13" i="6"/>
  <c r="C13" i="5"/>
  <c r="C13" i="4"/>
  <c r="C14" i="4" s="1"/>
  <c r="C15" i="4" s="1"/>
  <c r="C13" i="3"/>
  <c r="C13" i="2"/>
  <c r="C13" i="1"/>
  <c r="C16" i="3" l="1"/>
  <c r="C20" i="4"/>
  <c r="C19" i="4"/>
  <c r="C16" i="7"/>
  <c r="C20" i="8"/>
  <c r="C19" i="8"/>
  <c r="C14" i="1"/>
  <c r="C15" i="1" s="1"/>
  <c r="C16" i="4"/>
  <c r="C14" i="5"/>
  <c r="C15" i="5" s="1"/>
  <c r="C16" i="8"/>
  <c r="C14" i="2"/>
  <c r="C15" i="2" s="1"/>
  <c r="C14" i="6"/>
  <c r="C15" i="6" s="1"/>
  <c r="C14" i="3"/>
  <c r="C15" i="3" s="1"/>
  <c r="C14" i="7"/>
  <c r="C15" i="7" s="1"/>
  <c r="C20" i="6" l="1"/>
  <c r="C19" i="6"/>
  <c r="C20" i="2"/>
  <c r="C19" i="2"/>
  <c r="C16" i="6"/>
  <c r="C16" i="5"/>
  <c r="C20" i="5"/>
  <c r="C21" i="5" s="1"/>
  <c r="C19" i="5"/>
  <c r="C21" i="4"/>
  <c r="C22" i="4" s="1"/>
  <c r="C23" i="4" s="1"/>
  <c r="C25" i="4" s="1"/>
  <c r="C20" i="1"/>
  <c r="C19" i="1"/>
  <c r="C20" i="7"/>
  <c r="C21" i="7" s="1"/>
  <c r="C19" i="7"/>
  <c r="C16" i="2"/>
  <c r="C20" i="3"/>
  <c r="C21" i="3" s="1"/>
  <c r="C22" i="3" s="1"/>
  <c r="C23" i="3" s="1"/>
  <c r="C25" i="3" s="1"/>
  <c r="C19" i="3"/>
  <c r="C21" i="8"/>
  <c r="C22" i="8" s="1"/>
  <c r="C23" i="8" s="1"/>
  <c r="C25" i="8" s="1"/>
  <c r="C16" i="1"/>
  <c r="C22" i="5" l="1"/>
  <c r="C23" i="5" s="1"/>
  <c r="C25" i="5" s="1"/>
  <c r="C22" i="7"/>
  <c r="C23" i="7" s="1"/>
  <c r="C25" i="7" s="1"/>
  <c r="C21" i="2"/>
  <c r="C22" i="2" s="1"/>
  <c r="C23" i="2" s="1"/>
  <c r="C25" i="2" s="1"/>
  <c r="C21" i="1"/>
  <c r="C22" i="1" s="1"/>
  <c r="C23" i="1" s="1"/>
  <c r="C25" i="1" s="1"/>
  <c r="C21" i="6"/>
  <c r="C22" i="6" s="1"/>
  <c r="C23" i="6" s="1"/>
  <c r="C25" i="6" s="1"/>
</calcChain>
</file>

<file path=xl/sharedStrings.xml><?xml version="1.0" encoding="utf-8"?>
<sst xmlns="http://schemas.openxmlformats.org/spreadsheetml/2006/main" count="248" uniqueCount="53">
  <si>
    <t>COMPANY NAME</t>
  </si>
  <si>
    <t>Apple Inc.</t>
  </si>
  <si>
    <t>TICKER SYMBOL</t>
  </si>
  <si>
    <t>AAPL</t>
  </si>
  <si>
    <t>Date Analyzed</t>
  </si>
  <si>
    <t>Mon, 10 Jan 2022 19:34:26 GMT</t>
  </si>
  <si>
    <t>Mon Jan 10 14:34:24 2022</t>
  </si>
  <si>
    <t>PARAMETERS</t>
  </si>
  <si>
    <t>Current Price</t>
  </si>
  <si>
    <t>PEG Ratio (Price Earning Growth)</t>
  </si>
  <si>
    <t>Stock price divided by EPS</t>
  </si>
  <si>
    <t>Forward PE</t>
  </si>
  <si>
    <t>Annual (TTM)</t>
  </si>
  <si>
    <t>EPS In Year 0</t>
  </si>
  <si>
    <t>Dilluted EPS (TTM)</t>
  </si>
  <si>
    <t>Current Dividend Per Share</t>
  </si>
  <si>
    <t>For the year</t>
  </si>
  <si>
    <t>Desired Return Per Share</t>
  </si>
  <si>
    <t>EPS Growth Calculations</t>
  </si>
  <si>
    <t>Year</t>
  </si>
  <si>
    <t>EPS</t>
  </si>
  <si>
    <t>Total EPS Over 3 Years</t>
  </si>
  <si>
    <t>Present Value Calculations</t>
  </si>
  <si>
    <t>Expected Share Price In 3 Years</t>
  </si>
  <si>
    <t>Dividend Payout Ratio</t>
  </si>
  <si>
    <t>Total Dividends Per Share Over 3 Years</t>
  </si>
  <si>
    <t>Expected Share Value at End of 3 Years</t>
  </si>
  <si>
    <t>Present Share Value For Good Value</t>
  </si>
  <si>
    <t>Rating</t>
  </si>
  <si>
    <t>($) = Buy - Under value</t>
  </si>
  <si>
    <t>$ = Do not buy - Over value</t>
  </si>
  <si>
    <t>TAL Education Group</t>
  </si>
  <si>
    <t>TAL</t>
  </si>
  <si>
    <t>Mon, 10 Jan 2022 19:34:29 GMT</t>
  </si>
  <si>
    <t>Mon Jan 10 14:34:27 2022</t>
  </si>
  <si>
    <t>Mon, 10 Jan 2022 19:34:33 GMT</t>
  </si>
  <si>
    <t>Mon Jan 10 14:34:31 2022</t>
  </si>
  <si>
    <t>Tesla, Inc.</t>
  </si>
  <si>
    <t>TSLA</t>
  </si>
  <si>
    <t>Mon, 10 Jan 2022 19:34:38 GMT</t>
  </si>
  <si>
    <t>Mon Jan 10 14:34:36 2022</t>
  </si>
  <si>
    <t>Brilliant Earth Group, Inc.</t>
  </si>
  <si>
    <t>BRLT</t>
  </si>
  <si>
    <t>Mon, 10 Jan 2022 19:34:43 GMT</t>
  </si>
  <si>
    <t>Mon Jan 10 14:34:41 2022</t>
  </si>
  <si>
    <t>AT&amp;T Inc.</t>
  </si>
  <si>
    <t>T</t>
  </si>
  <si>
    <t>Mon, 10 Jan 2022 19:34:46 GMT</t>
  </si>
  <si>
    <t>Mon Jan 10 14:34:44 2022</t>
  </si>
  <si>
    <t>General Electric Company</t>
  </si>
  <si>
    <t>GE</t>
  </si>
  <si>
    <t>Mon, 10 Jan 2022 19:34:49 GMT</t>
  </si>
  <si>
    <t>Mon Jan 10 14:34:47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</si>
</sst>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3" xfId="0" applyFont="1" applyBorder="1"/>
    <xf numFmtId="9" fontId="0" fillId="0" borderId="4" xfId="2" applyFont="1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9" fontId="0" fillId="0" borderId="12" xfId="2" applyFont="1" applyBorder="1"/>
    <xf numFmtId="0" fontId="0" fillId="0" borderId="12" xfId="0" applyBorder="1"/>
    <xf numFmtId="0" fontId="0" fillId="0" borderId="0" xfId="0"/>
    <xf numFmtId="0" fontId="2" fillId="0" borderId="16" xfId="0" applyFont="1" applyBorder="1"/>
    <xf numFmtId="0" fontId="2" fillId="0" borderId="4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0" fontId="0" fillId="0" borderId="14" xfId="0" applyBorder="1"/>
    <xf numFmtId="0" fontId="2" fillId="0" borderId="7" xfId="0" applyFont="1" applyBorder="1"/>
    <xf numFmtId="0" fontId="2" fillId="0" borderId="13" xfId="0" applyFont="1" applyBorder="1"/>
    <xf numFmtId="44" fontId="0" fillId="0" borderId="6" xfId="1" applyFont="1" applyBorder="1"/>
    <xf numFmtId="44" fontId="0" fillId="0" borderId="15" xfId="0" applyNumberFormat="1" applyBorder="1"/>
    <xf numFmtId="44" fontId="0" fillId="0" borderId="0" xfId="0" applyNumberFormat="1"/>
    <xf numFmtId="0" fontId="0" fillId="2" borderId="7" xfId="0" applyFill="1" applyBorder="1"/>
    <xf numFmtId="0" fontId="0" fillId="0" borderId="20" xfId="0" applyBorder="1"/>
    <xf numFmtId="0" fontId="0" fillId="0" borderId="21" xfId="0" applyBorder="1"/>
    <xf numFmtId="0" fontId="2" fillId="0" borderId="7" xfId="0" applyFont="1" applyBorder="1"/>
    <xf numFmtId="0" fontId="2" fillId="2" borderId="7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0" fillId="0" borderId="22" xfId="0" applyBorder="1"/>
    <xf numFmtId="0" fontId="2" fillId="0" borderId="17" xfId="0" applyFont="1" applyBorder="1" applyAlignment="1">
      <alignment horizontal="center" vertical="center" wrapText="1"/>
    </xf>
    <xf numFmtId="0" fontId="0" fillId="0" borderId="23" xfId="0" applyBorder="1"/>
    <xf numFmtId="0" fontId="2" fillId="0" borderId="18" xfId="0" applyFont="1" applyBorder="1" applyAlignment="1">
      <alignment wrapText="1"/>
    </xf>
    <xf numFmtId="0" fontId="0" fillId="0" borderId="24" xfId="0" applyBorder="1"/>
    <xf numFmtId="0" fontId="2" fillId="0" borderId="13" xfId="0" applyFont="1" applyBorder="1"/>
    <xf numFmtId="0" fontId="0" fillId="0" borderId="25" xfId="0" applyBorder="1"/>
    <xf numFmtId="0" fontId="0" fillId="0" borderId="26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1</v>
      </c>
      <c r="C1" s="35"/>
    </row>
    <row r="2" spans="1:4" x14ac:dyDescent="0.2">
      <c r="A2" s="32" t="s">
        <v>2</v>
      </c>
      <c r="B2" s="33"/>
      <c r="C2" s="19" t="s">
        <v>3</v>
      </c>
    </row>
    <row r="3" spans="1:4" ht="15.75" customHeight="1" thickBot="1" x14ac:dyDescent="0.25">
      <c r="A3" s="36" t="s">
        <v>4</v>
      </c>
      <c r="B3" s="37"/>
      <c r="C3" s="20" t="s">
        <v>5</v>
      </c>
      <c r="D3" t="s">
        <v>6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170.95</v>
      </c>
    </row>
    <row r="6" spans="1:4" x14ac:dyDescent="0.2">
      <c r="A6" s="4" t="s">
        <v>9</v>
      </c>
      <c r="B6" s="1"/>
      <c r="C6" s="5">
        <v>0.02</v>
      </c>
      <c r="D6" t="s">
        <v>10</v>
      </c>
    </row>
    <row r="7" spans="1:4" x14ac:dyDescent="0.2">
      <c r="A7" s="4" t="s">
        <v>11</v>
      </c>
      <c r="B7" s="1"/>
      <c r="C7" s="6">
        <v>27.661812000000001</v>
      </c>
      <c r="D7" t="s">
        <v>12</v>
      </c>
    </row>
    <row r="8" spans="1:4" x14ac:dyDescent="0.2">
      <c r="A8" s="4" t="s">
        <v>13</v>
      </c>
      <c r="B8" s="1"/>
      <c r="C8" s="6">
        <v>5.61</v>
      </c>
      <c r="D8" t="s">
        <v>14</v>
      </c>
    </row>
    <row r="9" spans="1:4" x14ac:dyDescent="0.2">
      <c r="A9" s="4" t="s">
        <v>15</v>
      </c>
      <c r="B9" s="1"/>
      <c r="C9" s="6">
        <v>3.8180000000000001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5.7222000000000008</v>
      </c>
    </row>
    <row r="14" spans="1:4" x14ac:dyDescent="0.2">
      <c r="A14" s="7"/>
      <c r="B14" s="1">
        <v>2</v>
      </c>
      <c r="C14" s="6">
        <f>C13*($C$6+1)</f>
        <v>5.8366440000000006</v>
      </c>
    </row>
    <row r="15" spans="1:4" x14ac:dyDescent="0.2">
      <c r="A15" s="7"/>
      <c r="B15" s="1">
        <v>3</v>
      </c>
      <c r="C15" s="6">
        <f>C14*($C$6+1)</f>
        <v>5.9533768800000004</v>
      </c>
    </row>
    <row r="16" spans="1:4" ht="15.75" customHeight="1" thickBot="1" x14ac:dyDescent="0.25">
      <c r="A16" s="13" t="s">
        <v>21</v>
      </c>
      <c r="B16" s="14"/>
      <c r="C16" s="16">
        <f>SUM(C13:C15)</f>
        <v>17.512220880000001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164.68119201970657</v>
      </c>
    </row>
    <row r="20" spans="1:3" x14ac:dyDescent="0.2">
      <c r="A20" s="4" t="s">
        <v>24</v>
      </c>
      <c r="B20" s="1"/>
      <c r="C20" s="6">
        <f>C9/C15</f>
        <v>0.64131669755804199</v>
      </c>
    </row>
    <row r="21" spans="1:3" x14ac:dyDescent="0.2">
      <c r="A21" s="4" t="s">
        <v>25</v>
      </c>
      <c r="B21" s="1"/>
      <c r="C21" s="6">
        <f>C20*C16</f>
        <v>11.230879661668588</v>
      </c>
    </row>
    <row r="22" spans="1:3" x14ac:dyDescent="0.2">
      <c r="A22" s="4" t="s">
        <v>26</v>
      </c>
      <c r="B22" s="1"/>
      <c r="C22" s="6">
        <f>C21+C19</f>
        <v>175.91207168137515</v>
      </c>
    </row>
    <row r="23" spans="1:3" ht="15.75" customHeight="1" thickBot="1" x14ac:dyDescent="0.25">
      <c r="A23" s="13" t="s">
        <v>27</v>
      </c>
      <c r="B23" s="14"/>
      <c r="C23" s="16">
        <f>C22/(1+C10)^3</f>
        <v>132.1653431114764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38.784656888523585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31</v>
      </c>
      <c r="C1" s="35"/>
    </row>
    <row r="2" spans="1:4" x14ac:dyDescent="0.2">
      <c r="A2" s="32" t="s">
        <v>2</v>
      </c>
      <c r="B2" s="33"/>
      <c r="C2" s="19" t="s">
        <v>32</v>
      </c>
    </row>
    <row r="3" spans="1:4" ht="15.75" customHeight="1" thickBot="1" x14ac:dyDescent="0.25">
      <c r="A3" s="36" t="s">
        <v>4</v>
      </c>
      <c r="B3" s="37"/>
      <c r="C3" s="20" t="s">
        <v>33</v>
      </c>
      <c r="D3" t="s">
        <v>34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3.2650000000000001</v>
      </c>
    </row>
    <row r="6" spans="1:4" x14ac:dyDescent="0.2">
      <c r="A6" s="4" t="s">
        <v>9</v>
      </c>
      <c r="B6" s="1"/>
      <c r="C6" s="5">
        <v>4.7999999999999996E-3</v>
      </c>
      <c r="D6" t="s">
        <v>10</v>
      </c>
    </row>
    <row r="7" spans="1:4" x14ac:dyDescent="0.2">
      <c r="A7" s="4" t="s">
        <v>11</v>
      </c>
      <c r="B7" s="1"/>
      <c r="C7" s="6">
        <v>6.663265</v>
      </c>
      <c r="D7" t="s">
        <v>12</v>
      </c>
    </row>
    <row r="8" spans="1:4" x14ac:dyDescent="0.2">
      <c r="A8" s="4" t="s">
        <v>13</v>
      </c>
      <c r="B8" s="1"/>
      <c r="C8" s="6">
        <v>-0.19</v>
      </c>
      <c r="D8" t="s">
        <v>14</v>
      </c>
    </row>
    <row r="9" spans="1:4" x14ac:dyDescent="0.2">
      <c r="A9" s="4" t="s">
        <v>15</v>
      </c>
      <c r="B9" s="1"/>
      <c r="C9" s="6">
        <v>9.2080000000000002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-0.190912</v>
      </c>
    </row>
    <row r="14" spans="1:4" x14ac:dyDescent="0.2">
      <c r="A14" s="7"/>
      <c r="B14" s="1">
        <v>2</v>
      </c>
      <c r="C14" s="6">
        <f>C13*($C$6+1)</f>
        <v>-0.19182837759999999</v>
      </c>
    </row>
    <row r="15" spans="1:4" x14ac:dyDescent="0.2">
      <c r="A15" s="7"/>
      <c r="B15" s="1">
        <v>3</v>
      </c>
      <c r="C15" s="6">
        <f>C14*($C$6+1)</f>
        <v>-0.19274915381247998</v>
      </c>
    </row>
    <row r="16" spans="1:4" ht="15.75" customHeight="1" thickBot="1" x14ac:dyDescent="0.25">
      <c r="A16" s="13" t="s">
        <v>21</v>
      </c>
      <c r="B16" s="14"/>
      <c r="C16" s="16">
        <f>SUM(C13:C15)</f>
        <v>-0.57548953141247994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-1.2843386903783145</v>
      </c>
    </row>
    <row r="20" spans="1:3" x14ac:dyDescent="0.2">
      <c r="A20" s="4" t="s">
        <v>24</v>
      </c>
      <c r="B20" s="1"/>
      <c r="C20" s="6">
        <f>C9/C15</f>
        <v>-47.771934754941618</v>
      </c>
    </row>
    <row r="21" spans="1:3" x14ac:dyDescent="0.2">
      <c r="A21" s="4" t="s">
        <v>25</v>
      </c>
      <c r="B21" s="1"/>
      <c r="C21" s="6">
        <f>C20*C16</f>
        <v>27.492248346788916</v>
      </c>
    </row>
    <row r="22" spans="1:3" x14ac:dyDescent="0.2">
      <c r="A22" s="4" t="s">
        <v>26</v>
      </c>
      <c r="B22" s="1"/>
      <c r="C22" s="6">
        <f>C21+C19</f>
        <v>26.2079096564106</v>
      </c>
    </row>
    <row r="23" spans="1:3" ht="15.75" customHeight="1" thickBot="1" x14ac:dyDescent="0.25">
      <c r="A23" s="13" t="s">
        <v>27</v>
      </c>
      <c r="B23" s="14"/>
      <c r="C23" s="16">
        <f>C22/(1+C10)^3</f>
        <v>19.690390425552661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-16.42539042555266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31</v>
      </c>
      <c r="C1" s="35"/>
    </row>
    <row r="2" spans="1:4" x14ac:dyDescent="0.2">
      <c r="A2" s="32" t="s">
        <v>2</v>
      </c>
      <c r="B2" s="33"/>
      <c r="C2" s="19" t="s">
        <v>32</v>
      </c>
    </row>
    <row r="3" spans="1:4" ht="15.75" customHeight="1" thickBot="1" x14ac:dyDescent="0.25">
      <c r="A3" s="36" t="s">
        <v>4</v>
      </c>
      <c r="B3" s="37"/>
      <c r="C3" s="20" t="s">
        <v>35</v>
      </c>
      <c r="D3" t="s">
        <v>36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3.2650000000000001</v>
      </c>
    </row>
    <row r="6" spans="1:4" x14ac:dyDescent="0.2">
      <c r="A6" s="4" t="s">
        <v>9</v>
      </c>
      <c r="B6" s="1"/>
      <c r="C6" s="5">
        <v>4.7999999999999996E-3</v>
      </c>
      <c r="D6" t="s">
        <v>10</v>
      </c>
    </row>
    <row r="7" spans="1:4" x14ac:dyDescent="0.2">
      <c r="A7" s="4" t="s">
        <v>11</v>
      </c>
      <c r="B7" s="1"/>
      <c r="C7" s="6">
        <v>6.663265</v>
      </c>
      <c r="D7" t="s">
        <v>12</v>
      </c>
    </row>
    <row r="8" spans="1:4" x14ac:dyDescent="0.2">
      <c r="A8" s="4" t="s">
        <v>13</v>
      </c>
      <c r="B8" s="1"/>
      <c r="C8" s="6">
        <v>-0.19</v>
      </c>
      <c r="D8" t="s">
        <v>14</v>
      </c>
    </row>
    <row r="9" spans="1:4" x14ac:dyDescent="0.2">
      <c r="A9" s="4" t="s">
        <v>15</v>
      </c>
      <c r="B9" s="1"/>
      <c r="C9" s="6">
        <v>9.2080000000000002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-0.190912</v>
      </c>
    </row>
    <row r="14" spans="1:4" x14ac:dyDescent="0.2">
      <c r="A14" s="7"/>
      <c r="B14" s="1">
        <v>2</v>
      </c>
      <c r="C14" s="6">
        <f>C13*($C$6+1)</f>
        <v>-0.19182837759999999</v>
      </c>
    </row>
    <row r="15" spans="1:4" x14ac:dyDescent="0.2">
      <c r="A15" s="7"/>
      <c r="B15" s="1">
        <v>3</v>
      </c>
      <c r="C15" s="6">
        <f>C14*($C$6+1)</f>
        <v>-0.19274915381247998</v>
      </c>
    </row>
    <row r="16" spans="1:4" ht="15.75" customHeight="1" thickBot="1" x14ac:dyDescent="0.25">
      <c r="A16" s="13" t="s">
        <v>21</v>
      </c>
      <c r="B16" s="14"/>
      <c r="C16" s="16">
        <f>SUM(C13:C15)</f>
        <v>-0.57548953141247994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-1.2843386903783145</v>
      </c>
    </row>
    <row r="20" spans="1:3" x14ac:dyDescent="0.2">
      <c r="A20" s="4" t="s">
        <v>24</v>
      </c>
      <c r="B20" s="1"/>
      <c r="C20" s="6">
        <f>C9/C15</f>
        <v>-47.771934754941618</v>
      </c>
    </row>
    <row r="21" spans="1:3" x14ac:dyDescent="0.2">
      <c r="A21" s="4" t="s">
        <v>25</v>
      </c>
      <c r="B21" s="1"/>
      <c r="C21" s="6">
        <f>C20*C16</f>
        <v>27.492248346788916</v>
      </c>
    </row>
    <row r="22" spans="1:3" x14ac:dyDescent="0.2">
      <c r="A22" s="4" t="s">
        <v>26</v>
      </c>
      <c r="B22" s="1"/>
      <c r="C22" s="6">
        <f>C21+C19</f>
        <v>26.2079096564106</v>
      </c>
    </row>
    <row r="23" spans="1:3" ht="15.75" customHeight="1" thickBot="1" x14ac:dyDescent="0.25">
      <c r="A23" s="13" t="s">
        <v>27</v>
      </c>
      <c r="B23" s="14"/>
      <c r="C23" s="16">
        <f>C22/(1+C10)^3</f>
        <v>19.690390425552661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-16.42539042555266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37</v>
      </c>
      <c r="C1" s="35"/>
    </row>
    <row r="2" spans="1:4" x14ac:dyDescent="0.2">
      <c r="A2" s="32" t="s">
        <v>2</v>
      </c>
      <c r="B2" s="33"/>
      <c r="C2" s="19" t="s">
        <v>38</v>
      </c>
    </row>
    <row r="3" spans="1:4" ht="15.75" customHeight="1" thickBot="1" x14ac:dyDescent="0.25">
      <c r="A3" s="36" t="s">
        <v>4</v>
      </c>
      <c r="B3" s="37"/>
      <c r="C3" s="20" t="s">
        <v>39</v>
      </c>
      <c r="D3" t="s">
        <v>40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1039.1099999999999</v>
      </c>
    </row>
    <row r="6" spans="1:4" x14ac:dyDescent="0.2">
      <c r="A6" s="4" t="s">
        <v>9</v>
      </c>
      <c r="B6" s="1"/>
      <c r="C6" s="5">
        <v>2.52E-2</v>
      </c>
      <c r="D6" t="s">
        <v>10</v>
      </c>
    </row>
    <row r="7" spans="1:4" x14ac:dyDescent="0.2">
      <c r="A7" s="4" t="s">
        <v>11</v>
      </c>
      <c r="B7" s="1"/>
      <c r="C7" s="6">
        <v>118.61986</v>
      </c>
      <c r="D7" t="s">
        <v>12</v>
      </c>
    </row>
    <row r="8" spans="1:4" x14ac:dyDescent="0.2">
      <c r="A8" s="4" t="s">
        <v>13</v>
      </c>
      <c r="B8" s="1"/>
      <c r="C8" s="6">
        <v>3.0619999999999998</v>
      </c>
      <c r="D8" t="s">
        <v>14</v>
      </c>
    </row>
    <row r="9" spans="1:4" x14ac:dyDescent="0.2">
      <c r="A9" s="4" t="s">
        <v>15</v>
      </c>
      <c r="B9" s="1"/>
      <c r="C9" s="6">
        <v>16.027000000000001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3.1391623999999996</v>
      </c>
    </row>
    <row r="14" spans="1:4" x14ac:dyDescent="0.2">
      <c r="A14" s="7"/>
      <c r="B14" s="1">
        <v>2</v>
      </c>
      <c r="C14" s="6">
        <f>C13*($C$6+1)</f>
        <v>3.2182692924799992</v>
      </c>
    </row>
    <row r="15" spans="1:4" x14ac:dyDescent="0.2">
      <c r="A15" s="7"/>
      <c r="B15" s="1">
        <v>3</v>
      </c>
      <c r="C15" s="6">
        <f>C14*($C$6+1)</f>
        <v>3.2993696786504949</v>
      </c>
    </row>
    <row r="16" spans="1:4" ht="15.75" customHeight="1" thickBot="1" x14ac:dyDescent="0.25">
      <c r="A16" s="13" t="s">
        <v>21</v>
      </c>
      <c r="B16" s="14"/>
      <c r="C16" s="16">
        <f>SUM(C13:C15)</f>
        <v>9.6568013711304932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391.37076936976672</v>
      </c>
    </row>
    <row r="20" spans="1:3" x14ac:dyDescent="0.2">
      <c r="A20" s="4" t="s">
        <v>24</v>
      </c>
      <c r="B20" s="1"/>
      <c r="C20" s="6">
        <f>C9/C15</f>
        <v>4.8575944986423432</v>
      </c>
    </row>
    <row r="21" spans="1:3" x14ac:dyDescent="0.2">
      <c r="A21" s="4" t="s">
        <v>25</v>
      </c>
      <c r="B21" s="1"/>
      <c r="C21" s="6">
        <f>C20*C16</f>
        <v>46.908825214885319</v>
      </c>
    </row>
    <row r="22" spans="1:3" x14ac:dyDescent="0.2">
      <c r="A22" s="4" t="s">
        <v>26</v>
      </c>
      <c r="B22" s="1"/>
      <c r="C22" s="6">
        <f>C21+C19</f>
        <v>438.27959458465205</v>
      </c>
    </row>
    <row r="23" spans="1:3" ht="15.75" customHeight="1" thickBot="1" x14ac:dyDescent="0.25">
      <c r="A23" s="13" t="s">
        <v>27</v>
      </c>
      <c r="B23" s="14"/>
      <c r="C23" s="16">
        <f>C22/(1+C10)^3</f>
        <v>329.28594634459199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709.82405365540785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abSelected="1" topLeftCell="A2" workbookViewId="0">
      <selection activeCell="C5" sqref="C5"/>
    </sheetView>
  </sheetViews>
  <sheetFormatPr baseColWidth="10" defaultColWidth="8.83203125" defaultRowHeight="15" x14ac:dyDescent="0.2"/>
  <cols>
    <col min="1" max="1" width="35.83203125" style="17" bestFit="1" customWidth="1"/>
    <col min="3" max="3" width="26.6640625" style="17" bestFit="1" customWidth="1"/>
    <col min="4" max="4" width="40.5" style="17" bestFit="1" customWidth="1"/>
  </cols>
  <sheetData>
    <row r="1" spans="1:4" x14ac:dyDescent="0.2">
      <c r="A1" s="18" t="s">
        <v>0</v>
      </c>
      <c r="B1" s="34" t="s">
        <v>41</v>
      </c>
      <c r="C1" s="35"/>
    </row>
    <row r="2" spans="1:4" x14ac:dyDescent="0.2">
      <c r="A2" s="32" t="s">
        <v>2</v>
      </c>
      <c r="B2" s="33"/>
      <c r="C2" s="19" t="s">
        <v>42</v>
      </c>
    </row>
    <row r="3" spans="1:4" ht="15.75" customHeight="1" thickBot="1" x14ac:dyDescent="0.25">
      <c r="A3" s="36" t="s">
        <v>4</v>
      </c>
      <c r="B3" s="37"/>
      <c r="C3" s="20" t="s">
        <v>43</v>
      </c>
      <c r="D3" t="s">
        <v>44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17.55</v>
      </c>
    </row>
    <row r="6" spans="1:4" x14ac:dyDescent="0.2">
      <c r="A6" s="4" t="s">
        <v>9</v>
      </c>
      <c r="B6" s="1"/>
      <c r="C6" s="5">
        <v>0</v>
      </c>
      <c r="D6" t="s">
        <v>10</v>
      </c>
    </row>
    <row r="7" spans="1:4" x14ac:dyDescent="0.2">
      <c r="A7" s="4" t="s">
        <v>11</v>
      </c>
      <c r="B7" s="1"/>
      <c r="C7" s="6">
        <v>53.181812000000001</v>
      </c>
      <c r="D7" t="s">
        <v>12</v>
      </c>
    </row>
    <row r="8" spans="1:4" x14ac:dyDescent="0.2">
      <c r="A8" s="4" t="s">
        <v>13</v>
      </c>
      <c r="B8" s="1"/>
      <c r="C8" s="6">
        <v>1.4</v>
      </c>
      <c r="D8" t="s">
        <v>14</v>
      </c>
    </row>
    <row r="9" spans="1:4" x14ac:dyDescent="0.2">
      <c r="A9" s="4" t="s">
        <v>15</v>
      </c>
      <c r="B9" s="1"/>
      <c r="C9" s="6">
        <v>16.809000000000001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1.4</v>
      </c>
    </row>
    <row r="14" spans="1:4" x14ac:dyDescent="0.2">
      <c r="A14" s="7"/>
      <c r="B14" s="1">
        <v>2</v>
      </c>
      <c r="C14" s="6">
        <f>C13*($C$6+1)</f>
        <v>1.4</v>
      </c>
    </row>
    <row r="15" spans="1:4" x14ac:dyDescent="0.2">
      <c r="A15" s="7"/>
      <c r="B15" s="1">
        <v>3</v>
      </c>
      <c r="C15" s="6">
        <f>C14*($C$6+1)</f>
        <v>1.4</v>
      </c>
    </row>
    <row r="16" spans="1:4" ht="15.75" customHeight="1" thickBot="1" x14ac:dyDescent="0.25">
      <c r="A16" s="13" t="s">
        <v>21</v>
      </c>
      <c r="B16" s="14"/>
      <c r="C16" s="16">
        <f>SUM(C13:C15)</f>
        <v>4.1999999999999993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74.4545368</v>
      </c>
    </row>
    <row r="20" spans="1:3" x14ac:dyDescent="0.2">
      <c r="A20" s="4" t="s">
        <v>24</v>
      </c>
      <c r="B20" s="1"/>
      <c r="C20" s="6">
        <f>C9/C15</f>
        <v>12.006428571428573</v>
      </c>
    </row>
    <row r="21" spans="1:3" x14ac:dyDescent="0.2">
      <c r="A21" s="4" t="s">
        <v>25</v>
      </c>
      <c r="B21" s="1"/>
      <c r="C21" s="6">
        <f>C20*C16</f>
        <v>50.427</v>
      </c>
    </row>
    <row r="22" spans="1:3" x14ac:dyDescent="0.2">
      <c r="A22" s="4" t="s">
        <v>26</v>
      </c>
      <c r="B22" s="1"/>
      <c r="C22" s="6">
        <f>C21+C19</f>
        <v>124.88153679999999</v>
      </c>
    </row>
    <row r="23" spans="1:3" ht="15.75" customHeight="1" thickBot="1" x14ac:dyDescent="0.25">
      <c r="A23" s="13" t="s">
        <v>27</v>
      </c>
      <c r="B23" s="14"/>
      <c r="C23" s="16">
        <f>C22/(1+C10)^3</f>
        <v>93.825346957175029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-76.275346957175032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45</v>
      </c>
      <c r="C1" s="35"/>
    </row>
    <row r="2" spans="1:4" x14ac:dyDescent="0.2">
      <c r="A2" s="32" t="s">
        <v>2</v>
      </c>
      <c r="B2" s="33"/>
      <c r="C2" s="19" t="s">
        <v>46</v>
      </c>
    </row>
    <row r="3" spans="1:4" ht="15.75" customHeight="1" thickBot="1" x14ac:dyDescent="0.25">
      <c r="A3" s="36" t="s">
        <v>4</v>
      </c>
      <c r="B3" s="37"/>
      <c r="C3" s="20" t="s">
        <v>47</v>
      </c>
      <c r="D3" t="s">
        <v>48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26.476099999999999</v>
      </c>
    </row>
    <row r="6" spans="1:4" x14ac:dyDescent="0.2">
      <c r="A6" s="4" t="s">
        <v>9</v>
      </c>
      <c r="B6" s="1"/>
      <c r="C6" s="5">
        <v>2.2200000000000001E-2</v>
      </c>
      <c r="D6" t="s">
        <v>10</v>
      </c>
    </row>
    <row r="7" spans="1:4" x14ac:dyDescent="0.2">
      <c r="A7" s="4" t="s">
        <v>11</v>
      </c>
      <c r="B7" s="1"/>
      <c r="C7" s="6">
        <v>8.222391</v>
      </c>
      <c r="D7" t="s">
        <v>12</v>
      </c>
    </row>
    <row r="8" spans="1:4" x14ac:dyDescent="0.2">
      <c r="A8" s="4" t="s">
        <v>13</v>
      </c>
      <c r="B8" s="1"/>
      <c r="C8" s="6">
        <v>0.129</v>
      </c>
      <c r="D8" t="s">
        <v>14</v>
      </c>
    </row>
    <row r="9" spans="1:4" x14ac:dyDescent="0.2">
      <c r="A9" s="4" t="s">
        <v>15</v>
      </c>
      <c r="B9" s="1"/>
      <c r="C9" s="6">
        <v>2.988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0.1318638</v>
      </c>
    </row>
    <row r="14" spans="1:4" x14ac:dyDescent="0.2">
      <c r="A14" s="7"/>
      <c r="B14" s="1">
        <v>2</v>
      </c>
      <c r="C14" s="6">
        <f>C13*($C$6+1)</f>
        <v>0.13479117636000001</v>
      </c>
    </row>
    <row r="15" spans="1:4" x14ac:dyDescent="0.2">
      <c r="A15" s="7"/>
      <c r="B15" s="1">
        <v>3</v>
      </c>
      <c r="C15" s="6">
        <f>C14*($C$6+1)</f>
        <v>0.13778354047519201</v>
      </c>
    </row>
    <row r="16" spans="1:4" ht="15.75" customHeight="1" thickBot="1" x14ac:dyDescent="0.25">
      <c r="A16" s="13" t="s">
        <v>21</v>
      </c>
      <c r="B16" s="14"/>
      <c r="C16" s="16">
        <f>SUM(C13:C15)</f>
        <v>0.40443851683519205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1.1329101431513544</v>
      </c>
    </row>
    <row r="20" spans="1:3" x14ac:dyDescent="0.2">
      <c r="A20" s="4" t="s">
        <v>24</v>
      </c>
      <c r="B20" s="1"/>
      <c r="C20" s="6">
        <f>C9/C15</f>
        <v>21.686189726979695</v>
      </c>
    </row>
    <row r="21" spans="1:3" x14ac:dyDescent="0.2">
      <c r="A21" s="4" t="s">
        <v>25</v>
      </c>
      <c r="B21" s="1"/>
      <c r="C21" s="6">
        <f>C20*C16</f>
        <v>8.7707304089862461</v>
      </c>
    </row>
    <row r="22" spans="1:3" x14ac:dyDescent="0.2">
      <c r="A22" s="4" t="s">
        <v>26</v>
      </c>
      <c r="B22" s="1"/>
      <c r="C22" s="6">
        <f>C21+C19</f>
        <v>9.9036405521376007</v>
      </c>
    </row>
    <row r="23" spans="1:3" ht="15.75" customHeight="1" thickBot="1" x14ac:dyDescent="0.25">
      <c r="A23" s="13" t="s">
        <v>27</v>
      </c>
      <c r="B23" s="14"/>
      <c r="C23" s="16">
        <f>C22/(1+C10)^3</f>
        <v>7.4407517296300512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19.035348270369948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49</v>
      </c>
      <c r="C1" s="35"/>
    </row>
    <row r="2" spans="1:4" x14ac:dyDescent="0.2">
      <c r="A2" s="32" t="s">
        <v>2</v>
      </c>
      <c r="B2" s="33"/>
      <c r="C2" s="19" t="s">
        <v>50</v>
      </c>
    </row>
    <row r="3" spans="1:4" ht="15.75" customHeight="1" thickBot="1" x14ac:dyDescent="0.25">
      <c r="A3" s="36" t="s">
        <v>4</v>
      </c>
      <c r="B3" s="37"/>
      <c r="C3" s="20" t="s">
        <v>51</v>
      </c>
      <c r="D3" t="s">
        <v>52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99.64</v>
      </c>
    </row>
    <row r="6" spans="1:4" x14ac:dyDescent="0.2">
      <c r="A6" s="4" t="s">
        <v>9</v>
      </c>
      <c r="B6" s="1"/>
      <c r="C6" s="5">
        <v>7.0999999999999994E-2</v>
      </c>
      <c r="D6" t="s">
        <v>10</v>
      </c>
    </row>
    <row r="7" spans="1:4" x14ac:dyDescent="0.2">
      <c r="A7" s="4" t="s">
        <v>11</v>
      </c>
      <c r="B7" s="1"/>
      <c r="C7" s="6">
        <v>25.035174999999999</v>
      </c>
      <c r="D7" t="s">
        <v>12</v>
      </c>
    </row>
    <row r="8" spans="1:4" x14ac:dyDescent="0.2">
      <c r="A8" s="4" t="s">
        <v>13</v>
      </c>
      <c r="B8" s="1"/>
      <c r="C8" s="6">
        <v>-0.41899999999999998</v>
      </c>
      <c r="D8" t="s">
        <v>14</v>
      </c>
    </row>
    <row r="9" spans="1:4" x14ac:dyDescent="0.2">
      <c r="A9" s="4" t="s">
        <v>15</v>
      </c>
      <c r="B9" s="1"/>
      <c r="C9" s="6">
        <v>18.937000000000001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-0.44874899999999995</v>
      </c>
    </row>
    <row r="14" spans="1:4" x14ac:dyDescent="0.2">
      <c r="A14" s="7"/>
      <c r="B14" s="1">
        <v>2</v>
      </c>
      <c r="C14" s="6">
        <f>C13*($C$6+1)</f>
        <v>-0.48061017899999992</v>
      </c>
    </row>
    <row r="15" spans="1:4" x14ac:dyDescent="0.2">
      <c r="A15" s="7"/>
      <c r="B15" s="1">
        <v>3</v>
      </c>
      <c r="C15" s="6">
        <f>C14*($C$6+1)</f>
        <v>-0.5147335017089999</v>
      </c>
    </row>
    <row r="16" spans="1:4" ht="15.75" customHeight="1" thickBot="1" x14ac:dyDescent="0.25">
      <c r="A16" s="13" t="s">
        <v>21</v>
      </c>
      <c r="B16" s="14"/>
      <c r="C16" s="16">
        <f>SUM(C13:C15)</f>
        <v>-1.4440926807089998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-12.886443293647611</v>
      </c>
    </row>
    <row r="20" spans="1:3" x14ac:dyDescent="0.2">
      <c r="A20" s="4" t="s">
        <v>24</v>
      </c>
      <c r="B20" s="1"/>
      <c r="C20" s="6">
        <f>C9/C15</f>
        <v>-36.78991155059083</v>
      </c>
    </row>
    <row r="21" spans="1:3" x14ac:dyDescent="0.2">
      <c r="A21" s="4" t="s">
        <v>25</v>
      </c>
      <c r="B21" s="1"/>
      <c r="C21" s="6">
        <f>C20*C16</f>
        <v>53.128041994139707</v>
      </c>
    </row>
    <row r="22" spans="1:3" x14ac:dyDescent="0.2">
      <c r="A22" s="4" t="s">
        <v>26</v>
      </c>
      <c r="B22" s="1"/>
      <c r="C22" s="6">
        <f>C21+C19</f>
        <v>40.241598700492098</v>
      </c>
    </row>
    <row r="23" spans="1:3" ht="15.75" customHeight="1" thickBot="1" x14ac:dyDescent="0.25">
      <c r="A23" s="13" t="s">
        <v>27</v>
      </c>
      <c r="B23" s="14"/>
      <c r="C23" s="16">
        <f>C22/(1+C10)^3</f>
        <v>30.234108715621403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69.405891284378598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/>
  </sheetViews>
  <sheetFormatPr baseColWidth="10" defaultColWidth="8.83203125" defaultRowHeight="15" x14ac:dyDescent="0.2"/>
  <cols>
    <col min="1" max="1" width="35.83203125" style="17" bestFit="1" customWidth="1"/>
    <col min="3" max="3" width="16" style="17" customWidth="1"/>
    <col min="4" max="4" width="40.5" style="17" bestFit="1" customWidth="1"/>
  </cols>
  <sheetData>
    <row r="1" spans="1:4" x14ac:dyDescent="0.2">
      <c r="A1" s="18" t="s">
        <v>0</v>
      </c>
      <c r="B1" s="34" t="s">
        <v>49</v>
      </c>
      <c r="C1" s="35"/>
    </row>
    <row r="2" spans="1:4" x14ac:dyDescent="0.2">
      <c r="A2" s="32" t="s">
        <v>2</v>
      </c>
      <c r="B2" s="33"/>
      <c r="C2" s="19" t="s">
        <v>50</v>
      </c>
    </row>
    <row r="3" spans="1:4" ht="15.75" customHeight="1" thickBot="1" x14ac:dyDescent="0.25">
      <c r="A3" s="36" t="s">
        <v>4</v>
      </c>
      <c r="B3" s="37"/>
      <c r="C3" s="20" t="s">
        <v>51</v>
      </c>
      <c r="D3" t="s">
        <v>52</v>
      </c>
    </row>
    <row r="4" spans="1:4" ht="15.75" customHeight="1" thickBot="1" x14ac:dyDescent="0.25">
      <c r="A4" s="38" t="s">
        <v>7</v>
      </c>
      <c r="B4" s="39"/>
      <c r="C4" s="40"/>
    </row>
    <row r="5" spans="1:4" x14ac:dyDescent="0.2">
      <c r="A5" s="8" t="s">
        <v>8</v>
      </c>
      <c r="B5" s="2"/>
      <c r="C5" s="24">
        <v>99.64</v>
      </c>
    </row>
    <row r="6" spans="1:4" x14ac:dyDescent="0.2">
      <c r="A6" s="4" t="s">
        <v>9</v>
      </c>
      <c r="B6" s="1"/>
      <c r="C6" s="5">
        <v>7.0999999999999994E-2</v>
      </c>
      <c r="D6" t="s">
        <v>10</v>
      </c>
    </row>
    <row r="7" spans="1:4" x14ac:dyDescent="0.2">
      <c r="A7" s="4" t="s">
        <v>11</v>
      </c>
      <c r="B7" s="1"/>
      <c r="C7" s="6">
        <v>25.035174999999999</v>
      </c>
      <c r="D7" t="s">
        <v>12</v>
      </c>
    </row>
    <row r="8" spans="1:4" x14ac:dyDescent="0.2">
      <c r="A8" s="4" t="s">
        <v>13</v>
      </c>
      <c r="B8" s="1"/>
      <c r="C8" s="6">
        <v>-0.41899999999999998</v>
      </c>
      <c r="D8" t="s">
        <v>14</v>
      </c>
    </row>
    <row r="9" spans="1:4" x14ac:dyDescent="0.2">
      <c r="A9" s="4" t="s">
        <v>15</v>
      </c>
      <c r="B9" s="1"/>
      <c r="C9" s="6">
        <v>18.937000000000001</v>
      </c>
      <c r="D9" t="s">
        <v>16</v>
      </c>
    </row>
    <row r="10" spans="1:4" ht="15.75" customHeight="1" thickBot="1" x14ac:dyDescent="0.25">
      <c r="A10" s="13" t="s">
        <v>17</v>
      </c>
      <c r="B10" s="14"/>
      <c r="C10" s="15">
        <v>0.1</v>
      </c>
    </row>
    <row r="11" spans="1:4" ht="15.75" customHeight="1" thickBot="1" x14ac:dyDescent="0.25">
      <c r="A11" s="27"/>
      <c r="B11" s="28"/>
      <c r="C11" s="29"/>
    </row>
    <row r="12" spans="1:4" ht="15.75" customHeight="1" thickBot="1" x14ac:dyDescent="0.25">
      <c r="A12" s="22" t="s">
        <v>18</v>
      </c>
      <c r="B12" s="11" t="s">
        <v>19</v>
      </c>
      <c r="C12" s="12" t="s">
        <v>20</v>
      </c>
    </row>
    <row r="13" spans="1:4" x14ac:dyDescent="0.2">
      <c r="A13" s="9"/>
      <c r="B13" s="2">
        <v>1</v>
      </c>
      <c r="C13" s="10">
        <f>C8*($C$6+1)</f>
        <v>-0.44874899999999995</v>
      </c>
    </row>
    <row r="14" spans="1:4" x14ac:dyDescent="0.2">
      <c r="A14" s="7"/>
      <c r="B14" s="1">
        <v>2</v>
      </c>
      <c r="C14" s="6">
        <f>C13*($C$6+1)</f>
        <v>-0.48061017899999992</v>
      </c>
    </row>
    <row r="15" spans="1:4" x14ac:dyDescent="0.2">
      <c r="A15" s="7"/>
      <c r="B15" s="1">
        <v>3</v>
      </c>
      <c r="C15" s="6">
        <f>C14*($C$6+1)</f>
        <v>-0.5147335017089999</v>
      </c>
    </row>
    <row r="16" spans="1:4" ht="15.75" customHeight="1" thickBot="1" x14ac:dyDescent="0.25">
      <c r="A16" s="13" t="s">
        <v>21</v>
      </c>
      <c r="B16" s="14"/>
      <c r="C16" s="16">
        <f>SUM(C13:C15)</f>
        <v>-1.4440926807089998</v>
      </c>
    </row>
    <row r="17" spans="1:3" ht="15.75" customHeight="1" thickBot="1" x14ac:dyDescent="0.25">
      <c r="A17" s="27"/>
      <c r="B17" s="28"/>
      <c r="C17" s="29"/>
    </row>
    <row r="18" spans="1:3" ht="15.75" customHeight="1" thickBot="1" x14ac:dyDescent="0.25">
      <c r="A18" s="30" t="s">
        <v>22</v>
      </c>
      <c r="B18" s="28"/>
      <c r="C18" s="29"/>
    </row>
    <row r="19" spans="1:3" x14ac:dyDescent="0.2">
      <c r="A19" s="8" t="s">
        <v>23</v>
      </c>
      <c r="B19" s="2"/>
      <c r="C19" s="10">
        <f>C15*C7</f>
        <v>-12.886443293647611</v>
      </c>
    </row>
    <row r="20" spans="1:3" x14ac:dyDescent="0.2">
      <c r="A20" s="4" t="s">
        <v>24</v>
      </c>
      <c r="B20" s="1"/>
      <c r="C20" s="6">
        <f>C9/C15</f>
        <v>-36.78991155059083</v>
      </c>
    </row>
    <row r="21" spans="1:3" x14ac:dyDescent="0.2">
      <c r="A21" s="4" t="s">
        <v>25</v>
      </c>
      <c r="B21" s="1"/>
      <c r="C21" s="6">
        <f>C20*C16</f>
        <v>53.128041994139707</v>
      </c>
    </row>
    <row r="22" spans="1:3" x14ac:dyDescent="0.2">
      <c r="A22" s="4" t="s">
        <v>26</v>
      </c>
      <c r="B22" s="1"/>
      <c r="C22" s="6">
        <f>C21+C19</f>
        <v>40.241598700492098</v>
      </c>
    </row>
    <row r="23" spans="1:3" ht="15.75" customHeight="1" thickBot="1" x14ac:dyDescent="0.25">
      <c r="A23" s="13" t="s">
        <v>27</v>
      </c>
      <c r="B23" s="14"/>
      <c r="C23" s="16">
        <f>C22/(1+C10)^3</f>
        <v>30.234108715621403</v>
      </c>
    </row>
    <row r="24" spans="1:3" ht="15.75" customHeight="1" thickBot="1" x14ac:dyDescent="0.25">
      <c r="A24" s="31"/>
      <c r="B24" s="28"/>
      <c r="C24" s="29"/>
    </row>
    <row r="25" spans="1:3" ht="15.75" customHeight="1" thickBot="1" x14ac:dyDescent="0.25">
      <c r="A25" s="23" t="s">
        <v>28</v>
      </c>
      <c r="B25" s="21"/>
      <c r="C25" s="25">
        <f>C5-C23</f>
        <v>69.405891284378598</v>
      </c>
    </row>
    <row r="26" spans="1:3" x14ac:dyDescent="0.2">
      <c r="A26" s="3" t="s">
        <v>29</v>
      </c>
      <c r="C26" s="26"/>
    </row>
    <row r="27" spans="1:3" x14ac:dyDescent="0.2">
      <c r="A27" s="3" t="s">
        <v>30</v>
      </c>
    </row>
  </sheetData>
  <mergeCells count="8">
    <mergeCell ref="A17:C17"/>
    <mergeCell ref="A18:C18"/>
    <mergeCell ref="A24:C24"/>
    <mergeCell ref="A2:B2"/>
    <mergeCell ref="B1:C1"/>
    <mergeCell ref="A3:B3"/>
    <mergeCell ref="A4:C4"/>
    <mergeCell ref="A11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 Inc.</vt:lpstr>
      <vt:lpstr>TAL Education Group</vt:lpstr>
      <vt:lpstr>TAL Education Group1</vt:lpstr>
      <vt:lpstr>Tesla, Inc.</vt:lpstr>
      <vt:lpstr>Brilliant Earth Group, Inc.</vt:lpstr>
      <vt:lpstr>AT&amp;T Inc.</vt:lpstr>
      <vt:lpstr>General Electric Company</vt:lpstr>
      <vt:lpstr>General Electric Company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Keefner</dc:creator>
  <cp:lastModifiedBy>Bakr, Dylan</cp:lastModifiedBy>
  <dcterms:created xsi:type="dcterms:W3CDTF">2015-06-04T16:20:19Z</dcterms:created>
  <dcterms:modified xsi:type="dcterms:W3CDTF">2022-03-25T16:58:26Z</dcterms:modified>
</cp:coreProperties>
</file>