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dbakr/Desktop/Git/side-projects/FetchStocks/v2/"/>
    </mc:Choice>
  </mc:AlternateContent>
  <xr:revisionPtr revIDLastSave="0" documentId="13_ncr:1_{6DC32AD9-CA44-144F-9F3A-D29957D27951}" xr6:coauthVersionLast="47" xr6:coauthVersionMax="47" xr10:uidLastSave="{00000000-0000-0000-0000-000000000000}"/>
  <bookViews>
    <workbookView xWindow="0" yWindow="0" windowWidth="28800" windowHeight="12440" activeTab="4" xr2:uid="{00000000-000D-0000-FFFF-FFFF00000000}"/>
  </bookViews>
  <sheets>
    <sheet name="Engine Gaming and Media, Inc." sheetId="1" r:id="rId1"/>
    <sheet name="UNIVERSAL MEDIA GROUP INC" sheetId="2" r:id="rId2"/>
    <sheet name="UNIVERSAL MUSIC GROUP N.V" sheetId="3" r:id="rId3"/>
    <sheet name="Brilliant Earth Group, Inc." sheetId="4" r:id="rId4"/>
    <sheet name="TENCENT HOLDINGS LIMIT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C13" i="4"/>
  <c r="C14" i="4" s="1"/>
  <c r="C15" i="4" s="1"/>
  <c r="C13" i="3"/>
  <c r="C13" i="2"/>
  <c r="C14" i="2" s="1"/>
  <c r="C15" i="2" s="1"/>
  <c r="C13" i="1"/>
  <c r="C20" i="4" l="1"/>
  <c r="C21" i="4" s="1"/>
  <c r="C22" i="4" s="1"/>
  <c r="C23" i="4" s="1"/>
  <c r="C25" i="4" s="1"/>
  <c r="C19" i="4"/>
  <c r="C20" i="2"/>
  <c r="C19" i="2"/>
  <c r="C16" i="3"/>
  <c r="C14" i="1"/>
  <c r="C15" i="1" s="1"/>
  <c r="C16" i="2"/>
  <c r="C14" i="3"/>
  <c r="C15" i="3" s="1"/>
  <c r="C16" i="4"/>
  <c r="C14" i="5"/>
  <c r="C15" i="5" s="1"/>
  <c r="C20" i="1" l="1"/>
  <c r="C21" i="1" s="1"/>
  <c r="C22" i="1" s="1"/>
  <c r="C23" i="1" s="1"/>
  <c r="C25" i="1" s="1"/>
  <c r="C19" i="1"/>
  <c r="C21" i="2"/>
  <c r="C22" i="2" s="1"/>
  <c r="C23" i="2" s="1"/>
  <c r="C25" i="2" s="1"/>
  <c r="C20" i="3"/>
  <c r="C21" i="3" s="1"/>
  <c r="C22" i="3" s="1"/>
  <c r="C23" i="3" s="1"/>
  <c r="C25" i="3" s="1"/>
  <c r="C19" i="3"/>
  <c r="C16" i="1"/>
  <c r="C20" i="5"/>
  <c r="C21" i="5" s="1"/>
  <c r="C22" i="5" s="1"/>
  <c r="C23" i="5" s="1"/>
  <c r="C25" i="5" s="1"/>
  <c r="C19" i="5"/>
  <c r="C16" i="5"/>
</calcChain>
</file>

<file path=xl/sharedStrings.xml><?xml version="1.0" encoding="utf-8"?>
<sst xmlns="http://schemas.openxmlformats.org/spreadsheetml/2006/main" count="155" uniqueCount="47">
  <si>
    <t>COMPANY NAME</t>
  </si>
  <si>
    <t>Engine Gaming and Media, Inc.</t>
  </si>
  <si>
    <t>TICKER SYMBOL</t>
  </si>
  <si>
    <t>GAME</t>
  </si>
  <si>
    <t>Date Analyzed</t>
  </si>
  <si>
    <t>Fri, 14 Jan 2022 19:25:15 GMT</t>
  </si>
  <si>
    <t>Fri Jan 14 14:25:14 2022</t>
  </si>
  <si>
    <t>PARAMETERS</t>
  </si>
  <si>
    <t>Current Price</t>
  </si>
  <si>
    <t>PEG Ratio (Price Earning Growth)</t>
  </si>
  <si>
    <t>Stock price divided by EPS</t>
  </si>
  <si>
    <t>Forward PE</t>
  </si>
  <si>
    <t>Annual (TTM)</t>
  </si>
  <si>
    <t>EPS In Year 0</t>
  </si>
  <si>
    <t>Dilluted EPS (TTM)</t>
  </si>
  <si>
    <t>Current Dividend Per Share</t>
  </si>
  <si>
    <t>For the year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</si>
  <si>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</si>
  <si>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</si>
  <si>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</si>
  <si>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</si>
  <si>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</si>
  <si>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</si>
  <si>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</si>
  <si>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</si>
  <si>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</si>
  <si>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</si>
  <si>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</si>
  <si>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Rating</t>
  </si>
  <si>
    <t>($) = Buy - Under value</t>
  </si>
  <si>
    <t>$ = Do not buy - Over value</t>
  </si>
  <si>
    <t>UNIVERSAL MEDIA GROUP INC</t>
  </si>
  <si>
    <t>UMGP</t>
  </si>
  <si>
    <t>Fri, 14 Jan 2022 19:25:25 GMT</t>
  </si>
  <si>
    <t>Fri Jan 14 14:25:23 2022</t>
  </si>
  <si>
    <t>UNIVERSAL MUSIC GROUP N.V</t>
  </si>
  <si>
    <t>UMGNF</t>
  </si>
  <si>
    <t>Fri, 14 Jan 2022 19:25:32 GMT</t>
  </si>
  <si>
    <t>Fri Jan 14 14:25:31 2022</t>
  </si>
  <si>
    <t>Brilliant Earth Group, Inc.</t>
  </si>
  <si>
    <t>BRLT</t>
  </si>
  <si>
    <t>Fri, 14 Jan 2022 19:25:39 GMT</t>
  </si>
  <si>
    <t>Fri Jan 14 14:25:38 2022</t>
  </si>
  <si>
    <t>TENCENT HOLDINGS LIMITED</t>
  </si>
  <si>
    <t>TCEHY</t>
  </si>
  <si>
    <t>Fri, 14 Jan 2022 19:26:24 GMT</t>
  </si>
  <si>
    <t>Fri Jan 14 14:26:23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</si>
</sst>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/>
    <xf numFmtId="0" fontId="2" fillId="0" borderId="13" xfId="0" applyFont="1" applyBorder="1"/>
    <xf numFmtId="44" fontId="0" fillId="0" borderId="6" xfId="1" applyFont="1" applyBorder="1"/>
    <xf numFmtId="44" fontId="0" fillId="0" borderId="15" xfId="0" applyNumberFormat="1" applyBorder="1"/>
    <xf numFmtId="44" fontId="0" fillId="0" borderId="0" xfId="0" applyNumberFormat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22" xfId="0" applyBorder="1"/>
    <xf numFmtId="0" fontId="2" fillId="0" borderId="17" xfId="0" applyFont="1" applyBorder="1" applyAlignment="1">
      <alignment horizontal="center" vertical="center" wrapText="1"/>
    </xf>
    <xf numFmtId="0" fontId="0" fillId="0" borderId="23" xfId="0" applyBorder="1"/>
    <xf numFmtId="0" fontId="2" fillId="0" borderId="18" xfId="0" applyFont="1" applyBorder="1" applyAlignment="1">
      <alignment wrapText="1"/>
    </xf>
    <xf numFmtId="0" fontId="0" fillId="0" borderId="24" xfId="0" applyBorder="1"/>
    <xf numFmtId="0" fontId="2" fillId="0" borderId="13" xfId="0" applyFont="1" applyBorder="1"/>
    <xf numFmtId="0" fontId="0" fillId="0" borderId="25" xfId="0" applyBorder="1"/>
    <xf numFmtId="0" fontId="0" fillId="0" borderId="2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5" workbookViewId="0">
      <selection activeCell="D21" sqref="D21"/>
    </sheetView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1</v>
      </c>
      <c r="C1" s="35"/>
    </row>
    <row r="2" spans="1:4" x14ac:dyDescent="0.2">
      <c r="A2" s="32" t="s">
        <v>2</v>
      </c>
      <c r="B2" s="33"/>
      <c r="C2" s="19" t="s">
        <v>3</v>
      </c>
    </row>
    <row r="3" spans="1:4" ht="15.75" customHeight="1" thickBot="1" x14ac:dyDescent="0.25">
      <c r="A3" s="36" t="s">
        <v>4</v>
      </c>
      <c r="B3" s="37"/>
      <c r="C3" s="20" t="s">
        <v>5</v>
      </c>
      <c r="D3" t="s">
        <v>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3.0363000000000002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>
        <v>-4.1031079999999998</v>
      </c>
      <c r="D7" t="s">
        <v>12</v>
      </c>
    </row>
    <row r="8" spans="1:4" x14ac:dyDescent="0.2">
      <c r="A8" s="4" t="s">
        <v>13</v>
      </c>
      <c r="B8" s="1"/>
      <c r="C8" s="6">
        <v>-3.4289999999999998</v>
      </c>
      <c r="D8" t="s">
        <v>14</v>
      </c>
    </row>
    <row r="9" spans="1:4" x14ac:dyDescent="0.2">
      <c r="A9" s="4" t="s">
        <v>15</v>
      </c>
      <c r="B9" s="1"/>
      <c r="C9" s="6">
        <v>0.98499999999999999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-3.4289999999999998</v>
      </c>
    </row>
    <row r="14" spans="1:4" x14ac:dyDescent="0.2">
      <c r="A14" s="7"/>
      <c r="B14" s="1">
        <v>2</v>
      </c>
      <c r="C14" s="6">
        <f>C13*($C$6+1)</f>
        <v>-3.4289999999999998</v>
      </c>
    </row>
    <row r="15" spans="1:4" x14ac:dyDescent="0.2">
      <c r="A15" s="7"/>
      <c r="B15" s="1">
        <v>3</v>
      </c>
      <c r="C15" s="6">
        <f>C14*($C$6+1)</f>
        <v>-3.4289999999999998</v>
      </c>
    </row>
    <row r="16" spans="1:4" ht="15.75" customHeight="1" thickBot="1" x14ac:dyDescent="0.25">
      <c r="A16" s="13" t="s">
        <v>21</v>
      </c>
      <c r="B16" s="14"/>
      <c r="C16" s="16">
        <f>SUM(C13:C15)</f>
        <v>-10.286999999999999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14.069557331999999</v>
      </c>
    </row>
    <row r="20" spans="1:3" x14ac:dyDescent="0.2">
      <c r="A20" s="4" t="s">
        <v>24</v>
      </c>
      <c r="B20" s="1"/>
      <c r="C20" s="6">
        <f>C9/C15</f>
        <v>-0.28725575969670458</v>
      </c>
    </row>
    <row r="21" spans="1:3" x14ac:dyDescent="0.2">
      <c r="A21" s="4" t="s">
        <v>25</v>
      </c>
      <c r="B21" s="1"/>
      <c r="C21" s="6">
        <f>C20*C16</f>
        <v>2.9549999999999996</v>
      </c>
    </row>
    <row r="22" spans="1:3" x14ac:dyDescent="0.2">
      <c r="A22" s="4" t="s">
        <v>26</v>
      </c>
      <c r="B22" s="1"/>
      <c r="C22" s="6">
        <f>C21+C19</f>
        <v>17.024557331999997</v>
      </c>
    </row>
    <row r="23" spans="1:3" ht="15.75" customHeight="1" thickBot="1" x14ac:dyDescent="0.25">
      <c r="A23" s="13" t="s">
        <v>27</v>
      </c>
      <c r="B23" s="14"/>
      <c r="C23" s="16">
        <f>C22/(1+C10)^3</f>
        <v>12.79080190232907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-9.7545019023290696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31</v>
      </c>
      <c r="C1" s="35"/>
    </row>
    <row r="2" spans="1:4" x14ac:dyDescent="0.2">
      <c r="A2" s="32" t="s">
        <v>2</v>
      </c>
      <c r="B2" s="33"/>
      <c r="C2" s="19" t="s">
        <v>32</v>
      </c>
    </row>
    <row r="3" spans="1:4" ht="15.75" customHeight="1" thickBot="1" x14ac:dyDescent="0.25">
      <c r="A3" s="36" t="s">
        <v>4</v>
      </c>
      <c r="B3" s="37"/>
      <c r="C3" s="20" t="s">
        <v>33</v>
      </c>
      <c r="D3" t="s">
        <v>34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1.7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/>
      <c r="D7" t="s">
        <v>12</v>
      </c>
    </row>
    <row r="8" spans="1:4" x14ac:dyDescent="0.2">
      <c r="A8" s="4" t="s">
        <v>13</v>
      </c>
      <c r="B8" s="1"/>
      <c r="C8" s="6"/>
      <c r="D8" t="s">
        <v>14</v>
      </c>
    </row>
    <row r="9" spans="1:4" x14ac:dyDescent="0.2">
      <c r="A9" s="4" t="s">
        <v>15</v>
      </c>
      <c r="B9" s="1"/>
      <c r="C9" s="6"/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0</v>
      </c>
    </row>
    <row r="14" spans="1:4" x14ac:dyDescent="0.2">
      <c r="A14" s="7"/>
      <c r="B14" s="1">
        <v>2</v>
      </c>
      <c r="C14" s="6">
        <f>C13*($C$6+1)</f>
        <v>0</v>
      </c>
    </row>
    <row r="15" spans="1:4" x14ac:dyDescent="0.2">
      <c r="A15" s="7"/>
      <c r="B15" s="1">
        <v>3</v>
      </c>
      <c r="C15" s="6">
        <f>C14*($C$6+1)</f>
        <v>0</v>
      </c>
    </row>
    <row r="16" spans="1:4" ht="15.75" customHeight="1" thickBot="1" x14ac:dyDescent="0.25">
      <c r="A16" s="13" t="s">
        <v>21</v>
      </c>
      <c r="B16" s="14"/>
      <c r="C16" s="16">
        <f>SUM(C13:C15)</f>
        <v>0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0</v>
      </c>
    </row>
    <row r="20" spans="1:3" x14ac:dyDescent="0.2">
      <c r="A20" s="4" t="s">
        <v>24</v>
      </c>
      <c r="B20" s="1"/>
      <c r="C20" s="6" t="e">
        <f>C9/C15</f>
        <v>#DIV/0!</v>
      </c>
    </row>
    <row r="21" spans="1:3" x14ac:dyDescent="0.2">
      <c r="A21" s="4" t="s">
        <v>25</v>
      </c>
      <c r="B21" s="1"/>
      <c r="C21" s="6" t="e">
        <f>C20*C16</f>
        <v>#DIV/0!</v>
      </c>
    </row>
    <row r="22" spans="1:3" x14ac:dyDescent="0.2">
      <c r="A22" s="4" t="s">
        <v>26</v>
      </c>
      <c r="B22" s="1"/>
      <c r="C22" s="6" t="e">
        <f>C21+C19</f>
        <v>#DIV/0!</v>
      </c>
    </row>
    <row r="23" spans="1:3" ht="15.75" customHeight="1" thickBot="1" x14ac:dyDescent="0.25">
      <c r="A23" s="13" t="s">
        <v>27</v>
      </c>
      <c r="B23" s="14"/>
      <c r="C23" s="16" t="e">
        <f>C22/(1+C10)^3</f>
        <v>#DIV/0!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 t="e">
        <f>C5-C23</f>
        <v>#DIV/0!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3"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35</v>
      </c>
      <c r="C1" s="35"/>
    </row>
    <row r="2" spans="1:4" x14ac:dyDescent="0.2">
      <c r="A2" s="32" t="s">
        <v>2</v>
      </c>
      <c r="B2" s="33"/>
      <c r="C2" s="19" t="s">
        <v>36</v>
      </c>
    </row>
    <row r="3" spans="1:4" ht="15.75" customHeight="1" thickBot="1" x14ac:dyDescent="0.25">
      <c r="A3" s="36" t="s">
        <v>4</v>
      </c>
      <c r="B3" s="37"/>
      <c r="C3" s="20" t="s">
        <v>37</v>
      </c>
      <c r="D3" t="s">
        <v>38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27.5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/>
      <c r="D7" t="s">
        <v>12</v>
      </c>
    </row>
    <row r="8" spans="1:4" x14ac:dyDescent="0.2">
      <c r="A8" s="4" t="s">
        <v>13</v>
      </c>
      <c r="B8" s="1"/>
      <c r="C8" s="6">
        <v>0.67500000000000004</v>
      </c>
      <c r="D8" t="s">
        <v>14</v>
      </c>
    </row>
    <row r="9" spans="1:4" x14ac:dyDescent="0.2">
      <c r="A9" s="4" t="s">
        <v>15</v>
      </c>
      <c r="B9" s="1"/>
      <c r="C9" s="6">
        <v>0.51600000000000001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0.67500000000000004</v>
      </c>
    </row>
    <row r="14" spans="1:4" x14ac:dyDescent="0.2">
      <c r="A14" s="7"/>
      <c r="B14" s="1">
        <v>2</v>
      </c>
      <c r="C14" s="6">
        <f>C13*($C$6+1)</f>
        <v>0.67500000000000004</v>
      </c>
    </row>
    <row r="15" spans="1:4" x14ac:dyDescent="0.2">
      <c r="A15" s="7"/>
      <c r="B15" s="1">
        <v>3</v>
      </c>
      <c r="C15" s="6">
        <f>C14*($C$6+1)</f>
        <v>0.67500000000000004</v>
      </c>
    </row>
    <row r="16" spans="1:4" ht="15.75" customHeight="1" thickBot="1" x14ac:dyDescent="0.25">
      <c r="A16" s="13" t="s">
        <v>21</v>
      </c>
      <c r="B16" s="14"/>
      <c r="C16" s="16">
        <f>SUM(C13:C15)</f>
        <v>2.0250000000000004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0</v>
      </c>
    </row>
    <row r="20" spans="1:3" x14ac:dyDescent="0.2">
      <c r="A20" s="4" t="s">
        <v>24</v>
      </c>
      <c r="B20" s="1"/>
      <c r="C20" s="6">
        <f>C9/C15</f>
        <v>0.76444444444444437</v>
      </c>
    </row>
    <row r="21" spans="1:3" x14ac:dyDescent="0.2">
      <c r="A21" s="4" t="s">
        <v>25</v>
      </c>
      <c r="B21" s="1"/>
      <c r="C21" s="6">
        <f>C20*C16</f>
        <v>1.548</v>
      </c>
    </row>
    <row r="22" spans="1:3" x14ac:dyDescent="0.2">
      <c r="A22" s="4" t="s">
        <v>26</v>
      </c>
      <c r="B22" s="1"/>
      <c r="C22" s="6">
        <f>C21+C19</f>
        <v>1.548</v>
      </c>
    </row>
    <row r="23" spans="1:3" ht="15.75" customHeight="1" thickBot="1" x14ac:dyDescent="0.25">
      <c r="A23" s="13" t="s">
        <v>27</v>
      </c>
      <c r="B23" s="14"/>
      <c r="C23" s="16">
        <f>C22/(1+C10)^3</f>
        <v>1.163035311795642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26.336964688204358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39</v>
      </c>
      <c r="C1" s="35"/>
    </row>
    <row r="2" spans="1:4" x14ac:dyDescent="0.2">
      <c r="A2" s="32" t="s">
        <v>2</v>
      </c>
      <c r="B2" s="33"/>
      <c r="C2" s="19" t="s">
        <v>40</v>
      </c>
    </row>
    <row r="3" spans="1:4" ht="15.75" customHeight="1" thickBot="1" x14ac:dyDescent="0.25">
      <c r="A3" s="36" t="s">
        <v>4</v>
      </c>
      <c r="B3" s="37"/>
      <c r="C3" s="20" t="s">
        <v>41</v>
      </c>
      <c r="D3" t="s">
        <v>42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12.275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>
        <v>37.196967999999998</v>
      </c>
      <c r="D7" t="s">
        <v>12</v>
      </c>
    </row>
    <row r="8" spans="1:4" x14ac:dyDescent="0.2">
      <c r="A8" s="4" t="s">
        <v>13</v>
      </c>
      <c r="B8" s="1"/>
      <c r="C8" s="6">
        <v>1.4</v>
      </c>
      <c r="D8" t="s">
        <v>14</v>
      </c>
    </row>
    <row r="9" spans="1:4" x14ac:dyDescent="0.2">
      <c r="A9" s="4" t="s">
        <v>15</v>
      </c>
      <c r="B9" s="1"/>
      <c r="C9" s="6">
        <v>16.809000000000001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1.4</v>
      </c>
    </row>
    <row r="14" spans="1:4" x14ac:dyDescent="0.2">
      <c r="A14" s="7"/>
      <c r="B14" s="1">
        <v>2</v>
      </c>
      <c r="C14" s="6">
        <f>C13*($C$6+1)</f>
        <v>1.4</v>
      </c>
    </row>
    <row r="15" spans="1:4" x14ac:dyDescent="0.2">
      <c r="A15" s="7"/>
      <c r="B15" s="1">
        <v>3</v>
      </c>
      <c r="C15" s="6">
        <f>C14*($C$6+1)</f>
        <v>1.4</v>
      </c>
    </row>
    <row r="16" spans="1:4" ht="15.75" customHeight="1" thickBot="1" x14ac:dyDescent="0.25">
      <c r="A16" s="13" t="s">
        <v>21</v>
      </c>
      <c r="B16" s="14"/>
      <c r="C16" s="16">
        <f>SUM(C13:C15)</f>
        <v>4.1999999999999993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52.075755199999996</v>
      </c>
    </row>
    <row r="20" spans="1:3" x14ac:dyDescent="0.2">
      <c r="A20" s="4" t="s">
        <v>24</v>
      </c>
      <c r="B20" s="1"/>
      <c r="C20" s="6">
        <f>C9/C15</f>
        <v>12.006428571428573</v>
      </c>
    </row>
    <row r="21" spans="1:3" x14ac:dyDescent="0.2">
      <c r="A21" s="4" t="s">
        <v>25</v>
      </c>
      <c r="B21" s="1"/>
      <c r="C21" s="6">
        <f>C20*C16</f>
        <v>50.427</v>
      </c>
    </row>
    <row r="22" spans="1:3" x14ac:dyDescent="0.2">
      <c r="A22" s="4" t="s">
        <v>26</v>
      </c>
      <c r="B22" s="1"/>
      <c r="C22" s="6">
        <f>C21+C19</f>
        <v>102.5027552</v>
      </c>
    </row>
    <row r="23" spans="1:3" ht="15.75" customHeight="1" thickBot="1" x14ac:dyDescent="0.25">
      <c r="A23" s="13" t="s">
        <v>27</v>
      </c>
      <c r="B23" s="14"/>
      <c r="C23" s="16">
        <f>C22/(1+C10)^3</f>
        <v>77.011837114951135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-64.736837114951129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abSelected="1"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43</v>
      </c>
      <c r="C1" s="35"/>
    </row>
    <row r="2" spans="1:4" x14ac:dyDescent="0.2">
      <c r="A2" s="32" t="s">
        <v>2</v>
      </c>
      <c r="B2" s="33"/>
      <c r="C2" s="19" t="s">
        <v>44</v>
      </c>
    </row>
    <row r="3" spans="1:4" ht="15.75" customHeight="1" thickBot="1" x14ac:dyDescent="0.25">
      <c r="A3" s="36" t="s">
        <v>4</v>
      </c>
      <c r="B3" s="37"/>
      <c r="C3" s="20" t="s">
        <v>45</v>
      </c>
      <c r="D3" t="s">
        <v>46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60.27</v>
      </c>
    </row>
    <row r="6" spans="1:4" x14ac:dyDescent="0.2">
      <c r="A6" s="4" t="s">
        <v>9</v>
      </c>
      <c r="B6" s="1"/>
      <c r="C6" s="5">
        <v>0.48180000000000001</v>
      </c>
      <c r="D6" t="s">
        <v>10</v>
      </c>
    </row>
    <row r="7" spans="1:4" x14ac:dyDescent="0.2">
      <c r="A7" s="4" t="s">
        <v>11</v>
      </c>
      <c r="B7" s="1"/>
      <c r="C7" s="6">
        <v>24.5</v>
      </c>
      <c r="D7" t="s">
        <v>12</v>
      </c>
    </row>
    <row r="8" spans="1:4" x14ac:dyDescent="0.2">
      <c r="A8" s="4" t="s">
        <v>13</v>
      </c>
      <c r="B8" s="1"/>
      <c r="C8" s="6">
        <v>3.0529999999999999</v>
      </c>
      <c r="D8" t="s">
        <v>14</v>
      </c>
    </row>
    <row r="9" spans="1:4" x14ac:dyDescent="0.2">
      <c r="A9" s="4" t="s">
        <v>15</v>
      </c>
      <c r="B9" s="1"/>
      <c r="C9" s="6">
        <v>26.7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4.5239354000000001</v>
      </c>
    </row>
    <row r="14" spans="1:4" x14ac:dyDescent="0.2">
      <c r="A14" s="7"/>
      <c r="B14" s="1">
        <v>2</v>
      </c>
      <c r="C14" s="6">
        <f>C13*($C$6+1)</f>
        <v>6.7035674757199999</v>
      </c>
    </row>
    <row r="15" spans="1:4" x14ac:dyDescent="0.2">
      <c r="A15" s="7"/>
      <c r="B15" s="1">
        <v>3</v>
      </c>
      <c r="C15" s="6">
        <f>C14*($C$6+1)</f>
        <v>9.9333462855218961</v>
      </c>
    </row>
    <row r="16" spans="1:4" ht="15.75" customHeight="1" thickBot="1" x14ac:dyDescent="0.25">
      <c r="A16" s="13" t="s">
        <v>21</v>
      </c>
      <c r="B16" s="14"/>
      <c r="C16" s="16">
        <f>SUM(C13:C15)</f>
        <v>21.160849161241895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243.36698399528646</v>
      </c>
    </row>
    <row r="20" spans="1:3" x14ac:dyDescent="0.2">
      <c r="A20" s="4" t="s">
        <v>24</v>
      </c>
      <c r="B20" s="1"/>
      <c r="C20" s="6">
        <f>C9/C15</f>
        <v>2.6879159582824497</v>
      </c>
    </row>
    <row r="21" spans="1:3" x14ac:dyDescent="0.2">
      <c r="A21" s="4" t="s">
        <v>25</v>
      </c>
      <c r="B21" s="1"/>
      <c r="C21" s="6">
        <f>C20*C16</f>
        <v>56.87858415130988</v>
      </c>
    </row>
    <row r="22" spans="1:3" x14ac:dyDescent="0.2">
      <c r="A22" s="4" t="s">
        <v>26</v>
      </c>
      <c r="B22" s="1"/>
      <c r="C22" s="6">
        <f>C21+C19</f>
        <v>300.24556814659633</v>
      </c>
    </row>
    <row r="23" spans="1:3" ht="15.75" customHeight="1" thickBot="1" x14ac:dyDescent="0.25">
      <c r="A23" s="13" t="s">
        <v>27</v>
      </c>
      <c r="B23" s="14"/>
      <c r="C23" s="16">
        <f>C22/(1+C10)^3</f>
        <v>225.57893925364104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-165.30893925364103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 Gaming and Media, Inc.</vt:lpstr>
      <vt:lpstr>UNIVERSAL MEDIA GROUP INC</vt:lpstr>
      <vt:lpstr>UNIVERSAL MUSIC GROUP N.V</vt:lpstr>
      <vt:lpstr>Brilliant Earth Group, Inc.</vt:lpstr>
      <vt:lpstr>TENCENT HOLDINGS LIMITED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Bakr, Dylan</cp:lastModifiedBy>
  <dcterms:created xsi:type="dcterms:W3CDTF">2015-06-04T16:20:19Z</dcterms:created>
  <dcterms:modified xsi:type="dcterms:W3CDTF">2022-01-14T19:32:42Z</dcterms:modified>
</cp:coreProperties>
</file>