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gif" ContentType="image/gi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ellimages.xml" ContentType="application/vnd.wps-officedocument.cellimag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125"/>
  </bookViews>
  <sheets>
    <sheet name="版本日志" sheetId="21" r:id="rId1"/>
    <sheet name="Game" sheetId="1" r:id="rId2"/>
    <sheet name="GameParams" sheetId="2" r:id="rId3"/>
    <sheet name="PlayerData" sheetId="7" r:id="rId4"/>
    <sheet name="SavedGames" sheetId="3" r:id="rId5"/>
    <sheet name="Cards" sheetId="4" r:id="rId6"/>
    <sheet name="DrawCards" sheetId="13" r:id="rId7"/>
    <sheet name="DrawMonsters" sheetId="16" r:id="rId8"/>
    <sheet name="StoreCardsShowPosition" sheetId="14" r:id="rId9"/>
    <sheet name="FightCardShowPosition" sheetId="15" r:id="rId10"/>
    <sheet name="Equips" sheetId="5" r:id="rId11"/>
    <sheet name="Icons" sheetId="6" r:id="rId12"/>
    <sheet name="SkillUpgrading" sheetId="11" r:id="rId13"/>
    <sheet name="Skills" sheetId="8" r:id="rId14"/>
    <sheet name="SkillArea" sheetId="20" r:id="rId15"/>
    <sheet name="BUFF" sheetId="17" r:id="rId16"/>
    <sheet name="SkillInfo" sheetId="19" r:id="rId17"/>
    <sheet name="Colors" sheetId="12" r:id="rId18"/>
    <sheet name="ContinuousWin" sheetId="22" r:id="rId19"/>
    <sheet name="DataIDPage" sheetId="9" r:id="rId20"/>
    <sheet name="ItemTypePage" sheetId="10" r:id="rId21"/>
    <sheet name="FightData" sheetId="18" r:id="rId22"/>
  </sheets>
  <calcPr calcId="144525"/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9" name="ID_472389F37DAE4B67A074BB708FB81B1B"/>
        <xdr:cNvPicPr>
          <a:picLocks noChangeAspect="1"/>
        </xdr:cNvPicPr>
      </xdr:nvPicPr>
      <xdr:blipFill>
        <a:blip r:embed="rId1"/>
        <a:srcRect l="21977" r="21977"/>
        <a:stretch>
          <a:fillRect/>
        </a:stretch>
      </xdr:blipFill>
      <xdr:spPr>
        <a:xfrm>
          <a:off x="1068070" y="1961515"/>
          <a:ext cx="920750" cy="92456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13" name="ID_ABE376C2D56443AC96DEA30AEF3B4AFE" descr="9c89355e298487b4e53e0eac3fe03ff7_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14070" y="19050"/>
          <a:ext cx="914400" cy="914400"/>
        </a:xfrm>
        <a:prstGeom prst="rect">
          <a:avLst/>
        </a:prstGeom>
      </xdr:spPr>
    </xdr:pic>
  </etc:cellImage>
  <etc:cellImage>
    <xdr:pic>
      <xdr:nvPicPr>
        <xdr:cNvPr id="14" name="ID_9C3C282F92FA449BBD6A43A9C2B985C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6610" y="952500"/>
          <a:ext cx="909955" cy="8191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0" name="ID_0DD23899B790402C876A3AB25E93D08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914900" y="3171825"/>
          <a:ext cx="923925" cy="92392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" name="ID_D3F7A3ED71D74EEF85AC0F08414E1370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104900" y="3971925"/>
          <a:ext cx="3981450" cy="39814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" name="ID_942A8A520308419192E4894003F19B0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838200" y="4857750"/>
          <a:ext cx="5000625" cy="5591175"/>
        </a:xfrm>
        <a:prstGeom prst="rect">
          <a:avLst/>
        </a:prstGeom>
        <a:noFill/>
        <a:ln w="9525">
          <a:noFill/>
        </a:ln>
      </xdr:spPr>
    </xdr:pic>
  </etc:cellImage>
</etc:cellImages>
</file>

<file path=xl/comments1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小Icon 0
大图 1</t>
        </r>
      </text>
    </comment>
  </commentList>
</comments>
</file>

<file path=xl/comments2.xml><?xml version="1.0" encoding="utf-8"?>
<comments xmlns="http://schemas.openxmlformats.org/spreadsheetml/2006/main">
  <authors>
    <author>DevilCat</author>
  </authors>
  <commentList>
    <comment ref="F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主动 0
被动 1
</t>
        </r>
      </text>
    </comment>
  </commentList>
</comments>
</file>

<file path=xl/comments3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否
1 是</t>
        </r>
      </text>
    </comment>
  </commentList>
</comments>
</file>

<file path=xl/comments4.xml><?xml version="1.0" encoding="utf-8"?>
<comments xmlns="http://schemas.openxmlformats.org/spreadsheetml/2006/main">
  <authors>
    <author>DevilCat</author>
  </authors>
  <commentList>
    <comment ref="G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物理伤害
1 魔法伤害
10 物理神圣伤害
11 魔法神圣伤害
20 反击伤害（物理）
21 反击伤害（魔法）
30 反弹伤害</t>
        </r>
      </text>
    </comment>
    <comment ref="H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-1 反击等使用
0 HP
1 Attack
2 Defend
3 Magic
4 Resist
5 Agile
</t>
        </r>
      </text>
    </comment>
    <comment ref="I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</t>
        </r>
      </text>
    </comment>
    <comment ref="G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HP
1 Attack
2 Defend
3 Magic
4 Resist
5 Agile
</t>
        </r>
      </text>
    </comment>
    <comment ref="H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
</t>
        </r>
      </text>
    </comment>
  </commentList>
</comments>
</file>

<file path=xl/sharedStrings.xml><?xml version="1.0" encoding="utf-8"?>
<sst xmlns="http://schemas.openxmlformats.org/spreadsheetml/2006/main" count="518" uniqueCount="347">
  <si>
    <t>版本号</t>
  </si>
  <si>
    <t>日期</t>
  </si>
  <si>
    <t>修改人</t>
  </si>
  <si>
    <t>修改内容</t>
  </si>
  <si>
    <t>v0.0.1</t>
  </si>
  <si>
    <t>2022.1.28</t>
  </si>
  <si>
    <t>老灰猫</t>
  </si>
  <si>
    <t>搭建基础框架</t>
  </si>
  <si>
    <t>v0.0.2</t>
  </si>
  <si>
    <t>2022.2.6</t>
  </si>
  <si>
    <t>完成商店、上阵、出售功能</t>
  </si>
  <si>
    <t>v0.0.3</t>
  </si>
  <si>
    <t>2022.2.8</t>
  </si>
  <si>
    <t>搭建战斗核心模块</t>
  </si>
  <si>
    <t>v0.0.4</t>
  </si>
  <si>
    <t>2022.2.12</t>
  </si>
  <si>
    <t>完成战斗核心内容
（暂时只完成了一种伤害效果）</t>
  </si>
  <si>
    <t>v0.1.0</t>
  </si>
  <si>
    <t>2022.2.13</t>
  </si>
  <si>
    <r>
      <rPr>
        <sz val="11"/>
        <color theme="1"/>
        <rFont val="宋体"/>
        <charset val="134"/>
        <scheme val="minor"/>
      </rPr>
      <t xml:space="preserve">1、完成战斗结算
2、完成场景循环逻辑
</t>
    </r>
    <r>
      <rPr>
        <sz val="11"/>
        <color rgb="FFFF0000"/>
        <rFont val="宋体"/>
        <charset val="134"/>
        <scheme val="minor"/>
      </rPr>
      <t>游戏已经基本可以跑通</t>
    </r>
  </si>
  <si>
    <t>v0.1.1</t>
  </si>
  <si>
    <t>2022.2.28</t>
  </si>
  <si>
    <t>1、修复大量BUG
2、卡牌合成功能表现形式已完成
3、优化了受击效果，增加了受击伤血</t>
  </si>
  <si>
    <t>v0.1.2</t>
  </si>
  <si>
    <t>2022.3.1</t>
  </si>
  <si>
    <t>1、优化信息窗内容，增加了卡牌属性和卡牌技能描述
2、增加了暴击系统</t>
  </si>
  <si>
    <t>HP</t>
  </si>
  <si>
    <t>Lv.</t>
  </si>
  <si>
    <t>5</t>
  </si>
  <si>
    <t>购</t>
  </si>
  <si>
    <t>物</t>
  </si>
  <si>
    <t>中</t>
  </si>
  <si>
    <t>心</t>
  </si>
  <si>
    <t>3号队员</t>
  </si>
  <si>
    <t>￥1</t>
  </si>
  <si>
    <t>战</t>
  </si>
  <si>
    <t>斗</t>
  </si>
  <si>
    <t>区</t>
  </si>
  <si>
    <t>域</t>
  </si>
  <si>
    <t>最大卡牌数</t>
  </si>
  <si>
    <t>0/1</t>
  </si>
  <si>
    <t>板</t>
  </si>
  <si>
    <t>凳</t>
  </si>
  <si>
    <t>选</t>
  </si>
  <si>
    <t>手</t>
  </si>
  <si>
    <t>GameStage</t>
  </si>
  <si>
    <t>代码枚举 游戏大流程</t>
  </si>
  <si>
    <t>GameState</t>
  </si>
  <si>
    <t>代码枚举 游戏小流程</t>
  </si>
  <si>
    <t>FightStage</t>
  </si>
  <si>
    <t>代码枚举 战斗流程</t>
  </si>
  <si>
    <t>CardPickAvaliableNum</t>
  </si>
  <si>
    <t>可选卡牌数量</t>
  </si>
  <si>
    <t>CardPickAvaliableNumMax</t>
  </si>
  <si>
    <t>可选卡牌最大数量</t>
  </si>
  <si>
    <t>EnemyPickAvaliableNum</t>
  </si>
  <si>
    <t>可选敌人数量</t>
  </si>
  <si>
    <t>PlayerLv</t>
  </si>
  <si>
    <t>玩家等级</t>
  </si>
  <si>
    <t>ReadyCardMaxCount</t>
  </si>
  <si>
    <t>准备区最大卡牌数量</t>
  </si>
  <si>
    <t>ReadyCardCount</t>
  </si>
  <si>
    <t>准备区当前卡牌数量</t>
  </si>
  <si>
    <t>PlayerExpNow</t>
  </si>
  <si>
    <t>玩家当前经验</t>
  </si>
  <si>
    <t>PlayerExpNeed</t>
  </si>
  <si>
    <t>1|1|2|5|8|10|15|20|25|30|35|40|50|60|75|90|120|150|180|-1</t>
  </si>
  <si>
    <t>玩家每级需要经验</t>
  </si>
  <si>
    <t>PlayerGold</t>
  </si>
  <si>
    <t>玩家当前金币</t>
  </si>
  <si>
    <t>PlayerHP</t>
  </si>
  <si>
    <t>玩家生命</t>
  </si>
  <si>
    <t>PlayerHPMax</t>
  </si>
  <si>
    <t>最大血量</t>
  </si>
  <si>
    <t>UpCardMax</t>
  </si>
  <si>
    <t>1|1|2|2|3|3|4|4|5|5|6|6|7|7|8|8|9|9|10|10</t>
  </si>
  <si>
    <t>最大上阵卡牌数量</t>
  </si>
  <si>
    <t>RefreshStorePrice</t>
  </si>
  <si>
    <t>商店刷新花费</t>
  </si>
  <si>
    <t>UpCardCount</t>
  </si>
  <si>
    <t>上阵卡牌数量</t>
  </si>
  <si>
    <t>EnemyStage</t>
  </si>
  <si>
    <t>关卡数</t>
  </si>
  <si>
    <t>EnemyStageMax</t>
  </si>
  <si>
    <t>最终关</t>
  </si>
  <si>
    <t>EnemyChoiceResult</t>
  </si>
  <si>
    <t>选择的敌人Index</t>
  </si>
  <si>
    <t>MaxStar</t>
  </si>
  <si>
    <t>最大星数</t>
  </si>
  <si>
    <t>FightResultTemp</t>
  </si>
  <si>
    <t>战斗结果暂存（类型同GameState）</t>
  </si>
  <si>
    <t>WinLast</t>
  </si>
  <si>
    <t>连胜数（负数连败）</t>
  </si>
  <si>
    <t>ID</t>
  </si>
  <si>
    <t>数据类型</t>
  </si>
  <si>
    <t>参数1</t>
  </si>
  <si>
    <t>参数2</t>
  </si>
  <si>
    <t>参数3</t>
  </si>
  <si>
    <t>参数4</t>
  </si>
  <si>
    <t>备注</t>
  </si>
  <si>
    <t>是否随游戏刷新</t>
  </si>
  <si>
    <t>ReadyCard</t>
  </si>
  <si>
    <t>卡牌名</t>
  </si>
  <si>
    <t>卡牌星级</t>
  </si>
  <si>
    <t>装备ID</t>
  </si>
  <si>
    <t>已经购买Flag</t>
  </si>
  <si>
    <t>板凳卡牌占位</t>
  </si>
  <si>
    <t>FightCard</t>
  </si>
  <si>
    <t>上场卡牌占位</t>
  </si>
  <si>
    <t>StoreCard</t>
  </si>
  <si>
    <t>Roll卡牌占位</t>
  </si>
  <si>
    <t>EnemySelect</t>
  </si>
  <si>
    <t>敌人名</t>
  </si>
  <si>
    <t>敌人选择占位</t>
  </si>
  <si>
    <t>EnemyCard</t>
  </si>
  <si>
    <t>敌人星级</t>
  </si>
  <si>
    <t>敌人卡牌占位</t>
  </si>
  <si>
    <t>ResultCard</t>
  </si>
  <si>
    <t>结果展示卡牌占位</t>
  </si>
  <si>
    <t>名称</t>
  </si>
  <si>
    <t>品质</t>
  </si>
  <si>
    <t>IconID</t>
  </si>
  <si>
    <t>玩家可用</t>
  </si>
  <si>
    <t>初始生命</t>
  </si>
  <si>
    <t>初始攻击</t>
  </si>
  <si>
    <t>初始防御</t>
  </si>
  <si>
    <t>初始魔力</t>
  </si>
  <si>
    <t>初始抗性</t>
  </si>
  <si>
    <t>初始敏捷</t>
  </si>
  <si>
    <t>生命成长</t>
  </si>
  <si>
    <t>攻击成长</t>
  </si>
  <si>
    <t>防御成长</t>
  </si>
  <si>
    <t>魔力成长</t>
  </si>
  <si>
    <t>抗性成长</t>
  </si>
  <si>
    <t>敏捷成长</t>
  </si>
  <si>
    <t>角色介绍</t>
  </si>
  <si>
    <t>普攻ID</t>
  </si>
  <si>
    <t>技能升级ID</t>
  </si>
  <si>
    <t>价格</t>
  </si>
  <si>
    <t>1号队员</t>
  </si>
  <si>
    <t>test</t>
  </si>
  <si>
    <t>普通角色测试内容1</t>
  </si>
  <si>
    <t>2号队员</t>
  </si>
  <si>
    <t>普通角色测试内容2</t>
  </si>
  <si>
    <t>普通角色测试内容3</t>
  </si>
  <si>
    <t>4号队员</t>
  </si>
  <si>
    <t>普通角色测试内容4</t>
  </si>
  <si>
    <t>5号队员</t>
  </si>
  <si>
    <t>普通角色测试内容5</t>
  </si>
  <si>
    <t>6号队员</t>
  </si>
  <si>
    <t>进阶角色测试内容1</t>
  </si>
  <si>
    <t>7号队员</t>
  </si>
  <si>
    <t>进阶角色测试内容2</t>
  </si>
  <si>
    <t>8号队员</t>
  </si>
  <si>
    <t>进阶角色测试内容3</t>
  </si>
  <si>
    <t>9号队员</t>
  </si>
  <si>
    <t>稀有角色测试内容1</t>
  </si>
  <si>
    <t>10号队员</t>
  </si>
  <si>
    <t>稀有角色测试内容2</t>
  </si>
  <si>
    <t>11号队员</t>
  </si>
  <si>
    <t>稀有角色测试内容3</t>
  </si>
  <si>
    <t>12号队员</t>
  </si>
  <si>
    <t>史诗角色测试内容1</t>
  </si>
  <si>
    <t>13号队员</t>
  </si>
  <si>
    <t>史诗角色测试内容2</t>
  </si>
  <si>
    <t>14号队员</t>
  </si>
  <si>
    <t>传奇角色测试内容1</t>
  </si>
  <si>
    <t>1号怪物</t>
  </si>
  <si>
    <t>Monster_1</t>
  </si>
  <si>
    <t>怪物测试内容</t>
  </si>
  <si>
    <t>2号怪物</t>
  </si>
  <si>
    <t>Monster_2</t>
  </si>
  <si>
    <t>3号怪物</t>
  </si>
  <si>
    <t>4号怪物</t>
  </si>
  <si>
    <t>5号怪物</t>
  </si>
  <si>
    <t>6号怪物</t>
  </si>
  <si>
    <t>7号怪物</t>
  </si>
  <si>
    <t>8号怪物</t>
  </si>
  <si>
    <t>9号怪物</t>
  </si>
  <si>
    <t>10号怪物</t>
  </si>
  <si>
    <t>11号怪物</t>
  </si>
  <si>
    <t>12号怪物</t>
  </si>
  <si>
    <t>13号怪物</t>
  </si>
  <si>
    <t>14号怪物</t>
  </si>
  <si>
    <t>15号怪物</t>
  </si>
  <si>
    <t>16号怪物</t>
  </si>
  <si>
    <t>等级</t>
  </si>
  <si>
    <t>品质0概率</t>
  </si>
  <si>
    <t>品质1概率</t>
  </si>
  <si>
    <t>品质2概率</t>
  </si>
  <si>
    <t>品质3概率</t>
  </si>
  <si>
    <t>品质4概率</t>
  </si>
  <si>
    <t>关卡</t>
  </si>
  <si>
    <t>怪物数量</t>
  </si>
  <si>
    <t>基础经验</t>
  </si>
  <si>
    <t>基础金币</t>
  </si>
  <si>
    <t>位置数</t>
  </si>
  <si>
    <t>y格位置</t>
  </si>
  <si>
    <t>x格位置</t>
  </si>
  <si>
    <t>6|6</t>
  </si>
  <si>
    <t>16|32</t>
  </si>
  <si>
    <t>6|6|6</t>
  </si>
  <si>
    <t>12|24|36</t>
  </si>
  <si>
    <t>6|6|6|6</t>
  </si>
  <si>
    <t>12|20|28|36</t>
  </si>
  <si>
    <t>6|6|6|6|6</t>
  </si>
  <si>
    <t>12|18|24|30|36</t>
  </si>
  <si>
    <t>6|6|6|6|6|6</t>
  </si>
  <si>
    <t>14|18|22|26|30|34</t>
  </si>
  <si>
    <t>6|6|6|6|6|6|6</t>
  </si>
  <si>
    <t>12|16|20|24|28|32|36</t>
  </si>
  <si>
    <t>6|6|6|6|6|6|6|6</t>
  </si>
  <si>
    <t>10|14|18|22|26|30|34|38</t>
  </si>
  <si>
    <t>6|6|6|6|6|6|6|6|6</t>
  </si>
  <si>
    <t>8|12|16|20|24|28|32|36|40</t>
  </si>
  <si>
    <t>6|6|6|6|6|6|6|6|6|6</t>
  </si>
  <si>
    <t>6|10|14|18|22|26|30|34|38|42</t>
  </si>
  <si>
    <t>15|15</t>
  </si>
  <si>
    <t>15|15|15</t>
  </si>
  <si>
    <t>15|15|15|15</t>
  </si>
  <si>
    <t>15|15|15|15|15</t>
  </si>
  <si>
    <t>15|15|15|15|15|15</t>
  </si>
  <si>
    <t>15|15|15|15|15|15|15</t>
  </si>
  <si>
    <t>15|15|15|15|15|15|15|15</t>
  </si>
  <si>
    <t>15|15|15|15|15|15|15|15|15</t>
  </si>
  <si>
    <t>15|15|15|15|15|15|15|15|15|15</t>
  </si>
  <si>
    <t>图名</t>
  </si>
  <si>
    <t>图片</t>
  </si>
  <si>
    <t>类型</t>
  </si>
  <si>
    <t>Gold</t>
  </si>
  <si>
    <t>Dead</t>
  </si>
  <si>
    <t>Star</t>
  </si>
  <si>
    <t>内容</t>
  </si>
  <si>
    <t>技能名称</t>
  </si>
  <si>
    <t>技能描述</t>
  </si>
  <si>
    <t>是否被动技能</t>
  </si>
  <si>
    <t>发动概率(万分比）</t>
  </si>
  <si>
    <t>测试</t>
  </si>
  <si>
    <t>1|1|2|2|3|3</t>
  </si>
  <si>
    <t>普通一击</t>
  </si>
  <si>
    <t>普通的一次攻击</t>
  </si>
  <si>
    <t>格子ID</t>
  </si>
  <si>
    <t>对应BUFF</t>
  </si>
  <si>
    <t>BUFF层数</t>
  </si>
  <si>
    <t>BUFF持续时间</t>
  </si>
  <si>
    <t>死亡是否消失</t>
  </si>
  <si>
    <t>物理普攻</t>
  </si>
  <si>
    <t>格子类型</t>
  </si>
  <si>
    <t>格子参数</t>
  </si>
  <si>
    <t>格子类型备注</t>
  </si>
  <si>
    <t>格子参数备注</t>
  </si>
  <si>
    <t>通用-随机1个敌人</t>
  </si>
  <si>
    <t>通用-随机2个敌人</t>
  </si>
  <si>
    <t>通用-随机3个敌人</t>
  </si>
  <si>
    <t>通用-随机4个敌人</t>
  </si>
  <si>
    <t>通用-随机5个敌人</t>
  </si>
  <si>
    <t>通用-随机6个敌人</t>
  </si>
  <si>
    <t>通用-随机7个敌人</t>
  </si>
  <si>
    <t>通用-随机8个敌人</t>
  </si>
  <si>
    <t>通用-随机9个敌人</t>
  </si>
  <si>
    <t>全部敌人</t>
  </si>
  <si>
    <t>是否可驱散</t>
  </si>
  <si>
    <t>效果1ID</t>
  </si>
  <si>
    <t>效果1触发点</t>
  </si>
  <si>
    <t>效果1参数</t>
  </si>
  <si>
    <t>效果2ID</t>
  </si>
  <si>
    <t>效果2触发点</t>
  </si>
  <si>
    <t>效果2参数</t>
  </si>
  <si>
    <t>效果3ID</t>
  </si>
  <si>
    <t>效果3触发点</t>
  </si>
  <si>
    <t>效果3参数</t>
  </si>
  <si>
    <t>0|1|10000</t>
  </si>
  <si>
    <t>效果ID</t>
  </si>
  <si>
    <t>效果备注</t>
  </si>
  <si>
    <t>效果参数</t>
  </si>
  <si>
    <t>说具体点1</t>
  </si>
  <si>
    <t>说具体点2</t>
  </si>
  <si>
    <t>说具体点3</t>
  </si>
  <si>
    <t>说具体点4</t>
  </si>
  <si>
    <t>说具体点5</t>
  </si>
  <si>
    <t>说具体点6</t>
  </si>
  <si>
    <t>触发点ID</t>
  </si>
  <si>
    <t>触发点备注</t>
  </si>
  <si>
    <t>属性ID</t>
  </si>
  <si>
    <t>属性备注</t>
  </si>
  <si>
    <t>随机n个敌人</t>
  </si>
  <si>
    <t>随机单位数</t>
  </si>
  <si>
    <t>伤害</t>
  </si>
  <si>
    <t>伤害类型|依据属性|伤害系数</t>
  </si>
  <si>
    <t>伤害类型说明</t>
  </si>
  <si>
    <t>依据属性说明</t>
  </si>
  <si>
    <t>伤害系数说明</t>
  </si>
  <si>
    <t>获得时</t>
  </si>
  <si>
    <t>治疗</t>
  </si>
  <si>
    <t>依据属性|治疗系数</t>
  </si>
  <si>
    <t>治疗系数说明</t>
  </si>
  <si>
    <t>消失时</t>
  </si>
  <si>
    <t>Attack</t>
  </si>
  <si>
    <t>随机n个友方</t>
  </si>
  <si>
    <t>攻击前</t>
  </si>
  <si>
    <t>Defend</t>
  </si>
  <si>
    <t>全部友方</t>
  </si>
  <si>
    <t>击中</t>
  </si>
  <si>
    <t>Magic</t>
  </si>
  <si>
    <t>受到攻击时</t>
  </si>
  <si>
    <t>Resist</t>
  </si>
  <si>
    <t>收到治疗时</t>
  </si>
  <si>
    <t>Agile</t>
  </si>
  <si>
    <t>攻击后</t>
  </si>
  <si>
    <t>行动结束</t>
  </si>
  <si>
    <t>战斗开始</t>
  </si>
  <si>
    <t>回合开始</t>
  </si>
  <si>
    <t>自身回合开始</t>
  </si>
  <si>
    <t>己方回合结束</t>
  </si>
  <si>
    <t>敌方回合开始</t>
  </si>
  <si>
    <t>敌方回合结束</t>
  </si>
  <si>
    <t>回合结束</t>
  </si>
  <si>
    <t>死亡时</t>
  </si>
  <si>
    <t>描述文字</t>
  </si>
  <si>
    <t>描述背景</t>
  </si>
  <si>
    <t>卡牌名-品质0</t>
  </si>
  <si>
    <t>卡牌名-品质1</t>
  </si>
  <si>
    <t>卡牌名-品质2</t>
  </si>
  <si>
    <t>卡牌名-品质3</t>
  </si>
  <si>
    <t>卡牌名-品质4</t>
  </si>
  <si>
    <t>经验条-充</t>
  </si>
  <si>
    <t>经验条-空</t>
  </si>
  <si>
    <t>商店区背景</t>
  </si>
  <si>
    <t>战斗区背景</t>
  </si>
  <si>
    <t>敌人区背景</t>
  </si>
  <si>
    <t>准备区背景</t>
  </si>
  <si>
    <t>结果区背景</t>
  </si>
  <si>
    <t>区域标题</t>
  </si>
  <si>
    <t>绿色字体</t>
  </si>
  <si>
    <t>红色字体</t>
  </si>
  <si>
    <t>白色字体</t>
  </si>
  <si>
    <t>攻击者</t>
  </si>
  <si>
    <t>受伤者</t>
  </si>
  <si>
    <t>受治疗者</t>
  </si>
  <si>
    <t>默认背景</t>
  </si>
  <si>
    <t>暴击字体</t>
  </si>
  <si>
    <t>受伤字体</t>
  </si>
  <si>
    <t>恢复字体</t>
  </si>
  <si>
    <t>连续结果数</t>
  </si>
  <si>
    <t>连胜奖励</t>
  </si>
  <si>
    <t>连败补贴</t>
  </si>
  <si>
    <t>Nothing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</si>
</sst>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30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color theme="1"/>
      <name val="微软雅黑"/>
      <charset val="134"/>
    </font>
    <font>
      <sz val="9.75"/>
      <color rgb="FF222222"/>
      <name val="Arial"/>
      <charset val="134"/>
    </font>
    <font>
      <sz val="11"/>
      <color rgb="FFFFFFFF"/>
      <name val="宋体"/>
      <charset val="134"/>
      <scheme val="minor"/>
    </font>
    <font>
      <b/>
      <sz val="11"/>
      <color rgb="FFBF8F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C00000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5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04FC9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3233F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3" fillId="3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37" borderId="4" applyNumberFormat="0" applyFont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0" fillId="46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25" fillId="48" borderId="8" applyNumberFormat="0" applyAlignment="0" applyProtection="0">
      <alignment vertical="center"/>
    </xf>
    <xf numFmtId="0" fontId="24" fillId="48" borderId="2" applyNumberFormat="0" applyAlignment="0" applyProtection="0">
      <alignment vertical="center"/>
    </xf>
    <xf numFmtId="0" fontId="15" fillId="36" borderId="3" applyNumberFormat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10" fillId="45" borderId="0" applyNumberFormat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22" fillId="44" borderId="0" applyNumberFormat="0" applyBorder="0" applyAlignment="0" applyProtection="0">
      <alignment vertical="center"/>
    </xf>
    <xf numFmtId="0" fontId="26" fillId="5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52" borderId="0" applyNumberFormat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4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1" fillId="2" borderId="0" xfId="0" applyFont="1" applyFill="1">
      <alignment vertical="center"/>
    </xf>
    <xf numFmtId="0" fontId="0" fillId="15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3" fillId="0" borderId="0" xfId="0" applyFont="1">
      <alignment vertical="center"/>
    </xf>
    <xf numFmtId="0" fontId="4" fillId="22" borderId="0" xfId="0" applyFont="1" applyFill="1">
      <alignment vertical="center"/>
    </xf>
    <xf numFmtId="0" fontId="4" fillId="22" borderId="0" xfId="0" applyFont="1" applyFill="1" applyAlignment="1">
      <alignment horizontal="center" vertical="center"/>
    </xf>
    <xf numFmtId="0" fontId="4" fillId="23" borderId="0" xfId="0" applyFont="1" applyFill="1">
      <alignment vertical="center"/>
    </xf>
    <xf numFmtId="0" fontId="4" fillId="23" borderId="0" xfId="0" applyFont="1" applyFill="1" applyAlignment="1">
      <alignment horizontal="center" vertical="center"/>
    </xf>
    <xf numFmtId="0" fontId="4" fillId="23" borderId="0" xfId="0" applyFont="1" applyFill="1" applyAlignment="1">
      <alignment horizontal="left" vertical="center"/>
    </xf>
    <xf numFmtId="0" fontId="5" fillId="23" borderId="0" xfId="0" applyFont="1" applyFill="1" applyAlignment="1">
      <alignment horizontal="center" vertical="center"/>
    </xf>
    <xf numFmtId="0" fontId="0" fillId="24" borderId="0" xfId="0" applyFill="1">
      <alignment vertical="center"/>
    </xf>
    <xf numFmtId="0" fontId="6" fillId="22" borderId="0" xfId="0" applyFont="1" applyFill="1" applyAlignment="1">
      <alignment horizontal="left" vertical="center"/>
    </xf>
    <xf numFmtId="0" fontId="7" fillId="22" borderId="0" xfId="0" applyFont="1" applyFill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22" fontId="0" fillId="0" borderId="0" xfId="0" applyNumberFormat="1" applyAlignment="1">
      <alignment horizontal="center" vertical="center"/>
    </xf>
    <xf numFmtId="0" fontId="4" fillId="22" borderId="0" xfId="0" applyFont="1" applyFill="1" quotePrefix="1">
      <alignment vertical="center"/>
    </xf>
    <xf numFmtId="0" fontId="4" fillId="23" borderId="0" xfId="0" applyFont="1" applyFill="1" applyAlignment="1" quotePrefix="1">
      <alignment horizontal="left" vertical="center"/>
    </xf>
    <xf numFmtId="0" fontId="7" fillId="22" borderId="0" xfId="0" applyFont="1" applyFill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6D6D"/>
        </patternFill>
      </fill>
    </dxf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804FC9"/>
      <color rgb="00262626"/>
      <color rgb="00101010"/>
      <color rgb="00FF6D6D"/>
      <color rgb="0023233F"/>
      <color rgb="00C4981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6" Type="http://schemas.openxmlformats.org/officeDocument/2006/relationships/image" Target="media/image18.png"/><Relationship Id="rId5" Type="http://schemas.openxmlformats.org/officeDocument/2006/relationships/image" Target="media/image17.png"/><Relationship Id="rId4" Type="http://schemas.openxmlformats.org/officeDocument/2006/relationships/image" Target="media/image16.png"/><Relationship Id="rId3" Type="http://schemas.openxmlformats.org/officeDocument/2006/relationships/image" Target="media/image15.png"/><Relationship Id="rId2" Type="http://schemas.openxmlformats.org/officeDocument/2006/relationships/image" Target="media/image14.jpeg"/><Relationship Id="rId1" Type="http://schemas.openxmlformats.org/officeDocument/2006/relationships/image" Target="media/image13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8" Type="http://schemas.openxmlformats.org/officeDocument/2006/relationships/customXml" Target="../customXml/item1.xml"/><Relationship Id="rId27" Type="http://schemas.microsoft.com/office/2006/relationships/vbaProject" Target="vbaProject.bin"/><Relationship Id="rId26" Type="http://www.wps.cn/officeDocument/2020/cellImage" Target="cellimages.xml"/><Relationship Id="rId25" Type="http://schemas.openxmlformats.org/officeDocument/2006/relationships/sharedStrings" Target="sharedStrings.xml"/><Relationship Id="rId24" Type="http://schemas.openxmlformats.org/officeDocument/2006/relationships/styles" Target="styles.xml"/><Relationship Id="rId23" Type="http://schemas.openxmlformats.org/officeDocument/2006/relationships/theme" Target="theme/theme1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2.GIF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9525</xdr:colOff>
      <xdr:row>0</xdr:row>
      <xdr:rowOff>9525</xdr:rowOff>
    </xdr:from>
    <xdr:to>
      <xdr:col>15</xdr:col>
      <xdr:colOff>514350</xdr:colOff>
      <xdr:row>21</xdr:row>
      <xdr:rowOff>142875</xdr:rowOff>
    </xdr:to>
    <xdr:sp>
      <xdr:nvSpPr>
        <xdr:cNvPr id="2" name="文本框 1"/>
        <xdr:cNvSpPr txBox="1"/>
      </xdr:nvSpPr>
      <xdr:spPr>
        <a:xfrm>
          <a:off x="7258050" y="9525"/>
          <a:ext cx="8048625" cy="476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To do List: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、补充治疗和各类其他伤害效果逻辑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、补充反击效果逻辑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、补充更多寻敌逻辑</a:t>
          </a:r>
          <a:endParaRPr lang="zh-CN" altLang="en-US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、出怪数值曲线修整</a:t>
          </a:r>
          <a:endParaRPr lang="zh-CN" altLang="en-US" sz="1100"/>
        </a:p>
        <a:p>
          <a:pPr algn="l"/>
          <a:r>
            <a:rPr lang="en-US" altLang="zh-CN" sz="1100"/>
            <a:t>5</a:t>
          </a:r>
          <a:r>
            <a:rPr lang="zh-CN" altLang="en-US" sz="1100"/>
            <a:t>、金币、经验获得曲线修整（当前经验写死</a:t>
          </a:r>
          <a:r>
            <a:rPr lang="en-US" altLang="zh-CN" sz="1100"/>
            <a:t>1</a:t>
          </a:r>
          <a:r>
            <a:rPr lang="zh-CN" altLang="en-US" sz="1100"/>
            <a:t>，考虑加入购买经验按钮；金币暂无获取，需要思考一套获取规则）</a:t>
          </a:r>
          <a:endParaRPr lang="zh-CN" altLang="en-US" sz="1100"/>
        </a:p>
        <a:p>
          <a:pPr algn="l"/>
          <a:r>
            <a:rPr lang="en-US" altLang="zh-CN" sz="1100"/>
            <a:t>6</a:t>
          </a:r>
          <a:r>
            <a:rPr lang="zh-CN" altLang="en-US" sz="1100"/>
            <a:t>、</a:t>
          </a:r>
          <a:r>
            <a:rPr lang="zh-CN" altLang="en-US" sz="1100">
              <a:solidFill>
                <a:srgbClr val="00B050"/>
              </a:solidFill>
            </a:rPr>
            <a:t>卡牌合成升星功能（表现形式、</a:t>
          </a:r>
          <a:r>
            <a:rPr lang="zh-CN" altLang="en-US" sz="1100"/>
            <a:t>升级数值）</a:t>
          </a:r>
          <a:endParaRPr lang="zh-CN" altLang="en-US" sz="1100"/>
        </a:p>
        <a:p>
          <a:pPr algn="l"/>
          <a:r>
            <a:rPr lang="en-US" altLang="zh-CN" sz="1100"/>
            <a:t>7</a:t>
          </a:r>
          <a:r>
            <a:rPr lang="zh-CN" altLang="en-US" sz="1100"/>
            <a:t>、丰富更多卡牌和怪物</a:t>
          </a:r>
          <a:endParaRPr lang="zh-CN" altLang="en-US" sz="1100"/>
        </a:p>
        <a:p>
          <a:pPr algn="l"/>
          <a:r>
            <a:rPr lang="en-US" altLang="zh-CN" sz="1100">
              <a:solidFill>
                <a:srgbClr val="00B050"/>
              </a:solidFill>
            </a:rPr>
            <a:t>8</a:t>
          </a:r>
          <a:r>
            <a:rPr lang="zh-CN" altLang="en-US" sz="1100">
              <a:solidFill>
                <a:srgbClr val="00B050"/>
              </a:solidFill>
            </a:rPr>
            <a:t>、丰富信息窗内容</a:t>
          </a:r>
          <a:endParaRPr lang="zh-CN" altLang="en-US" sz="1100">
            <a:solidFill>
              <a:srgbClr val="00B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66</xdr:col>
          <xdr:colOff>101600</xdr:colOff>
          <xdr:row>29</xdr:row>
          <xdr:rowOff>311150</xdr:rowOff>
        </xdr:to>
        <xdr:sp>
          <xdr:nvSpPr>
            <xdr:cNvPr id="1025" name="StartGam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5544800" y="92043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28</xdr:row>
          <xdr:rowOff>314325</xdr:rowOff>
        </xdr:from>
        <xdr:to>
          <xdr:col>66</xdr:col>
          <xdr:colOff>101600</xdr:colOff>
          <xdr:row>29</xdr:row>
          <xdr:rowOff>311150</xdr:rowOff>
        </xdr:to>
        <xdr:sp>
          <xdr:nvSpPr>
            <xdr:cNvPr id="1026" name="LoadGame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5544800" y="92043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28</xdr:row>
          <xdr:rowOff>314325</xdr:rowOff>
        </xdr:from>
        <xdr:to>
          <xdr:col>63</xdr:col>
          <xdr:colOff>9525</xdr:colOff>
          <xdr:row>29</xdr:row>
          <xdr:rowOff>311150</xdr:rowOff>
        </xdr:to>
        <xdr:sp>
          <xdr:nvSpPr>
            <xdr:cNvPr id="1028" name="AssureFightResult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5544800" y="9204325"/>
              <a:ext cx="19907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29" name="PurchaseBt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0" name="Sol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314325</xdr:colOff>
          <xdr:row>4</xdr:row>
          <xdr:rowOff>314325</xdr:rowOff>
        </xdr:from>
        <xdr:to>
          <xdr:col>45</xdr:col>
          <xdr:colOff>0</xdr:colOff>
          <xdr:row>7</xdr:row>
          <xdr:rowOff>0</xdr:rowOff>
        </xdr:to>
        <xdr:sp>
          <xdr:nvSpPr>
            <xdr:cNvPr id="1031" name="RefreshStore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3649325" y="158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2" name="UpCar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3" name="DownCardBt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0</xdr:row>
          <xdr:rowOff>10795</xdr:rowOff>
        </xdr:from>
        <xdr:to>
          <xdr:col>1</xdr:col>
          <xdr:colOff>20320</xdr:colOff>
          <xdr:row>9</xdr:row>
          <xdr:rowOff>306070</xdr:rowOff>
        </xdr:to>
        <xdr:sp>
          <xdr:nvSpPr>
            <xdr:cNvPr id="1034" name="Reboo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1430" y="10795"/>
              <a:ext cx="326390" cy="31527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304800</xdr:colOff>
          <xdr:row>19</xdr:row>
          <xdr:rowOff>314325</xdr:rowOff>
        </xdr:from>
        <xdr:to>
          <xdr:col>45</xdr:col>
          <xdr:colOff>314325</xdr:colOff>
          <xdr:row>22</xdr:row>
          <xdr:rowOff>0</xdr:rowOff>
        </xdr:to>
        <xdr:sp>
          <xdr:nvSpPr>
            <xdr:cNvPr id="1037" name="FinishPurchaseBt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3963650" y="63468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8" name="AssureEnemyBt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38100</xdr:colOff>
      <xdr:row>4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981825" y="29432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D8"/>
  <sheetViews>
    <sheetView tabSelected="1" workbookViewId="0">
      <pane ySplit="1" topLeftCell="A2" activePane="bottomLeft" state="frozen"/>
      <selection/>
      <selection pane="bottomLeft" activeCell="D9" sqref="D9"/>
    </sheetView>
  </sheetViews>
  <sheetFormatPr defaultColWidth="9" defaultRowHeight="13.5" outlineLevelRow="7" outlineLevelCol="3"/>
  <cols>
    <col min="1" max="1" width="9" style="29"/>
    <col min="2" max="2" width="10.375" style="29" customWidth="1"/>
    <col min="3" max="3" width="9" style="29"/>
    <col min="4" max="4" width="66.75" style="42" customWidth="1"/>
  </cols>
  <sheetData>
    <row r="1" spans="1:4">
      <c r="A1" s="29" t="s">
        <v>0</v>
      </c>
      <c r="B1" s="29" t="s">
        <v>1</v>
      </c>
      <c r="C1" s="29" t="s">
        <v>2</v>
      </c>
      <c r="D1" s="42" t="s">
        <v>3</v>
      </c>
    </row>
    <row r="2" spans="1:4">
      <c r="A2" s="29" t="s">
        <v>4</v>
      </c>
      <c r="B2" s="29" t="s">
        <v>5</v>
      </c>
      <c r="C2" s="29" t="s">
        <v>6</v>
      </c>
      <c r="D2" s="42" t="s">
        <v>7</v>
      </c>
    </row>
    <row r="3" spans="1:4">
      <c r="A3" s="29" t="s">
        <v>8</v>
      </c>
      <c r="B3" s="29" t="s">
        <v>9</v>
      </c>
      <c r="C3" s="29" t="s">
        <v>6</v>
      </c>
      <c r="D3" s="42" t="s">
        <v>10</v>
      </c>
    </row>
    <row r="4" spans="1:4">
      <c r="A4" s="29" t="s">
        <v>11</v>
      </c>
      <c r="B4" s="29" t="s">
        <v>12</v>
      </c>
      <c r="C4" s="29" t="s">
        <v>6</v>
      </c>
      <c r="D4" s="42" t="s">
        <v>13</v>
      </c>
    </row>
    <row r="5" ht="27" spans="1:4">
      <c r="A5" s="29" t="s">
        <v>14</v>
      </c>
      <c r="B5" s="29" t="s">
        <v>15</v>
      </c>
      <c r="C5" s="29" t="s">
        <v>6</v>
      </c>
      <c r="D5" s="42" t="s">
        <v>16</v>
      </c>
    </row>
    <row r="6" ht="40.5" spans="1:4">
      <c r="A6" s="29" t="s">
        <v>17</v>
      </c>
      <c r="B6" s="29" t="s">
        <v>18</v>
      </c>
      <c r="C6" s="29" t="s">
        <v>6</v>
      </c>
      <c r="D6" s="43" t="s">
        <v>19</v>
      </c>
    </row>
    <row r="7" ht="40.5" spans="1:4">
      <c r="A7" s="29" t="s">
        <v>20</v>
      </c>
      <c r="B7" s="44" t="s">
        <v>21</v>
      </c>
      <c r="C7" s="29" t="s">
        <v>6</v>
      </c>
      <c r="D7" s="42" t="s">
        <v>22</v>
      </c>
    </row>
    <row r="8" ht="27" spans="1:4">
      <c r="A8" s="29" t="s">
        <v>23</v>
      </c>
      <c r="B8" s="44" t="s">
        <v>24</v>
      </c>
      <c r="C8" s="29" t="s">
        <v>6</v>
      </c>
      <c r="D8" s="42" t="s">
        <v>25</v>
      </c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BJ24"/>
  <sheetViews>
    <sheetView workbookViewId="0">
      <selection activeCell="R13" sqref="R13"/>
    </sheetView>
  </sheetViews>
  <sheetFormatPr defaultColWidth="4.16666666666667" defaultRowHeight="25" customHeight="1"/>
  <cols>
    <col min="1" max="42" width="4.16666666666667" customWidth="1"/>
    <col min="43" max="43" width="4.25" customWidth="1"/>
    <col min="44" max="46" width="4.16666666666667" customWidth="1"/>
    <col min="47" max="64" width="2.25" customWidth="1"/>
    <col min="65" max="16384" width="4.16666666666667" customWidth="1"/>
  </cols>
  <sheetData>
    <row r="1" customHeight="1" spans="2:62">
      <c r="B1" s="33"/>
      <c r="C1" s="33" t="s">
        <v>26</v>
      </c>
      <c r="D1" s="34">
        <v>100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</row>
    <row r="2" customHeight="1" spans="2:62">
      <c r="B2" s="33"/>
      <c r="C2" s="33" t="s">
        <v>27</v>
      </c>
      <c r="D2" s="34">
        <v>1</v>
      </c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 t="str">
        <f>Icons!B3</f>
        <v>=DISPIMG("ID_9C3C282F92FA449BBD6A43A9C2B985CD",1)</v>
      </c>
      <c r="AR2" s="45" t="s">
        <v>28</v>
      </c>
      <c r="AS2" s="33"/>
      <c r="AT2" s="33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</row>
    <row r="3" customHeight="1" spans="2:62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</row>
    <row r="4" customHeight="1" spans="2:62">
      <c r="B4" s="33"/>
      <c r="C4" s="33"/>
      <c r="D4" s="33"/>
      <c r="E4" s="33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8" t="s">
        <v>29</v>
      </c>
      <c r="W4" s="35"/>
      <c r="X4" s="38" t="s">
        <v>30</v>
      </c>
      <c r="Y4" s="35"/>
      <c r="Z4" s="38" t="s">
        <v>31</v>
      </c>
      <c r="AA4" s="35"/>
      <c r="AB4" s="38" t="s">
        <v>32</v>
      </c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3"/>
      <c r="AS4" s="33"/>
      <c r="AT4" s="33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customHeight="1" spans="2:62">
      <c r="B5" s="33"/>
      <c r="C5" s="33"/>
      <c r="D5" s="33"/>
      <c r="E5" s="33"/>
      <c r="F5" s="35"/>
      <c r="G5" s="35"/>
      <c r="H5" s="35"/>
      <c r="I5" s="35"/>
      <c r="J5" s="35"/>
      <c r="K5" s="35"/>
      <c r="L5" s="35" t="str">
        <f>Icons!B2</f>
        <v>=DISPIMG("ID_ABE376C2D56443AC96DEA30AEF3B4AFE",1)</v>
      </c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 t="str">
        <f>Icons!B2</f>
        <v>=DISPIMG("ID_ABE376C2D56443AC96DEA30AEF3B4AFE",1)</v>
      </c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 t="str">
        <f>Icons!B2</f>
        <v>=DISPIMG("ID_ABE376C2D56443AC96DEA30AEF3B4AFE",1)</v>
      </c>
      <c r="AK5" s="35"/>
      <c r="AL5" s="35"/>
      <c r="AM5" s="35"/>
      <c r="AN5" s="35"/>
      <c r="AO5" s="35"/>
      <c r="AP5" s="35"/>
      <c r="AQ5" s="35"/>
      <c r="AR5" s="33"/>
      <c r="AS5" s="33"/>
      <c r="AT5" s="33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</row>
    <row r="6" customHeight="1" spans="2:62">
      <c r="B6" s="33"/>
      <c r="C6" s="33"/>
      <c r="D6" s="33"/>
      <c r="E6" s="33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3"/>
      <c r="AS6" s="33"/>
      <c r="AT6" s="33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</row>
    <row r="7" customHeight="1" spans="2:62">
      <c r="B7" s="33"/>
      <c r="C7" s="33"/>
      <c r="D7" s="33"/>
      <c r="E7" s="33"/>
      <c r="F7" s="35"/>
      <c r="G7" s="35"/>
      <c r="H7" s="35"/>
      <c r="I7" s="35"/>
      <c r="J7" s="35"/>
      <c r="K7" s="35"/>
      <c r="L7" s="36" t="s">
        <v>33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6" t="s">
        <v>33</v>
      </c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6" t="s">
        <v>33</v>
      </c>
      <c r="AK7" s="35"/>
      <c r="AL7" s="35"/>
      <c r="AM7" s="35"/>
      <c r="AN7" s="35"/>
      <c r="AO7" s="35"/>
      <c r="AP7" s="35"/>
      <c r="AQ7" s="35"/>
      <c r="AR7" s="33"/>
      <c r="AS7" s="33"/>
      <c r="AT7" s="33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</row>
    <row r="8" customHeight="1" spans="2:62">
      <c r="B8" s="33"/>
      <c r="C8" s="33"/>
      <c r="D8" s="33"/>
      <c r="E8" s="33"/>
      <c r="F8" s="35"/>
      <c r="G8" s="35"/>
      <c r="H8" s="35"/>
      <c r="I8" s="35"/>
      <c r="J8" s="35"/>
      <c r="K8" s="35"/>
      <c r="L8" s="46" t="s">
        <v>34</v>
      </c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46" t="s">
        <v>34</v>
      </c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46" t="s">
        <v>34</v>
      </c>
      <c r="AK8" s="35"/>
      <c r="AL8" s="35"/>
      <c r="AM8" s="35"/>
      <c r="AN8" s="35"/>
      <c r="AO8" s="35"/>
      <c r="AP8" s="35"/>
      <c r="AQ8" s="35"/>
      <c r="AR8" s="33"/>
      <c r="AS8" s="33"/>
      <c r="AT8" s="33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</row>
    <row r="9" customHeight="1" spans="2:62">
      <c r="B9" s="33"/>
      <c r="C9" s="33"/>
      <c r="D9" s="33"/>
      <c r="E9" s="33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3"/>
      <c r="AS9" s="33"/>
      <c r="AT9" s="33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</row>
    <row r="10" customHeight="1" spans="2:62">
      <c r="B10" s="33"/>
      <c r="C10" s="33"/>
      <c r="D10" s="33"/>
      <c r="E10" s="33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3"/>
      <c r="AS10" s="33"/>
      <c r="AT10" s="33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</row>
    <row r="11" customHeight="1" spans="2:62"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</row>
    <row r="12" customHeight="1" spans="2:62">
      <c r="B12" s="33"/>
      <c r="C12" s="33"/>
      <c r="D12" s="33"/>
      <c r="E12" s="33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8" t="s">
        <v>35</v>
      </c>
      <c r="W12" s="35"/>
      <c r="X12" s="38" t="s">
        <v>36</v>
      </c>
      <c r="Y12" s="35"/>
      <c r="Z12" s="38" t="s">
        <v>37</v>
      </c>
      <c r="AA12" s="35"/>
      <c r="AB12" s="38" t="s">
        <v>38</v>
      </c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3"/>
      <c r="AS12" s="33"/>
      <c r="AT12" s="33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</row>
    <row r="13" customHeight="1" spans="2:62">
      <c r="B13" s="33"/>
      <c r="C13" s="33"/>
      <c r="D13" s="33"/>
      <c r="E13" s="33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40" t="s">
        <v>39</v>
      </c>
      <c r="AS13" s="33"/>
      <c r="AT13" s="33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customHeight="1" spans="2:62">
      <c r="B14" s="33"/>
      <c r="C14" s="33"/>
      <c r="D14" s="33"/>
      <c r="E14" s="33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47" t="s">
        <v>40</v>
      </c>
      <c r="AS14" s="33"/>
      <c r="AT14" s="33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</row>
    <row r="15" customHeight="1" spans="2:62">
      <c r="B15" s="33"/>
      <c r="C15" s="33"/>
      <c r="D15" s="33"/>
      <c r="E15" s="33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3"/>
      <c r="AS15" s="33"/>
      <c r="AT15" s="33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</row>
    <row r="16" customHeight="1" spans="2:62">
      <c r="B16" s="33"/>
      <c r="C16" s="33"/>
      <c r="D16" s="33"/>
      <c r="E16" s="33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3"/>
      <c r="AS16" s="33"/>
      <c r="AT16" s="33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</row>
    <row r="17" customHeight="1" spans="2:62">
      <c r="B17" s="33"/>
      <c r="C17" s="33"/>
      <c r="D17" s="33"/>
      <c r="E17" s="33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3"/>
      <c r="AS17" s="33"/>
      <c r="AT17" s="33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</row>
    <row r="18" customHeight="1" spans="2:62">
      <c r="B18" s="33"/>
      <c r="C18" s="33"/>
      <c r="D18" s="33"/>
      <c r="E18" s="33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3"/>
      <c r="AS18" s="33"/>
      <c r="AT18" s="33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</row>
    <row r="19" customHeight="1" spans="2:62"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</row>
    <row r="20" customHeight="1" spans="2:62">
      <c r="B20" s="33"/>
      <c r="C20" s="33"/>
      <c r="D20" s="33"/>
      <c r="E20" s="33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8" t="s">
        <v>41</v>
      </c>
      <c r="W20" s="35"/>
      <c r="X20" s="38" t="s">
        <v>42</v>
      </c>
      <c r="Y20" s="35"/>
      <c r="Z20" s="38" t="s">
        <v>43</v>
      </c>
      <c r="AA20" s="35"/>
      <c r="AB20" s="38" t="s">
        <v>44</v>
      </c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3"/>
      <c r="AS20" s="33"/>
      <c r="AT20" s="33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</row>
    <row r="21" customHeight="1" spans="2:62">
      <c r="B21" s="33"/>
      <c r="C21" s="33"/>
      <c r="D21" s="33"/>
      <c r="E21" s="33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3"/>
      <c r="AS21" s="33"/>
      <c r="AT21" s="33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</row>
    <row r="22" customHeight="1" spans="2:62">
      <c r="B22" s="33"/>
      <c r="C22" s="33"/>
      <c r="D22" s="33"/>
      <c r="E22" s="33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3"/>
      <c r="AS22" s="33"/>
      <c r="AT22" s="33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</row>
    <row r="23" customHeight="1" spans="2:62">
      <c r="B23" s="33"/>
      <c r="C23" s="33"/>
      <c r="D23" s="33"/>
      <c r="E23" s="33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3"/>
      <c r="AS23" s="33"/>
      <c r="AT23" s="33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</row>
    <row r="24" customHeight="1" spans="2:62">
      <c r="B24" s="33"/>
      <c r="C24" s="33"/>
      <c r="D24" s="33"/>
      <c r="E24" s="33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3"/>
      <c r="AS24" s="33"/>
      <c r="AT24" s="33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</row>
  </sheetData>
  <mergeCells count="3">
    <mergeCell ref="L5:M6"/>
    <mergeCell ref="X5:Y6"/>
    <mergeCell ref="AJ5:AK6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StartGameBtn">
          <controlPr defaultSize="0" r:id="rId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66</xdr:col>
                <xdr:colOff>101600</xdr:colOff>
                <xdr:row>29</xdr:row>
                <xdr:rowOff>311150</xdr:rowOff>
              </to>
            </anchor>
          </controlPr>
        </control>
      </mc:Choice>
      <mc:Fallback>
        <control shapeId="1025" r:id="rId3" name="StartGameBtn"/>
      </mc:Fallback>
    </mc:AlternateContent>
    <mc:AlternateContent xmlns:mc="http://schemas.openxmlformats.org/markup-compatibility/2006">
      <mc:Choice Requires="x14">
        <control shapeId="1026" r:id="rId5" name="LoadGameBtn">
          <controlPr defaultSize="0" r:id="rId6">
            <anchor moveWithCells="1" sizeWithCells="1">
              <from>
                <xdr:col>51</xdr:col>
                <xdr:colOff>76200</xdr:colOff>
                <xdr:row>28</xdr:row>
                <xdr:rowOff>314325</xdr:rowOff>
              </from>
              <to>
                <xdr:col>66</xdr:col>
                <xdr:colOff>101600</xdr:colOff>
                <xdr:row>29</xdr:row>
                <xdr:rowOff>311150</xdr:rowOff>
              </to>
            </anchor>
          </controlPr>
        </control>
      </mc:Choice>
      <mc:Fallback>
        <control shapeId="1026" r:id="rId5" name="LoadGameBtn"/>
      </mc:Fallback>
    </mc:AlternateContent>
    <mc:AlternateContent xmlns:mc="http://schemas.openxmlformats.org/markup-compatibility/2006">
      <mc:Choice Requires="x14">
        <control shapeId="1028" r:id="rId7" name="AssureFightResultBtn">
          <controlPr defaultSize="0" r:id="rId8">
            <anchor moveWithCells="1" sizeWithCells="1">
              <from>
                <xdr:col>51</xdr:col>
                <xdr:colOff>76200</xdr:colOff>
                <xdr:row>28</xdr:row>
                <xdr:rowOff>314325</xdr:rowOff>
              </from>
              <to>
                <xdr:col>63</xdr:col>
                <xdr:colOff>9525</xdr:colOff>
                <xdr:row>29</xdr:row>
                <xdr:rowOff>311150</xdr:rowOff>
              </to>
            </anchor>
          </controlPr>
        </control>
      </mc:Choice>
      <mc:Fallback>
        <control shapeId="1028" r:id="rId7" name="AssureFightResultBtn"/>
      </mc:Fallback>
    </mc:AlternateContent>
    <mc:AlternateContent xmlns:mc="http://schemas.openxmlformats.org/markup-compatibility/2006">
      <mc:Choice Requires="x14">
        <control shapeId="1029" r:id="rId9" name="PurchaseBtn">
          <controlPr defaultSize="0" r:id="rId10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29" r:id="rId9" name="PurchaseBtn"/>
      </mc:Fallback>
    </mc:AlternateContent>
    <mc:AlternateContent xmlns:mc="http://schemas.openxmlformats.org/markup-compatibility/2006">
      <mc:Choice Requires="x14">
        <control shapeId="1030" r:id="rId11" name="SoldBtn">
          <controlPr defaultSize="0" r:id="rId1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0" r:id="rId11" name="SoldBtn"/>
      </mc:Fallback>
    </mc:AlternateContent>
    <mc:AlternateContent xmlns:mc="http://schemas.openxmlformats.org/markup-compatibility/2006">
      <mc:Choice Requires="x14">
        <control shapeId="1031" r:id="rId13" name="RefreshStoreBtn">
          <controlPr defaultSize="0" r:id="rId14">
            <anchor moveWithCells="1">
              <from>
                <xdr:col>42</xdr:col>
                <xdr:colOff>314325</xdr:colOff>
                <xdr:row>4</xdr:row>
                <xdr:rowOff>314325</xdr:rowOff>
              </from>
              <to>
                <xdr:col>45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3" name="RefreshStoreBtn"/>
      </mc:Fallback>
    </mc:AlternateContent>
    <mc:AlternateContent xmlns:mc="http://schemas.openxmlformats.org/markup-compatibility/2006">
      <mc:Choice Requires="x14">
        <control shapeId="1032" r:id="rId15" name="UpCardBtn">
          <controlPr defaultSize="0" r:id="rId16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2" r:id="rId15" name="UpCardBtn"/>
      </mc:Fallback>
    </mc:AlternateContent>
    <mc:AlternateContent xmlns:mc="http://schemas.openxmlformats.org/markup-compatibility/2006">
      <mc:Choice Requires="x14">
        <control shapeId="1033" r:id="rId17" name="DownCardBtn">
          <controlPr defaultSize="0" r:id="rId18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3" r:id="rId17" name="DownCardBtn"/>
      </mc:Fallback>
    </mc:AlternateContent>
    <mc:AlternateContent xmlns:mc="http://schemas.openxmlformats.org/markup-compatibility/2006">
      <mc:Choice Requires="x14">
        <control shapeId="1034" r:id="rId19" name="RebootBtn">
          <controlPr defaultSize="0" r:id="rId20">
            <anchor moveWithCells="1">
              <from>
                <xdr:col>0</xdr:col>
                <xdr:colOff>11430</xdr:colOff>
                <xdr:row>0</xdr:row>
                <xdr:rowOff>10795</xdr:rowOff>
              </from>
              <to>
                <xdr:col>1</xdr:col>
                <xdr:colOff>20320</xdr:colOff>
                <xdr:row>9</xdr:row>
                <xdr:rowOff>306070</xdr:rowOff>
              </to>
            </anchor>
          </controlPr>
        </control>
      </mc:Choice>
      <mc:Fallback>
        <control shapeId="1034" r:id="rId19" name="RebootBtn"/>
      </mc:Fallback>
    </mc:AlternateContent>
    <mc:AlternateContent xmlns:mc="http://schemas.openxmlformats.org/markup-compatibility/2006">
      <mc:Choice Requires="x14">
        <control shapeId="1037" r:id="rId21" name="FinishPurchaseBtn">
          <controlPr defaultSize="0" r:id="rId22">
            <anchor moveWithCells="1">
              <from>
                <xdr:col>43</xdr:col>
                <xdr:colOff>304800</xdr:colOff>
                <xdr:row>19</xdr:row>
                <xdr:rowOff>314325</xdr:rowOff>
              </from>
              <to>
                <xdr:col>45</xdr:col>
                <xdr:colOff>314325</xdr:colOff>
                <xdr:row>22</xdr:row>
                <xdr:rowOff>0</xdr:rowOff>
              </to>
            </anchor>
          </controlPr>
        </control>
      </mc:Choice>
      <mc:Fallback>
        <control shapeId="1037" r:id="rId21" name="FinishPurchaseBtn"/>
      </mc:Fallback>
    </mc:AlternateContent>
    <mc:AlternateContent xmlns:mc="http://schemas.openxmlformats.org/markup-compatibility/2006">
      <mc:Choice Requires="x14">
        <control shapeId="1038" r:id="rId23" name="AssureEnemyBtn">
          <controlPr defaultSize="0" r:id="rId2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8" r:id="rId23" name="AssureEnemy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3"/>
  <sheetViews>
    <sheetView workbookViewId="0">
      <selection activeCell="B8" sqref="B8"/>
    </sheetView>
  </sheetViews>
  <sheetFormatPr defaultColWidth="9" defaultRowHeight="13.5" outlineLevelCol="2"/>
  <cols>
    <col min="1" max="1" width="26" style="32" customWidth="1"/>
    <col min="2" max="2" width="60.375" customWidth="1"/>
    <col min="3" max="3" width="34.5" customWidth="1"/>
  </cols>
  <sheetData>
    <row r="1" spans="1:3">
      <c r="A1" s="32" t="s">
        <v>45</v>
      </c>
      <c r="B1">
        <v>4</v>
      </c>
      <c r="C1" t="s">
        <v>46</v>
      </c>
    </row>
    <row r="2" spans="1:3">
      <c r="A2" s="32" t="s">
        <v>47</v>
      </c>
      <c r="B2">
        <v>1</v>
      </c>
      <c r="C2" t="s">
        <v>48</v>
      </c>
    </row>
    <row r="3" spans="1:3">
      <c r="A3" s="32" t="s">
        <v>49</v>
      </c>
      <c r="B3">
        <v>-1</v>
      </c>
      <c r="C3" t="s">
        <v>50</v>
      </c>
    </row>
    <row r="4" spans="1:3">
      <c r="A4" s="32" t="s">
        <v>51</v>
      </c>
      <c r="B4">
        <v>3</v>
      </c>
      <c r="C4" t="s">
        <v>52</v>
      </c>
    </row>
    <row r="5" spans="1:3">
      <c r="A5" s="32" t="s">
        <v>53</v>
      </c>
      <c r="B5">
        <v>5</v>
      </c>
      <c r="C5" t="s">
        <v>54</v>
      </c>
    </row>
    <row r="6" spans="1:3">
      <c r="A6" s="32" t="s">
        <v>55</v>
      </c>
      <c r="B6">
        <v>3</v>
      </c>
      <c r="C6" t="s">
        <v>56</v>
      </c>
    </row>
    <row r="7" spans="1:3">
      <c r="A7" s="32" t="s">
        <v>57</v>
      </c>
      <c r="B7">
        <v>1</v>
      </c>
      <c r="C7" t="s">
        <v>58</v>
      </c>
    </row>
    <row r="8" spans="1:3">
      <c r="A8" s="32" t="s">
        <v>59</v>
      </c>
      <c r="B8">
        <v>10</v>
      </c>
      <c r="C8" t="s">
        <v>60</v>
      </c>
    </row>
    <row r="9" spans="1:3">
      <c r="A9" s="32" t="s">
        <v>61</v>
      </c>
      <c r="B9">
        <v>0</v>
      </c>
      <c r="C9" t="s">
        <v>62</v>
      </c>
    </row>
    <row r="10" spans="1:3">
      <c r="A10" s="32" t="s">
        <v>63</v>
      </c>
      <c r="B10">
        <v>0</v>
      </c>
      <c r="C10" t="s">
        <v>64</v>
      </c>
    </row>
    <row r="11" spans="1:3">
      <c r="A11" s="32" t="s">
        <v>65</v>
      </c>
      <c r="B11" t="s">
        <v>66</v>
      </c>
      <c r="C11" t="s">
        <v>67</v>
      </c>
    </row>
    <row r="12" spans="1:3">
      <c r="A12" s="32" t="s">
        <v>68</v>
      </c>
      <c r="B12">
        <v>5</v>
      </c>
      <c r="C12" t="s">
        <v>69</v>
      </c>
    </row>
    <row r="13" spans="1:3">
      <c r="A13" s="32" t="s">
        <v>70</v>
      </c>
      <c r="B13">
        <v>100</v>
      </c>
      <c r="C13" t="s">
        <v>71</v>
      </c>
    </row>
    <row r="14" spans="1:3">
      <c r="A14" s="32" t="s">
        <v>72</v>
      </c>
      <c r="B14">
        <v>100</v>
      </c>
      <c r="C14" t="s">
        <v>73</v>
      </c>
    </row>
    <row r="15" spans="1:3">
      <c r="A15" s="32" t="s">
        <v>74</v>
      </c>
      <c r="B15" t="s">
        <v>75</v>
      </c>
      <c r="C15" t="s">
        <v>76</v>
      </c>
    </row>
    <row r="16" spans="1:3">
      <c r="A16" s="32" t="s">
        <v>77</v>
      </c>
      <c r="B16">
        <v>2</v>
      </c>
      <c r="C16" t="s">
        <v>78</v>
      </c>
    </row>
    <row r="17" spans="1:3">
      <c r="A17" s="32" t="s">
        <v>79</v>
      </c>
      <c r="B17">
        <v>0</v>
      </c>
      <c r="C17" t="s">
        <v>80</v>
      </c>
    </row>
    <row r="18" spans="1:3">
      <c r="A18" s="32" t="s">
        <v>81</v>
      </c>
      <c r="B18">
        <v>0</v>
      </c>
      <c r="C18" t="s">
        <v>82</v>
      </c>
    </row>
    <row r="19" spans="1:3">
      <c r="A19" s="32" t="s">
        <v>83</v>
      </c>
      <c r="B19">
        <v>50</v>
      </c>
      <c r="C19" t="s">
        <v>84</v>
      </c>
    </row>
    <row r="20" spans="1:3">
      <c r="A20" s="32" t="s">
        <v>85</v>
      </c>
      <c r="B20">
        <v>303</v>
      </c>
      <c r="C20" t="s">
        <v>86</v>
      </c>
    </row>
    <row r="21" spans="1:3">
      <c r="A21" s="32" t="s">
        <v>87</v>
      </c>
      <c r="B21">
        <v>6</v>
      </c>
      <c r="C21" t="s">
        <v>88</v>
      </c>
    </row>
    <row r="22" spans="1:3">
      <c r="A22" s="32" t="s">
        <v>89</v>
      </c>
      <c r="B22">
        <v>1</v>
      </c>
      <c r="C22" t="s">
        <v>90</v>
      </c>
    </row>
    <row r="23" spans="1:3">
      <c r="A23" s="32" t="s">
        <v>91</v>
      </c>
      <c r="B23">
        <v>0</v>
      </c>
      <c r="C23" t="s">
        <v>92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60"/>
  <sheetViews>
    <sheetView workbookViewId="0">
      <pane xSplit="2" ySplit="1" topLeftCell="C2" activePane="bottomRight" state="frozen"/>
      <selection/>
      <selection pane="topRight"/>
      <selection pane="bottomLeft"/>
      <selection pane="bottomRight" activeCell="C17" sqref="C17"/>
    </sheetView>
  </sheetViews>
  <sheetFormatPr defaultColWidth="9" defaultRowHeight="13.5" outlineLevelCol="7"/>
  <cols>
    <col min="2" max="2" width="12.625" customWidth="1"/>
    <col min="4" max="4" width="13.25" customWidth="1"/>
    <col min="6" max="6" width="13.25" customWidth="1"/>
    <col min="7" max="7" width="12.875" customWidth="1"/>
  </cols>
  <sheetData>
    <row r="1" s="19" customFormat="1" ht="15" spans="1:8">
      <c r="A1" s="19" t="s">
        <v>93</v>
      </c>
      <c r="B1" s="19" t="s">
        <v>94</v>
      </c>
      <c r="C1" s="19" t="s">
        <v>95</v>
      </c>
      <c r="D1" s="19" t="s">
        <v>96</v>
      </c>
      <c r="E1" s="19" t="s">
        <v>97</v>
      </c>
      <c r="F1" s="19" t="s">
        <v>98</v>
      </c>
      <c r="G1" s="19" t="s">
        <v>99</v>
      </c>
      <c r="H1" s="19" t="s">
        <v>100</v>
      </c>
    </row>
    <row r="2" spans="1:8">
      <c r="A2">
        <v>0</v>
      </c>
      <c r="B2" t="s">
        <v>101</v>
      </c>
      <c r="C2" t="s">
        <v>102</v>
      </c>
      <c r="D2" t="s">
        <v>103</v>
      </c>
      <c r="E2" t="s">
        <v>104</v>
      </c>
      <c r="F2" t="s">
        <v>105</v>
      </c>
      <c r="G2" t="s">
        <v>106</v>
      </c>
      <c r="H2">
        <v>0</v>
      </c>
    </row>
    <row r="3" spans="1:8">
      <c r="A3">
        <v>1</v>
      </c>
      <c r="B3" t="s">
        <v>101</v>
      </c>
      <c r="C3"/>
      <c r="D3"/>
      <c r="E3"/>
      <c r="F3"/>
      <c r="H3">
        <v>1</v>
      </c>
    </row>
    <row r="4" spans="1:8">
      <c r="A4">
        <v>2</v>
      </c>
      <c r="B4" t="s">
        <v>101</v>
      </c>
      <c r="C4"/>
      <c r="D4"/>
      <c r="E4"/>
      <c r="F4"/>
      <c r="H4">
        <v>1</v>
      </c>
    </row>
    <row r="5" spans="1:8">
      <c r="A5">
        <v>3</v>
      </c>
      <c r="B5" t="s">
        <v>101</v>
      </c>
      <c r="C5"/>
      <c r="D5"/>
      <c r="E5"/>
      <c r="F5"/>
      <c r="H5">
        <v>1</v>
      </c>
    </row>
    <row r="6" spans="1:8">
      <c r="A6">
        <v>4</v>
      </c>
      <c r="B6" t="s">
        <v>101</v>
      </c>
      <c r="C6"/>
      <c r="D6"/>
      <c r="E6"/>
      <c r="F6"/>
      <c r="H6">
        <v>1</v>
      </c>
    </row>
    <row r="7" spans="1:8">
      <c r="A7">
        <v>5</v>
      </c>
      <c r="B7" t="s">
        <v>101</v>
      </c>
      <c r="H7">
        <v>1</v>
      </c>
    </row>
    <row r="8" spans="1:8">
      <c r="A8">
        <v>6</v>
      </c>
      <c r="B8" t="s">
        <v>101</v>
      </c>
      <c r="H8">
        <v>1</v>
      </c>
    </row>
    <row r="9" spans="1:8">
      <c r="A9">
        <v>7</v>
      </c>
      <c r="B9" t="s">
        <v>101</v>
      </c>
      <c r="H9">
        <v>1</v>
      </c>
    </row>
    <row r="10" spans="1:8">
      <c r="A10">
        <v>8</v>
      </c>
      <c r="B10" t="s">
        <v>101</v>
      </c>
      <c r="H10">
        <v>1</v>
      </c>
    </row>
    <row r="11" spans="1:8">
      <c r="A11">
        <v>9</v>
      </c>
      <c r="B11" t="s">
        <v>101</v>
      </c>
      <c r="H11">
        <v>1</v>
      </c>
    </row>
    <row r="12" spans="1:8">
      <c r="A12">
        <v>10</v>
      </c>
      <c r="B12" t="s">
        <v>101</v>
      </c>
      <c r="H12">
        <v>1</v>
      </c>
    </row>
    <row r="13" spans="1:8">
      <c r="A13">
        <v>100</v>
      </c>
      <c r="B13" t="s">
        <v>107</v>
      </c>
      <c r="C13" t="s">
        <v>102</v>
      </c>
      <c r="D13" t="s">
        <v>103</v>
      </c>
      <c r="E13" t="s">
        <v>104</v>
      </c>
      <c r="F13" t="s">
        <v>105</v>
      </c>
      <c r="G13" t="s">
        <v>108</v>
      </c>
      <c r="H13">
        <v>0</v>
      </c>
    </row>
    <row r="14" spans="1:8">
      <c r="A14">
        <v>101</v>
      </c>
      <c r="B14" t="s">
        <v>107</v>
      </c>
      <c r="C14"/>
      <c r="D14"/>
      <c r="E14"/>
      <c r="F14"/>
      <c r="H14">
        <v>1</v>
      </c>
    </row>
    <row r="15" spans="1:8">
      <c r="A15">
        <v>102</v>
      </c>
      <c r="B15" t="s">
        <v>107</v>
      </c>
      <c r="C15"/>
      <c r="D15"/>
      <c r="E15"/>
      <c r="F15"/>
      <c r="H15">
        <v>1</v>
      </c>
    </row>
    <row r="16" spans="1:8">
      <c r="A16">
        <v>103</v>
      </c>
      <c r="B16" t="s">
        <v>107</v>
      </c>
      <c r="H16">
        <v>1</v>
      </c>
    </row>
    <row r="17" spans="1:8">
      <c r="A17">
        <v>104</v>
      </c>
      <c r="B17" t="s">
        <v>107</v>
      </c>
      <c r="H17">
        <v>1</v>
      </c>
    </row>
    <row r="18" spans="1:8">
      <c r="A18">
        <v>105</v>
      </c>
      <c r="B18" t="s">
        <v>107</v>
      </c>
      <c r="H18">
        <v>1</v>
      </c>
    </row>
    <row r="19" spans="1:8">
      <c r="A19">
        <v>106</v>
      </c>
      <c r="B19" t="s">
        <v>107</v>
      </c>
      <c r="H19">
        <v>1</v>
      </c>
    </row>
    <row r="20" spans="1:8">
      <c r="A20">
        <v>107</v>
      </c>
      <c r="B20" t="s">
        <v>107</v>
      </c>
      <c r="H20">
        <v>1</v>
      </c>
    </row>
    <row r="21" spans="1:8">
      <c r="A21">
        <v>108</v>
      </c>
      <c r="B21" t="s">
        <v>107</v>
      </c>
      <c r="H21">
        <v>1</v>
      </c>
    </row>
    <row r="22" spans="1:8">
      <c r="A22">
        <v>109</v>
      </c>
      <c r="B22" t="s">
        <v>107</v>
      </c>
      <c r="H22">
        <v>1</v>
      </c>
    </row>
    <row r="23" spans="1:8">
      <c r="A23">
        <v>110</v>
      </c>
      <c r="B23" t="s">
        <v>107</v>
      </c>
      <c r="H23">
        <v>1</v>
      </c>
    </row>
    <row r="24" spans="1:8">
      <c r="A24">
        <v>200</v>
      </c>
      <c r="B24" t="s">
        <v>109</v>
      </c>
      <c r="C24" t="s">
        <v>102</v>
      </c>
      <c r="D24" t="s">
        <v>103</v>
      </c>
      <c r="E24" t="s">
        <v>104</v>
      </c>
      <c r="F24" t="s">
        <v>105</v>
      </c>
      <c r="G24" t="s">
        <v>110</v>
      </c>
      <c r="H24">
        <v>0</v>
      </c>
    </row>
    <row r="25" spans="1:8">
      <c r="A25">
        <v>201</v>
      </c>
      <c r="B25" t="s">
        <v>109</v>
      </c>
      <c r="C25" t="s">
        <v>33</v>
      </c>
      <c r="D25">
        <v>1</v>
      </c>
      <c r="E25">
        <v>-1</v>
      </c>
      <c r="F25">
        <v>0</v>
      </c>
      <c r="H25">
        <v>1</v>
      </c>
    </row>
    <row r="26" spans="1:8">
      <c r="A26">
        <v>202</v>
      </c>
      <c r="B26" t="s">
        <v>109</v>
      </c>
      <c r="C26" t="s">
        <v>33</v>
      </c>
      <c r="D26">
        <v>1</v>
      </c>
      <c r="E26">
        <v>-1</v>
      </c>
      <c r="F26">
        <v>0</v>
      </c>
      <c r="H26">
        <v>1</v>
      </c>
    </row>
    <row r="27" spans="1:8">
      <c r="A27">
        <v>203</v>
      </c>
      <c r="B27" t="s">
        <v>109</v>
      </c>
      <c r="C27" t="s">
        <v>33</v>
      </c>
      <c r="D27">
        <v>1</v>
      </c>
      <c r="E27">
        <v>-1</v>
      </c>
      <c r="F27">
        <v>0</v>
      </c>
      <c r="H27">
        <v>1</v>
      </c>
    </row>
    <row r="28" spans="1:8">
      <c r="A28">
        <v>204</v>
      </c>
      <c r="B28" t="s">
        <v>109</v>
      </c>
      <c r="H28">
        <v>1</v>
      </c>
    </row>
    <row r="29" spans="1:8">
      <c r="A29">
        <v>205</v>
      </c>
      <c r="B29" t="s">
        <v>109</v>
      </c>
      <c r="H29">
        <v>1</v>
      </c>
    </row>
    <row r="30" spans="1:8">
      <c r="A30">
        <v>206</v>
      </c>
      <c r="B30" t="s">
        <v>109</v>
      </c>
      <c r="H30">
        <v>1</v>
      </c>
    </row>
    <row r="31" spans="1:8">
      <c r="A31">
        <v>207</v>
      </c>
      <c r="B31" t="s">
        <v>109</v>
      </c>
      <c r="H31">
        <v>1</v>
      </c>
    </row>
    <row r="32" spans="1:8">
      <c r="A32">
        <v>208</v>
      </c>
      <c r="B32" t="s">
        <v>109</v>
      </c>
      <c r="H32">
        <v>1</v>
      </c>
    </row>
    <row r="33" spans="1:8">
      <c r="A33">
        <v>209</v>
      </c>
      <c r="B33" t="s">
        <v>109</v>
      </c>
      <c r="H33">
        <v>1</v>
      </c>
    </row>
    <row r="34" spans="1:8">
      <c r="A34">
        <v>210</v>
      </c>
      <c r="B34" t="s">
        <v>109</v>
      </c>
      <c r="H34">
        <v>1</v>
      </c>
    </row>
    <row r="35" spans="1:8">
      <c r="A35">
        <v>300</v>
      </c>
      <c r="B35" t="s">
        <v>111</v>
      </c>
      <c r="C35" t="s">
        <v>112</v>
      </c>
      <c r="G35" t="s">
        <v>113</v>
      </c>
      <c r="H35">
        <v>0</v>
      </c>
    </row>
    <row r="36" spans="1:8">
      <c r="A36">
        <v>301</v>
      </c>
      <c r="B36" t="s">
        <v>111</v>
      </c>
      <c r="C36"/>
      <c r="H36">
        <v>1</v>
      </c>
    </row>
    <row r="37" spans="1:8">
      <c r="A37">
        <v>302</v>
      </c>
      <c r="B37" t="s">
        <v>111</v>
      </c>
      <c r="C37"/>
      <c r="H37">
        <v>1</v>
      </c>
    </row>
    <row r="38" spans="1:8">
      <c r="A38">
        <v>303</v>
      </c>
      <c r="B38" t="s">
        <v>111</v>
      </c>
      <c r="C38"/>
      <c r="H38">
        <v>1</v>
      </c>
    </row>
    <row r="39" spans="1:8">
      <c r="A39">
        <v>400</v>
      </c>
      <c r="B39" t="s">
        <v>114</v>
      </c>
      <c r="C39" t="s">
        <v>112</v>
      </c>
      <c r="D39" t="s">
        <v>115</v>
      </c>
      <c r="G39" t="s">
        <v>116</v>
      </c>
      <c r="H39">
        <v>0</v>
      </c>
    </row>
    <row r="40" spans="1:8">
      <c r="A40">
        <v>401</v>
      </c>
      <c r="B40" t="s">
        <v>114</v>
      </c>
      <c r="C40"/>
      <c r="D40"/>
      <c r="H40">
        <v>1</v>
      </c>
    </row>
    <row r="41" spans="1:8">
      <c r="A41">
        <v>402</v>
      </c>
      <c r="B41" t="s">
        <v>114</v>
      </c>
      <c r="C41"/>
      <c r="D41"/>
      <c r="H41">
        <v>1</v>
      </c>
    </row>
    <row r="42" spans="1:8">
      <c r="A42">
        <v>403</v>
      </c>
      <c r="B42" t="s">
        <v>114</v>
      </c>
      <c r="C42"/>
      <c r="D42"/>
      <c r="H42">
        <v>1</v>
      </c>
    </row>
    <row r="43" spans="1:8">
      <c r="A43">
        <v>404</v>
      </c>
      <c r="B43" t="s">
        <v>114</v>
      </c>
      <c r="H43">
        <v>1</v>
      </c>
    </row>
    <row r="44" spans="1:8">
      <c r="A44">
        <v>405</v>
      </c>
      <c r="B44" t="s">
        <v>114</v>
      </c>
      <c r="H44">
        <v>1</v>
      </c>
    </row>
    <row r="45" spans="1:8">
      <c r="A45">
        <v>406</v>
      </c>
      <c r="B45" t="s">
        <v>114</v>
      </c>
      <c r="H45">
        <v>1</v>
      </c>
    </row>
    <row r="46" spans="1:8">
      <c r="A46">
        <v>407</v>
      </c>
      <c r="B46" t="s">
        <v>114</v>
      </c>
      <c r="H46">
        <v>1</v>
      </c>
    </row>
    <row r="47" spans="1:8">
      <c r="A47">
        <v>408</v>
      </c>
      <c r="B47" t="s">
        <v>114</v>
      </c>
      <c r="H47">
        <v>1</v>
      </c>
    </row>
    <row r="48" spans="1:8">
      <c r="A48">
        <v>409</v>
      </c>
      <c r="B48" t="s">
        <v>114</v>
      </c>
      <c r="H48">
        <v>1</v>
      </c>
    </row>
    <row r="49" spans="1:8">
      <c r="A49">
        <v>410</v>
      </c>
      <c r="B49" t="s">
        <v>114</v>
      </c>
      <c r="H49">
        <v>1</v>
      </c>
    </row>
    <row r="50" spans="1:8">
      <c r="A50">
        <v>500</v>
      </c>
      <c r="B50" t="s">
        <v>117</v>
      </c>
      <c r="C50" t="s">
        <v>102</v>
      </c>
      <c r="D50" t="s">
        <v>103</v>
      </c>
      <c r="E50" t="s">
        <v>104</v>
      </c>
      <c r="G50" t="s">
        <v>118</v>
      </c>
      <c r="H50">
        <v>0</v>
      </c>
    </row>
    <row r="51" spans="1:8">
      <c r="A51">
        <v>501</v>
      </c>
      <c r="B51" t="s">
        <v>117</v>
      </c>
      <c r="C51"/>
      <c r="D51"/>
      <c r="E51"/>
      <c r="H51">
        <v>1</v>
      </c>
    </row>
    <row r="52" spans="1:8">
      <c r="A52">
        <v>502</v>
      </c>
      <c r="B52" t="s">
        <v>117</v>
      </c>
      <c r="C52"/>
      <c r="D52"/>
      <c r="E52"/>
      <c r="H52">
        <v>1</v>
      </c>
    </row>
    <row r="53" spans="1:8">
      <c r="A53">
        <v>503</v>
      </c>
      <c r="B53" t="s">
        <v>117</v>
      </c>
      <c r="H53">
        <v>1</v>
      </c>
    </row>
    <row r="54" spans="1:8">
      <c r="A54">
        <v>504</v>
      </c>
      <c r="B54" t="s">
        <v>117</v>
      </c>
      <c r="H54">
        <v>1</v>
      </c>
    </row>
    <row r="55" spans="1:8">
      <c r="A55">
        <v>505</v>
      </c>
      <c r="B55" t="s">
        <v>117</v>
      </c>
      <c r="H55">
        <v>1</v>
      </c>
    </row>
    <row r="56" spans="1:8">
      <c r="A56">
        <v>506</v>
      </c>
      <c r="B56" t="s">
        <v>117</v>
      </c>
      <c r="H56">
        <v>1</v>
      </c>
    </row>
    <row r="57" spans="1:8">
      <c r="A57">
        <v>507</v>
      </c>
      <c r="B57" t="s">
        <v>117</v>
      </c>
      <c r="H57">
        <v>1</v>
      </c>
    </row>
    <row r="58" spans="1:8">
      <c r="A58">
        <v>508</v>
      </c>
      <c r="B58" t="s">
        <v>117</v>
      </c>
      <c r="H58">
        <v>1</v>
      </c>
    </row>
    <row r="59" spans="1:8">
      <c r="A59">
        <v>509</v>
      </c>
      <c r="B59" t="s">
        <v>117</v>
      </c>
      <c r="H59">
        <v>1</v>
      </c>
    </row>
    <row r="60" spans="1:8">
      <c r="A60">
        <v>510</v>
      </c>
      <c r="B60" t="s">
        <v>117</v>
      </c>
      <c r="H60">
        <v>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G46" sqref="G46"/>
    </sheetView>
  </sheetViews>
  <sheetFormatPr defaultColWidth="9" defaultRowHeight="13.5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31"/>
  <sheetViews>
    <sheetView workbookViewId="0">
      <selection activeCell="D46" sqref="D46"/>
    </sheetView>
  </sheetViews>
  <sheetFormatPr defaultColWidth="9" defaultRowHeight="13.5"/>
  <cols>
    <col min="17" max="18" width="18.25" customWidth="1"/>
    <col min="19" max="19" width="11.125" customWidth="1"/>
  </cols>
  <sheetData>
    <row r="1" s="31" customFormat="1" ht="15" spans="1:20">
      <c r="A1" s="31" t="s">
        <v>119</v>
      </c>
      <c r="B1" s="31" t="s">
        <v>120</v>
      </c>
      <c r="C1" s="31" t="s">
        <v>121</v>
      </c>
      <c r="D1" s="31" t="s">
        <v>122</v>
      </c>
      <c r="E1" s="31" t="s">
        <v>123</v>
      </c>
      <c r="F1" s="31" t="s">
        <v>124</v>
      </c>
      <c r="G1" s="31" t="s">
        <v>125</v>
      </c>
      <c r="H1" s="31" t="s">
        <v>126</v>
      </c>
      <c r="I1" s="31" t="s">
        <v>127</v>
      </c>
      <c r="J1" s="31" t="s">
        <v>128</v>
      </c>
      <c r="K1" s="31" t="s">
        <v>129</v>
      </c>
      <c r="L1" s="31" t="s">
        <v>130</v>
      </c>
      <c r="M1" s="31" t="s">
        <v>131</v>
      </c>
      <c r="N1" s="31" t="s">
        <v>132</v>
      </c>
      <c r="O1" s="31" t="s">
        <v>133</v>
      </c>
      <c r="P1" s="31" t="s">
        <v>134</v>
      </c>
      <c r="Q1" s="31" t="s">
        <v>135</v>
      </c>
      <c r="R1" s="31" t="s">
        <v>136</v>
      </c>
      <c r="S1" s="31" t="s">
        <v>137</v>
      </c>
      <c r="T1" s="31" t="s">
        <v>138</v>
      </c>
    </row>
    <row r="2" spans="1:20">
      <c r="A2" t="s">
        <v>139</v>
      </c>
      <c r="B2">
        <v>0</v>
      </c>
      <c r="C2" t="s">
        <v>140</v>
      </c>
      <c r="D2">
        <v>1</v>
      </c>
      <c r="E2">
        <v>100</v>
      </c>
      <c r="F2">
        <v>20</v>
      </c>
      <c r="G2">
        <v>10</v>
      </c>
      <c r="H2">
        <v>5</v>
      </c>
      <c r="I2">
        <v>5</v>
      </c>
      <c r="J2">
        <v>3</v>
      </c>
      <c r="K2">
        <v>50</v>
      </c>
      <c r="L2">
        <v>10</v>
      </c>
      <c r="M2">
        <v>5</v>
      </c>
      <c r="N2">
        <v>1</v>
      </c>
      <c r="O2">
        <v>1</v>
      </c>
      <c r="P2">
        <v>1</v>
      </c>
      <c r="Q2" t="s">
        <v>141</v>
      </c>
      <c r="R2">
        <v>1</v>
      </c>
      <c r="S2">
        <v>1</v>
      </c>
      <c r="T2">
        <v>1</v>
      </c>
    </row>
    <row r="3" spans="1:20">
      <c r="A3" t="s">
        <v>142</v>
      </c>
      <c r="B3">
        <v>0</v>
      </c>
      <c r="C3" t="s">
        <v>140</v>
      </c>
      <c r="D3">
        <v>1</v>
      </c>
      <c r="E3">
        <v>100</v>
      </c>
      <c r="F3">
        <v>20</v>
      </c>
      <c r="G3">
        <v>10</v>
      </c>
      <c r="H3">
        <v>5</v>
      </c>
      <c r="I3">
        <v>5</v>
      </c>
      <c r="J3">
        <v>3</v>
      </c>
      <c r="K3">
        <v>50</v>
      </c>
      <c r="L3">
        <v>10</v>
      </c>
      <c r="M3">
        <v>5</v>
      </c>
      <c r="N3">
        <v>1</v>
      </c>
      <c r="O3">
        <v>1</v>
      </c>
      <c r="P3">
        <v>1</v>
      </c>
      <c r="Q3" t="s">
        <v>143</v>
      </c>
      <c r="R3">
        <v>1</v>
      </c>
      <c r="S3">
        <v>1</v>
      </c>
      <c r="T3">
        <v>1</v>
      </c>
    </row>
    <row r="4" spans="1:20">
      <c r="A4" t="s">
        <v>33</v>
      </c>
      <c r="B4">
        <v>0</v>
      </c>
      <c r="C4" t="s">
        <v>140</v>
      </c>
      <c r="D4">
        <v>1</v>
      </c>
      <c r="E4">
        <v>100</v>
      </c>
      <c r="F4">
        <v>20</v>
      </c>
      <c r="G4">
        <v>10</v>
      </c>
      <c r="H4">
        <v>5</v>
      </c>
      <c r="I4">
        <v>5</v>
      </c>
      <c r="J4">
        <v>3</v>
      </c>
      <c r="K4">
        <v>50</v>
      </c>
      <c r="L4">
        <v>10</v>
      </c>
      <c r="M4">
        <v>5</v>
      </c>
      <c r="N4">
        <v>1</v>
      </c>
      <c r="O4">
        <v>1</v>
      </c>
      <c r="P4">
        <v>1</v>
      </c>
      <c r="Q4" t="s">
        <v>144</v>
      </c>
      <c r="R4">
        <v>1</v>
      </c>
      <c r="S4">
        <v>1</v>
      </c>
      <c r="T4">
        <v>1</v>
      </c>
    </row>
    <row r="5" spans="1:20">
      <c r="A5" t="s">
        <v>145</v>
      </c>
      <c r="B5">
        <v>0</v>
      </c>
      <c r="C5" t="s">
        <v>140</v>
      </c>
      <c r="D5">
        <v>1</v>
      </c>
      <c r="E5">
        <v>100</v>
      </c>
      <c r="F5">
        <v>20</v>
      </c>
      <c r="G5">
        <v>10</v>
      </c>
      <c r="H5">
        <v>5</v>
      </c>
      <c r="I5">
        <v>5</v>
      </c>
      <c r="J5">
        <v>3</v>
      </c>
      <c r="K5">
        <v>50</v>
      </c>
      <c r="L5">
        <v>10</v>
      </c>
      <c r="M5">
        <v>5</v>
      </c>
      <c r="N5">
        <v>1</v>
      </c>
      <c r="O5">
        <v>1</v>
      </c>
      <c r="P5">
        <v>1</v>
      </c>
      <c r="Q5" t="s">
        <v>146</v>
      </c>
      <c r="R5">
        <v>1</v>
      </c>
      <c r="S5">
        <v>1</v>
      </c>
      <c r="T5">
        <v>1</v>
      </c>
    </row>
    <row r="6" spans="1:20">
      <c r="A6" t="s">
        <v>147</v>
      </c>
      <c r="B6">
        <v>0</v>
      </c>
      <c r="C6" t="s">
        <v>140</v>
      </c>
      <c r="D6">
        <v>1</v>
      </c>
      <c r="E6">
        <v>100</v>
      </c>
      <c r="F6">
        <v>20</v>
      </c>
      <c r="G6">
        <v>10</v>
      </c>
      <c r="H6">
        <v>5</v>
      </c>
      <c r="I6">
        <v>5</v>
      </c>
      <c r="J6">
        <v>3</v>
      </c>
      <c r="K6">
        <v>50</v>
      </c>
      <c r="L6">
        <v>10</v>
      </c>
      <c r="M6">
        <v>5</v>
      </c>
      <c r="N6">
        <v>1</v>
      </c>
      <c r="O6">
        <v>1</v>
      </c>
      <c r="P6">
        <v>1</v>
      </c>
      <c r="Q6" t="s">
        <v>148</v>
      </c>
      <c r="R6">
        <v>1</v>
      </c>
      <c r="S6">
        <v>1</v>
      </c>
      <c r="T6">
        <v>1</v>
      </c>
    </row>
    <row r="7" spans="1:20">
      <c r="A7" t="s">
        <v>149</v>
      </c>
      <c r="B7">
        <v>1</v>
      </c>
      <c r="C7" t="s">
        <v>140</v>
      </c>
      <c r="D7">
        <v>1</v>
      </c>
      <c r="E7">
        <v>100</v>
      </c>
      <c r="F7">
        <v>20</v>
      </c>
      <c r="G7">
        <v>10</v>
      </c>
      <c r="H7">
        <v>5</v>
      </c>
      <c r="I7">
        <v>5</v>
      </c>
      <c r="J7">
        <v>3</v>
      </c>
      <c r="K7">
        <v>50</v>
      </c>
      <c r="L7">
        <v>10</v>
      </c>
      <c r="M7">
        <v>5</v>
      </c>
      <c r="N7">
        <v>1</v>
      </c>
      <c r="O7">
        <v>1</v>
      </c>
      <c r="P7">
        <v>1</v>
      </c>
      <c r="Q7" t="s">
        <v>150</v>
      </c>
      <c r="R7">
        <v>1</v>
      </c>
      <c r="S7">
        <v>1</v>
      </c>
      <c r="T7">
        <v>2</v>
      </c>
    </row>
    <row r="8" spans="1:20">
      <c r="A8" t="s">
        <v>151</v>
      </c>
      <c r="B8">
        <v>1</v>
      </c>
      <c r="C8" t="s">
        <v>140</v>
      </c>
      <c r="D8">
        <v>1</v>
      </c>
      <c r="E8">
        <v>100</v>
      </c>
      <c r="F8">
        <v>20</v>
      </c>
      <c r="G8">
        <v>10</v>
      </c>
      <c r="H8">
        <v>5</v>
      </c>
      <c r="I8">
        <v>5</v>
      </c>
      <c r="J8">
        <v>3</v>
      </c>
      <c r="K8">
        <v>50</v>
      </c>
      <c r="L8">
        <v>10</v>
      </c>
      <c r="M8">
        <v>5</v>
      </c>
      <c r="N8">
        <v>1</v>
      </c>
      <c r="O8">
        <v>1</v>
      </c>
      <c r="P8">
        <v>1</v>
      </c>
      <c r="Q8" t="s">
        <v>152</v>
      </c>
      <c r="R8">
        <v>1</v>
      </c>
      <c r="S8">
        <v>1</v>
      </c>
      <c r="T8">
        <v>2</v>
      </c>
    </row>
    <row r="9" spans="1:20">
      <c r="A9" t="s">
        <v>153</v>
      </c>
      <c r="B9">
        <v>1</v>
      </c>
      <c r="C9" t="s">
        <v>140</v>
      </c>
      <c r="D9">
        <v>1</v>
      </c>
      <c r="E9">
        <v>100</v>
      </c>
      <c r="F9">
        <v>20</v>
      </c>
      <c r="G9">
        <v>10</v>
      </c>
      <c r="H9">
        <v>5</v>
      </c>
      <c r="I9">
        <v>5</v>
      </c>
      <c r="J9">
        <v>3</v>
      </c>
      <c r="K9">
        <v>50</v>
      </c>
      <c r="L9">
        <v>10</v>
      </c>
      <c r="M9">
        <v>5</v>
      </c>
      <c r="N9">
        <v>1</v>
      </c>
      <c r="O9">
        <v>1</v>
      </c>
      <c r="P9">
        <v>1</v>
      </c>
      <c r="Q9" t="s">
        <v>154</v>
      </c>
      <c r="R9">
        <v>1</v>
      </c>
      <c r="S9">
        <v>1</v>
      </c>
      <c r="T9">
        <v>2</v>
      </c>
    </row>
    <row r="10" spans="1:20">
      <c r="A10" t="s">
        <v>155</v>
      </c>
      <c r="B10">
        <v>2</v>
      </c>
      <c r="C10" t="s">
        <v>140</v>
      </c>
      <c r="D10">
        <v>1</v>
      </c>
      <c r="E10">
        <v>100</v>
      </c>
      <c r="F10">
        <v>20</v>
      </c>
      <c r="G10">
        <v>10</v>
      </c>
      <c r="H10">
        <v>5</v>
      </c>
      <c r="I10">
        <v>5</v>
      </c>
      <c r="J10">
        <v>3</v>
      </c>
      <c r="K10">
        <v>50</v>
      </c>
      <c r="L10">
        <v>10</v>
      </c>
      <c r="M10">
        <v>5</v>
      </c>
      <c r="N10">
        <v>1</v>
      </c>
      <c r="O10">
        <v>1</v>
      </c>
      <c r="P10">
        <v>1</v>
      </c>
      <c r="Q10" t="s">
        <v>156</v>
      </c>
      <c r="R10">
        <v>1</v>
      </c>
      <c r="S10">
        <v>1</v>
      </c>
      <c r="T10">
        <v>3</v>
      </c>
    </row>
    <row r="11" spans="1:20">
      <c r="A11" t="s">
        <v>157</v>
      </c>
      <c r="B11">
        <v>2</v>
      </c>
      <c r="C11" t="s">
        <v>140</v>
      </c>
      <c r="D11">
        <v>1</v>
      </c>
      <c r="E11">
        <v>100</v>
      </c>
      <c r="F11">
        <v>20</v>
      </c>
      <c r="G11">
        <v>10</v>
      </c>
      <c r="H11">
        <v>5</v>
      </c>
      <c r="I11">
        <v>5</v>
      </c>
      <c r="J11">
        <v>3</v>
      </c>
      <c r="K11">
        <v>50</v>
      </c>
      <c r="L11">
        <v>10</v>
      </c>
      <c r="M11">
        <v>5</v>
      </c>
      <c r="N11">
        <v>1</v>
      </c>
      <c r="O11">
        <v>1</v>
      </c>
      <c r="P11">
        <v>1</v>
      </c>
      <c r="Q11" t="s">
        <v>158</v>
      </c>
      <c r="R11">
        <v>1</v>
      </c>
      <c r="S11">
        <v>1</v>
      </c>
      <c r="T11">
        <v>3</v>
      </c>
    </row>
    <row r="12" spans="1:20">
      <c r="A12" t="s">
        <v>159</v>
      </c>
      <c r="B12">
        <v>2</v>
      </c>
      <c r="C12" t="s">
        <v>140</v>
      </c>
      <c r="D12">
        <v>1</v>
      </c>
      <c r="E12">
        <v>100</v>
      </c>
      <c r="F12">
        <v>20</v>
      </c>
      <c r="G12">
        <v>10</v>
      </c>
      <c r="H12">
        <v>5</v>
      </c>
      <c r="I12">
        <v>5</v>
      </c>
      <c r="J12">
        <v>3</v>
      </c>
      <c r="K12">
        <v>50</v>
      </c>
      <c r="L12">
        <v>10</v>
      </c>
      <c r="M12">
        <v>5</v>
      </c>
      <c r="N12">
        <v>1</v>
      </c>
      <c r="O12">
        <v>1</v>
      </c>
      <c r="P12">
        <v>1</v>
      </c>
      <c r="Q12" t="s">
        <v>160</v>
      </c>
      <c r="R12">
        <v>1</v>
      </c>
      <c r="S12">
        <v>1</v>
      </c>
      <c r="T12">
        <v>3</v>
      </c>
    </row>
    <row r="13" spans="1:20">
      <c r="A13" t="s">
        <v>161</v>
      </c>
      <c r="B13">
        <v>3</v>
      </c>
      <c r="C13" t="s">
        <v>140</v>
      </c>
      <c r="D13">
        <v>1</v>
      </c>
      <c r="E13">
        <v>100</v>
      </c>
      <c r="F13">
        <v>20</v>
      </c>
      <c r="G13">
        <v>10</v>
      </c>
      <c r="H13">
        <v>5</v>
      </c>
      <c r="I13">
        <v>5</v>
      </c>
      <c r="J13">
        <v>3</v>
      </c>
      <c r="K13">
        <v>50</v>
      </c>
      <c r="L13">
        <v>10</v>
      </c>
      <c r="M13">
        <v>5</v>
      </c>
      <c r="N13">
        <v>1</v>
      </c>
      <c r="O13">
        <v>1</v>
      </c>
      <c r="P13">
        <v>1</v>
      </c>
      <c r="Q13" t="s">
        <v>162</v>
      </c>
      <c r="R13">
        <v>1</v>
      </c>
      <c r="S13">
        <v>1</v>
      </c>
      <c r="T13">
        <v>4</v>
      </c>
    </row>
    <row r="14" spans="1:20">
      <c r="A14" t="s">
        <v>163</v>
      </c>
      <c r="B14">
        <v>3</v>
      </c>
      <c r="C14" t="s">
        <v>140</v>
      </c>
      <c r="D14">
        <v>1</v>
      </c>
      <c r="E14">
        <v>100</v>
      </c>
      <c r="F14">
        <v>20</v>
      </c>
      <c r="G14">
        <v>10</v>
      </c>
      <c r="H14">
        <v>5</v>
      </c>
      <c r="I14">
        <v>5</v>
      </c>
      <c r="J14">
        <v>3</v>
      </c>
      <c r="K14">
        <v>50</v>
      </c>
      <c r="L14">
        <v>10</v>
      </c>
      <c r="M14">
        <v>5</v>
      </c>
      <c r="N14">
        <v>1</v>
      </c>
      <c r="O14">
        <v>1</v>
      </c>
      <c r="P14">
        <v>1</v>
      </c>
      <c r="Q14" t="s">
        <v>164</v>
      </c>
      <c r="R14">
        <v>1</v>
      </c>
      <c r="S14">
        <v>1</v>
      </c>
      <c r="T14">
        <v>4</v>
      </c>
    </row>
    <row r="15" spans="1:20">
      <c r="A15" t="s">
        <v>165</v>
      </c>
      <c r="B15">
        <v>4</v>
      </c>
      <c r="C15" t="s">
        <v>140</v>
      </c>
      <c r="D15">
        <v>1</v>
      </c>
      <c r="E15">
        <v>100</v>
      </c>
      <c r="F15">
        <v>20</v>
      </c>
      <c r="G15">
        <v>10</v>
      </c>
      <c r="H15">
        <v>5</v>
      </c>
      <c r="I15">
        <v>5</v>
      </c>
      <c r="J15">
        <v>3</v>
      </c>
      <c r="K15">
        <v>50</v>
      </c>
      <c r="L15">
        <v>10</v>
      </c>
      <c r="M15">
        <v>5</v>
      </c>
      <c r="N15">
        <v>1</v>
      </c>
      <c r="O15">
        <v>1</v>
      </c>
      <c r="P15">
        <v>1</v>
      </c>
      <c r="Q15" t="s">
        <v>166</v>
      </c>
      <c r="R15">
        <v>1</v>
      </c>
      <c r="S15">
        <v>1</v>
      </c>
      <c r="T15">
        <v>5</v>
      </c>
    </row>
    <row r="16" spans="1:20">
      <c r="A16" t="s">
        <v>167</v>
      </c>
      <c r="B16">
        <v>0</v>
      </c>
      <c r="C16" t="s">
        <v>168</v>
      </c>
      <c r="D16">
        <v>0</v>
      </c>
      <c r="E16">
        <v>100</v>
      </c>
      <c r="F16">
        <v>20</v>
      </c>
      <c r="G16">
        <v>10</v>
      </c>
      <c r="H16">
        <v>5</v>
      </c>
      <c r="I16">
        <v>5</v>
      </c>
      <c r="J16">
        <v>3</v>
      </c>
      <c r="K16">
        <v>50</v>
      </c>
      <c r="L16">
        <v>10</v>
      </c>
      <c r="M16">
        <v>5</v>
      </c>
      <c r="N16">
        <v>1</v>
      </c>
      <c r="O16">
        <v>1</v>
      </c>
      <c r="P16">
        <v>1</v>
      </c>
      <c r="Q16" t="s">
        <v>169</v>
      </c>
      <c r="R16">
        <v>1</v>
      </c>
      <c r="S16">
        <v>1</v>
      </c>
      <c r="T16">
        <v>-1</v>
      </c>
    </row>
    <row r="17" spans="1:20">
      <c r="A17" t="s">
        <v>170</v>
      </c>
      <c r="B17">
        <v>0</v>
      </c>
      <c r="C17" t="s">
        <v>171</v>
      </c>
      <c r="D17">
        <v>0</v>
      </c>
      <c r="E17">
        <v>100</v>
      </c>
      <c r="F17">
        <v>20</v>
      </c>
      <c r="G17">
        <v>10</v>
      </c>
      <c r="H17">
        <v>5</v>
      </c>
      <c r="I17">
        <v>5</v>
      </c>
      <c r="J17">
        <v>3</v>
      </c>
      <c r="K17">
        <v>50</v>
      </c>
      <c r="L17">
        <v>10</v>
      </c>
      <c r="M17">
        <v>5</v>
      </c>
      <c r="N17">
        <v>1</v>
      </c>
      <c r="O17">
        <v>1</v>
      </c>
      <c r="P17">
        <v>1</v>
      </c>
      <c r="Q17" t="s">
        <v>169</v>
      </c>
      <c r="R17">
        <v>1</v>
      </c>
      <c r="S17">
        <v>1</v>
      </c>
      <c r="T17">
        <v>-1</v>
      </c>
    </row>
    <row r="18" spans="1:20">
      <c r="A18" t="s">
        <v>172</v>
      </c>
      <c r="B18">
        <v>0</v>
      </c>
      <c r="C18" t="s">
        <v>168</v>
      </c>
      <c r="D18">
        <v>0</v>
      </c>
      <c r="E18">
        <v>100</v>
      </c>
      <c r="F18">
        <v>20</v>
      </c>
      <c r="G18">
        <v>10</v>
      </c>
      <c r="H18">
        <v>5</v>
      </c>
      <c r="I18">
        <v>5</v>
      </c>
      <c r="J18">
        <v>3</v>
      </c>
      <c r="K18">
        <v>50</v>
      </c>
      <c r="L18">
        <v>10</v>
      </c>
      <c r="M18">
        <v>5</v>
      </c>
      <c r="N18">
        <v>1</v>
      </c>
      <c r="O18">
        <v>1</v>
      </c>
      <c r="P18">
        <v>1</v>
      </c>
      <c r="Q18" t="s">
        <v>169</v>
      </c>
      <c r="R18">
        <v>1</v>
      </c>
      <c r="S18">
        <v>1</v>
      </c>
      <c r="T18">
        <v>-1</v>
      </c>
    </row>
    <row r="19" spans="1:20">
      <c r="A19" t="s">
        <v>173</v>
      </c>
      <c r="B19">
        <v>0</v>
      </c>
      <c r="C19" t="s">
        <v>171</v>
      </c>
      <c r="D19">
        <v>0</v>
      </c>
      <c r="E19">
        <v>100</v>
      </c>
      <c r="F19">
        <v>20</v>
      </c>
      <c r="G19">
        <v>10</v>
      </c>
      <c r="H19">
        <v>5</v>
      </c>
      <c r="I19">
        <v>5</v>
      </c>
      <c r="J19">
        <v>3</v>
      </c>
      <c r="K19">
        <v>50</v>
      </c>
      <c r="L19">
        <v>10</v>
      </c>
      <c r="M19">
        <v>5</v>
      </c>
      <c r="N19">
        <v>1</v>
      </c>
      <c r="O19">
        <v>1</v>
      </c>
      <c r="P19">
        <v>1</v>
      </c>
      <c r="Q19" t="s">
        <v>169</v>
      </c>
      <c r="R19">
        <v>1</v>
      </c>
      <c r="S19">
        <v>1</v>
      </c>
      <c r="T19">
        <v>-1</v>
      </c>
    </row>
    <row r="20" spans="1:20">
      <c r="A20" t="s">
        <v>174</v>
      </c>
      <c r="B20">
        <v>0</v>
      </c>
      <c r="C20" t="s">
        <v>168</v>
      </c>
      <c r="D20">
        <v>0</v>
      </c>
      <c r="E20">
        <v>100</v>
      </c>
      <c r="F20">
        <v>20</v>
      </c>
      <c r="G20">
        <v>10</v>
      </c>
      <c r="H20">
        <v>5</v>
      </c>
      <c r="I20">
        <v>5</v>
      </c>
      <c r="J20">
        <v>3</v>
      </c>
      <c r="K20">
        <v>50</v>
      </c>
      <c r="L20">
        <v>10</v>
      </c>
      <c r="M20">
        <v>5</v>
      </c>
      <c r="N20">
        <v>1</v>
      </c>
      <c r="O20">
        <v>1</v>
      </c>
      <c r="P20">
        <v>1</v>
      </c>
      <c r="Q20" t="s">
        <v>169</v>
      </c>
      <c r="R20">
        <v>1</v>
      </c>
      <c r="S20">
        <v>1</v>
      </c>
      <c r="T20">
        <v>-1</v>
      </c>
    </row>
    <row r="21" spans="1:20">
      <c r="A21" t="s">
        <v>175</v>
      </c>
      <c r="B21">
        <v>0</v>
      </c>
      <c r="C21" t="s">
        <v>171</v>
      </c>
      <c r="D21">
        <v>0</v>
      </c>
      <c r="E21">
        <v>100</v>
      </c>
      <c r="F21">
        <v>20</v>
      </c>
      <c r="G21">
        <v>10</v>
      </c>
      <c r="H21">
        <v>5</v>
      </c>
      <c r="I21">
        <v>5</v>
      </c>
      <c r="J21">
        <v>3</v>
      </c>
      <c r="K21">
        <v>50</v>
      </c>
      <c r="L21">
        <v>10</v>
      </c>
      <c r="M21">
        <v>5</v>
      </c>
      <c r="N21">
        <v>1</v>
      </c>
      <c r="O21">
        <v>1</v>
      </c>
      <c r="P21">
        <v>1</v>
      </c>
      <c r="Q21" t="s">
        <v>169</v>
      </c>
      <c r="R21">
        <v>1</v>
      </c>
      <c r="S21">
        <v>1</v>
      </c>
      <c r="T21">
        <v>-1</v>
      </c>
    </row>
    <row r="22" spans="1:20">
      <c r="A22" t="s">
        <v>176</v>
      </c>
      <c r="B22">
        <v>0</v>
      </c>
      <c r="C22" t="s">
        <v>168</v>
      </c>
      <c r="D22">
        <v>0</v>
      </c>
      <c r="E22">
        <v>100</v>
      </c>
      <c r="F22">
        <v>20</v>
      </c>
      <c r="G22">
        <v>10</v>
      </c>
      <c r="H22">
        <v>5</v>
      </c>
      <c r="I22">
        <v>5</v>
      </c>
      <c r="J22">
        <v>3</v>
      </c>
      <c r="K22">
        <v>50</v>
      </c>
      <c r="L22">
        <v>10</v>
      </c>
      <c r="M22">
        <v>5</v>
      </c>
      <c r="N22">
        <v>1</v>
      </c>
      <c r="O22">
        <v>1</v>
      </c>
      <c r="P22">
        <v>1</v>
      </c>
      <c r="Q22" t="s">
        <v>169</v>
      </c>
      <c r="R22">
        <v>1</v>
      </c>
      <c r="S22">
        <v>1</v>
      </c>
      <c r="T22">
        <v>-1</v>
      </c>
    </row>
    <row r="23" spans="1:20">
      <c r="A23" t="s">
        <v>177</v>
      </c>
      <c r="B23">
        <v>0</v>
      </c>
      <c r="C23" t="s">
        <v>171</v>
      </c>
      <c r="D23">
        <v>0</v>
      </c>
      <c r="E23">
        <v>100</v>
      </c>
      <c r="F23">
        <v>20</v>
      </c>
      <c r="G23">
        <v>10</v>
      </c>
      <c r="H23">
        <v>5</v>
      </c>
      <c r="I23">
        <v>5</v>
      </c>
      <c r="J23">
        <v>3</v>
      </c>
      <c r="K23">
        <v>50</v>
      </c>
      <c r="L23">
        <v>10</v>
      </c>
      <c r="M23">
        <v>5</v>
      </c>
      <c r="N23">
        <v>1</v>
      </c>
      <c r="O23">
        <v>1</v>
      </c>
      <c r="P23">
        <v>1</v>
      </c>
      <c r="Q23" t="s">
        <v>169</v>
      </c>
      <c r="R23">
        <v>1</v>
      </c>
      <c r="S23">
        <v>1</v>
      </c>
      <c r="T23">
        <v>-1</v>
      </c>
    </row>
    <row r="24" spans="1:20">
      <c r="A24" t="s">
        <v>178</v>
      </c>
      <c r="B24">
        <v>0</v>
      </c>
      <c r="C24" t="s">
        <v>168</v>
      </c>
      <c r="D24">
        <v>0</v>
      </c>
      <c r="E24">
        <v>100</v>
      </c>
      <c r="F24">
        <v>20</v>
      </c>
      <c r="G24">
        <v>10</v>
      </c>
      <c r="H24">
        <v>5</v>
      </c>
      <c r="I24">
        <v>5</v>
      </c>
      <c r="J24">
        <v>3</v>
      </c>
      <c r="K24">
        <v>50</v>
      </c>
      <c r="L24">
        <v>10</v>
      </c>
      <c r="M24">
        <v>5</v>
      </c>
      <c r="N24">
        <v>1</v>
      </c>
      <c r="O24">
        <v>1</v>
      </c>
      <c r="P24">
        <v>1</v>
      </c>
      <c r="Q24" t="s">
        <v>169</v>
      </c>
      <c r="R24">
        <v>1</v>
      </c>
      <c r="S24">
        <v>1</v>
      </c>
      <c r="T24">
        <v>-1</v>
      </c>
    </row>
    <row r="25" spans="1:20">
      <c r="A25" t="s">
        <v>179</v>
      </c>
      <c r="B25">
        <v>0</v>
      </c>
      <c r="C25" t="s">
        <v>171</v>
      </c>
      <c r="D25">
        <v>0</v>
      </c>
      <c r="E25">
        <v>100</v>
      </c>
      <c r="F25">
        <v>20</v>
      </c>
      <c r="G25">
        <v>10</v>
      </c>
      <c r="H25">
        <v>5</v>
      </c>
      <c r="I25">
        <v>5</v>
      </c>
      <c r="J25">
        <v>3</v>
      </c>
      <c r="K25">
        <v>50</v>
      </c>
      <c r="L25">
        <v>10</v>
      </c>
      <c r="M25">
        <v>5</v>
      </c>
      <c r="N25">
        <v>1</v>
      </c>
      <c r="O25">
        <v>1</v>
      </c>
      <c r="P25">
        <v>1</v>
      </c>
      <c r="Q25" t="s">
        <v>169</v>
      </c>
      <c r="R25">
        <v>1</v>
      </c>
      <c r="S25">
        <v>1</v>
      </c>
      <c r="T25">
        <v>-1</v>
      </c>
    </row>
    <row r="26" spans="1:20">
      <c r="A26" t="s">
        <v>180</v>
      </c>
      <c r="B26">
        <v>0</v>
      </c>
      <c r="C26" t="s">
        <v>168</v>
      </c>
      <c r="D26">
        <v>0</v>
      </c>
      <c r="E26">
        <v>100</v>
      </c>
      <c r="F26">
        <v>20</v>
      </c>
      <c r="G26">
        <v>10</v>
      </c>
      <c r="H26">
        <v>5</v>
      </c>
      <c r="I26">
        <v>5</v>
      </c>
      <c r="J26">
        <v>3</v>
      </c>
      <c r="K26">
        <v>50</v>
      </c>
      <c r="L26">
        <v>10</v>
      </c>
      <c r="M26">
        <v>5</v>
      </c>
      <c r="N26">
        <v>1</v>
      </c>
      <c r="O26">
        <v>1</v>
      </c>
      <c r="P26">
        <v>1</v>
      </c>
      <c r="Q26" t="s">
        <v>169</v>
      </c>
      <c r="R26">
        <v>1</v>
      </c>
      <c r="S26">
        <v>1</v>
      </c>
      <c r="T26">
        <v>-1</v>
      </c>
    </row>
    <row r="27" spans="1:20">
      <c r="A27" t="s">
        <v>181</v>
      </c>
      <c r="B27">
        <v>0</v>
      </c>
      <c r="C27" t="s">
        <v>171</v>
      </c>
      <c r="D27">
        <v>0</v>
      </c>
      <c r="E27">
        <v>100</v>
      </c>
      <c r="F27">
        <v>20</v>
      </c>
      <c r="G27">
        <v>10</v>
      </c>
      <c r="H27">
        <v>5</v>
      </c>
      <c r="I27">
        <v>5</v>
      </c>
      <c r="J27">
        <v>3</v>
      </c>
      <c r="K27">
        <v>50</v>
      </c>
      <c r="L27">
        <v>10</v>
      </c>
      <c r="M27">
        <v>5</v>
      </c>
      <c r="N27">
        <v>1</v>
      </c>
      <c r="O27">
        <v>1</v>
      </c>
      <c r="P27">
        <v>1</v>
      </c>
      <c r="Q27" t="s">
        <v>169</v>
      </c>
      <c r="R27">
        <v>1</v>
      </c>
      <c r="S27">
        <v>1</v>
      </c>
      <c r="T27">
        <v>-1</v>
      </c>
    </row>
    <row r="28" spans="1:20">
      <c r="A28" t="s">
        <v>182</v>
      </c>
      <c r="B28">
        <v>1</v>
      </c>
      <c r="C28" t="s">
        <v>168</v>
      </c>
      <c r="D28">
        <v>0</v>
      </c>
      <c r="E28">
        <v>100</v>
      </c>
      <c r="F28">
        <v>20</v>
      </c>
      <c r="G28">
        <v>10</v>
      </c>
      <c r="H28">
        <v>5</v>
      </c>
      <c r="I28">
        <v>5</v>
      </c>
      <c r="J28">
        <v>3</v>
      </c>
      <c r="K28">
        <v>50</v>
      </c>
      <c r="L28">
        <v>10</v>
      </c>
      <c r="M28">
        <v>5</v>
      </c>
      <c r="N28">
        <v>1</v>
      </c>
      <c r="O28">
        <v>1</v>
      </c>
      <c r="P28">
        <v>1</v>
      </c>
      <c r="Q28" t="s">
        <v>169</v>
      </c>
      <c r="R28">
        <v>1</v>
      </c>
      <c r="S28">
        <v>1</v>
      </c>
      <c r="T28">
        <v>-1</v>
      </c>
    </row>
    <row r="29" spans="1:20">
      <c r="A29" t="s">
        <v>183</v>
      </c>
      <c r="B29">
        <v>2</v>
      </c>
      <c r="C29" t="s">
        <v>171</v>
      </c>
      <c r="D29">
        <v>0</v>
      </c>
      <c r="E29">
        <v>100</v>
      </c>
      <c r="F29">
        <v>20</v>
      </c>
      <c r="G29">
        <v>10</v>
      </c>
      <c r="H29">
        <v>5</v>
      </c>
      <c r="I29">
        <v>5</v>
      </c>
      <c r="J29">
        <v>3</v>
      </c>
      <c r="K29">
        <v>50</v>
      </c>
      <c r="L29">
        <v>10</v>
      </c>
      <c r="M29">
        <v>5</v>
      </c>
      <c r="N29">
        <v>1</v>
      </c>
      <c r="O29">
        <v>1</v>
      </c>
      <c r="P29">
        <v>1</v>
      </c>
      <c r="Q29" t="s">
        <v>169</v>
      </c>
      <c r="R29">
        <v>1</v>
      </c>
      <c r="S29">
        <v>1</v>
      </c>
      <c r="T29">
        <v>-1</v>
      </c>
    </row>
    <row r="30" spans="1:20">
      <c r="A30" t="s">
        <v>184</v>
      </c>
      <c r="B30">
        <v>3</v>
      </c>
      <c r="C30" t="s">
        <v>168</v>
      </c>
      <c r="D30">
        <v>0</v>
      </c>
      <c r="E30">
        <v>100</v>
      </c>
      <c r="F30">
        <v>20</v>
      </c>
      <c r="G30">
        <v>10</v>
      </c>
      <c r="H30">
        <v>5</v>
      </c>
      <c r="I30">
        <v>5</v>
      </c>
      <c r="J30">
        <v>3</v>
      </c>
      <c r="K30">
        <v>50</v>
      </c>
      <c r="L30">
        <v>10</v>
      </c>
      <c r="M30">
        <v>5</v>
      </c>
      <c r="N30">
        <v>1</v>
      </c>
      <c r="O30">
        <v>1</v>
      </c>
      <c r="P30">
        <v>1</v>
      </c>
      <c r="Q30" t="s">
        <v>169</v>
      </c>
      <c r="R30">
        <v>1</v>
      </c>
      <c r="S30">
        <v>1</v>
      </c>
      <c r="T30">
        <v>-1</v>
      </c>
    </row>
    <row r="31" spans="1:20">
      <c r="A31" t="s">
        <v>185</v>
      </c>
      <c r="B31">
        <v>4</v>
      </c>
      <c r="C31" t="s">
        <v>171</v>
      </c>
      <c r="D31">
        <v>0</v>
      </c>
      <c r="E31">
        <v>100</v>
      </c>
      <c r="F31">
        <v>20</v>
      </c>
      <c r="G31">
        <v>10</v>
      </c>
      <c r="H31">
        <v>5</v>
      </c>
      <c r="I31">
        <v>5</v>
      </c>
      <c r="J31">
        <v>3</v>
      </c>
      <c r="K31">
        <v>50</v>
      </c>
      <c r="L31">
        <v>10</v>
      </c>
      <c r="M31">
        <v>5</v>
      </c>
      <c r="N31">
        <v>1</v>
      </c>
      <c r="O31">
        <v>1</v>
      </c>
      <c r="P31">
        <v>1</v>
      </c>
      <c r="Q31" t="s">
        <v>169</v>
      </c>
      <c r="R31">
        <v>1</v>
      </c>
      <c r="S31">
        <v>1</v>
      </c>
      <c r="T31">
        <v>-1</v>
      </c>
    </row>
  </sheetData>
  <conditionalFormatting sqref="$A1:$XFD1048576">
    <cfRule type="expression" priority="1" stopIfTrue="1">
      <formula>ISBLANK($D1)</formula>
    </cfRule>
    <cfRule type="expression" dxfId="0" priority="2">
      <formula>$D1=0</formula>
    </cfRule>
    <cfRule type="expression" dxfId="1" priority="3">
      <formula>$D1=1</formula>
    </cfRule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1"/>
  <sheetViews>
    <sheetView workbookViewId="0">
      <selection activeCell="G18" sqref="G18"/>
    </sheetView>
  </sheetViews>
  <sheetFormatPr defaultColWidth="9" defaultRowHeight="13.5" outlineLevelCol="5"/>
  <cols>
    <col min="1" max="1" width="5.875" customWidth="1"/>
    <col min="2" max="6" width="9.875" customWidth="1"/>
  </cols>
  <sheetData>
    <row r="1" s="19" customFormat="1" ht="15" spans="1:6">
      <c r="A1" s="19" t="s">
        <v>186</v>
      </c>
      <c r="B1" s="19" t="s">
        <v>187</v>
      </c>
      <c r="C1" s="19" t="s">
        <v>188</v>
      </c>
      <c r="D1" s="19" t="s">
        <v>189</v>
      </c>
      <c r="E1" s="19" t="s">
        <v>190</v>
      </c>
      <c r="F1" s="19" t="s">
        <v>191</v>
      </c>
    </row>
    <row r="2" spans="1:6">
      <c r="A2">
        <v>1</v>
      </c>
      <c r="B2">
        <v>10000</v>
      </c>
      <c r="C2">
        <v>0</v>
      </c>
      <c r="D2">
        <v>0</v>
      </c>
      <c r="E2">
        <v>0</v>
      </c>
      <c r="F2">
        <f>10000-SUM(B2:E2)</f>
        <v>0</v>
      </c>
    </row>
    <row r="3" spans="1:6">
      <c r="A3">
        <v>2</v>
      </c>
      <c r="B3">
        <f>B2-1000</f>
        <v>9000</v>
      </c>
      <c r="C3">
        <f>C2+1000</f>
        <v>1000</v>
      </c>
      <c r="D3">
        <v>0</v>
      </c>
      <c r="E3">
        <v>0</v>
      </c>
      <c r="F3">
        <f t="shared" ref="F3:F23" si="0">10000-SUM(B3:E3)</f>
        <v>0</v>
      </c>
    </row>
    <row r="4" spans="1:6">
      <c r="A4">
        <v>3</v>
      </c>
      <c r="B4">
        <f>B3-1000</f>
        <v>8000</v>
      </c>
      <c r="C4">
        <v>1800</v>
      </c>
      <c r="D4">
        <v>200</v>
      </c>
      <c r="E4">
        <v>0</v>
      </c>
      <c r="F4">
        <f t="shared" si="0"/>
        <v>0</v>
      </c>
    </row>
    <row r="5" spans="1:6">
      <c r="A5">
        <v>4</v>
      </c>
      <c r="B5">
        <f>B4-800</f>
        <v>7200</v>
      </c>
      <c r="C5">
        <v>2400</v>
      </c>
      <c r="D5">
        <v>400</v>
      </c>
      <c r="E5">
        <v>0</v>
      </c>
      <c r="F5">
        <f t="shared" si="0"/>
        <v>0</v>
      </c>
    </row>
    <row r="6" spans="1:6">
      <c r="A6">
        <v>5</v>
      </c>
      <c r="B6">
        <f>B5-800</f>
        <v>6400</v>
      </c>
      <c r="C6">
        <v>3000</v>
      </c>
      <c r="D6">
        <v>600</v>
      </c>
      <c r="E6">
        <v>0</v>
      </c>
      <c r="F6">
        <f t="shared" si="0"/>
        <v>0</v>
      </c>
    </row>
    <row r="7" spans="1:6">
      <c r="A7">
        <v>6</v>
      </c>
      <c r="B7">
        <f>B6-800</f>
        <v>5600</v>
      </c>
      <c r="C7">
        <v>3500</v>
      </c>
      <c r="D7">
        <v>800</v>
      </c>
      <c r="E7">
        <v>100</v>
      </c>
      <c r="F7">
        <f t="shared" si="0"/>
        <v>0</v>
      </c>
    </row>
    <row r="8" spans="1:6">
      <c r="A8">
        <v>7</v>
      </c>
      <c r="B8">
        <f>B7-600</f>
        <v>5000</v>
      </c>
      <c r="C8">
        <v>3800</v>
      </c>
      <c r="D8">
        <v>1000</v>
      </c>
      <c r="E8">
        <v>200</v>
      </c>
      <c r="F8">
        <f t="shared" si="0"/>
        <v>0</v>
      </c>
    </row>
    <row r="9" spans="1:6">
      <c r="A9">
        <v>8</v>
      </c>
      <c r="B9">
        <f>B8-600</f>
        <v>4400</v>
      </c>
      <c r="C9">
        <v>4000</v>
      </c>
      <c r="D9">
        <v>1200</v>
      </c>
      <c r="E9">
        <v>400</v>
      </c>
      <c r="F9">
        <f t="shared" si="0"/>
        <v>0</v>
      </c>
    </row>
    <row r="10" spans="1:6">
      <c r="A10">
        <v>9</v>
      </c>
      <c r="B10">
        <f>B9-600</f>
        <v>3800</v>
      </c>
      <c r="C10">
        <v>4000</v>
      </c>
      <c r="D10">
        <v>1600</v>
      </c>
      <c r="E10">
        <v>600</v>
      </c>
      <c r="F10">
        <f t="shared" si="0"/>
        <v>0</v>
      </c>
    </row>
    <row r="11" spans="1:6">
      <c r="A11">
        <v>10</v>
      </c>
      <c r="B11">
        <f>B10-600</f>
        <v>3200</v>
      </c>
      <c r="C11">
        <v>4000</v>
      </c>
      <c r="D11">
        <v>2000</v>
      </c>
      <c r="E11">
        <v>800</v>
      </c>
      <c r="F11">
        <f t="shared" si="0"/>
        <v>0</v>
      </c>
    </row>
    <row r="12" spans="1:6">
      <c r="A12">
        <v>11</v>
      </c>
      <c r="B12">
        <f>B11-400</f>
        <v>2800</v>
      </c>
      <c r="C12">
        <v>3600</v>
      </c>
      <c r="D12">
        <v>2400</v>
      </c>
      <c r="E12">
        <v>1000</v>
      </c>
      <c r="F12">
        <f t="shared" si="0"/>
        <v>200</v>
      </c>
    </row>
    <row r="13" spans="1:6">
      <c r="A13">
        <v>12</v>
      </c>
      <c r="B13">
        <f t="shared" ref="B13:B19" si="1">B12-400</f>
        <v>2400</v>
      </c>
      <c r="C13">
        <v>3200</v>
      </c>
      <c r="D13">
        <v>2800</v>
      </c>
      <c r="E13">
        <v>1200</v>
      </c>
      <c r="F13">
        <f t="shared" si="0"/>
        <v>400</v>
      </c>
    </row>
    <row r="14" spans="1:6">
      <c r="A14">
        <v>13</v>
      </c>
      <c r="B14">
        <f t="shared" si="1"/>
        <v>2000</v>
      </c>
      <c r="C14">
        <v>3000</v>
      </c>
      <c r="D14">
        <v>3000</v>
      </c>
      <c r="E14">
        <v>1400</v>
      </c>
      <c r="F14">
        <f t="shared" si="0"/>
        <v>600</v>
      </c>
    </row>
    <row r="15" spans="1:6">
      <c r="A15">
        <v>14</v>
      </c>
      <c r="B15">
        <f t="shared" si="1"/>
        <v>1600</v>
      </c>
      <c r="C15">
        <v>2800</v>
      </c>
      <c r="D15">
        <v>3200</v>
      </c>
      <c r="E15">
        <v>1600</v>
      </c>
      <c r="F15">
        <f t="shared" si="0"/>
        <v>800</v>
      </c>
    </row>
    <row r="16" spans="1:6">
      <c r="A16">
        <v>15</v>
      </c>
      <c r="B16">
        <f>B15-200</f>
        <v>1400</v>
      </c>
      <c r="C16">
        <v>2600</v>
      </c>
      <c r="D16">
        <f>D15+200</f>
        <v>3400</v>
      </c>
      <c r="E16">
        <v>1700</v>
      </c>
      <c r="F16">
        <f t="shared" si="0"/>
        <v>900</v>
      </c>
    </row>
    <row r="17" spans="1:6">
      <c r="A17">
        <v>16</v>
      </c>
      <c r="B17">
        <f t="shared" ref="B17:B23" si="2">B16-200</f>
        <v>1200</v>
      </c>
      <c r="C17">
        <f>C16-200</f>
        <v>2400</v>
      </c>
      <c r="D17">
        <f>D16+200</f>
        <v>3600</v>
      </c>
      <c r="E17">
        <v>1800</v>
      </c>
      <c r="F17">
        <f t="shared" si="0"/>
        <v>1000</v>
      </c>
    </row>
    <row r="18" spans="1:6">
      <c r="A18">
        <v>17</v>
      </c>
      <c r="B18">
        <f t="shared" si="2"/>
        <v>1000</v>
      </c>
      <c r="C18">
        <f t="shared" ref="C18:C23" si="3">C17-200</f>
        <v>2200</v>
      </c>
      <c r="D18">
        <v>3600</v>
      </c>
      <c r="E18">
        <v>2000</v>
      </c>
      <c r="F18">
        <f t="shared" si="0"/>
        <v>1200</v>
      </c>
    </row>
    <row r="19" spans="1:6">
      <c r="A19">
        <v>18</v>
      </c>
      <c r="B19">
        <f t="shared" si="2"/>
        <v>800</v>
      </c>
      <c r="C19">
        <f t="shared" si="3"/>
        <v>2000</v>
      </c>
      <c r="D19">
        <v>3800</v>
      </c>
      <c r="E19">
        <v>2100</v>
      </c>
      <c r="F19">
        <f t="shared" si="0"/>
        <v>1300</v>
      </c>
    </row>
    <row r="20" spans="1:6">
      <c r="A20">
        <v>19</v>
      </c>
      <c r="B20">
        <f t="shared" si="2"/>
        <v>600</v>
      </c>
      <c r="C20">
        <f t="shared" si="3"/>
        <v>1800</v>
      </c>
      <c r="D20">
        <v>4000</v>
      </c>
      <c r="E20">
        <v>2200</v>
      </c>
      <c r="F20">
        <f t="shared" si="0"/>
        <v>1400</v>
      </c>
    </row>
    <row r="21" spans="1:6">
      <c r="A21">
        <v>20</v>
      </c>
      <c r="B21">
        <v>500</v>
      </c>
      <c r="C21">
        <v>1500</v>
      </c>
      <c r="D21">
        <v>4000</v>
      </c>
      <c r="E21">
        <v>2500</v>
      </c>
      <c r="F21">
        <f t="shared" si="0"/>
        <v>1500</v>
      </c>
    </row>
  </sheetData>
  <pageMargins left="0.75" right="0.75" top="1" bottom="1" header="0.5" footer="0.5"/>
  <headerFooter/>
  <ignoredErrors>
    <ignoredError sqref="F21 F2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I51"/>
  <sheetViews>
    <sheetView workbookViewId="0">
      <selection activeCell="I4" sqref="I4"/>
    </sheetView>
  </sheetViews>
  <sheetFormatPr defaultColWidth="9" defaultRowHeight="13.5"/>
  <cols>
    <col min="1" max="1" width="5.875" customWidth="1"/>
    <col min="2" max="6" width="9.875" customWidth="1"/>
  </cols>
  <sheetData>
    <row r="1" s="19" customFormat="1" ht="15" spans="1:9">
      <c r="A1" s="19" t="s">
        <v>192</v>
      </c>
      <c r="B1" s="19" t="s">
        <v>187</v>
      </c>
      <c r="C1" s="19" t="s">
        <v>188</v>
      </c>
      <c r="D1" s="19" t="s">
        <v>189</v>
      </c>
      <c r="E1" s="19" t="s">
        <v>190</v>
      </c>
      <c r="F1" s="19" t="s">
        <v>191</v>
      </c>
      <c r="G1" s="19" t="s">
        <v>193</v>
      </c>
      <c r="H1" s="19" t="s">
        <v>194</v>
      </c>
      <c r="I1" s="19" t="s">
        <v>195</v>
      </c>
    </row>
    <row r="2" spans="1:9">
      <c r="A2">
        <v>1</v>
      </c>
      <c r="B2">
        <v>10000</v>
      </c>
      <c r="C2">
        <v>0</v>
      </c>
      <c r="D2">
        <v>0</v>
      </c>
      <c r="E2">
        <v>0</v>
      </c>
      <c r="F2">
        <f t="shared" ref="F2:F26" si="0">10000-SUM(B2:E2)</f>
        <v>0</v>
      </c>
      <c r="G2">
        <v>1</v>
      </c>
      <c r="H2">
        <v>1</v>
      </c>
      <c r="I2">
        <v>1</v>
      </c>
    </row>
    <row r="3" spans="1:9">
      <c r="A3">
        <v>2</v>
      </c>
      <c r="B3">
        <v>10000</v>
      </c>
      <c r="C3">
        <v>0</v>
      </c>
      <c r="D3">
        <v>0</v>
      </c>
      <c r="E3">
        <v>0</v>
      </c>
      <c r="F3">
        <f t="shared" si="0"/>
        <v>0</v>
      </c>
      <c r="G3">
        <v>1</v>
      </c>
      <c r="H3">
        <v>1</v>
      </c>
      <c r="I3">
        <v>1</v>
      </c>
    </row>
    <row r="4" spans="1:9">
      <c r="A4">
        <v>3</v>
      </c>
      <c r="B4">
        <v>10000</v>
      </c>
      <c r="C4">
        <v>0</v>
      </c>
      <c r="D4">
        <v>0</v>
      </c>
      <c r="E4">
        <v>0</v>
      </c>
      <c r="F4">
        <f t="shared" si="0"/>
        <v>0</v>
      </c>
      <c r="G4">
        <v>2</v>
      </c>
      <c r="H4">
        <v>1</v>
      </c>
      <c r="I4">
        <v>1</v>
      </c>
    </row>
    <row r="5" spans="1:9">
      <c r="A5">
        <v>4</v>
      </c>
      <c r="B5">
        <f t="shared" ref="B5:B10" si="1">B4-200</f>
        <v>9800</v>
      </c>
      <c r="C5">
        <f t="shared" ref="C4:C25" si="2">C4+200</f>
        <v>200</v>
      </c>
      <c r="D5">
        <v>0</v>
      </c>
      <c r="E5">
        <v>0</v>
      </c>
      <c r="F5">
        <f t="shared" si="0"/>
        <v>0</v>
      </c>
      <c r="G5">
        <v>2</v>
      </c>
      <c r="H5">
        <v>1</v>
      </c>
      <c r="I5">
        <v>1</v>
      </c>
    </row>
    <row r="6" spans="1:9">
      <c r="A6">
        <v>5</v>
      </c>
      <c r="B6">
        <f t="shared" si="1"/>
        <v>9600</v>
      </c>
      <c r="C6">
        <f t="shared" si="2"/>
        <v>400</v>
      </c>
      <c r="D6">
        <v>0</v>
      </c>
      <c r="E6">
        <v>0</v>
      </c>
      <c r="F6">
        <f t="shared" si="0"/>
        <v>0</v>
      </c>
      <c r="G6">
        <v>2</v>
      </c>
      <c r="H6">
        <v>1</v>
      </c>
      <c r="I6">
        <v>1</v>
      </c>
    </row>
    <row r="7" spans="1:9">
      <c r="A7">
        <v>6</v>
      </c>
      <c r="B7">
        <f t="shared" si="1"/>
        <v>9400</v>
      </c>
      <c r="C7">
        <f t="shared" si="2"/>
        <v>600</v>
      </c>
      <c r="D7">
        <v>0</v>
      </c>
      <c r="E7">
        <v>0</v>
      </c>
      <c r="F7">
        <f t="shared" si="0"/>
        <v>0</v>
      </c>
      <c r="G7">
        <v>3</v>
      </c>
      <c r="H7">
        <v>1</v>
      </c>
      <c r="I7">
        <v>1</v>
      </c>
    </row>
    <row r="8" spans="1:9">
      <c r="A8">
        <v>7</v>
      </c>
      <c r="B8">
        <f t="shared" si="1"/>
        <v>9200</v>
      </c>
      <c r="C8">
        <f t="shared" si="2"/>
        <v>800</v>
      </c>
      <c r="D8">
        <v>0</v>
      </c>
      <c r="E8">
        <v>0</v>
      </c>
      <c r="F8">
        <f t="shared" si="0"/>
        <v>0</v>
      </c>
      <c r="G8">
        <v>3</v>
      </c>
      <c r="H8">
        <v>1</v>
      </c>
      <c r="I8">
        <v>1</v>
      </c>
    </row>
    <row r="9" spans="1:9">
      <c r="A9">
        <v>8</v>
      </c>
      <c r="B9">
        <f t="shared" si="1"/>
        <v>9000</v>
      </c>
      <c r="C9">
        <f t="shared" si="2"/>
        <v>1000</v>
      </c>
      <c r="D9">
        <v>0</v>
      </c>
      <c r="E9">
        <v>0</v>
      </c>
      <c r="F9">
        <f t="shared" si="0"/>
        <v>0</v>
      </c>
      <c r="G9">
        <v>3</v>
      </c>
      <c r="H9">
        <v>1</v>
      </c>
      <c r="I9">
        <v>1</v>
      </c>
    </row>
    <row r="10" spans="1:9">
      <c r="A10">
        <v>9</v>
      </c>
      <c r="B10">
        <f t="shared" si="1"/>
        <v>8800</v>
      </c>
      <c r="C10">
        <f t="shared" si="2"/>
        <v>1200</v>
      </c>
      <c r="D10">
        <v>0</v>
      </c>
      <c r="E10">
        <v>0</v>
      </c>
      <c r="F10">
        <f t="shared" si="0"/>
        <v>0</v>
      </c>
      <c r="G10">
        <v>3</v>
      </c>
      <c r="H10">
        <v>1</v>
      </c>
      <c r="I10">
        <v>1</v>
      </c>
    </row>
    <row r="11" spans="1:9">
      <c r="A11">
        <v>10</v>
      </c>
      <c r="B11">
        <f t="shared" ref="B11:B17" si="3">B10-400</f>
        <v>8400</v>
      </c>
      <c r="C11">
        <f t="shared" si="2"/>
        <v>1400</v>
      </c>
      <c r="D11">
        <f>D10+200</f>
        <v>200</v>
      </c>
      <c r="E11">
        <v>0</v>
      </c>
      <c r="F11">
        <f t="shared" si="0"/>
        <v>0</v>
      </c>
      <c r="G11">
        <v>3</v>
      </c>
      <c r="H11">
        <v>1</v>
      </c>
      <c r="I11">
        <v>1</v>
      </c>
    </row>
    <row r="12" spans="1:9">
      <c r="A12">
        <v>11</v>
      </c>
      <c r="B12">
        <f t="shared" si="3"/>
        <v>8000</v>
      </c>
      <c r="C12">
        <f t="shared" si="2"/>
        <v>1600</v>
      </c>
      <c r="D12">
        <f t="shared" ref="D12:D25" si="4">D11+200</f>
        <v>400</v>
      </c>
      <c r="E12">
        <v>0</v>
      </c>
      <c r="F12">
        <f t="shared" si="0"/>
        <v>0</v>
      </c>
      <c r="G12">
        <v>4</v>
      </c>
      <c r="H12">
        <v>1</v>
      </c>
      <c r="I12">
        <v>2</v>
      </c>
    </row>
    <row r="13" spans="1:9">
      <c r="A13">
        <v>12</v>
      </c>
      <c r="B13">
        <f t="shared" si="3"/>
        <v>7600</v>
      </c>
      <c r="C13">
        <f t="shared" si="2"/>
        <v>1800</v>
      </c>
      <c r="D13">
        <f t="shared" si="4"/>
        <v>600</v>
      </c>
      <c r="E13">
        <v>0</v>
      </c>
      <c r="F13">
        <f t="shared" si="0"/>
        <v>0</v>
      </c>
      <c r="G13">
        <v>4</v>
      </c>
      <c r="H13">
        <v>1</v>
      </c>
      <c r="I13">
        <v>2</v>
      </c>
    </row>
    <row r="14" spans="1:9">
      <c r="A14">
        <v>13</v>
      </c>
      <c r="B14">
        <f t="shared" si="3"/>
        <v>7200</v>
      </c>
      <c r="C14">
        <f t="shared" si="2"/>
        <v>2000</v>
      </c>
      <c r="D14">
        <f t="shared" si="4"/>
        <v>800</v>
      </c>
      <c r="E14">
        <v>0</v>
      </c>
      <c r="F14">
        <f t="shared" si="0"/>
        <v>0</v>
      </c>
      <c r="G14">
        <v>4</v>
      </c>
      <c r="H14">
        <v>1</v>
      </c>
      <c r="I14">
        <v>2</v>
      </c>
    </row>
    <row r="15" spans="1:9">
      <c r="A15">
        <v>14</v>
      </c>
      <c r="B15">
        <f t="shared" si="3"/>
        <v>6800</v>
      </c>
      <c r="C15">
        <f t="shared" si="2"/>
        <v>2200</v>
      </c>
      <c r="D15">
        <f t="shared" si="4"/>
        <v>1000</v>
      </c>
      <c r="E15">
        <v>0</v>
      </c>
      <c r="F15">
        <f t="shared" si="0"/>
        <v>0</v>
      </c>
      <c r="G15">
        <v>4</v>
      </c>
      <c r="H15">
        <v>1</v>
      </c>
      <c r="I15">
        <v>2</v>
      </c>
    </row>
    <row r="16" spans="1:9">
      <c r="A16">
        <v>15</v>
      </c>
      <c r="B16">
        <f t="shared" si="3"/>
        <v>6400</v>
      </c>
      <c r="C16">
        <f t="shared" si="2"/>
        <v>2400</v>
      </c>
      <c r="D16">
        <f t="shared" si="4"/>
        <v>1200</v>
      </c>
      <c r="E16">
        <v>0</v>
      </c>
      <c r="F16">
        <f t="shared" si="0"/>
        <v>0</v>
      </c>
      <c r="G16">
        <v>4</v>
      </c>
      <c r="H16">
        <v>1</v>
      </c>
      <c r="I16">
        <v>2</v>
      </c>
    </row>
    <row r="17" spans="1:9">
      <c r="A17">
        <v>16</v>
      </c>
      <c r="B17">
        <f t="shared" si="3"/>
        <v>6000</v>
      </c>
      <c r="C17">
        <f t="shared" si="2"/>
        <v>2600</v>
      </c>
      <c r="D17">
        <f t="shared" si="4"/>
        <v>1400</v>
      </c>
      <c r="E17">
        <v>0</v>
      </c>
      <c r="F17">
        <f t="shared" si="0"/>
        <v>0</v>
      </c>
      <c r="G17">
        <v>5</v>
      </c>
      <c r="H17">
        <v>1</v>
      </c>
      <c r="I17">
        <v>2</v>
      </c>
    </row>
    <row r="18" spans="1:9">
      <c r="A18">
        <v>17</v>
      </c>
      <c r="B18">
        <f>B17-800</f>
        <v>5200</v>
      </c>
      <c r="C18">
        <f t="shared" si="2"/>
        <v>2800</v>
      </c>
      <c r="D18">
        <f t="shared" si="4"/>
        <v>1600</v>
      </c>
      <c r="E18">
        <v>0</v>
      </c>
      <c r="F18">
        <f t="shared" si="0"/>
        <v>400</v>
      </c>
      <c r="G18">
        <v>5</v>
      </c>
      <c r="H18">
        <v>1</v>
      </c>
      <c r="I18">
        <v>2</v>
      </c>
    </row>
    <row r="19" spans="1:9">
      <c r="A19">
        <v>18</v>
      </c>
      <c r="B19">
        <f t="shared" ref="B19:B24" si="5">B18-800</f>
        <v>4400</v>
      </c>
      <c r="C19">
        <f t="shared" si="2"/>
        <v>3000</v>
      </c>
      <c r="D19">
        <f t="shared" si="4"/>
        <v>1800</v>
      </c>
      <c r="E19">
        <v>0</v>
      </c>
      <c r="F19">
        <f t="shared" si="0"/>
        <v>800</v>
      </c>
      <c r="G19">
        <v>5</v>
      </c>
      <c r="H19">
        <v>1</v>
      </c>
      <c r="I19">
        <v>2</v>
      </c>
    </row>
    <row r="20" spans="1:9">
      <c r="A20">
        <v>19</v>
      </c>
      <c r="B20">
        <f t="shared" si="5"/>
        <v>3600</v>
      </c>
      <c r="C20">
        <f t="shared" si="2"/>
        <v>3200</v>
      </c>
      <c r="D20">
        <f t="shared" si="4"/>
        <v>2000</v>
      </c>
      <c r="E20" s="17">
        <v>0</v>
      </c>
      <c r="F20">
        <f t="shared" si="0"/>
        <v>1200</v>
      </c>
      <c r="G20">
        <v>5</v>
      </c>
      <c r="H20">
        <v>1</v>
      </c>
      <c r="I20">
        <v>2</v>
      </c>
    </row>
    <row r="21" spans="1:9">
      <c r="A21">
        <v>20</v>
      </c>
      <c r="B21">
        <f t="shared" si="5"/>
        <v>2800</v>
      </c>
      <c r="C21">
        <f t="shared" si="2"/>
        <v>3400</v>
      </c>
      <c r="D21">
        <f t="shared" si="4"/>
        <v>2200</v>
      </c>
      <c r="E21">
        <v>0</v>
      </c>
      <c r="F21">
        <f t="shared" si="0"/>
        <v>1600</v>
      </c>
      <c r="G21">
        <v>5</v>
      </c>
      <c r="H21">
        <v>1</v>
      </c>
      <c r="I21">
        <v>3</v>
      </c>
    </row>
    <row r="22" spans="1:9">
      <c r="A22">
        <v>21</v>
      </c>
      <c r="B22">
        <f t="shared" si="5"/>
        <v>2000</v>
      </c>
      <c r="C22">
        <f>C21+300</f>
        <v>3700</v>
      </c>
      <c r="D22">
        <f>D21+300</f>
        <v>2500</v>
      </c>
      <c r="E22">
        <f>E21+200</f>
        <v>200</v>
      </c>
      <c r="F22">
        <f t="shared" si="0"/>
        <v>1600</v>
      </c>
      <c r="G22">
        <v>6</v>
      </c>
      <c r="H22">
        <v>1</v>
      </c>
      <c r="I22">
        <v>3</v>
      </c>
    </row>
    <row r="23" spans="1:9">
      <c r="A23">
        <v>22</v>
      </c>
      <c r="B23">
        <f t="shared" si="5"/>
        <v>1200</v>
      </c>
      <c r="C23">
        <f>C22+300</f>
        <v>4000</v>
      </c>
      <c r="D23">
        <f>D22+300</f>
        <v>2800</v>
      </c>
      <c r="E23">
        <f>E22+200</f>
        <v>400</v>
      </c>
      <c r="F23">
        <f t="shared" si="0"/>
        <v>1600</v>
      </c>
      <c r="G23">
        <v>6</v>
      </c>
      <c r="H23">
        <v>1</v>
      </c>
      <c r="I23">
        <v>3</v>
      </c>
    </row>
    <row r="24" spans="1:9">
      <c r="A24">
        <v>23</v>
      </c>
      <c r="B24">
        <f t="shared" si="5"/>
        <v>400</v>
      </c>
      <c r="C24">
        <f>C23+300</f>
        <v>4300</v>
      </c>
      <c r="D24">
        <f>D23+300</f>
        <v>3100</v>
      </c>
      <c r="E24">
        <f>E23+200</f>
        <v>600</v>
      </c>
      <c r="F24">
        <f t="shared" si="0"/>
        <v>1600</v>
      </c>
      <c r="G24">
        <v>6</v>
      </c>
      <c r="H24">
        <v>1</v>
      </c>
      <c r="I24">
        <v>3</v>
      </c>
    </row>
    <row r="25" spans="1:9">
      <c r="A25">
        <v>24</v>
      </c>
      <c r="B25">
        <v>0</v>
      </c>
      <c r="C25">
        <f>C24+300</f>
        <v>4600</v>
      </c>
      <c r="D25">
        <f>D24+300</f>
        <v>3400</v>
      </c>
      <c r="E25">
        <f>E24+200</f>
        <v>800</v>
      </c>
      <c r="F25">
        <f t="shared" si="0"/>
        <v>1200</v>
      </c>
      <c r="G25">
        <v>6</v>
      </c>
      <c r="H25">
        <v>1</v>
      </c>
      <c r="I25">
        <v>3</v>
      </c>
    </row>
    <row r="26" spans="1:9">
      <c r="A26">
        <v>25</v>
      </c>
      <c r="B26">
        <v>0</v>
      </c>
      <c r="C26">
        <f>C25-200</f>
        <v>4400</v>
      </c>
      <c r="D26">
        <v>4000</v>
      </c>
      <c r="E26">
        <f>E25+400</f>
        <v>1200</v>
      </c>
      <c r="F26">
        <f t="shared" si="0"/>
        <v>400</v>
      </c>
      <c r="G26">
        <v>6</v>
      </c>
      <c r="H26">
        <v>1</v>
      </c>
      <c r="I26">
        <v>3</v>
      </c>
    </row>
    <row r="27" spans="1:9">
      <c r="A27">
        <v>26</v>
      </c>
      <c r="B27">
        <v>0</v>
      </c>
      <c r="C27">
        <f>C26-200</f>
        <v>4200</v>
      </c>
      <c r="D27">
        <v>4000</v>
      </c>
      <c r="E27">
        <v>1400</v>
      </c>
      <c r="F27">
        <f t="shared" ref="F27:F51" si="6">10000-SUM(B27:E27)</f>
        <v>400</v>
      </c>
      <c r="G27">
        <v>7</v>
      </c>
      <c r="H27">
        <v>1</v>
      </c>
      <c r="I27">
        <v>3</v>
      </c>
    </row>
    <row r="28" spans="1:9">
      <c r="A28">
        <v>27</v>
      </c>
      <c r="B28">
        <v>0</v>
      </c>
      <c r="C28">
        <f>C27-200</f>
        <v>4000</v>
      </c>
      <c r="D28">
        <v>4200</v>
      </c>
      <c r="E28">
        <v>1400</v>
      </c>
      <c r="F28">
        <f t="shared" si="6"/>
        <v>400</v>
      </c>
      <c r="G28">
        <v>7</v>
      </c>
      <c r="H28">
        <v>1</v>
      </c>
      <c r="I28">
        <v>3</v>
      </c>
    </row>
    <row r="29" spans="1:9">
      <c r="A29">
        <v>28</v>
      </c>
      <c r="B29">
        <v>0</v>
      </c>
      <c r="C29">
        <f>C28-200</f>
        <v>3800</v>
      </c>
      <c r="D29">
        <f>D28-200</f>
        <v>4000</v>
      </c>
      <c r="E29">
        <v>1800</v>
      </c>
      <c r="F29">
        <f t="shared" si="6"/>
        <v>400</v>
      </c>
      <c r="G29">
        <v>7</v>
      </c>
      <c r="H29">
        <v>1</v>
      </c>
      <c r="I29">
        <v>3</v>
      </c>
    </row>
    <row r="30" spans="1:9">
      <c r="A30">
        <v>29</v>
      </c>
      <c r="B30">
        <v>0</v>
      </c>
      <c r="C30">
        <f>C29-200</f>
        <v>3600</v>
      </c>
      <c r="D30">
        <f>D29-200</f>
        <v>3800</v>
      </c>
      <c r="E30">
        <v>2200</v>
      </c>
      <c r="F30">
        <f t="shared" si="6"/>
        <v>400</v>
      </c>
      <c r="G30">
        <v>7</v>
      </c>
      <c r="H30">
        <v>1</v>
      </c>
      <c r="I30">
        <v>3</v>
      </c>
    </row>
    <row r="31" spans="1:9">
      <c r="A31">
        <v>30</v>
      </c>
      <c r="B31">
        <v>0</v>
      </c>
      <c r="C31">
        <f t="shared" ref="C31:C39" si="7">C30-400</f>
        <v>3200</v>
      </c>
      <c r="D31">
        <f>D30-200</f>
        <v>3600</v>
      </c>
      <c r="E31">
        <v>2800</v>
      </c>
      <c r="F31" s="17">
        <f t="shared" si="6"/>
        <v>400</v>
      </c>
      <c r="G31">
        <v>7</v>
      </c>
      <c r="H31">
        <v>1</v>
      </c>
      <c r="I31">
        <v>3</v>
      </c>
    </row>
    <row r="32" spans="1:9">
      <c r="A32">
        <v>31</v>
      </c>
      <c r="B32">
        <v>0</v>
      </c>
      <c r="C32">
        <f t="shared" si="7"/>
        <v>2800</v>
      </c>
      <c r="D32">
        <f>D31-200</f>
        <v>3400</v>
      </c>
      <c r="E32">
        <v>3400</v>
      </c>
      <c r="F32">
        <f t="shared" si="6"/>
        <v>400</v>
      </c>
      <c r="G32">
        <v>7</v>
      </c>
      <c r="H32">
        <v>1</v>
      </c>
      <c r="I32">
        <v>3</v>
      </c>
    </row>
    <row r="33" spans="1:9">
      <c r="A33">
        <v>32</v>
      </c>
      <c r="B33">
        <v>0</v>
      </c>
      <c r="C33">
        <f t="shared" si="7"/>
        <v>2400</v>
      </c>
      <c r="D33">
        <f>D32-200</f>
        <v>3200</v>
      </c>
      <c r="E33">
        <f t="shared" ref="E33:E38" si="8">E32+400</f>
        <v>3800</v>
      </c>
      <c r="F33">
        <f t="shared" si="6"/>
        <v>600</v>
      </c>
      <c r="G33">
        <v>8</v>
      </c>
      <c r="H33">
        <v>1</v>
      </c>
      <c r="I33">
        <v>3</v>
      </c>
    </row>
    <row r="34" spans="1:9">
      <c r="A34">
        <v>33</v>
      </c>
      <c r="B34">
        <v>0</v>
      </c>
      <c r="C34">
        <f t="shared" si="7"/>
        <v>2000</v>
      </c>
      <c r="D34">
        <f>D33-400</f>
        <v>2800</v>
      </c>
      <c r="E34">
        <f t="shared" si="8"/>
        <v>4200</v>
      </c>
      <c r="F34">
        <f t="shared" si="6"/>
        <v>1000</v>
      </c>
      <c r="G34">
        <v>8</v>
      </c>
      <c r="H34">
        <v>1</v>
      </c>
      <c r="I34">
        <v>3</v>
      </c>
    </row>
    <row r="35" spans="1:9">
      <c r="A35">
        <v>34</v>
      </c>
      <c r="B35">
        <v>0</v>
      </c>
      <c r="C35">
        <f t="shared" si="7"/>
        <v>1600</v>
      </c>
      <c r="D35">
        <f>D34-400</f>
        <v>2400</v>
      </c>
      <c r="E35">
        <f t="shared" si="8"/>
        <v>4600</v>
      </c>
      <c r="F35">
        <f t="shared" si="6"/>
        <v>1400</v>
      </c>
      <c r="G35">
        <v>8</v>
      </c>
      <c r="H35">
        <v>1</v>
      </c>
      <c r="I35">
        <v>3</v>
      </c>
    </row>
    <row r="36" spans="1:9">
      <c r="A36">
        <v>35</v>
      </c>
      <c r="B36">
        <v>0</v>
      </c>
      <c r="C36">
        <f t="shared" si="7"/>
        <v>1200</v>
      </c>
      <c r="D36">
        <f>D35-300</f>
        <v>2100</v>
      </c>
      <c r="E36">
        <f t="shared" si="8"/>
        <v>5000</v>
      </c>
      <c r="F36">
        <f t="shared" si="6"/>
        <v>1700</v>
      </c>
      <c r="G36">
        <v>8</v>
      </c>
      <c r="H36">
        <v>1</v>
      </c>
      <c r="I36">
        <v>3</v>
      </c>
    </row>
    <row r="37" spans="1:9">
      <c r="A37">
        <v>36</v>
      </c>
      <c r="B37">
        <v>0</v>
      </c>
      <c r="C37">
        <f t="shared" si="7"/>
        <v>800</v>
      </c>
      <c r="D37">
        <f t="shared" ref="D37:D43" si="9">D36-300</f>
        <v>1800</v>
      </c>
      <c r="E37">
        <f t="shared" si="8"/>
        <v>5400</v>
      </c>
      <c r="F37">
        <f t="shared" si="6"/>
        <v>2000</v>
      </c>
      <c r="G37">
        <v>8</v>
      </c>
      <c r="H37">
        <v>1</v>
      </c>
      <c r="I37">
        <v>3</v>
      </c>
    </row>
    <row r="38" spans="1:9">
      <c r="A38">
        <v>37</v>
      </c>
      <c r="B38">
        <v>0</v>
      </c>
      <c r="C38">
        <f t="shared" si="7"/>
        <v>400</v>
      </c>
      <c r="D38">
        <f t="shared" si="9"/>
        <v>1500</v>
      </c>
      <c r="E38">
        <f t="shared" si="8"/>
        <v>5800</v>
      </c>
      <c r="F38">
        <f t="shared" si="6"/>
        <v>2300</v>
      </c>
      <c r="G38">
        <v>8</v>
      </c>
      <c r="H38">
        <v>1</v>
      </c>
      <c r="I38">
        <v>3</v>
      </c>
    </row>
    <row r="39" spans="1:9">
      <c r="A39">
        <v>38</v>
      </c>
      <c r="B39">
        <v>0</v>
      </c>
      <c r="C39">
        <f t="shared" si="7"/>
        <v>0</v>
      </c>
      <c r="D39">
        <f t="shared" si="9"/>
        <v>1200</v>
      </c>
      <c r="E39">
        <f>E38-200</f>
        <v>5600</v>
      </c>
      <c r="F39">
        <f t="shared" si="6"/>
        <v>3200</v>
      </c>
      <c r="G39">
        <v>8</v>
      </c>
      <c r="H39">
        <v>1</v>
      </c>
      <c r="I39">
        <v>3</v>
      </c>
    </row>
    <row r="40" spans="1:9">
      <c r="A40">
        <v>39</v>
      </c>
      <c r="B40">
        <v>0</v>
      </c>
      <c r="C40">
        <v>0</v>
      </c>
      <c r="D40">
        <f t="shared" si="9"/>
        <v>900</v>
      </c>
      <c r="E40">
        <f t="shared" ref="E40:E46" si="10">E39-200</f>
        <v>5400</v>
      </c>
      <c r="F40">
        <f t="shared" si="6"/>
        <v>3700</v>
      </c>
      <c r="G40">
        <v>9</v>
      </c>
      <c r="H40">
        <v>1</v>
      </c>
      <c r="I40">
        <v>3</v>
      </c>
    </row>
    <row r="41" spans="1:9">
      <c r="A41">
        <v>40</v>
      </c>
      <c r="B41">
        <v>0</v>
      </c>
      <c r="C41">
        <v>0</v>
      </c>
      <c r="D41">
        <f t="shared" si="9"/>
        <v>600</v>
      </c>
      <c r="E41">
        <f t="shared" si="10"/>
        <v>5200</v>
      </c>
      <c r="F41">
        <f t="shared" si="6"/>
        <v>4200</v>
      </c>
      <c r="G41">
        <v>9</v>
      </c>
      <c r="H41">
        <v>1</v>
      </c>
      <c r="I41">
        <v>3</v>
      </c>
    </row>
    <row r="42" spans="1:9">
      <c r="A42">
        <v>41</v>
      </c>
      <c r="B42">
        <v>0</v>
      </c>
      <c r="C42">
        <v>0</v>
      </c>
      <c r="D42">
        <f t="shared" si="9"/>
        <v>300</v>
      </c>
      <c r="E42">
        <f t="shared" si="10"/>
        <v>5000</v>
      </c>
      <c r="F42">
        <f t="shared" si="6"/>
        <v>4700</v>
      </c>
      <c r="G42">
        <v>9</v>
      </c>
      <c r="H42">
        <v>1</v>
      </c>
      <c r="I42">
        <v>3</v>
      </c>
    </row>
    <row r="43" spans="1:9">
      <c r="A43">
        <v>42</v>
      </c>
      <c r="B43">
        <v>0</v>
      </c>
      <c r="C43">
        <v>0</v>
      </c>
      <c r="D43">
        <f t="shared" si="9"/>
        <v>0</v>
      </c>
      <c r="E43">
        <f t="shared" si="10"/>
        <v>4800</v>
      </c>
      <c r="F43">
        <f t="shared" si="6"/>
        <v>5200</v>
      </c>
      <c r="G43">
        <v>9</v>
      </c>
      <c r="H43">
        <v>1</v>
      </c>
      <c r="I43">
        <v>3</v>
      </c>
    </row>
    <row r="44" spans="1:9">
      <c r="A44">
        <v>43</v>
      </c>
      <c r="B44">
        <v>0</v>
      </c>
      <c r="C44">
        <v>0</v>
      </c>
      <c r="D44">
        <v>0</v>
      </c>
      <c r="E44">
        <f t="shared" si="10"/>
        <v>4600</v>
      </c>
      <c r="F44">
        <f t="shared" si="6"/>
        <v>5400</v>
      </c>
      <c r="G44">
        <v>9</v>
      </c>
      <c r="H44">
        <v>1</v>
      </c>
      <c r="I44">
        <v>3</v>
      </c>
    </row>
    <row r="45" spans="1:9">
      <c r="A45">
        <v>44</v>
      </c>
      <c r="B45">
        <v>0</v>
      </c>
      <c r="C45">
        <v>0</v>
      </c>
      <c r="D45">
        <v>0</v>
      </c>
      <c r="E45">
        <f t="shared" si="10"/>
        <v>4400</v>
      </c>
      <c r="F45">
        <f t="shared" si="6"/>
        <v>5600</v>
      </c>
      <c r="G45">
        <v>9</v>
      </c>
      <c r="H45">
        <v>1</v>
      </c>
      <c r="I45">
        <v>3</v>
      </c>
    </row>
    <row r="46" spans="1:9">
      <c r="A46">
        <v>45</v>
      </c>
      <c r="B46">
        <v>0</v>
      </c>
      <c r="C46">
        <v>0</v>
      </c>
      <c r="D46">
        <v>0</v>
      </c>
      <c r="E46">
        <f t="shared" si="10"/>
        <v>4200</v>
      </c>
      <c r="F46">
        <f t="shared" si="6"/>
        <v>5800</v>
      </c>
      <c r="G46">
        <v>10</v>
      </c>
      <c r="H46">
        <v>1</v>
      </c>
      <c r="I46">
        <v>3</v>
      </c>
    </row>
    <row r="47" spans="1:9">
      <c r="A47">
        <v>46</v>
      </c>
      <c r="B47">
        <v>0</v>
      </c>
      <c r="C47">
        <v>0</v>
      </c>
      <c r="D47">
        <v>0</v>
      </c>
      <c r="E47">
        <f>E46+200</f>
        <v>4400</v>
      </c>
      <c r="F47">
        <f t="shared" si="6"/>
        <v>5600</v>
      </c>
      <c r="G47">
        <v>10</v>
      </c>
      <c r="H47">
        <v>1</v>
      </c>
      <c r="I47">
        <v>3</v>
      </c>
    </row>
    <row r="48" spans="1:9">
      <c r="A48">
        <v>47</v>
      </c>
      <c r="B48">
        <v>0</v>
      </c>
      <c r="C48">
        <v>0</v>
      </c>
      <c r="D48">
        <v>0</v>
      </c>
      <c r="E48">
        <f>E47+200</f>
        <v>4600</v>
      </c>
      <c r="F48">
        <f t="shared" si="6"/>
        <v>5400</v>
      </c>
      <c r="G48">
        <v>10</v>
      </c>
      <c r="H48">
        <v>1</v>
      </c>
      <c r="I48">
        <v>3</v>
      </c>
    </row>
    <row r="49" spans="1:9">
      <c r="A49">
        <v>48</v>
      </c>
      <c r="B49">
        <v>0</v>
      </c>
      <c r="C49">
        <v>0</v>
      </c>
      <c r="D49">
        <v>0</v>
      </c>
      <c r="E49">
        <f>E48+200</f>
        <v>4800</v>
      </c>
      <c r="F49">
        <f t="shared" si="6"/>
        <v>5200</v>
      </c>
      <c r="G49">
        <v>10</v>
      </c>
      <c r="H49">
        <v>1</v>
      </c>
      <c r="I49">
        <v>3</v>
      </c>
    </row>
    <row r="50" spans="1:9">
      <c r="A50">
        <v>49</v>
      </c>
      <c r="B50">
        <v>0</v>
      </c>
      <c r="C50">
        <v>0</v>
      </c>
      <c r="D50">
        <v>0</v>
      </c>
      <c r="E50">
        <f>E49+200</f>
        <v>5000</v>
      </c>
      <c r="F50">
        <f t="shared" si="6"/>
        <v>5000</v>
      </c>
      <c r="G50">
        <v>10</v>
      </c>
      <c r="H50">
        <v>1</v>
      </c>
      <c r="I50">
        <v>3</v>
      </c>
    </row>
    <row r="51" spans="1:9">
      <c r="A51">
        <v>50</v>
      </c>
      <c r="B51">
        <v>0</v>
      </c>
      <c r="C51">
        <v>0</v>
      </c>
      <c r="D51">
        <v>0</v>
      </c>
      <c r="E51">
        <f>E50+200</f>
        <v>5200</v>
      </c>
      <c r="F51">
        <f t="shared" si="6"/>
        <v>4800</v>
      </c>
      <c r="G51">
        <v>10</v>
      </c>
      <c r="H51">
        <v>1</v>
      </c>
      <c r="I51">
        <v>3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C11"/>
  <sheetViews>
    <sheetView workbookViewId="0">
      <selection activeCell="H46" sqref="H46"/>
    </sheetView>
  </sheetViews>
  <sheetFormatPr defaultColWidth="9" defaultRowHeight="13.5" outlineLevelCol="2"/>
  <cols>
    <col min="1" max="1" width="9" style="29"/>
    <col min="2" max="2" width="14.875" style="30" customWidth="1"/>
    <col min="3" max="3" width="22.625" style="30" customWidth="1"/>
  </cols>
  <sheetData>
    <row r="1" s="19" customFormat="1" ht="15" spans="1:3">
      <c r="A1" s="19" t="s">
        <v>196</v>
      </c>
      <c r="B1" s="19" t="s">
        <v>197</v>
      </c>
      <c r="C1" s="19" t="s">
        <v>198</v>
      </c>
    </row>
    <row r="2" spans="1:3">
      <c r="A2" s="29">
        <v>1</v>
      </c>
      <c r="B2" s="30">
        <v>6</v>
      </c>
      <c r="C2" s="30">
        <v>24</v>
      </c>
    </row>
    <row r="3" spans="1:3">
      <c r="A3" s="29">
        <v>2</v>
      </c>
      <c r="B3" s="30" t="s">
        <v>199</v>
      </c>
      <c r="C3" s="30" t="s">
        <v>200</v>
      </c>
    </row>
    <row r="4" spans="1:3">
      <c r="A4" s="29">
        <v>3</v>
      </c>
      <c r="B4" s="30" t="s">
        <v>201</v>
      </c>
      <c r="C4" s="30" t="s">
        <v>202</v>
      </c>
    </row>
    <row r="5" spans="1:3">
      <c r="A5" s="29">
        <v>4</v>
      </c>
      <c r="B5" s="30" t="s">
        <v>203</v>
      </c>
      <c r="C5" s="30" t="s">
        <v>204</v>
      </c>
    </row>
    <row r="6" spans="1:3">
      <c r="A6" s="29">
        <v>5</v>
      </c>
      <c r="B6" s="30" t="s">
        <v>205</v>
      </c>
      <c r="C6" s="30" t="s">
        <v>206</v>
      </c>
    </row>
    <row r="7" spans="1:3">
      <c r="A7" s="29">
        <v>6</v>
      </c>
      <c r="B7" s="30" t="s">
        <v>207</v>
      </c>
      <c r="C7" s="30" t="s">
        <v>208</v>
      </c>
    </row>
    <row r="8" spans="1:3">
      <c r="A8" s="29">
        <v>7</v>
      </c>
      <c r="B8" s="30" t="s">
        <v>209</v>
      </c>
      <c r="C8" s="30" t="s">
        <v>210</v>
      </c>
    </row>
    <row r="9" spans="1:3">
      <c r="A9" s="29">
        <v>8</v>
      </c>
      <c r="B9" s="30" t="s">
        <v>211</v>
      </c>
      <c r="C9" s="30" t="s">
        <v>212</v>
      </c>
    </row>
    <row r="10" spans="1:3">
      <c r="A10" s="29">
        <v>9</v>
      </c>
      <c r="B10" s="30" t="s">
        <v>213</v>
      </c>
      <c r="C10" s="30" t="s">
        <v>214</v>
      </c>
    </row>
    <row r="11" spans="1:3">
      <c r="A11" s="29">
        <v>10</v>
      </c>
      <c r="B11" s="30" t="s">
        <v>215</v>
      </c>
      <c r="C11" s="30" t="s">
        <v>216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O11"/>
  <sheetViews>
    <sheetView workbookViewId="0">
      <selection activeCell="W14" sqref="W14"/>
    </sheetView>
  </sheetViews>
  <sheetFormatPr defaultColWidth="9" defaultRowHeight="13.5"/>
  <cols>
    <col min="2" max="2" width="32.625" customWidth="1"/>
    <col min="3" max="3" width="31.5" customWidth="1"/>
    <col min="4" max="41" width="3.5" customWidth="1"/>
  </cols>
  <sheetData>
    <row r="1" s="19" customFormat="1" ht="15" spans="1:41">
      <c r="A1" s="19" t="s">
        <v>196</v>
      </c>
      <c r="B1" s="19" t="s">
        <v>197</v>
      </c>
      <c r="C1" s="19" t="s">
        <v>198</v>
      </c>
      <c r="E1" s="19">
        <v>6</v>
      </c>
      <c r="F1" s="19">
        <v>7</v>
      </c>
      <c r="G1" s="19">
        <v>8</v>
      </c>
      <c r="H1" s="19">
        <v>9</v>
      </c>
      <c r="I1" s="19">
        <v>10</v>
      </c>
      <c r="J1" s="19">
        <v>11</v>
      </c>
      <c r="K1" s="19">
        <v>12</v>
      </c>
      <c r="L1" s="19">
        <v>13</v>
      </c>
      <c r="M1" s="19">
        <v>14</v>
      </c>
      <c r="N1" s="19">
        <v>15</v>
      </c>
      <c r="O1" s="19">
        <v>16</v>
      </c>
      <c r="P1" s="19">
        <v>17</v>
      </c>
      <c r="Q1" s="19">
        <v>18</v>
      </c>
      <c r="R1" s="19">
        <v>19</v>
      </c>
      <c r="S1" s="19">
        <v>20</v>
      </c>
      <c r="T1" s="19">
        <v>21</v>
      </c>
      <c r="U1" s="19">
        <v>22</v>
      </c>
      <c r="V1" s="19">
        <v>23</v>
      </c>
      <c r="W1" s="19">
        <v>24</v>
      </c>
      <c r="X1" s="19">
        <v>25</v>
      </c>
      <c r="Y1" s="19">
        <v>26</v>
      </c>
      <c r="Z1" s="19">
        <v>27</v>
      </c>
      <c r="AA1" s="19">
        <v>28</v>
      </c>
      <c r="AB1" s="19">
        <v>29</v>
      </c>
      <c r="AC1" s="19">
        <v>30</v>
      </c>
      <c r="AD1" s="19">
        <v>31</v>
      </c>
      <c r="AE1" s="19">
        <v>32</v>
      </c>
      <c r="AF1" s="19">
        <v>33</v>
      </c>
      <c r="AG1" s="19">
        <v>34</v>
      </c>
      <c r="AH1" s="19">
        <v>35</v>
      </c>
      <c r="AI1" s="19">
        <v>36</v>
      </c>
      <c r="AJ1" s="19">
        <v>37</v>
      </c>
      <c r="AK1" s="19">
        <v>38</v>
      </c>
      <c r="AL1" s="19">
        <v>39</v>
      </c>
      <c r="AM1" s="19">
        <v>40</v>
      </c>
      <c r="AN1" s="19">
        <v>41</v>
      </c>
      <c r="AO1" s="19">
        <v>42</v>
      </c>
    </row>
    <row r="2" spans="1:23">
      <c r="A2" s="29">
        <v>1</v>
      </c>
      <c r="B2" s="30">
        <v>15</v>
      </c>
      <c r="C2" s="30">
        <v>24</v>
      </c>
      <c r="W2" s="17"/>
    </row>
    <row r="3" spans="1:31">
      <c r="A3" s="29">
        <v>2</v>
      </c>
      <c r="B3" s="30" t="s">
        <v>217</v>
      </c>
      <c r="C3" s="30" t="s">
        <v>200</v>
      </c>
      <c r="O3" s="17"/>
      <c r="AE3" s="17"/>
    </row>
    <row r="4" spans="1:35">
      <c r="A4" s="29">
        <v>3</v>
      </c>
      <c r="B4" s="30" t="s">
        <v>218</v>
      </c>
      <c r="C4" s="30" t="s">
        <v>202</v>
      </c>
      <c r="K4" s="17"/>
      <c r="W4" s="17"/>
      <c r="AI4" s="17"/>
    </row>
    <row r="5" spans="1:35">
      <c r="A5" s="29">
        <v>4</v>
      </c>
      <c r="B5" s="30" t="s">
        <v>219</v>
      </c>
      <c r="C5" s="30" t="s">
        <v>204</v>
      </c>
      <c r="K5" s="17"/>
      <c r="S5" s="17"/>
      <c r="AA5" s="17"/>
      <c r="AI5" s="17"/>
    </row>
    <row r="6" spans="1:35">
      <c r="A6" s="29">
        <v>5</v>
      </c>
      <c r="B6" s="30" t="s">
        <v>220</v>
      </c>
      <c r="C6" s="30" t="s">
        <v>206</v>
      </c>
      <c r="K6" s="17"/>
      <c r="Q6" s="17"/>
      <c r="W6" s="17"/>
      <c r="AE6" s="17"/>
      <c r="AI6" s="17"/>
    </row>
    <row r="7" spans="1:33">
      <c r="A7" s="29">
        <v>6</v>
      </c>
      <c r="B7" s="30" t="s">
        <v>221</v>
      </c>
      <c r="C7" s="30" t="s">
        <v>208</v>
      </c>
      <c r="M7" s="17"/>
      <c r="Q7" s="17"/>
      <c r="U7" s="17"/>
      <c r="Y7" s="17"/>
      <c r="AC7" s="17"/>
      <c r="AG7" s="17"/>
    </row>
    <row r="8" spans="1:35">
      <c r="A8" s="29">
        <v>7</v>
      </c>
      <c r="B8" s="30" t="s">
        <v>222</v>
      </c>
      <c r="C8" s="30" t="s">
        <v>210</v>
      </c>
      <c r="K8" s="17"/>
      <c r="O8" s="17"/>
      <c r="S8" s="17"/>
      <c r="W8" s="17"/>
      <c r="AA8" s="17"/>
      <c r="AE8" s="17"/>
      <c r="AI8" s="17"/>
    </row>
    <row r="9" spans="1:37">
      <c r="A9" s="29">
        <v>8</v>
      </c>
      <c r="B9" s="30" t="s">
        <v>223</v>
      </c>
      <c r="C9" s="30" t="s">
        <v>212</v>
      </c>
      <c r="I9" s="17"/>
      <c r="M9" s="17"/>
      <c r="Q9" s="17"/>
      <c r="U9" s="17"/>
      <c r="Y9" s="17"/>
      <c r="AC9" s="17"/>
      <c r="AG9" s="17"/>
      <c r="AK9" s="17"/>
    </row>
    <row r="10" spans="1:39">
      <c r="A10" s="29">
        <v>9</v>
      </c>
      <c r="B10" s="30" t="s">
        <v>224</v>
      </c>
      <c r="C10" s="30" t="s">
        <v>214</v>
      </c>
      <c r="G10" s="17"/>
      <c r="K10" s="17"/>
      <c r="O10" s="17"/>
      <c r="S10" s="17"/>
      <c r="W10" s="17"/>
      <c r="AA10" s="17"/>
      <c r="AE10" s="17"/>
      <c r="AI10" s="17"/>
      <c r="AM10" s="17"/>
    </row>
    <row r="11" spans="1:41">
      <c r="A11" s="29">
        <v>10</v>
      </c>
      <c r="B11" s="30" t="s">
        <v>225</v>
      </c>
      <c r="C11" s="30" t="s">
        <v>216</v>
      </c>
      <c r="E11" s="17"/>
      <c r="I11" s="17"/>
      <c r="M11" s="17"/>
      <c r="Q11" s="17"/>
      <c r="U11" s="17"/>
      <c r="Y11" s="17"/>
      <c r="AC11" s="17"/>
      <c r="AG11" s="17"/>
      <c r="AK11" s="17"/>
      <c r="AO11" s="17"/>
    </row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A1" sqref="$A1:$XFD1"/>
    </sheetView>
  </sheetViews>
  <sheetFormatPr defaultColWidth="9" defaultRowHeight="13.5"/>
  <sheetData>
    <row r="1" s="19" customFormat="1" ht="15"/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7"/>
  <sheetViews>
    <sheetView workbookViewId="0">
      <selection activeCell="H4" sqref="H4"/>
    </sheetView>
  </sheetViews>
  <sheetFormatPr defaultColWidth="9" defaultRowHeight="13.5" outlineLevelRow="6" outlineLevelCol="2"/>
  <cols>
    <col min="1" max="1" width="10.375" customWidth="1"/>
    <col min="2" max="2" width="12.5"/>
    <col min="3" max="3" width="23.75" style="29" customWidth="1"/>
  </cols>
  <sheetData>
    <row r="1" s="19" customFormat="1" ht="15" spans="1:3">
      <c r="A1" s="19" t="s">
        <v>226</v>
      </c>
      <c r="B1" s="19" t="s">
        <v>227</v>
      </c>
      <c r="C1" s="24" t="s">
        <v>228</v>
      </c>
    </row>
    <row r="2" ht="74.3" customHeight="1" spans="1:3">
      <c r="A2" t="s">
        <v>140</v>
      </c>
      <c r="B2" t="str">
        <f>_xlfn.DISPIMG("ID_ABE376C2D56443AC96DEA30AEF3B4AFE",1)</f>
        <v>=DISPIMG("ID_ABE376C2D56443AC96DEA30AEF3B4AFE",1)</v>
      </c>
      <c r="C2" s="29">
        <v>1</v>
      </c>
    </row>
    <row r="3" ht="67.45" customHeight="1" spans="1:3">
      <c r="A3" t="s">
        <v>229</v>
      </c>
      <c r="B3" t="str">
        <f>_xlfn.DISPIMG("ID_9C3C282F92FA449BBD6A43A9C2B985CD",1)</f>
        <v>=DISPIMG("ID_9C3C282F92FA449BBD6A43A9C2B985CD",1)</v>
      </c>
      <c r="C3" s="29">
        <v>0</v>
      </c>
    </row>
    <row r="4" ht="75" customHeight="1" spans="1:3">
      <c r="A4" t="s">
        <v>168</v>
      </c>
      <c r="B4" t="str">
        <f>_xlfn.DISPIMG("ID_472389F37DAE4B67A074BB708FB81B1B",1)</f>
        <v>=DISPIMG("ID_472389F37DAE4B67A074BB708FB81B1B",1)</v>
      </c>
      <c r="C4" s="29">
        <v>1</v>
      </c>
    </row>
    <row r="5" ht="75" customHeight="1" spans="1:3">
      <c r="A5" t="s">
        <v>171</v>
      </c>
      <c r="B5" t="str">
        <f>_xlfn.DISPIMG("ID_0DD23899B790402C876A3AB25E93D085",1)</f>
        <v>=DISPIMG("ID_0DD23899B790402C876A3AB25E93D085",1)</v>
      </c>
      <c r="C5" s="29">
        <v>1</v>
      </c>
    </row>
    <row r="6" ht="75" spans="1:3">
      <c r="A6" t="s">
        <v>230</v>
      </c>
      <c r="B6" t="str">
        <f>_xlfn.DISPIMG("ID_D3F7A3ED71D74EEF85AC0F08414E1370",1)</f>
        <v>=DISPIMG("ID_D3F7A3ED71D74EEF85AC0F08414E1370",1)</v>
      </c>
      <c r="C6" s="29">
        <v>1</v>
      </c>
    </row>
    <row r="7" ht="75" spans="1:3">
      <c r="A7" t="s">
        <v>231</v>
      </c>
      <c r="B7" t="str">
        <f>_xlfn.DISPIMG("ID_942A8A520308419192E4894003F19B03",1)</f>
        <v>=DISPIMG("ID_942A8A520308419192E4894003F19B03",1)</v>
      </c>
      <c r="C7" s="29">
        <v>0</v>
      </c>
    </row>
  </sheetData>
  <pageMargins left="0.75" right="0.75" top="1" bottom="1" header="0.5" footer="0.5"/>
  <headerFooter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G2"/>
  <sheetViews>
    <sheetView workbookViewId="0">
      <selection activeCell="C2" sqref="C2"/>
    </sheetView>
  </sheetViews>
  <sheetFormatPr defaultColWidth="9" defaultRowHeight="13.5" outlineLevelRow="1" outlineLevelCol="6"/>
  <cols>
    <col min="3" max="3" width="12.625" customWidth="1"/>
    <col min="5" max="6" width="15" customWidth="1"/>
    <col min="7" max="7" width="17.875" customWidth="1"/>
  </cols>
  <sheetData>
    <row r="1" s="19" customFormat="1" ht="15" spans="1:7">
      <c r="A1" s="19" t="s">
        <v>93</v>
      </c>
      <c r="B1" s="19" t="s">
        <v>99</v>
      </c>
      <c r="C1" s="19" t="s">
        <v>232</v>
      </c>
      <c r="D1" s="19" t="s">
        <v>233</v>
      </c>
      <c r="E1" s="19" t="s">
        <v>234</v>
      </c>
      <c r="F1" s="19" t="s">
        <v>235</v>
      </c>
      <c r="G1" s="19" t="s">
        <v>236</v>
      </c>
    </row>
    <row r="2" spans="1:7">
      <c r="A2">
        <v>1</v>
      </c>
      <c r="B2" t="s">
        <v>237</v>
      </c>
      <c r="C2" t="s">
        <v>238</v>
      </c>
      <c r="D2" t="s">
        <v>239</v>
      </c>
      <c r="E2" t="s">
        <v>240</v>
      </c>
      <c r="F2">
        <v>0</v>
      </c>
      <c r="G2">
        <v>10000</v>
      </c>
    </row>
  </sheetData>
  <pageMargins left="0.75" right="0.75" top="1" bottom="1" header="0.5" footer="0.5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5"/>
  <sheetViews>
    <sheetView workbookViewId="0">
      <selection activeCell="H11" sqref="H11"/>
    </sheetView>
  </sheetViews>
  <sheetFormatPr defaultColWidth="9" defaultRowHeight="13.5" outlineLevelRow="4"/>
  <cols>
    <col min="4" max="5" width="9.875" customWidth="1"/>
    <col min="6" max="6" width="14" customWidth="1"/>
    <col min="7" max="7" width="12.875" customWidth="1"/>
    <col min="8" max="9" width="40" customWidth="1"/>
  </cols>
  <sheetData>
    <row r="1" s="19" customFormat="1" ht="15" spans="1:9">
      <c r="A1" s="19" t="s">
        <v>93</v>
      </c>
      <c r="B1" s="19" t="s">
        <v>99</v>
      </c>
      <c r="C1" s="19" t="s">
        <v>241</v>
      </c>
      <c r="D1" s="19" t="s">
        <v>242</v>
      </c>
      <c r="E1" s="19" t="s">
        <v>243</v>
      </c>
      <c r="F1" s="19" t="s">
        <v>244</v>
      </c>
      <c r="G1" s="19" t="s">
        <v>245</v>
      </c>
      <c r="H1" s="19" t="str">
        <f>C1&amp;"备注"</f>
        <v>格子ID备注</v>
      </c>
      <c r="I1" s="19" t="str">
        <f>D1&amp;"备注"</f>
        <v>对应BUFF备注</v>
      </c>
    </row>
    <row r="2" spans="1:9">
      <c r="A2">
        <v>0</v>
      </c>
      <c r="B2" t="s">
        <v>246</v>
      </c>
      <c r="C2">
        <v>1</v>
      </c>
      <c r="D2">
        <v>0</v>
      </c>
      <c r="E2">
        <v>1</v>
      </c>
      <c r="F2">
        <v>0</v>
      </c>
      <c r="G2">
        <v>0</v>
      </c>
      <c r="H2" t="str">
        <f>INDEX(SkillArea!$B:$B,MATCH(C2,SkillArea!$A:$A,0))</f>
        <v>通用-随机1个敌人</v>
      </c>
      <c r="I2" t="str">
        <f>INDEX(BUFF!B:B,MATCH(D2,BUFF!A:A,0))</f>
        <v>物理普攻</v>
      </c>
    </row>
    <row r="3" spans="1:9">
      <c r="A3">
        <v>1</v>
      </c>
      <c r="B3" t="s">
        <v>237</v>
      </c>
      <c r="C3">
        <v>1</v>
      </c>
      <c r="D3">
        <v>0</v>
      </c>
      <c r="E3">
        <v>1</v>
      </c>
      <c r="F3">
        <v>0</v>
      </c>
      <c r="G3">
        <v>1</v>
      </c>
      <c r="H3" t="str">
        <f>INDEX(SkillArea!$B:$B,MATCH(C3,SkillArea!$A:$A,0))</f>
        <v>通用-随机1个敌人</v>
      </c>
      <c r="I3" t="str">
        <f>INDEX(BUFF!B:B,MATCH(D3,BUFF!A:A,0))</f>
        <v>物理普攻</v>
      </c>
    </row>
    <row r="4" spans="1:9">
      <c r="A4">
        <v>2</v>
      </c>
      <c r="B4" t="s">
        <v>237</v>
      </c>
      <c r="C4">
        <v>2</v>
      </c>
      <c r="D4">
        <v>0</v>
      </c>
      <c r="E4">
        <v>1</v>
      </c>
      <c r="F4">
        <v>0</v>
      </c>
      <c r="G4">
        <v>1</v>
      </c>
      <c r="H4" t="str">
        <f>INDEX(SkillArea!$B:$B,MATCH(C4,SkillArea!$A:$A,0))</f>
        <v>通用-随机2个敌人</v>
      </c>
      <c r="I4" t="str">
        <f>INDEX(BUFF!B:B,MATCH(D4,BUFF!A:A,0))</f>
        <v>物理普攻</v>
      </c>
    </row>
    <row r="5" spans="1:9">
      <c r="A5">
        <v>3</v>
      </c>
      <c r="B5" t="s">
        <v>237</v>
      </c>
      <c r="C5">
        <v>3</v>
      </c>
      <c r="D5">
        <v>0</v>
      </c>
      <c r="E5">
        <v>1</v>
      </c>
      <c r="F5">
        <v>0</v>
      </c>
      <c r="G5">
        <v>1</v>
      </c>
      <c r="H5" t="str">
        <f>INDEX(SkillArea!$B:$B,MATCH(C5,SkillArea!$A:$A,0))</f>
        <v>通用-随机3个敌人</v>
      </c>
      <c r="I5" t="str">
        <f>INDEX(BUFF!B:B,MATCH(D5,BUFF!A:A,0))</f>
        <v>物理普攻</v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F11"/>
  <sheetViews>
    <sheetView workbookViewId="0">
      <selection activeCell="E5" sqref="E5"/>
    </sheetView>
  </sheetViews>
  <sheetFormatPr defaultColWidth="9" defaultRowHeight="13.5" outlineLevelCol="5"/>
  <cols>
    <col min="2" max="2" width="17.25" customWidth="1"/>
  </cols>
  <sheetData>
    <row r="1" s="19" customFormat="1" ht="15" spans="1:6">
      <c r="A1" s="19" t="s">
        <v>93</v>
      </c>
      <c r="B1" s="19" t="s">
        <v>99</v>
      </c>
      <c r="C1" s="19" t="s">
        <v>247</v>
      </c>
      <c r="D1" s="19" t="s">
        <v>248</v>
      </c>
      <c r="E1" s="19" t="s">
        <v>249</v>
      </c>
      <c r="F1" s="19" t="s">
        <v>250</v>
      </c>
    </row>
    <row r="2" spans="1:6">
      <c r="A2">
        <v>1</v>
      </c>
      <c r="B2" t="s">
        <v>251</v>
      </c>
      <c r="C2">
        <v>0</v>
      </c>
      <c r="D2">
        <v>1</v>
      </c>
      <c r="E2" t="str">
        <f>INDEX(SkillInfo!B:B,MATCH($C2,SkillInfo!$A:$A,0))</f>
        <v>随机n个敌人</v>
      </c>
      <c r="F2" t="str">
        <f>INDEX(SkillInfo!C:C,MATCH($C2,SkillInfo!$A:$A,0))</f>
        <v>随机单位数</v>
      </c>
    </row>
    <row r="3" spans="1:6">
      <c r="A3">
        <v>2</v>
      </c>
      <c r="B3" t="s">
        <v>252</v>
      </c>
      <c r="C3">
        <v>0</v>
      </c>
      <c r="D3">
        <v>2</v>
      </c>
      <c r="E3" t="str">
        <f>INDEX(SkillInfo!B:B,MATCH($C3,SkillInfo!$A:$A,0))</f>
        <v>随机n个敌人</v>
      </c>
      <c r="F3" t="str">
        <f>INDEX(SkillInfo!C:C,MATCH($C3,SkillInfo!$A:$A,0))</f>
        <v>随机单位数</v>
      </c>
    </row>
    <row r="4" spans="1:6">
      <c r="A4">
        <v>3</v>
      </c>
      <c r="B4" t="s">
        <v>253</v>
      </c>
      <c r="C4">
        <v>0</v>
      </c>
      <c r="D4">
        <v>3</v>
      </c>
      <c r="E4" t="str">
        <f>INDEX(SkillInfo!B:B,MATCH($C4,SkillInfo!$A:$A,0))</f>
        <v>随机n个敌人</v>
      </c>
      <c r="F4" t="str">
        <f>INDEX(SkillInfo!C:C,MATCH($C4,SkillInfo!$A:$A,0))</f>
        <v>随机单位数</v>
      </c>
    </row>
    <row r="5" spans="1:6">
      <c r="A5">
        <v>4</v>
      </c>
      <c r="B5" t="s">
        <v>254</v>
      </c>
      <c r="C5">
        <v>0</v>
      </c>
      <c r="D5">
        <v>4</v>
      </c>
      <c r="E5" t="str">
        <f>INDEX(SkillInfo!B:B,MATCH($C5,SkillInfo!$A:$A,0))</f>
        <v>随机n个敌人</v>
      </c>
      <c r="F5" t="str">
        <f>INDEX(SkillInfo!C:C,MATCH($C5,SkillInfo!$A:$A,0))</f>
        <v>随机单位数</v>
      </c>
    </row>
    <row r="6" spans="1:6">
      <c r="A6">
        <v>5</v>
      </c>
      <c r="B6" t="s">
        <v>255</v>
      </c>
      <c r="C6">
        <v>0</v>
      </c>
      <c r="D6">
        <v>5</v>
      </c>
      <c r="E6" t="str">
        <f>INDEX(SkillInfo!B:B,MATCH($C6,SkillInfo!$A:$A,0))</f>
        <v>随机n个敌人</v>
      </c>
      <c r="F6" t="str">
        <f>INDEX(SkillInfo!C:C,MATCH($C6,SkillInfo!$A:$A,0))</f>
        <v>随机单位数</v>
      </c>
    </row>
    <row r="7" spans="1:6">
      <c r="A7">
        <v>6</v>
      </c>
      <c r="B7" t="s">
        <v>256</v>
      </c>
      <c r="C7">
        <v>0</v>
      </c>
      <c r="D7">
        <v>6</v>
      </c>
      <c r="E7" t="str">
        <f>INDEX(SkillInfo!B:B,MATCH($C7,SkillInfo!$A:$A,0))</f>
        <v>随机n个敌人</v>
      </c>
      <c r="F7" t="str">
        <f>INDEX(SkillInfo!C:C,MATCH($C7,SkillInfo!$A:$A,0))</f>
        <v>随机单位数</v>
      </c>
    </row>
    <row r="8" spans="1:6">
      <c r="A8">
        <v>7</v>
      </c>
      <c r="B8" t="s">
        <v>257</v>
      </c>
      <c r="C8">
        <v>0</v>
      </c>
      <c r="D8">
        <v>7</v>
      </c>
      <c r="E8" t="str">
        <f>INDEX(SkillInfo!B:B,MATCH($C8,SkillInfo!$A:$A,0))</f>
        <v>随机n个敌人</v>
      </c>
      <c r="F8" t="str">
        <f>INDEX(SkillInfo!C:C,MATCH($C8,SkillInfo!$A:$A,0))</f>
        <v>随机单位数</v>
      </c>
    </row>
    <row r="9" spans="1:6">
      <c r="A9">
        <v>8</v>
      </c>
      <c r="B9" t="s">
        <v>258</v>
      </c>
      <c r="C9">
        <v>0</v>
      </c>
      <c r="D9">
        <v>8</v>
      </c>
      <c r="E9" t="str">
        <f>INDEX(SkillInfo!B:B,MATCH($C9,SkillInfo!$A:$A,0))</f>
        <v>随机n个敌人</v>
      </c>
      <c r="F9" t="str">
        <f>INDEX(SkillInfo!C:C,MATCH($C9,SkillInfo!$A:$A,0))</f>
        <v>随机单位数</v>
      </c>
    </row>
    <row r="10" spans="1:6">
      <c r="A10">
        <v>9</v>
      </c>
      <c r="B10" t="s">
        <v>259</v>
      </c>
      <c r="C10">
        <v>0</v>
      </c>
      <c r="D10">
        <v>9</v>
      </c>
      <c r="E10" t="str">
        <f>INDEX(SkillInfo!B:B,MATCH($C10,SkillInfo!$A:$A,0))</f>
        <v>随机n个敌人</v>
      </c>
      <c r="F10" t="str">
        <f>INDEX(SkillInfo!C:C,MATCH($C10,SkillInfo!$A:$A,0))</f>
        <v>随机单位数</v>
      </c>
    </row>
    <row r="11" spans="1:6">
      <c r="A11">
        <v>10</v>
      </c>
      <c r="B11" t="s">
        <v>260</v>
      </c>
      <c r="C11">
        <v>1</v>
      </c>
      <c r="E11" t="str">
        <f>INDEX(SkillInfo!B:B,MATCH($C11,SkillInfo!$A:$A,0))</f>
        <v>全部敌人</v>
      </c>
      <c r="F11">
        <f>INDEX(SkillInfo!C:C,MATCH($C11,SkillInfo!$A:$A,0))</f>
        <v>0</v>
      </c>
    </row>
  </sheetData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2"/>
  <sheetViews>
    <sheetView workbookViewId="0">
      <selection activeCell="D2" sqref="D2"/>
    </sheetView>
  </sheetViews>
  <sheetFormatPr defaultColWidth="9" defaultRowHeight="13.5" outlineLevelRow="1"/>
  <cols>
    <col min="2" max="3" width="15" customWidth="1"/>
    <col min="6" max="6" width="10" customWidth="1"/>
  </cols>
  <sheetData>
    <row r="1" s="19" customFormat="1" ht="15" spans="1:12">
      <c r="A1" s="19" t="s">
        <v>93</v>
      </c>
      <c r="B1" s="19" t="s">
        <v>99</v>
      </c>
      <c r="C1" s="19" t="s">
        <v>261</v>
      </c>
      <c r="D1" s="19" t="s">
        <v>262</v>
      </c>
      <c r="E1" s="19" t="s">
        <v>263</v>
      </c>
      <c r="F1" s="19" t="s">
        <v>264</v>
      </c>
      <c r="G1" s="19" t="s">
        <v>265</v>
      </c>
      <c r="H1" s="19" t="s">
        <v>266</v>
      </c>
      <c r="I1" s="19" t="s">
        <v>267</v>
      </c>
      <c r="J1" s="19" t="s">
        <v>268</v>
      </c>
      <c r="K1" s="19" t="s">
        <v>269</v>
      </c>
      <c r="L1" s="19" t="s">
        <v>270</v>
      </c>
    </row>
    <row r="2" spans="1:12">
      <c r="A2">
        <v>0</v>
      </c>
      <c r="B2" t="s">
        <v>246</v>
      </c>
      <c r="C2">
        <v>0</v>
      </c>
      <c r="D2">
        <v>0</v>
      </c>
      <c r="E2">
        <v>0</v>
      </c>
      <c r="F2" t="s">
        <v>271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</row>
  </sheetData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P17"/>
  <sheetViews>
    <sheetView workbookViewId="0">
      <pane ySplit="1" topLeftCell="A2" activePane="bottomLeft" state="frozen"/>
      <selection/>
      <selection pane="bottomLeft" activeCell="Q14" sqref="Q14"/>
    </sheetView>
  </sheetViews>
  <sheetFormatPr defaultColWidth="9" defaultRowHeight="13.5"/>
  <cols>
    <col min="1" max="1" width="9" style="20"/>
    <col min="2" max="3" width="12.875" style="20" customWidth="1"/>
    <col min="4" max="5" width="9" style="21"/>
    <col min="6" max="6" width="33" style="21" customWidth="1"/>
    <col min="7" max="9" width="12.875" style="21" customWidth="1"/>
    <col min="10" max="12" width="10" style="21" customWidth="1"/>
    <col min="13" max="13" width="9" style="22" customWidth="1"/>
    <col min="14" max="14" width="12.875" style="22" customWidth="1"/>
    <col min="15" max="16" width="9" style="23"/>
  </cols>
  <sheetData>
    <row r="1" s="19" customFormat="1" ht="15" spans="1:16">
      <c r="A1" s="19" t="s">
        <v>247</v>
      </c>
      <c r="B1" s="19" t="s">
        <v>249</v>
      </c>
      <c r="C1" s="19" t="s">
        <v>250</v>
      </c>
      <c r="D1" s="19" t="s">
        <v>272</v>
      </c>
      <c r="E1" s="19" t="s">
        <v>273</v>
      </c>
      <c r="F1" s="24" t="s">
        <v>274</v>
      </c>
      <c r="G1" s="19" t="s">
        <v>275</v>
      </c>
      <c r="H1" s="19" t="s">
        <v>276</v>
      </c>
      <c r="I1" s="19" t="s">
        <v>277</v>
      </c>
      <c r="J1" s="19" t="s">
        <v>278</v>
      </c>
      <c r="K1" s="19" t="s">
        <v>279</v>
      </c>
      <c r="L1" s="19" t="s">
        <v>280</v>
      </c>
      <c r="M1" s="19" t="s">
        <v>281</v>
      </c>
      <c r="N1" s="19" t="s">
        <v>282</v>
      </c>
      <c r="O1" s="24" t="s">
        <v>283</v>
      </c>
      <c r="P1" s="24" t="s">
        <v>284</v>
      </c>
    </row>
    <row r="2" ht="16.5" spans="1:16">
      <c r="A2" s="25">
        <v>0</v>
      </c>
      <c r="B2" s="25" t="s">
        <v>285</v>
      </c>
      <c r="C2" s="25" t="s">
        <v>286</v>
      </c>
      <c r="D2" s="26">
        <v>0</v>
      </c>
      <c r="E2" s="26" t="s">
        <v>287</v>
      </c>
      <c r="F2" s="26" t="s">
        <v>288</v>
      </c>
      <c r="G2" s="26" t="s">
        <v>289</v>
      </c>
      <c r="H2" s="26" t="s">
        <v>290</v>
      </c>
      <c r="I2" s="26" t="s">
        <v>291</v>
      </c>
      <c r="J2" s="26"/>
      <c r="K2" s="26"/>
      <c r="L2" s="26"/>
      <c r="M2" s="27">
        <v>0</v>
      </c>
      <c r="N2" s="27" t="s">
        <v>292</v>
      </c>
      <c r="O2" s="28">
        <v>0</v>
      </c>
      <c r="P2" s="28" t="s">
        <v>26</v>
      </c>
    </row>
    <row r="3" ht="16.5" spans="1:16">
      <c r="A3" s="25">
        <v>1</v>
      </c>
      <c r="B3" s="25" t="s">
        <v>260</v>
      </c>
      <c r="C3" s="25"/>
      <c r="D3" s="26">
        <v>1</v>
      </c>
      <c r="E3" s="26" t="s">
        <v>293</v>
      </c>
      <c r="F3" s="26" t="s">
        <v>294</v>
      </c>
      <c r="G3" s="26" t="s">
        <v>290</v>
      </c>
      <c r="H3" s="26" t="s">
        <v>295</v>
      </c>
      <c r="I3" s="26"/>
      <c r="J3" s="26"/>
      <c r="K3" s="26"/>
      <c r="L3" s="26"/>
      <c r="M3" s="27">
        <v>1</v>
      </c>
      <c r="N3" s="27" t="s">
        <v>296</v>
      </c>
      <c r="O3" s="28">
        <v>1</v>
      </c>
      <c r="P3" s="28" t="s">
        <v>297</v>
      </c>
    </row>
    <row r="4" ht="16.5" spans="1:16">
      <c r="A4" s="25">
        <v>100</v>
      </c>
      <c r="B4" s="25" t="s">
        <v>298</v>
      </c>
      <c r="C4" s="25" t="s">
        <v>286</v>
      </c>
      <c r="D4" s="26"/>
      <c r="E4" s="26"/>
      <c r="F4" s="26"/>
      <c r="G4" s="26"/>
      <c r="H4" s="26"/>
      <c r="I4" s="26"/>
      <c r="J4" s="26"/>
      <c r="K4" s="26"/>
      <c r="L4" s="26"/>
      <c r="M4" s="27">
        <v>10</v>
      </c>
      <c r="N4" s="27" t="s">
        <v>299</v>
      </c>
      <c r="O4" s="28">
        <v>2</v>
      </c>
      <c r="P4" s="28" t="s">
        <v>300</v>
      </c>
    </row>
    <row r="5" ht="16.5" spans="1:16">
      <c r="A5" s="25">
        <v>101</v>
      </c>
      <c r="B5" s="25" t="s">
        <v>301</v>
      </c>
      <c r="C5" s="25"/>
      <c r="D5" s="26"/>
      <c r="E5" s="26"/>
      <c r="F5" s="26"/>
      <c r="G5" s="26"/>
      <c r="H5" s="26"/>
      <c r="I5" s="26"/>
      <c r="J5" s="26"/>
      <c r="K5" s="26"/>
      <c r="L5" s="26"/>
      <c r="M5" s="27">
        <v>20</v>
      </c>
      <c r="N5" s="27" t="s">
        <v>302</v>
      </c>
      <c r="O5" s="28">
        <v>3</v>
      </c>
      <c r="P5" s="28" t="s">
        <v>303</v>
      </c>
    </row>
    <row r="6" ht="16.5" spans="1:16">
      <c r="A6" s="25"/>
      <c r="B6" s="25"/>
      <c r="C6" s="25"/>
      <c r="D6" s="26"/>
      <c r="E6" s="26"/>
      <c r="F6" s="26"/>
      <c r="G6" s="26"/>
      <c r="H6" s="26"/>
      <c r="I6" s="26"/>
      <c r="J6" s="26"/>
      <c r="K6" s="26"/>
      <c r="L6" s="26"/>
      <c r="M6" s="27">
        <v>21</v>
      </c>
      <c r="N6" s="27" t="s">
        <v>304</v>
      </c>
      <c r="O6" s="28">
        <v>4</v>
      </c>
      <c r="P6" s="28" t="s">
        <v>305</v>
      </c>
    </row>
    <row r="7" ht="16.5" spans="1:16">
      <c r="A7" s="25"/>
      <c r="B7" s="25"/>
      <c r="C7" s="25"/>
      <c r="D7" s="26"/>
      <c r="E7" s="26"/>
      <c r="F7" s="26"/>
      <c r="G7" s="26"/>
      <c r="H7" s="26"/>
      <c r="I7" s="26"/>
      <c r="J7" s="26"/>
      <c r="K7" s="26"/>
      <c r="L7" s="26"/>
      <c r="M7" s="27">
        <v>22</v>
      </c>
      <c r="N7" s="27" t="s">
        <v>306</v>
      </c>
      <c r="O7" s="28">
        <v>5</v>
      </c>
      <c r="P7" s="28" t="s">
        <v>307</v>
      </c>
    </row>
    <row r="8" ht="16.5" spans="1:16">
      <c r="A8" s="25"/>
      <c r="B8" s="25"/>
      <c r="C8" s="25"/>
      <c r="D8" s="26"/>
      <c r="E8" s="26"/>
      <c r="F8" s="26"/>
      <c r="G8" s="26"/>
      <c r="H8" s="26"/>
      <c r="I8" s="26"/>
      <c r="J8" s="26"/>
      <c r="K8" s="26"/>
      <c r="L8" s="26"/>
      <c r="M8" s="27">
        <v>30</v>
      </c>
      <c r="N8" s="27" t="s">
        <v>308</v>
      </c>
      <c r="O8" s="28"/>
      <c r="P8" s="28"/>
    </row>
    <row r="9" ht="16.5" spans="1:16">
      <c r="A9" s="25"/>
      <c r="B9" s="25"/>
      <c r="C9" s="25"/>
      <c r="D9" s="26"/>
      <c r="E9" s="26"/>
      <c r="F9" s="26"/>
      <c r="G9" s="26"/>
      <c r="H9" s="26"/>
      <c r="I9" s="26"/>
      <c r="J9" s="26"/>
      <c r="K9" s="26"/>
      <c r="L9" s="26"/>
      <c r="M9" s="27">
        <v>40</v>
      </c>
      <c r="N9" s="27" t="s">
        <v>309</v>
      </c>
      <c r="O9" s="28"/>
      <c r="P9" s="28"/>
    </row>
    <row r="10" ht="16.5" spans="1:16">
      <c r="A10" s="25"/>
      <c r="B10" s="25"/>
      <c r="C10" s="25"/>
      <c r="D10" s="26"/>
      <c r="E10" s="26"/>
      <c r="F10" s="26"/>
      <c r="G10" s="26"/>
      <c r="H10" s="26"/>
      <c r="I10" s="26"/>
      <c r="J10" s="26"/>
      <c r="K10" s="26"/>
      <c r="L10" s="26"/>
      <c r="M10" s="27">
        <v>50</v>
      </c>
      <c r="N10" s="27" t="s">
        <v>310</v>
      </c>
      <c r="O10" s="28"/>
      <c r="P10" s="28"/>
    </row>
    <row r="11" ht="16.5" spans="1:16">
      <c r="A11" s="25"/>
      <c r="B11" s="25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7">
        <v>60</v>
      </c>
      <c r="N11" s="27" t="s">
        <v>311</v>
      </c>
      <c r="O11" s="28"/>
      <c r="P11" s="28"/>
    </row>
    <row r="12" ht="16.5" spans="1:16">
      <c r="A12" s="25"/>
      <c r="B12" s="25"/>
      <c r="C12" s="25"/>
      <c r="D12" s="26"/>
      <c r="E12" s="26"/>
      <c r="F12" s="26"/>
      <c r="G12" s="26"/>
      <c r="H12" s="26"/>
      <c r="I12" s="26"/>
      <c r="J12" s="26"/>
      <c r="K12" s="26"/>
      <c r="L12" s="26"/>
      <c r="M12" s="27">
        <v>70</v>
      </c>
      <c r="N12" s="27" t="s">
        <v>312</v>
      </c>
      <c r="O12" s="28"/>
      <c r="P12" s="28"/>
    </row>
    <row r="13" ht="16.5" spans="1:16">
      <c r="A13" s="25"/>
      <c r="B13" s="25"/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27">
        <v>75</v>
      </c>
      <c r="N13" s="27" t="s">
        <v>313</v>
      </c>
      <c r="O13" s="28"/>
      <c r="P13" s="28"/>
    </row>
    <row r="14" ht="16.5" spans="1:16">
      <c r="A14" s="25"/>
      <c r="B14" s="25"/>
      <c r="C14" s="25"/>
      <c r="D14" s="26"/>
      <c r="E14" s="26"/>
      <c r="F14" s="26"/>
      <c r="G14" s="26"/>
      <c r="H14" s="26"/>
      <c r="I14" s="26"/>
      <c r="J14" s="26"/>
      <c r="K14" s="26"/>
      <c r="L14" s="26"/>
      <c r="M14" s="27">
        <v>80</v>
      </c>
      <c r="N14" s="27" t="s">
        <v>314</v>
      </c>
      <c r="O14" s="28"/>
      <c r="P14" s="28"/>
    </row>
    <row r="15" ht="16.5" spans="1:16">
      <c r="A15" s="25"/>
      <c r="B15" s="25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7">
        <v>85</v>
      </c>
      <c r="N15" s="27" t="s">
        <v>315</v>
      </c>
      <c r="O15" s="28"/>
      <c r="P15" s="28"/>
    </row>
    <row r="16" ht="16.5" spans="1:16">
      <c r="A16" s="25"/>
      <c r="B16" s="25"/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7">
        <v>100</v>
      </c>
      <c r="N16" s="27" t="s">
        <v>316</v>
      </c>
      <c r="O16" s="28"/>
      <c r="P16" s="28"/>
    </row>
    <row r="17" ht="16.5" spans="1:16">
      <c r="A17" s="25"/>
      <c r="B17" s="25"/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27">
        <v>200</v>
      </c>
      <c r="N17" s="27" t="s">
        <v>317</v>
      </c>
      <c r="O17" s="28"/>
      <c r="P17" s="28"/>
    </row>
  </sheetData>
  <pageMargins left="0.75" right="0.75" top="1" bottom="1" header="0.5" footer="0.5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B25"/>
  <sheetViews>
    <sheetView workbookViewId="0">
      <selection activeCell="D21" sqref="D21"/>
    </sheetView>
  </sheetViews>
  <sheetFormatPr defaultColWidth="9" defaultRowHeight="13.5" outlineLevelCol="1"/>
  <cols>
    <col min="1" max="1" width="13.125" customWidth="1"/>
  </cols>
  <sheetData>
    <row r="1" spans="1:2">
      <c r="A1" t="s">
        <v>318</v>
      </c>
      <c r="B1" s="1"/>
    </row>
    <row r="2" spans="1:2">
      <c r="A2" t="s">
        <v>319</v>
      </c>
      <c r="B2" s="2"/>
    </row>
    <row r="3" spans="1:2">
      <c r="A3" t="s">
        <v>320</v>
      </c>
      <c r="B3" s="2"/>
    </row>
    <row r="4" spans="1:2">
      <c r="A4" t="s">
        <v>321</v>
      </c>
      <c r="B4" s="3"/>
    </row>
    <row r="5" spans="1:2">
      <c r="A5" t="s">
        <v>322</v>
      </c>
      <c r="B5" s="4"/>
    </row>
    <row r="6" spans="1:2">
      <c r="A6" t="s">
        <v>323</v>
      </c>
      <c r="B6" s="5"/>
    </row>
    <row r="7" spans="1:2">
      <c r="A7" t="s">
        <v>324</v>
      </c>
      <c r="B7" s="6"/>
    </row>
    <row r="8" spans="1:2">
      <c r="A8" t="s">
        <v>325</v>
      </c>
      <c r="B8" s="7"/>
    </row>
    <row r="9" spans="1:2">
      <c r="A9" t="s">
        <v>326</v>
      </c>
      <c r="B9" s="8"/>
    </row>
    <row r="10" spans="1:2">
      <c r="A10" t="s">
        <v>327</v>
      </c>
      <c r="B10" s="9"/>
    </row>
    <row r="11" spans="1:2">
      <c r="A11" t="s">
        <v>328</v>
      </c>
      <c r="B11" s="9"/>
    </row>
    <row r="12" spans="1:2">
      <c r="A12" t="s">
        <v>329</v>
      </c>
      <c r="B12" s="9"/>
    </row>
    <row r="13" spans="1:2">
      <c r="A13" t="s">
        <v>330</v>
      </c>
      <c r="B13" s="9"/>
    </row>
    <row r="14" spans="1:2">
      <c r="A14" t="s">
        <v>331</v>
      </c>
      <c r="B14" s="10"/>
    </row>
    <row r="15" spans="1:2">
      <c r="A15" t="s">
        <v>332</v>
      </c>
      <c r="B15" s="11"/>
    </row>
    <row r="16" spans="1:2">
      <c r="A16" t="s">
        <v>333</v>
      </c>
      <c r="B16" s="12"/>
    </row>
    <row r="17" spans="1:2">
      <c r="A17" t="s">
        <v>334</v>
      </c>
      <c r="B17" s="13"/>
    </row>
    <row r="18" spans="1:2">
      <c r="A18" t="s">
        <v>335</v>
      </c>
      <c r="B18" s="2"/>
    </row>
    <row r="19" spans="1:2">
      <c r="A19" t="s">
        <v>336</v>
      </c>
      <c r="B19" s="14"/>
    </row>
    <row r="20" spans="1:2">
      <c r="A20" t="s">
        <v>337</v>
      </c>
      <c r="B20" s="15"/>
    </row>
    <row r="21" spans="1:2">
      <c r="A21" t="s">
        <v>338</v>
      </c>
      <c r="B21" s="16"/>
    </row>
    <row r="22" spans="1:2">
      <c r="A22" t="s">
        <v>339</v>
      </c>
      <c r="B22" s="1"/>
    </row>
    <row r="23" spans="1:2">
      <c r="A23" t="s">
        <v>340</v>
      </c>
      <c r="B23" s="17"/>
    </row>
    <row r="24" spans="1:2">
      <c r="A24" t="s">
        <v>341</v>
      </c>
      <c r="B24" s="18"/>
    </row>
    <row r="25" spans="1:2">
      <c r="A25" t="s">
        <v>342</v>
      </c>
      <c r="B25" s="3"/>
    </row>
  </sheetData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C11"/>
  <sheetViews>
    <sheetView workbookViewId="0">
      <selection activeCell="F7" sqref="F7"/>
    </sheetView>
  </sheetViews>
  <sheetFormatPr defaultColWidth="9" defaultRowHeight="13.5" outlineLevelCol="2"/>
  <cols>
    <col min="1" max="1" width="10.875" customWidth="1"/>
  </cols>
  <sheetData>
    <row r="1" spans="1:3">
      <c r="A1" t="s">
        <v>343</v>
      </c>
      <c r="B1" t="s">
        <v>344</v>
      </c>
      <c r="C1" t="s">
        <v>345</v>
      </c>
    </row>
    <row r="2" spans="1:3">
      <c r="A2">
        <v>1</v>
      </c>
      <c r="B2">
        <v>0</v>
      </c>
      <c r="C2">
        <v>0</v>
      </c>
    </row>
    <row r="3" spans="1:3">
      <c r="A3">
        <v>2</v>
      </c>
      <c r="B3">
        <v>0</v>
      </c>
      <c r="C3">
        <v>0</v>
      </c>
    </row>
    <row r="4" spans="1:3">
      <c r="A4">
        <v>3</v>
      </c>
      <c r="B4">
        <v>1</v>
      </c>
      <c r="C4">
        <v>1</v>
      </c>
    </row>
    <row r="5" spans="1:3">
      <c r="A5">
        <v>4</v>
      </c>
      <c r="B5">
        <v>1</v>
      </c>
      <c r="C5">
        <v>1</v>
      </c>
    </row>
    <row r="6" spans="1:3">
      <c r="A6">
        <v>5</v>
      </c>
      <c r="B6">
        <v>2</v>
      </c>
      <c r="C6">
        <v>1</v>
      </c>
    </row>
    <row r="7" spans="1:3">
      <c r="A7">
        <v>6</v>
      </c>
      <c r="B7">
        <v>2</v>
      </c>
      <c r="C7">
        <v>2</v>
      </c>
    </row>
    <row r="8" spans="1:3">
      <c r="A8">
        <v>7</v>
      </c>
      <c r="B8">
        <v>3</v>
      </c>
      <c r="C8">
        <v>2</v>
      </c>
    </row>
    <row r="9" spans="1:3">
      <c r="A9">
        <v>8</v>
      </c>
      <c r="B9">
        <v>3</v>
      </c>
      <c r="C9">
        <v>2</v>
      </c>
    </row>
    <row r="10" spans="1:3">
      <c r="A10">
        <v>9</v>
      </c>
      <c r="B10">
        <v>3</v>
      </c>
      <c r="C10">
        <v>2</v>
      </c>
    </row>
    <row r="11" spans="1:3">
      <c r="A11">
        <v>10</v>
      </c>
      <c r="B11">
        <v>4</v>
      </c>
      <c r="C11">
        <v>3</v>
      </c>
    </row>
  </sheetData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B0F0"/>
  </sheetPr>
  <dimension ref="L5:AJ7"/>
  <sheetViews>
    <sheetView workbookViewId="0">
      <selection activeCell="X14" sqref="X14"/>
    </sheetView>
  </sheetViews>
  <sheetFormatPr defaultColWidth="4.16666666666667" defaultRowHeight="13.5" outlineLevelRow="6"/>
  <cols>
    <col min="1" max="16384" width="4.16666666666667" customWidth="1"/>
  </cols>
  <sheetData>
    <row r="5" spans="12:36">
      <c r="L5">
        <v>201</v>
      </c>
      <c r="X5">
        <v>202</v>
      </c>
      <c r="AJ5">
        <v>203</v>
      </c>
    </row>
    <row r="6" spans="12:36">
      <c r="L6">
        <v>201</v>
      </c>
      <c r="X6">
        <v>202</v>
      </c>
      <c r="AJ6">
        <v>203</v>
      </c>
    </row>
    <row r="7" spans="12:36">
      <c r="L7">
        <v>201</v>
      </c>
      <c r="X7">
        <v>202</v>
      </c>
      <c r="AJ7">
        <v>203</v>
      </c>
    </row>
  </sheetData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00B0F0"/>
  </sheetPr>
  <dimension ref="L5:AJ7"/>
  <sheetViews>
    <sheetView workbookViewId="0">
      <selection activeCell="R47" sqref="R47"/>
    </sheetView>
  </sheetViews>
  <sheetFormatPr defaultColWidth="4.16666666666667" defaultRowHeight="13.5" outlineLevelRow="6"/>
  <cols>
    <col min="1" max="16384" width="4.16666666666667" customWidth="1"/>
  </cols>
  <sheetData>
    <row r="5" spans="12:36">
      <c r="L5">
        <v>100</v>
      </c>
      <c r="X5">
        <v>100</v>
      </c>
      <c r="AJ5">
        <v>100</v>
      </c>
    </row>
    <row r="6" spans="12:36">
      <c r="L6">
        <v>100</v>
      </c>
      <c r="X6">
        <v>100</v>
      </c>
      <c r="AJ6">
        <v>100</v>
      </c>
    </row>
    <row r="7" spans="12:36">
      <c r="L7">
        <v>100</v>
      </c>
      <c r="X7">
        <v>100</v>
      </c>
      <c r="AJ7">
        <v>100</v>
      </c>
    </row>
  </sheetData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0" tint="-0.35"/>
  </sheetPr>
  <dimension ref="A1:H10"/>
  <sheetViews>
    <sheetView zoomScale="130" zoomScaleNormal="130" workbookViewId="0">
      <selection activeCell="B28" sqref="B28"/>
    </sheetView>
  </sheetViews>
  <sheetFormatPr defaultColWidth="9" defaultRowHeight="13.5" outlineLevelCol="7"/>
  <sheetData>
    <row r="1" spans="1:8">
      <c r="A1" t="s">
        <v>142</v>
      </c>
      <c r="B1">
        <v>2</v>
      </c>
      <c r="C1">
        <v>-1</v>
      </c>
      <c r="D1" t="s">
        <v>140</v>
      </c>
      <c r="E1">
        <v>208</v>
      </c>
      <c r="F1">
        <v>0</v>
      </c>
      <c r="G1">
        <v>175</v>
      </c>
      <c r="H1">
        <v>0</v>
      </c>
    </row>
    <row r="2" spans="1:8">
      <c r="A2" t="s">
        <v>139</v>
      </c>
      <c r="B2">
        <v>2</v>
      </c>
      <c r="C2">
        <v>-1</v>
      </c>
      <c r="D2" t="s">
        <v>140</v>
      </c>
      <c r="E2">
        <v>202</v>
      </c>
      <c r="F2">
        <v>0</v>
      </c>
      <c r="G2">
        <v>151</v>
      </c>
      <c r="H2">
        <v>0</v>
      </c>
    </row>
    <row r="3" spans="1:1">
      <c r="A3" t="s">
        <v>346</v>
      </c>
    </row>
    <row r="4" spans="1:1">
      <c r="A4" t="s">
        <v>346</v>
      </c>
    </row>
    <row r="5" spans="1:1">
      <c r="A5" t="s">
        <v>346</v>
      </c>
    </row>
    <row r="6" spans="1:1">
      <c r="A6" t="s">
        <v>346</v>
      </c>
    </row>
    <row r="7" spans="1:1">
      <c r="A7" t="s">
        <v>346</v>
      </c>
    </row>
    <row r="8" spans="1:1">
      <c r="A8" t="s">
        <v>346</v>
      </c>
    </row>
    <row r="9" spans="1:1">
      <c r="A9" t="s">
        <v>346</v>
      </c>
    </row>
    <row r="10" spans="1:1">
      <c r="A10" t="s">
        <v>346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9">
    <comment s:ref="H2" rgbClr="39C8BC"/>
    <comment s:ref="I2" rgbClr="39C8BC"/>
    <comment s:ref="G3" rgbClr="39C8BC"/>
    <comment s:ref="H3" rgbClr="39C8BC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版本日志</vt:lpstr>
      <vt:lpstr>Game</vt:lpstr>
      <vt:lpstr>GameParams</vt:lpstr>
      <vt:lpstr>PlayerData</vt:lpstr>
      <vt:lpstr>SavedGames</vt:lpstr>
      <vt:lpstr>Cards</vt:lpstr>
      <vt:lpstr>DrawCards</vt:lpstr>
      <vt:lpstr>DrawMonsters</vt:lpstr>
      <vt:lpstr>StoreCardsShowPosition</vt:lpstr>
      <vt:lpstr>FightCardShowPosition</vt:lpstr>
      <vt:lpstr>Equips</vt:lpstr>
      <vt:lpstr>Icons</vt:lpstr>
      <vt:lpstr>SkillUpgrading</vt:lpstr>
      <vt:lpstr>Skills</vt:lpstr>
      <vt:lpstr>SkillArea</vt:lpstr>
      <vt:lpstr>BUFF</vt:lpstr>
      <vt:lpstr>SkillInfo</vt:lpstr>
      <vt:lpstr>Colors</vt:lpstr>
      <vt:lpstr>ContinuousWin</vt:lpstr>
      <vt:lpstr>DataIDPage</vt:lpstr>
      <vt:lpstr>ItemTypePage</vt:lpstr>
      <vt:lpstr>FightData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fusizhe1</dc:creator>
  <cp:lastModifiedBy>13522786075</cp:lastModifiedBy>
  <dcterms:created xsi:type="dcterms:W3CDTF">2022-01-18T10:07:00Z</dcterms:created>
  <dcterms:modified xsi:type="dcterms:W3CDTF">2022-03-01T10:53:59Z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4800E975B43E46EBA8AB226E8355DC38</vt:lpwstr>
  </property>
  <property fmtid="{D5CDD505-2E9C-101B-9397-08002B2CF9AE}" pid="3" name="KSOProductBuildVer">
    <vt:lpwstr>2052-11.1.0.11294</vt:lpwstr>
  </property>
</Properties>
</file>