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oah/Dropbox/My Mac (Noahs-MacBook-Pro.local)/Desktop/projects/GotchiToys/gotchi-vault-public/vQi distributions/"/>
    </mc:Choice>
  </mc:AlternateContent>
  <xr:revisionPtr revIDLastSave="0" documentId="13_ncr:1_{73AD5EE9-347E-2C4B-9341-264D17810933}" xr6:coauthVersionLast="47" xr6:coauthVersionMax="47" xr10:uidLastSave="{00000000-0000-0000-0000-000000000000}"/>
  <bookViews>
    <workbookView xWindow="1160" yWindow="980" windowWidth="27640" windowHeight="16440" xr2:uid="{146C85FA-3B65-814B-A043-A5585B44F90E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E3" i="1" s="1"/>
  <c r="F3" i="1" s="1"/>
  <c r="D4" i="1"/>
  <c r="D5" i="1"/>
  <c r="D6" i="1"/>
  <c r="D7" i="1"/>
  <c r="D8" i="1"/>
  <c r="D9" i="1"/>
  <c r="E9" i="1" s="1"/>
  <c r="F9" i="1" s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E25" i="1" s="1"/>
  <c r="F25" i="1" s="1"/>
  <c r="D26" i="1"/>
  <c r="D27" i="1"/>
  <c r="D28" i="1"/>
  <c r="D29" i="1"/>
  <c r="D30" i="1"/>
  <c r="D31" i="1"/>
  <c r="D32" i="1"/>
  <c r="D33" i="1"/>
  <c r="E33" i="1" s="1"/>
  <c r="F33" i="1" s="1"/>
  <c r="D34" i="1"/>
  <c r="D35" i="1"/>
  <c r="D36" i="1"/>
  <c r="D37" i="1"/>
  <c r="D38" i="1"/>
  <c r="D39" i="1"/>
  <c r="E39" i="1" s="1"/>
  <c r="F39" i="1" s="1"/>
  <c r="D40" i="1"/>
  <c r="D41" i="1"/>
  <c r="E41" i="1" s="1"/>
  <c r="F41" i="1" s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E54" i="1" s="1"/>
  <c r="F54" i="1" s="1"/>
  <c r="D55" i="1"/>
  <c r="D56" i="1"/>
  <c r="D57" i="1"/>
  <c r="E57" i="1" s="1"/>
  <c r="F57" i="1" s="1"/>
  <c r="D58" i="1"/>
  <c r="D59" i="1"/>
  <c r="D60" i="1"/>
  <c r="D61" i="1"/>
  <c r="D62" i="1"/>
  <c r="D63" i="1"/>
  <c r="D64" i="1"/>
  <c r="D65" i="1"/>
  <c r="E65" i="1" s="1"/>
  <c r="F65" i="1" s="1"/>
  <c r="D66" i="1"/>
  <c r="D67" i="1"/>
  <c r="D68" i="1"/>
  <c r="D69" i="1"/>
  <c r="D70" i="1"/>
  <c r="E70" i="1" s="1"/>
  <c r="F70" i="1" s="1"/>
  <c r="D71" i="1"/>
  <c r="E71" i="1" s="1"/>
  <c r="F71" i="1" s="1"/>
  <c r="D72" i="1"/>
  <c r="D73" i="1"/>
  <c r="E73" i="1" s="1"/>
  <c r="F73" i="1" s="1"/>
  <c r="D74" i="1"/>
  <c r="D75" i="1"/>
  <c r="D76" i="1"/>
  <c r="D77" i="1"/>
  <c r="D78" i="1"/>
  <c r="E78" i="1" s="1"/>
  <c r="F78" i="1" s="1"/>
  <c r="D79" i="1"/>
  <c r="D80" i="1"/>
  <c r="D81" i="1"/>
  <c r="E81" i="1" s="1"/>
  <c r="F81" i="1" s="1"/>
  <c r="D82" i="1"/>
  <c r="D83" i="1"/>
  <c r="D84" i="1"/>
  <c r="D85" i="1"/>
  <c r="D86" i="1"/>
  <c r="D87" i="1"/>
  <c r="D88" i="1"/>
  <c r="D89" i="1"/>
  <c r="E89" i="1" s="1"/>
  <c r="F89" i="1" s="1"/>
  <c r="D90" i="1"/>
  <c r="D91" i="1"/>
  <c r="D92" i="1"/>
  <c r="D93" i="1"/>
  <c r="E93" i="1" s="1"/>
  <c r="F93" i="1" s="1"/>
  <c r="D94" i="1"/>
  <c r="D95" i="1"/>
  <c r="D96" i="1"/>
  <c r="D97" i="1"/>
  <c r="E97" i="1" s="1"/>
  <c r="F97" i="1" s="1"/>
  <c r="D98" i="1"/>
  <c r="D99" i="1"/>
  <c r="D100" i="1"/>
  <c r="D101" i="1"/>
  <c r="D102" i="1"/>
  <c r="D103" i="1"/>
  <c r="D104" i="1"/>
  <c r="D105" i="1"/>
  <c r="E105" i="1" s="1"/>
  <c r="F105" i="1" s="1"/>
  <c r="D106" i="1"/>
  <c r="D107" i="1"/>
  <c r="D108" i="1"/>
  <c r="D109" i="1"/>
  <c r="D110" i="1"/>
  <c r="E110" i="1" s="1"/>
  <c r="F110" i="1" s="1"/>
  <c r="D111" i="1"/>
  <c r="E111" i="1" s="1"/>
  <c r="F111" i="1" s="1"/>
  <c r="D112" i="1"/>
  <c r="D113" i="1"/>
  <c r="E113" i="1" s="1"/>
  <c r="F113" i="1" s="1"/>
  <c r="D114" i="1"/>
  <c r="D115" i="1"/>
  <c r="D116" i="1"/>
  <c r="D117" i="1"/>
  <c r="D118" i="1"/>
  <c r="E118" i="1" s="1"/>
  <c r="F118" i="1" s="1"/>
  <c r="D119" i="1"/>
  <c r="E119" i="1" s="1"/>
  <c r="F119" i="1" s="1"/>
  <c r="D120" i="1"/>
  <c r="D121" i="1"/>
  <c r="E121" i="1" s="1"/>
  <c r="F121" i="1" s="1"/>
  <c r="D122" i="1"/>
  <c r="D123" i="1"/>
  <c r="D124" i="1"/>
  <c r="D125" i="1"/>
  <c r="E125" i="1" s="1"/>
  <c r="F125" i="1" s="1"/>
  <c r="D126" i="1"/>
  <c r="E8" i="1"/>
  <c r="F8" i="1" s="1"/>
  <c r="E17" i="1"/>
  <c r="F17" i="1" s="1"/>
  <c r="E40" i="1"/>
  <c r="F40" i="1" s="1"/>
  <c r="E48" i="1"/>
  <c r="F48" i="1" s="1"/>
  <c r="E49" i="1"/>
  <c r="F49" i="1" s="1"/>
  <c r="E62" i="1"/>
  <c r="F62" i="1" s="1"/>
  <c r="E64" i="1"/>
  <c r="F64" i="1" s="1"/>
  <c r="E80" i="1"/>
  <c r="F80" i="1" s="1"/>
  <c r="E88" i="1"/>
  <c r="F88" i="1" s="1"/>
  <c r="E94" i="1"/>
  <c r="F94" i="1" s="1"/>
  <c r="E96" i="1"/>
  <c r="F96" i="1" s="1"/>
  <c r="E104" i="1"/>
  <c r="F104" i="1" s="1"/>
  <c r="E117" i="1"/>
  <c r="F117" i="1" s="1"/>
  <c r="E120" i="1"/>
  <c r="F120" i="1" s="1"/>
  <c r="E85" i="1"/>
  <c r="F85" i="1" s="1"/>
  <c r="E101" i="1"/>
  <c r="F101" i="1" s="1"/>
  <c r="E112" i="1"/>
  <c r="F112" i="1" s="1"/>
  <c r="E126" i="1"/>
  <c r="F126" i="1" s="1"/>
  <c r="E5" i="1"/>
  <c r="F5" i="1" s="1"/>
  <c r="E6" i="1"/>
  <c r="F6" i="1" s="1"/>
  <c r="E7" i="1"/>
  <c r="F7" i="1" s="1"/>
  <c r="E13" i="1"/>
  <c r="F13" i="1" s="1"/>
  <c r="E21" i="1"/>
  <c r="F21" i="1" s="1"/>
  <c r="E22" i="1"/>
  <c r="F22" i="1" s="1"/>
  <c r="E23" i="1"/>
  <c r="F23" i="1" s="1"/>
  <c r="E24" i="1"/>
  <c r="F24" i="1" s="1"/>
  <c r="E32" i="1"/>
  <c r="F32" i="1" s="1"/>
  <c r="E37" i="1"/>
  <c r="F37" i="1" s="1"/>
  <c r="E53" i="1"/>
  <c r="F53" i="1" s="1"/>
  <c r="E55" i="1"/>
  <c r="F55" i="1" s="1"/>
  <c r="E56" i="1"/>
  <c r="F56" i="1" s="1"/>
  <c r="E60" i="1"/>
  <c r="F60" i="1" s="1"/>
  <c r="E61" i="1"/>
  <c r="F61" i="1" s="1"/>
  <c r="E69" i="1"/>
  <c r="F69" i="1" s="1"/>
  <c r="E72" i="1"/>
  <c r="F72" i="1" s="1"/>
  <c r="E77" i="1"/>
  <c r="F77" i="1" s="1"/>
  <c r="E86" i="1"/>
  <c r="F86" i="1" s="1"/>
  <c r="E87" i="1"/>
  <c r="F87" i="1" s="1"/>
  <c r="E92" i="1"/>
  <c r="F92" i="1" s="1"/>
  <c r="E109" i="1"/>
  <c r="F109" i="1" s="1"/>
  <c r="E100" i="1"/>
  <c r="F100" i="1" s="1"/>
  <c r="E102" i="1"/>
  <c r="F102" i="1" s="1"/>
  <c r="E116" i="1"/>
  <c r="F116" i="1" s="1"/>
  <c r="E124" i="1"/>
  <c r="F124" i="1" s="1"/>
  <c r="E14" i="1"/>
  <c r="F14" i="1" s="1"/>
  <c r="E15" i="1"/>
  <c r="F15" i="1" s="1"/>
  <c r="E16" i="1"/>
  <c r="F16" i="1" s="1"/>
  <c r="E29" i="1"/>
  <c r="F29" i="1" s="1"/>
  <c r="E30" i="1"/>
  <c r="F30" i="1" s="1"/>
  <c r="E31" i="1"/>
  <c r="F31" i="1" s="1"/>
  <c r="E38" i="1"/>
  <c r="F38" i="1" s="1"/>
  <c r="E45" i="1"/>
  <c r="F45" i="1" s="1"/>
  <c r="E46" i="1"/>
  <c r="F46" i="1" s="1"/>
  <c r="E47" i="1"/>
  <c r="F47" i="1" s="1"/>
  <c r="E63" i="1"/>
  <c r="F63" i="1" s="1"/>
  <c r="E79" i="1"/>
  <c r="F79" i="1" s="1"/>
  <c r="E95" i="1"/>
  <c r="F95" i="1" s="1"/>
  <c r="E103" i="1"/>
  <c r="F103" i="1" s="1"/>
  <c r="E4" i="1"/>
  <c r="F4" i="1" s="1"/>
  <c r="E10" i="1"/>
  <c r="F10" i="1" s="1"/>
  <c r="E11" i="1"/>
  <c r="F11" i="1" s="1"/>
  <c r="E12" i="1"/>
  <c r="F12" i="1" s="1"/>
  <c r="E18" i="1"/>
  <c r="F18" i="1" s="1"/>
  <c r="E19" i="1"/>
  <c r="F19" i="1" s="1"/>
  <c r="E20" i="1"/>
  <c r="F20" i="1" s="1"/>
  <c r="E26" i="1"/>
  <c r="F26" i="1" s="1"/>
  <c r="E27" i="1"/>
  <c r="F27" i="1" s="1"/>
  <c r="E28" i="1"/>
  <c r="F28" i="1" s="1"/>
  <c r="E34" i="1"/>
  <c r="F34" i="1" s="1"/>
  <c r="E35" i="1"/>
  <c r="F35" i="1" s="1"/>
  <c r="E36" i="1"/>
  <c r="F36" i="1" s="1"/>
  <c r="E42" i="1"/>
  <c r="F42" i="1" s="1"/>
  <c r="E43" i="1"/>
  <c r="F43" i="1" s="1"/>
  <c r="E44" i="1"/>
  <c r="F44" i="1" s="1"/>
  <c r="E50" i="1"/>
  <c r="F50" i="1" s="1"/>
  <c r="E51" i="1"/>
  <c r="F51" i="1" s="1"/>
  <c r="E52" i="1"/>
  <c r="F52" i="1" s="1"/>
  <c r="E58" i="1"/>
  <c r="F58" i="1" s="1"/>
  <c r="E59" i="1"/>
  <c r="F59" i="1" s="1"/>
  <c r="E66" i="1"/>
  <c r="F66" i="1" s="1"/>
  <c r="E67" i="1"/>
  <c r="F67" i="1" s="1"/>
  <c r="E68" i="1"/>
  <c r="F68" i="1" s="1"/>
  <c r="E74" i="1"/>
  <c r="F74" i="1" s="1"/>
  <c r="E75" i="1"/>
  <c r="F75" i="1" s="1"/>
  <c r="E76" i="1"/>
  <c r="F76" i="1" s="1"/>
  <c r="E82" i="1"/>
  <c r="F82" i="1" s="1"/>
  <c r="E83" i="1"/>
  <c r="F83" i="1" s="1"/>
  <c r="E84" i="1"/>
  <c r="F84" i="1" s="1"/>
  <c r="E90" i="1"/>
  <c r="F90" i="1" s="1"/>
  <c r="E91" i="1"/>
  <c r="F91" i="1" s="1"/>
  <c r="E98" i="1"/>
  <c r="F98" i="1" s="1"/>
  <c r="E99" i="1"/>
  <c r="F99" i="1" s="1"/>
  <c r="E106" i="1"/>
  <c r="F106" i="1" s="1"/>
  <c r="E107" i="1"/>
  <c r="F107" i="1" s="1"/>
  <c r="E108" i="1"/>
  <c r="F108" i="1" s="1"/>
  <c r="E114" i="1"/>
  <c r="F114" i="1" s="1"/>
  <c r="E115" i="1"/>
  <c r="F115" i="1" s="1"/>
  <c r="E122" i="1"/>
  <c r="F122" i="1" s="1"/>
  <c r="E123" i="1"/>
  <c r="F123" i="1" s="1"/>
  <c r="D2" i="1" l="1"/>
  <c r="E2" i="1" s="1"/>
  <c r="F2" i="1" s="1"/>
  <c r="F128" i="1" s="1"/>
  <c r="G119" i="1" s="1"/>
  <c r="H119" i="1" s="1"/>
  <c r="G40" i="1" l="1"/>
  <c r="H40" i="1" s="1"/>
  <c r="G104" i="1"/>
  <c r="H104" i="1" s="1"/>
  <c r="G105" i="1"/>
  <c r="H105" i="1" s="1"/>
  <c r="G124" i="1"/>
  <c r="H124" i="1" s="1"/>
  <c r="G17" i="1"/>
  <c r="H17" i="1" s="1"/>
  <c r="G51" i="1"/>
  <c r="H51" i="1" s="1"/>
  <c r="G117" i="1"/>
  <c r="H117" i="1" s="1"/>
  <c r="G118" i="1"/>
  <c r="H118" i="1" s="1"/>
  <c r="G60" i="1"/>
  <c r="H60" i="1" s="1"/>
  <c r="G6" i="1"/>
  <c r="H6" i="1" s="1"/>
  <c r="G86" i="1"/>
  <c r="H86" i="1" s="1"/>
  <c r="G20" i="1"/>
  <c r="H20" i="1" s="1"/>
  <c r="G36" i="1"/>
  <c r="H36" i="1" s="1"/>
  <c r="G62" i="1"/>
  <c r="H62" i="1" s="1"/>
  <c r="G113" i="1"/>
  <c r="H113" i="1" s="1"/>
  <c r="G25" i="1"/>
  <c r="H25" i="1" s="1"/>
  <c r="G43" i="1"/>
  <c r="H43" i="1" s="1"/>
  <c r="G56" i="1"/>
  <c r="H56" i="1" s="1"/>
  <c r="G78" i="1"/>
  <c r="H78" i="1" s="1"/>
  <c r="G2" i="1"/>
  <c r="H2" i="1" s="1"/>
  <c r="G66" i="1"/>
  <c r="H66" i="1" s="1"/>
  <c r="G67" i="1"/>
  <c r="H67" i="1" s="1"/>
  <c r="G103" i="1"/>
  <c r="H103" i="1" s="1"/>
  <c r="G68" i="1"/>
  <c r="H68" i="1" s="1"/>
  <c r="G71" i="1"/>
  <c r="H71" i="1" s="1"/>
  <c r="G53" i="1"/>
  <c r="H53" i="1" s="1"/>
  <c r="G14" i="1"/>
  <c r="H14" i="1" s="1"/>
  <c r="G79" i="1"/>
  <c r="H79" i="1" s="1"/>
  <c r="G39" i="1"/>
  <c r="H39" i="1" s="1"/>
  <c r="G64" i="1"/>
  <c r="H64" i="1" s="1"/>
  <c r="G33" i="1"/>
  <c r="H33" i="1" s="1"/>
  <c r="G11" i="1"/>
  <c r="H11" i="1" s="1"/>
  <c r="G110" i="1"/>
  <c r="H110" i="1" s="1"/>
  <c r="G65" i="1"/>
  <c r="H65" i="1" s="1"/>
  <c r="G116" i="1"/>
  <c r="H116" i="1" s="1"/>
  <c r="G10" i="1"/>
  <c r="H10" i="1" s="1"/>
  <c r="G74" i="1"/>
  <c r="H74" i="1" s="1"/>
  <c r="G91" i="1"/>
  <c r="H91" i="1" s="1"/>
  <c r="G28" i="1"/>
  <c r="H28" i="1" s="1"/>
  <c r="G76" i="1"/>
  <c r="H76" i="1" s="1"/>
  <c r="G44" i="1"/>
  <c r="H44" i="1" s="1"/>
  <c r="G77" i="1"/>
  <c r="H77" i="1" s="1"/>
  <c r="G22" i="1"/>
  <c r="H22" i="1" s="1"/>
  <c r="G23" i="1"/>
  <c r="H23" i="1" s="1"/>
  <c r="G30" i="1"/>
  <c r="H30" i="1" s="1"/>
  <c r="G7" i="1"/>
  <c r="H7" i="1" s="1"/>
  <c r="G94" i="1"/>
  <c r="H94" i="1" s="1"/>
  <c r="G72" i="1"/>
  <c r="H72" i="1" s="1"/>
  <c r="G16" i="1"/>
  <c r="H16" i="1" s="1"/>
  <c r="G92" i="1"/>
  <c r="H92" i="1" s="1"/>
  <c r="G38" i="1"/>
  <c r="H38" i="1" s="1"/>
  <c r="G15" i="1"/>
  <c r="H15" i="1" s="1"/>
  <c r="G50" i="1"/>
  <c r="H50" i="1" s="1"/>
  <c r="G69" i="1"/>
  <c r="H69" i="1" s="1"/>
  <c r="G37" i="1"/>
  <c r="H37" i="1" s="1"/>
  <c r="G48" i="1"/>
  <c r="H48" i="1" s="1"/>
  <c r="G93" i="1"/>
  <c r="H93" i="1" s="1"/>
  <c r="G58" i="1"/>
  <c r="H58" i="1" s="1"/>
  <c r="G45" i="1"/>
  <c r="H45" i="1" s="1"/>
  <c r="G120" i="1"/>
  <c r="H120" i="1" s="1"/>
  <c r="G99" i="1"/>
  <c r="H99" i="1" s="1"/>
  <c r="G57" i="1"/>
  <c r="H57" i="1" s="1"/>
  <c r="G97" i="1"/>
  <c r="H97" i="1" s="1"/>
  <c r="G18" i="1"/>
  <c r="H18" i="1" s="1"/>
  <c r="G3" i="1"/>
  <c r="H3" i="1" s="1"/>
  <c r="G5" i="1"/>
  <c r="H5" i="1" s="1"/>
  <c r="G73" i="1"/>
  <c r="H73" i="1" s="1"/>
  <c r="G12" i="1"/>
  <c r="H12" i="1" s="1"/>
  <c r="G125" i="1"/>
  <c r="H125" i="1" s="1"/>
  <c r="G61" i="1"/>
  <c r="H61" i="1" s="1"/>
  <c r="G102" i="1"/>
  <c r="H102" i="1" s="1"/>
  <c r="G24" i="1"/>
  <c r="H24" i="1" s="1"/>
  <c r="G88" i="1"/>
  <c r="H88" i="1" s="1"/>
  <c r="G81" i="1"/>
  <c r="H81" i="1" s="1"/>
  <c r="G83" i="1"/>
  <c r="H83" i="1" s="1"/>
  <c r="G41" i="1"/>
  <c r="H41" i="1" s="1"/>
  <c r="G122" i="1"/>
  <c r="H122" i="1" s="1"/>
  <c r="G126" i="1"/>
  <c r="H126" i="1" s="1"/>
  <c r="G34" i="1"/>
  <c r="H34" i="1" s="1"/>
  <c r="G98" i="1"/>
  <c r="H98" i="1" s="1"/>
  <c r="G101" i="1"/>
  <c r="H101" i="1" s="1"/>
  <c r="G109" i="1"/>
  <c r="H109" i="1" s="1"/>
  <c r="G100" i="1"/>
  <c r="H100" i="1" s="1"/>
  <c r="G21" i="1"/>
  <c r="H21" i="1" s="1"/>
  <c r="G47" i="1"/>
  <c r="H47" i="1" s="1"/>
  <c r="G46" i="1"/>
  <c r="H46" i="1" s="1"/>
  <c r="G31" i="1"/>
  <c r="H31" i="1" s="1"/>
  <c r="G19" i="1"/>
  <c r="H19" i="1" s="1"/>
  <c r="G52" i="1"/>
  <c r="H52" i="1" s="1"/>
  <c r="G112" i="1"/>
  <c r="H112" i="1" s="1"/>
  <c r="G75" i="1"/>
  <c r="H75" i="1" s="1"/>
  <c r="G55" i="1"/>
  <c r="H55" i="1" s="1"/>
  <c r="G4" i="1"/>
  <c r="H4" i="1" s="1"/>
  <c r="G114" i="1"/>
  <c r="H114" i="1" s="1"/>
  <c r="G49" i="1"/>
  <c r="H49" i="1" s="1"/>
  <c r="G8" i="1"/>
  <c r="H8" i="1" s="1"/>
  <c r="G35" i="1"/>
  <c r="H35" i="1" s="1"/>
  <c r="G95" i="1"/>
  <c r="H95" i="1" s="1"/>
  <c r="G85" i="1"/>
  <c r="H85" i="1" s="1"/>
  <c r="G82" i="1"/>
  <c r="H82" i="1" s="1"/>
  <c r="G115" i="1"/>
  <c r="H115" i="1" s="1"/>
  <c r="G84" i="1"/>
  <c r="H84" i="1" s="1"/>
  <c r="G80" i="1"/>
  <c r="H80" i="1" s="1"/>
  <c r="G59" i="1"/>
  <c r="H59" i="1" s="1"/>
  <c r="G121" i="1"/>
  <c r="H121" i="1" s="1"/>
  <c r="G26" i="1"/>
  <c r="H26" i="1" s="1"/>
  <c r="G90" i="1"/>
  <c r="H90" i="1" s="1"/>
  <c r="G123" i="1"/>
  <c r="H123" i="1" s="1"/>
  <c r="G13" i="1"/>
  <c r="H13" i="1" s="1"/>
  <c r="G32" i="1"/>
  <c r="H32" i="1" s="1"/>
  <c r="G96" i="1"/>
  <c r="H96" i="1" s="1"/>
  <c r="G89" i="1"/>
  <c r="H89" i="1" s="1"/>
  <c r="G107" i="1"/>
  <c r="H107" i="1" s="1"/>
  <c r="G9" i="1"/>
  <c r="H9" i="1" s="1"/>
  <c r="G27" i="1"/>
  <c r="H27" i="1" s="1"/>
  <c r="G87" i="1"/>
  <c r="H87" i="1" s="1"/>
  <c r="G42" i="1"/>
  <c r="H42" i="1" s="1"/>
  <c r="G106" i="1"/>
  <c r="H106" i="1" s="1"/>
  <c r="G70" i="1"/>
  <c r="H70" i="1" s="1"/>
  <c r="G63" i="1"/>
  <c r="H63" i="1" s="1"/>
  <c r="G108" i="1"/>
  <c r="H108" i="1" s="1"/>
  <c r="G29" i="1"/>
  <c r="H29" i="1" s="1"/>
  <c r="G111" i="1"/>
  <c r="H111" i="1" s="1"/>
  <c r="G54" i="1"/>
  <c r="H54" i="1" s="1"/>
  <c r="H128" i="1" l="1"/>
</calcChain>
</file>

<file path=xl/sharedStrings.xml><?xml version="1.0" encoding="utf-8"?>
<sst xmlns="http://schemas.openxmlformats.org/spreadsheetml/2006/main" count="575" uniqueCount="231">
  <si>
    <t>Wallet</t>
  </si>
  <si>
    <t>Balance</t>
  </si>
  <si>
    <t>Type</t>
  </si>
  <si>
    <t>0xF43B6b81A4Fd23B3482cfa48E4A4450F20e0dbd7</t>
  </si>
  <si>
    <t>contract</t>
  </si>
  <si>
    <t>0xBA12222222228d8Ba445958a75a0704d566BF2C8</t>
  </si>
  <si>
    <t>0x6256f45198Fb506188cE154dC083ae568160B98f</t>
  </si>
  <si>
    <t>0x0C84cd406B8a4E07dF9a1B15ef348023a1DCD075</t>
  </si>
  <si>
    <t>0xDEF171Fe48CF0115B1d80b88dc8eAB59176FEe57</t>
  </si>
  <si>
    <t>0x8565faab405b06936014C8b6bD5Ab60376Cc051B</t>
  </si>
  <si>
    <t>wallet</t>
  </si>
  <si>
    <t>0x59bdFB381CA2080D0D042903e776D3DCb548050A</t>
  </si>
  <si>
    <t>0x4a39beD3F97ac8e4774b7407dE7090E7A1050A69</t>
  </si>
  <si>
    <t>0xe5Ae5AAc9A19Ec43aBdd161e95640A1cc12aE348</t>
  </si>
  <si>
    <t>0xe7d51F5419dd26320a8d75507f214c8deF731bF8</t>
  </si>
  <si>
    <t>0xb74125Df13CB9194D93d8b62e0DB30352f2B8001</t>
  </si>
  <si>
    <t>0xbed58fA67Bd966A40460b42f065DccCb0fD4fE4f</t>
  </si>
  <si>
    <t>0x46dA6594F8f4bfe15daA4a45119EA4bF47Ba4006</t>
  </si>
  <si>
    <t>0xF3080047c88F0561B310dfa4e79592F277E13B26</t>
  </si>
  <si>
    <t>0xDeE45f774FA311199c5900e7C99A609E27EdCd4E</t>
  </si>
  <si>
    <t>0x329c54289Ff5D6B7b7daE13592C6B1EDA1543eD4</t>
  </si>
  <si>
    <t>0xb7b1Cc940Cc88640089028d4910De22E39e6D117</t>
  </si>
  <si>
    <t>0x636bFC1dAde24c7E60E5807795E4534D42cb5803</t>
  </si>
  <si>
    <t>0xe0f1F6d9b57DB098a1c786a835A55A1Ff64d39EE</t>
  </si>
  <si>
    <t>0xd281F988242C900d67fF2aafABe683B8004Ee778</t>
  </si>
  <si>
    <t>0x88d5EB1993dD04bf2175f940e64fD49A90D13F8b</t>
  </si>
  <si>
    <t>0x86c7e05B935eC835610531Ae5c716e081FABc828</t>
  </si>
  <si>
    <t>0xc8728Ae130381EB77Fc9a8b715564B00e83E19Df</t>
  </si>
  <si>
    <t>0xB27f6Df486ef5dEE2e3A4DC4f257DD63E5A5e371</t>
  </si>
  <si>
    <t>0x2FAf55a544c5F73666438BC185aeCC9D685E6E3C</t>
  </si>
  <si>
    <t>0xA9bEA5C0C25E4D02d56CBFE9A7564c3CcF599617</t>
  </si>
  <si>
    <t>0x605572243c30Af7493707C9c8E8aA2Ee25537e9A</t>
  </si>
  <si>
    <t>0xbb899870561D48e823DdfACFFa201dc20214a530</t>
  </si>
  <si>
    <t>0x31F10E898CA5432c95e287e671BC1EFef8Ce5362</t>
  </si>
  <si>
    <t>0xdB19555BE6b11dA29b4DBB8D977Db92fBED4407c</t>
  </si>
  <si>
    <t>0xCFB7Ab914C8B93391cB5B2Ba95fa7239e1ee2bbc</t>
  </si>
  <si>
    <t>0xc928499a080594C8854D1A46DCAe5E862acC5d08</t>
  </si>
  <si>
    <t>0x0b81aC392FDdF9d9cDebf238757Df5e834a8AFe2</t>
  </si>
  <si>
    <t>0xaA983Fe498c300094B708c3B48deDE9bd91A0183</t>
  </si>
  <si>
    <t>0x6Bfc2cc988C513A481607777990F7799E84B1442</t>
  </si>
  <si>
    <t>0xB728311c5557f82050CDa1bbE98DfF6595BE969a</t>
  </si>
  <si>
    <t>0xaB9786A5e330B50e44579132b8A3Cf7C1c3A9517</t>
  </si>
  <si>
    <t>0x005f16f017aA933bb41965b52848cEb8ee48b171</t>
  </si>
  <si>
    <t>0x9C48c80064975C01d5E4b7ed528aC1d124355CAF</t>
  </si>
  <si>
    <t>0x4961a4c211E482C45b09e02848575324cf86F988</t>
  </si>
  <si>
    <t>0x002d2715b179d0DB3e17cC28317A98F2F65E6884</t>
  </si>
  <si>
    <t>0x251762e6013f0B366D3FCB24A1451a110F65675d</t>
  </si>
  <si>
    <t>0x25612e8bd7683De22dA45D717D0493B0e96424b4</t>
  </si>
  <si>
    <t>0x260EDfEa92898A3C918A80212e937e6033F8489E</t>
  </si>
  <si>
    <t>0x5687a9eC9d71AE22D738D0Bc4Cc64f23e8345E34</t>
  </si>
  <si>
    <t>0xE1bCD0f5c6c855ee3452B38E16FeD0b7Cb0CC507</t>
  </si>
  <si>
    <t>0xaFa59C65e2965B6A0f4d7780CeEb4a8ed30786d4</t>
  </si>
  <si>
    <t>0x5EB476bFD8C1a9Ba7A9663543a6686193b42600c</t>
  </si>
  <si>
    <t>0xEc503C9FAC9ccc823ab7F7cebe8953d7ee4CC5AC</t>
  </si>
  <si>
    <t>0x5a5D07EF209bF2e2608405cfB0B7D7d5df396a36</t>
  </si>
  <si>
    <t>0xC5aFc3a0F462C5a387393421b6A253204a3Be8D2</t>
  </si>
  <si>
    <t>0x9ded7B691962446704C7bD7D0dfb1F028a2a52F1</t>
  </si>
  <si>
    <t>0xfE3f16B1cB7CE908B5386F6643a691526d2a0A84</t>
  </si>
  <si>
    <t>0x547c0dbd2FC303c8e97475Ec072A58DE60EC134a</t>
  </si>
  <si>
    <t>0x5039E2936ec2a588CaD92E4EDCf41a1D3a443186</t>
  </si>
  <si>
    <t>0x7a9A2FFA209C212e8c36e74FB209518E959F65dB</t>
  </si>
  <si>
    <t>0x071D217637b6322a7faaC6895a9EB00e529D3424</t>
  </si>
  <si>
    <t>0x3DD1B656fcC459Cc4CF203b53AAAbF8C85181f1d</t>
  </si>
  <si>
    <t>0x6299dbe5BE8ED5d5DF9Ff5a21B485c7da0cF3476</t>
  </si>
  <si>
    <t>0x937Df4e3d6dB229A10ff0098ab3A1bCC40C33ea4</t>
  </si>
  <si>
    <t>0x7821f46f652D5485d6E4FE3B66F30DA3351fc6f7</t>
  </si>
  <si>
    <t>0xd6715f048B7812F6fcFd04a84CcE9F391968e705</t>
  </si>
  <si>
    <t>0x282c8d5CAD767a93e1E042E33E7A15877A8E6A1b</t>
  </si>
  <si>
    <t>0x4a47096E0dDD4EEd05eF00f0F081bc7700c6DD75</t>
  </si>
  <si>
    <t>0x79a0E19c6410284598AFf270fCef21cb7827E61E</t>
  </si>
  <si>
    <t>0x956F1CE3ff2ea59A8b41DF83Ce9F85ED59D73F92</t>
  </si>
  <si>
    <t>0xBe9e265c78a22e31d6a41Fc2710D9590ED2d5a96</t>
  </si>
  <si>
    <t>0x5AA59e166E4405C05ABF85AD44A8ED84A1d51a06</t>
  </si>
  <si>
    <t>0x4177a5c0E2369F6830A4c3825aFc8fB3Dd47790D</t>
  </si>
  <si>
    <t>0x92CB71850Aa43263EBaAa1E0ED3E78Cb984915Ff</t>
  </si>
  <si>
    <t>0xEc46DB756a85Cb85BD90C0E74b1d0394021dae54</t>
  </si>
  <si>
    <t>0x37fD5Ad757C529a88F144d9D5F72dF8AE3083049</t>
  </si>
  <si>
    <t>0xe64757d213bA264D511a85CC9B53A24CC9e10859</t>
  </si>
  <si>
    <t>0xF1E34bdc4D2316f27a5A61E2d5679292Faf67A4f</t>
  </si>
  <si>
    <t>0x5A010c2f9182c03a2247b2dAa9fe5033B727A06a</t>
  </si>
  <si>
    <t>0xe2c0eA29434b11E8aFa2A1649831Ce53Bc975e5D</t>
  </si>
  <si>
    <t>0xEd71d7586839Db87Ee8D48454969AB8609f24136</t>
  </si>
  <si>
    <t>0x3FbacD52FA6F1F15Bc3D776474FdAB07ec9D8d59</t>
  </si>
  <si>
    <t>0xA709f9904a4E3cF50816609834175446C2246577</t>
  </si>
  <si>
    <t>0x78bfA2a0241804733c58091d431b5a840D9D6F73</t>
  </si>
  <si>
    <t>0x8a26529afDDcf6DB1f54A8F24b6834B0761b7E66</t>
  </si>
  <si>
    <t>0xa4dDA080E000478EB51C5a9e1122f98Ca76ebD8E</t>
  </si>
  <si>
    <t>0xBD2402D96474493BaDC395C3Db061A71b3f0cEB7</t>
  </si>
  <si>
    <t>0x9023EfED128bd40917547722dB12c396Af044b50</t>
  </si>
  <si>
    <t>0x0224b2311d5968fA00a42103788b2F4CCd0651aD</t>
  </si>
  <si>
    <t>0x6994ba66FD6789044c4aD43786CC16840d099C8a</t>
  </si>
  <si>
    <t>0x2ba7F536fF0A4a043C2f3c25163F0384681657e8</t>
  </si>
  <si>
    <t>0x8CE134D810f5361f3D4bB0707482bcDe92c26777</t>
  </si>
  <si>
    <t>0xfD9A9bCb6A7f3a26b7D0dE1Cb80458395429cc41</t>
  </si>
  <si>
    <t>0x4eDb4161D16c89b71Aec027930a943c3d4cf0777</t>
  </si>
  <si>
    <t>0xEf3FEA148B4933A9d8716842E093AACbFC96600c</t>
  </si>
  <si>
    <t>0x281AAE78f08b69a514AaBe0A17916387eDA3ddcF</t>
  </si>
  <si>
    <t>0x1A760e3A431c8B9C075eD1280C8835a1a0F1651b</t>
  </si>
  <si>
    <t>0xCD05a3969c5158D658a9bDF3Ee6eBcC0712a0292</t>
  </si>
  <si>
    <t>0x442e783Df75dF94AaA3D88136528810c06DaBae5</t>
  </si>
  <si>
    <t>0xAe5499976FfD3e58Be47BDD51c787A5201D957f4</t>
  </si>
  <si>
    <t>0xa605c28Fad3E79B93B0003379b1A766Ee798E93A</t>
  </si>
  <si>
    <t>0xD147F5D14D5542A128fd1245Af8987298Ee9963D</t>
  </si>
  <si>
    <t>0x49a338c8A8C92f3f7E5A4700A191bb41595591b2</t>
  </si>
  <si>
    <t>0xbEE2D469AACB46251aE33Cca91F482e26c971dFF</t>
  </si>
  <si>
    <t>0xb19BC46C52A1352A071fe2389503B6FE1ABD50Ff</t>
  </si>
  <si>
    <t>0x209cC72C78999A4536Df882D969e49029605cd04</t>
  </si>
  <si>
    <t>0xC0aEf1759A279CED58223F34E0fe6426610B1bEE</t>
  </si>
  <si>
    <t>0xD1288262eD6E22d415f72AB85c450b277BE130c3</t>
  </si>
  <si>
    <t>0x3172aee5e0B47bB23e87db93327F58E06e6A73B6</t>
  </si>
  <si>
    <t>0xe1690f5153aD0BBc683964aA81645C49b3cF6567</t>
  </si>
  <si>
    <t>0x00553b963DE06016C68681C9BEE10A79c51c5D8A</t>
  </si>
  <si>
    <t>0xB71Fb919489092f5262cc39235F1bD18F728Dd4B</t>
  </si>
  <si>
    <t>0xCc55D35a19c166d9dC720D894BFfF14827D9385C</t>
  </si>
  <si>
    <t>0x2bD7716Ce2c43B9c0D58982F5BAC67633bf2E7dC</t>
  </si>
  <si>
    <t>0xf746A85E0e1A8f5E9E5c221135FacA5ADF71eb14</t>
  </si>
  <si>
    <t>0x19223782AD6556B0De843156E968270e32A5c10c</t>
  </si>
  <si>
    <t>0x25E441081898bA179D77362cE6E48Bcd1E949Ce8</t>
  </si>
  <si>
    <t>0xa8bd174385B14F880F8b7F06894Cc1bF265Db32e</t>
  </si>
  <si>
    <t>0x8238892095d3BAc5322894e84F349BCd52F843d5</t>
  </si>
  <si>
    <t>0x2718E86f5793Ac08bd3C4A301382E8c1DA2a1e30</t>
  </si>
  <si>
    <t>0xCd8Eddd0A27047D53D65f23D483A8A169D54526B</t>
  </si>
  <si>
    <t>0xd34bc82B9092f5334056daC1aF8cd5d32aBc6802</t>
  </si>
  <si>
    <t>0x80adc6DA57e97F33035899962278A5FAfF8492E4</t>
  </si>
  <si>
    <t>0x9517DD3573A349AeCaba61b67fa22d74aB2E7460</t>
  </si>
  <si>
    <t>0xafae1E9EcD3a355b93960402E875b886f718C55E</t>
  </si>
  <si>
    <t>0x007De57773B6EB4ebbf6A740dFdE1EfDd5629630</t>
  </si>
  <si>
    <t>0xa499Df2Bdae854093e5576c26C9e53E1b30d25E5</t>
  </si>
  <si>
    <t>0xa1BbD8D39eD536DEa030A32F3F6C5916C845A800</t>
  </si>
  <si>
    <t>0x362910Ffbae11381Ab46e93D484CBE694C996366</t>
  </si>
  <si>
    <t>% total</t>
  </si>
  <si>
    <t>Balance 26198909</t>
  </si>
  <si>
    <t>0xce88686553686DA562CE7Cea497CE749DA109f9F</t>
  </si>
  <si>
    <t>0xF036e411717bf8E123c245Ff5A7604DABE0Ab1ca</t>
  </si>
  <si>
    <t>0x5e5FFEf1103717f17a9A155D0c7646EC5e16551E</t>
  </si>
  <si>
    <t>0x8c0ad528b58b83b50206C81AD35631C02478039b</t>
  </si>
  <si>
    <t>0x0883090dA1AfEcbD88Cd18e5Df1A671A13cA8f77</t>
  </si>
  <si>
    <t>0xbA018D9d99714616BaBfA208d2fAA921fa0c2D28</t>
  </si>
  <si>
    <t>0xefb3141fF2CC4BAcC32274560F67Ce44A02b47a2</t>
  </si>
  <si>
    <t>0xc5Df8672232f1C2b75310e4f2B80863721705a12</t>
  </si>
  <si>
    <t>0xd0548DbBc3683a6C0B6A98445372C403585Dea20</t>
  </si>
  <si>
    <t>0xc0AFEF712a1341cA78dA145B2AFAd346E8C3574F</t>
  </si>
  <si>
    <t>0x56f820BC0bB5326C74b804CEbAA37C3EE7524f8E</t>
  </si>
  <si>
    <t>0xa05f67c36cb5fE19Aca3fDb8b4671F4b2d46E421</t>
  </si>
  <si>
    <t>0x157DD18CF70815dF7c25948ced9760aA61f6DF17</t>
  </si>
  <si>
    <t>0x1163E75d2bf3E0ffDB3602FBe0aBA099D5c20e3c</t>
  </si>
  <si>
    <t>0xC7c7D9d19069312918147905e20b003D3B3B1E35</t>
  </si>
  <si>
    <t>0xf2B9ec5724dC97362A53907c0b4cc0AA72369e63</t>
  </si>
  <si>
    <t>0x99655CA16C742b46A4a05AFAf0f7798C336Fd279</t>
  </si>
  <si>
    <t>0x00dEcFEec5d6D9D77275CFdc1e447cF284Ae13e2</t>
  </si>
  <si>
    <t>0x5279c6792D38F3c8d7d870178EF3cC26C7AB5d1E</t>
  </si>
  <si>
    <t>0x8C9F3175d8aa227ecCdBc21B95bC5fA328006A0f</t>
  </si>
  <si>
    <t>0x0b3CEf9F913f4F08bba1ED0FD5BA892C0FeC5617</t>
  </si>
  <si>
    <t>0x090445BA57A90EdC50CB7Ca50DC33D6b05125e20</t>
  </si>
  <si>
    <t>0xfa4a45D755eA1c2b72Dd581b3E05dde3bFc13fad</t>
  </si>
  <si>
    <t>0x9F533Eec49dc2DBbf495F1cD687c2536d424bE07</t>
  </si>
  <si>
    <t>0xf1FCeD5B0475a935b49B95786aDBDA2d40794D2d</t>
  </si>
  <si>
    <t>0x8c904FacfcC37c5c9d09f014e4b657342524F1e4</t>
  </si>
  <si>
    <t>0x18829e507e072aF3697eD1A33a6d8D53a86f11a9</t>
  </si>
  <si>
    <t>0x5d5D7CA38EB488F49DD700c786a1b7Baa31b4486</t>
  </si>
  <si>
    <t>0x603A2531b6BAb9666C77042B1dA1639c9C5D1c33</t>
  </si>
  <si>
    <t>0x8EA8721F27eFcAaBB3901Ed6756505Ab873F15a7</t>
  </si>
  <si>
    <t>0xBb46A8ee4315a37C56AEcE45783045722dFD72a7</t>
  </si>
  <si>
    <t>0x6129aEAf582DD8B748772E19FB7A80Af26d4C2d3</t>
  </si>
  <si>
    <t>0x8CbF96319b3C56d50a7C82EFb6d3c46bD6f889Ba</t>
  </si>
  <si>
    <t>0xEb7989a7C04b70cEA2bef6C2160ab7AFCa2A0d98</t>
  </si>
  <si>
    <t>0x7Fe4D3F9A56444A7A779d691B1C1c2421c0C9AaB</t>
  </si>
  <si>
    <t>0x612356EA7E7F2D9d9BDC1aF83043Eb6f14061Dd4</t>
  </si>
  <si>
    <t>0xf1CD34aFA3e93559Ef2e26e06d39A1A707bE4fB4</t>
  </si>
  <si>
    <t>0x8E13649613B774Ab67D1C1eDfc22a2202270fD81</t>
  </si>
  <si>
    <t>0xf041e368e33d7f28dec1918D52D691C383f42e2d</t>
  </si>
  <si>
    <t>0x60523Cd3F5CF0061C6f042545371Fa6ff8cD397B</t>
  </si>
  <si>
    <t>0x58805f572924b83b8c224184d2Cf60ad3302DBDF</t>
  </si>
  <si>
    <t>0x34EC9c1D89cE8Afa701D079FD908FcA95f49667a</t>
  </si>
  <si>
    <t>0xE08Fd80d7D0593a616c01A3F2A17bdC3206c71b4</t>
  </si>
  <si>
    <t>0x435b7D470767Cb121F37dD296B2AC7913fDF5427</t>
  </si>
  <si>
    <t>0x32f8c8b40b62A73D514E8bE0f58074eDBA533937</t>
  </si>
  <si>
    <t>0x6e52a3F199B9E2dA6F9bCe4A395CB015a0C737d9</t>
  </si>
  <si>
    <t>0x040528e6eBdcBC6e37e3C78350dE0a59AedCe622</t>
  </si>
  <si>
    <t>0xE8f4Db2D3476b3EE198CC1d32651cD9d082eFF89</t>
  </si>
  <si>
    <t>0xB203df26AF3666f4214661f7f903C46EDF9403b0</t>
  </si>
  <si>
    <t>0x3967D78660bCBc95c625d58A40C42Ce10bd905D6</t>
  </si>
  <si>
    <t>0x5642111A57c82f2f50716C397efF0eefC25a2501</t>
  </si>
  <si>
    <t>0xA78171Ee1f73dc95a8f11409Ba3fCF41e1CDbd85</t>
  </si>
  <si>
    <t>0xDa7Ba364dc71527055608A76f816BEF129AE6dBa</t>
  </si>
  <si>
    <t>0xdba64f019c92649CF645D598322AE1aE2318e55b</t>
  </si>
  <si>
    <t>0xBfBD59C39f83068Ebe8EF181B927B85400222292</t>
  </si>
  <si>
    <t>0x1C190aea1409aC9036ED45E829de2018002Ac3D7</t>
  </si>
  <si>
    <t>0xe00EaA2787a8830A485153b7Bf508Bc781E4A220</t>
  </si>
  <si>
    <t>0xf5ED909Ff51045A4c1a8fc194809108a6F33d656</t>
  </si>
  <si>
    <t>0xBBeefC36f1947609476097fEB4389e1C89293F4f</t>
  </si>
  <si>
    <t>0x01e9E7D4e589cFDF2853178a2cBF666FD3708A60</t>
  </si>
  <si>
    <t>0x68Db64A8cC0AEA50b479BdD5Bc3B3Dd5E5821ed4</t>
  </si>
  <si>
    <t>0x56E7d2A9D752BbC63B47215eA3608eb85a5968D7</t>
  </si>
  <si>
    <t>0x64931189b070Fc7C8c80839C8a2d9a10b83082AB</t>
  </si>
  <si>
    <t>0xE2C67350D0A0768De07E556073BeeEc0AE86a684</t>
  </si>
  <si>
    <t>0x23c3472fc4F75E882226b6295D3fa817cCfDe28C</t>
  </si>
  <si>
    <t>0x41b7533741E01B47aCD3B41292a7D109E5a3d8Fc</t>
  </si>
  <si>
    <t>0xD8e367019Dc5C28290F1e036790d72B975d35EDA</t>
  </si>
  <si>
    <t>0xfb19EC463183F414bE8f65674d18a015a0200baf</t>
  </si>
  <si>
    <t>0x482d63381DeD49C5374C346F38fcb9cD27B5D2Ba</t>
  </si>
  <si>
    <t>0x9098B23Ed9cc4cA858B642af81442E9E591Ff073</t>
  </si>
  <si>
    <t>0xBB5B9e70345e2679c73373758694ecE96C550612</t>
  </si>
  <si>
    <t>0x3E184AF75c982E16eEAF97c9A66cC607d8966f2D</t>
  </si>
  <si>
    <t>0x6d7b212d1C91E735a2d0C3Cca20074c4285E8a44</t>
  </si>
  <si>
    <t>0xd15B0342DED129C3baE109f4731ff0AE614592E3</t>
  </si>
  <si>
    <t>0xf929a6e76b4Bed6D81bcD58E0aC2991854892214</t>
  </si>
  <si>
    <t>0x63712C2f30f48FF20BeB3837578071b70CEa9F07</t>
  </si>
  <si>
    <t>0x521866351B73EAE5aCb8962469526B38CBE47372</t>
  </si>
  <si>
    <t>0x551d3A37E1613E8b21f2AD613A01Bf97ec2d2389</t>
  </si>
  <si>
    <t>0x2017E5195fF122d29AB94Dd422C50e4B52b7Abd7</t>
  </si>
  <si>
    <t>0x0AE57350662045c32B34f3b1E70C36E4EF1502E2</t>
  </si>
  <si>
    <t>0x07557E561E7baA14BC8ac7040271AA1443d566e9</t>
  </si>
  <si>
    <t>0x68D3d9291424331063E74086d514F19E3F4Edd5e</t>
  </si>
  <si>
    <t>0xED3dB70381c81E349d55f14bf0A333cB140f948D</t>
  </si>
  <si>
    <t>0x00987cbCE7014389197f9D5468Dab5A8facFfeE0</t>
  </si>
  <si>
    <t>0xe7ef5F4803E85f91871Bc8f4a609b954F2112ac9</t>
  </si>
  <si>
    <t>0x3Fc3E6514fD4925f55fB3Ae17bbfbca2eb126608</t>
  </si>
  <si>
    <t>0xD41213C320d05c0B6882EdF1021328939AA18be6</t>
  </si>
  <si>
    <t>0x6523a02072D736535148aa67DB26F80C2E456547</t>
  </si>
  <si>
    <t>0x142C26F781a195FF4a210daf1Ed0B538dD396DD1</t>
  </si>
  <si>
    <t>0x741DF195c5c1d860A13AF1A984303feB1cc7F001</t>
  </si>
  <si>
    <t>0x94A468FCB53A043Bf5Cd95EF21892E02C71134Be</t>
  </si>
  <si>
    <t>0x198a9426C5275d6c612A1c68d11126A75a05c609</t>
  </si>
  <si>
    <t>0x947ebecd725e07baC225363F328De957AA5819b3</t>
  </si>
  <si>
    <t>0x56f959355470D4b504dbf24E1BC4453a768Bc854</t>
  </si>
  <si>
    <t>0xeA9D77121A5fe0d58E1a0734DC4349F21E64B9DC</t>
  </si>
  <si>
    <t>Balance 26473818</t>
  </si>
  <si>
    <t>Eligible?</t>
  </si>
  <si>
    <t>Amt eligible</t>
  </si>
  <si>
    <t>Qi distributed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</si>
</sst>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vQi%20week%20blocks%2026473818%20to%20266898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EAEEB45-B29A-7B46-81B4-68F6050498BB}" name="Table1" displayName="Table1" ref="L1:M221" totalsRowShown="0">
  <autoFilter ref="L1:M221" xr:uid="{0EAEEB45-B29A-7B46-81B4-68F6050498BB}"/>
  <tableColumns count="2">
    <tableColumn id="1" xr3:uid="{E421F2F7-7F52-A04D-A7A1-85607594FF15}" name="Wallet"/>
    <tableColumn id="2" xr3:uid="{77F832B4-28D5-FB49-A905-E4A53D184E5D}" name="Balance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2897B0B-6B0E-B041-AD83-F455F5FA6D4A}" name="Table2" displayName="Table2" ref="B1:F126" totalsRowShown="0">
  <autoFilter ref="B1:F126" xr:uid="{52897B0B-6B0E-B041-AD83-F455F5FA6D4A}"/>
  <tableColumns count="5">
    <tableColumn id="1" xr3:uid="{17319175-3436-7346-A611-6F567EE0DBB6}" name="Wallet"/>
    <tableColumn id="2" xr3:uid="{CFA18A0B-A80A-5342-8BA4-F4FDCE09FEB1}" name="Balance 26198909"/>
    <tableColumn id="3" xr3:uid="{C6B4578B-8F76-3D44-A06C-A0396C3D5FFD}" name="Balance 26473818" dataDxfId="0">
      <calculatedColumnFormula>VLOOKUP(Table2[[#This Row],[Wallet]],L:M,2,FALSE)</calculatedColumnFormula>
    </tableColumn>
    <tableColumn id="4" xr3:uid="{AD5B8390-189B-9B43-BD79-BD23F249B054}" name="Eligible?" dataDxfId="2">
      <calculatedColumnFormula>IF(Table2[[#This Row],[Balance 26473818]]&gt;=Table2[[#This Row],[Balance 26198909]],"yes","")</calculatedColumnFormula>
    </tableColumn>
    <tableColumn id="5" xr3:uid="{D13BAD5C-8228-C047-98CC-499DF7D1CC94}" name="Amt eligible" dataDxfId="1">
      <calculatedColumnFormula>IF(Table2[[#This Row],[Eligible?]]="yes",Table2[[#This Row],[Balance 26198909]],0)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7E18CF-79E4-BB4F-9EC7-E31205F612FB}">
  <dimension ref="A1:N221"/>
  <sheetViews>
    <sheetView tabSelected="1" workbookViewId="0">
      <selection activeCell="F3" sqref="F3"/>
    </sheetView>
  </sheetViews>
  <sheetFormatPr baseColWidth="10" defaultRowHeight="16" x14ac:dyDescent="0.2"/>
  <cols>
    <col min="2" max="2" width="46.33203125" customWidth="1"/>
    <col min="3" max="6" width="18.6640625" customWidth="1"/>
    <col min="12" max="12" width="37" customWidth="1"/>
  </cols>
  <sheetData>
    <row r="1" spans="1:14" x14ac:dyDescent="0.2">
      <c r="A1">
        <v>26198909</v>
      </c>
      <c r="B1" t="s">
        <v>0</v>
      </c>
      <c r="C1" t="s">
        <v>131</v>
      </c>
      <c r="D1" t="s">
        <v>227</v>
      </c>
      <c r="E1" t="s">
        <v>228</v>
      </c>
      <c r="F1" t="s">
        <v>229</v>
      </c>
      <c r="G1" t="s">
        <v>130</v>
      </c>
      <c r="H1" t="s">
        <v>230</v>
      </c>
      <c r="K1">
        <v>26473818</v>
      </c>
      <c r="L1" t="s">
        <v>0</v>
      </c>
      <c r="M1" t="s">
        <v>1</v>
      </c>
      <c r="N1" t="s">
        <v>2</v>
      </c>
    </row>
    <row r="2" spans="1:14" x14ac:dyDescent="0.2">
      <c r="B2" t="s">
        <v>3</v>
      </c>
      <c r="C2">
        <v>128.34372161627999</v>
      </c>
      <c r="D2">
        <f>[1]!Table1[[#This Row],[Balance 26689818]]</f>
        <v>61050.33</v>
      </c>
      <c r="E2" t="str">
        <f>IF(Table2[[#This Row],[Balance 26473818]]&gt;=Table2[[#This Row],[Balance 26198909]],"yes","")</f>
        <v>yes</v>
      </c>
      <c r="F2">
        <f>IF(Table2[[#This Row],[Eligible?]]="yes",Table2[[#This Row],[Balance 26198909]],0)</f>
        <v>128.34372161627999</v>
      </c>
      <c r="G2">
        <f>F2/$F$128</f>
        <v>3.5687855524343197E-3</v>
      </c>
      <c r="H2">
        <f>G2*$J$2</f>
        <v>0.27479648753744262</v>
      </c>
      <c r="J2">
        <v>77</v>
      </c>
      <c r="L2" t="s">
        <v>5</v>
      </c>
      <c r="M2">
        <v>75670.860488948805</v>
      </c>
      <c r="N2" t="s">
        <v>4</v>
      </c>
    </row>
    <row r="3" spans="1:14" x14ac:dyDescent="0.2">
      <c r="B3" t="s">
        <v>5</v>
      </c>
      <c r="C3">
        <v>11.140100499455899</v>
      </c>
      <c r="D3">
        <f>VLOOKUP(Table2[[#This Row],[Wallet]],L:M,2,FALSE)</f>
        <v>75670.860488948805</v>
      </c>
      <c r="E3" t="str">
        <f>IF(Table2[[#This Row],[Balance 26473818]]&gt;=Table2[[#This Row],[Balance 26198909]],"yes","")</f>
        <v>yes</v>
      </c>
      <c r="F3">
        <f>IF(Table2[[#This Row],[Eligible?]]="yes",Table2[[#This Row],[Balance 26198909]],0)</f>
        <v>11.140100499455899</v>
      </c>
      <c r="G3">
        <f>F3/$F$128</f>
        <v>3.0976684495707783E-4</v>
      </c>
      <c r="H3">
        <f t="shared" ref="H3:H66" si="0">G3*$J$2</f>
        <v>2.3852047061694994E-2</v>
      </c>
      <c r="L3" t="s">
        <v>132</v>
      </c>
      <c r="M3">
        <v>1.3140683290660999</v>
      </c>
      <c r="N3" t="s">
        <v>4</v>
      </c>
    </row>
    <row r="4" spans="1:14" x14ac:dyDescent="0.2">
      <c r="B4" t="s">
        <v>6</v>
      </c>
      <c r="C4">
        <v>4</v>
      </c>
      <c r="D4">
        <f>VLOOKUP(Table2[[#This Row],[Wallet]],L:M,2,FALSE)</f>
        <v>0.95286029008260698</v>
      </c>
      <c r="E4" t="str">
        <f>IF(Table2[[#This Row],[Balance 26473818]]&gt;=Table2[[#This Row],[Balance 26198909]],"yes","")</f>
        <v/>
      </c>
      <c r="F4">
        <f>IF(Table2[[#This Row],[Eligible?]]="yes",Table2[[#This Row],[Balance 26198909]],0)</f>
        <v>0</v>
      </c>
      <c r="G4">
        <f t="shared" ref="G4:G67" si="1">F4/$F$128</f>
        <v>0</v>
      </c>
      <c r="H4">
        <f t="shared" si="0"/>
        <v>0</v>
      </c>
      <c r="L4" t="s">
        <v>6</v>
      </c>
      <c r="M4">
        <v>0.95286029008260698</v>
      </c>
      <c r="N4" t="s">
        <v>4</v>
      </c>
    </row>
    <row r="5" spans="1:14" x14ac:dyDescent="0.2">
      <c r="B5" t="s">
        <v>7</v>
      </c>
      <c r="C5">
        <v>1.4632706159759999E-6</v>
      </c>
      <c r="D5">
        <f>VLOOKUP(Table2[[#This Row],[Wallet]],L:M,2,FALSE)</f>
        <v>1.565588430934E-6</v>
      </c>
      <c r="E5" t="str">
        <f>IF(Table2[[#This Row],[Balance 26473818]]&gt;=Table2[[#This Row],[Balance 26198909]],"yes","")</f>
        <v>yes</v>
      </c>
      <c r="F5">
        <f>IF(Table2[[#This Row],[Eligible?]]="yes",Table2[[#This Row],[Balance 26198909]],0)</f>
        <v>1.4632706159759999E-6</v>
      </c>
      <c r="G5">
        <f t="shared" si="1"/>
        <v>4.0688387151572275E-11</v>
      </c>
      <c r="H5">
        <f t="shared" si="0"/>
        <v>3.133005810671065E-9</v>
      </c>
      <c r="L5" t="s">
        <v>3</v>
      </c>
      <c r="M5">
        <v>7.1767298617192504E-3</v>
      </c>
      <c r="N5" t="s">
        <v>4</v>
      </c>
    </row>
    <row r="6" spans="1:14" x14ac:dyDescent="0.2">
      <c r="B6" t="s">
        <v>8</v>
      </c>
      <c r="C6">
        <v>0</v>
      </c>
      <c r="D6">
        <f>VLOOKUP(Table2[[#This Row],[Wallet]],L:M,2,FALSE)</f>
        <v>0</v>
      </c>
      <c r="E6" t="str">
        <f>IF(Table2[[#This Row],[Balance 26473818]]&gt;=Table2[[#This Row],[Balance 26198909]],"yes","")</f>
        <v>yes</v>
      </c>
      <c r="F6">
        <f>IF(Table2[[#This Row],[Eligible?]]="yes",Table2[[#This Row],[Balance 26198909]],0)</f>
        <v>0</v>
      </c>
      <c r="G6">
        <f t="shared" si="1"/>
        <v>0</v>
      </c>
      <c r="H6">
        <f t="shared" si="0"/>
        <v>0</v>
      </c>
      <c r="L6" t="s">
        <v>7</v>
      </c>
      <c r="M6">
        <v>1.565588430934E-6</v>
      </c>
      <c r="N6" t="s">
        <v>4</v>
      </c>
    </row>
    <row r="7" spans="1:14" x14ac:dyDescent="0.2">
      <c r="B7" t="s">
        <v>9</v>
      </c>
      <c r="C7">
        <v>10000</v>
      </c>
      <c r="D7">
        <f>VLOOKUP(Table2[[#This Row],[Wallet]],L:M,2,FALSE)</f>
        <v>10000</v>
      </c>
      <c r="E7" t="str">
        <f>IF(Table2[[#This Row],[Balance 26473818]]&gt;=Table2[[#This Row],[Balance 26198909]],"yes","")</f>
        <v>yes</v>
      </c>
      <c r="F7">
        <f>IF(Table2[[#This Row],[Eligible?]]="yes",Table2[[#This Row],[Balance 26198909]],0)</f>
        <v>10000</v>
      </c>
      <c r="G7">
        <f t="shared" si="1"/>
        <v>0.27806467721921119</v>
      </c>
      <c r="H7">
        <f t="shared" si="0"/>
        <v>21.410980145879261</v>
      </c>
      <c r="L7" t="s">
        <v>8</v>
      </c>
      <c r="M7">
        <v>0</v>
      </c>
      <c r="N7" t="s">
        <v>4</v>
      </c>
    </row>
    <row r="8" spans="1:14" x14ac:dyDescent="0.2">
      <c r="B8" t="s">
        <v>11</v>
      </c>
      <c r="C8">
        <v>6947.94</v>
      </c>
      <c r="D8">
        <f>VLOOKUP(Table2[[#This Row],[Wallet]],L:M,2,FALSE)</f>
        <v>6991.98</v>
      </c>
      <c r="E8" t="str">
        <f>IF(Table2[[#This Row],[Balance 26473818]]&gt;=Table2[[#This Row],[Balance 26198909]],"yes","")</f>
        <v>yes</v>
      </c>
      <c r="F8">
        <f>IF(Table2[[#This Row],[Eligible?]]="yes",Table2[[#This Row],[Balance 26198909]],0)</f>
        <v>6947.94</v>
      </c>
      <c r="G8">
        <f t="shared" si="1"/>
        <v>0.19319766934384464</v>
      </c>
      <c r="H8">
        <f t="shared" si="0"/>
        <v>14.876220539476037</v>
      </c>
      <c r="L8" t="s">
        <v>133</v>
      </c>
      <c r="M8">
        <v>0</v>
      </c>
      <c r="N8" t="s">
        <v>4</v>
      </c>
    </row>
    <row r="9" spans="1:14" x14ac:dyDescent="0.2">
      <c r="B9" t="s">
        <v>12</v>
      </c>
      <c r="C9">
        <v>3657.97</v>
      </c>
      <c r="D9">
        <f>VLOOKUP(Table2[[#This Row],[Wallet]],L:M,2,FALSE)</f>
        <v>3660.7975440044502</v>
      </c>
      <c r="E9" t="str">
        <f>IF(Table2[[#This Row],[Balance 26473818]]&gt;=Table2[[#This Row],[Balance 26198909]],"yes","")</f>
        <v>yes</v>
      </c>
      <c r="F9">
        <f>IF(Table2[[#This Row],[Eligible?]]="yes",Table2[[#This Row],[Balance 26198909]],0)</f>
        <v>3657.97</v>
      </c>
      <c r="G9">
        <f t="shared" si="1"/>
        <v>0.10171522473275579</v>
      </c>
      <c r="H9">
        <f t="shared" si="0"/>
        <v>7.832072304422196</v>
      </c>
      <c r="L9" t="s">
        <v>134</v>
      </c>
      <c r="M9">
        <v>61050.33</v>
      </c>
      <c r="N9" t="s">
        <v>10</v>
      </c>
    </row>
    <row r="10" spans="1:14" x14ac:dyDescent="0.2">
      <c r="B10" t="s">
        <v>13</v>
      </c>
      <c r="C10">
        <v>2500</v>
      </c>
      <c r="D10">
        <f>VLOOKUP(Table2[[#This Row],[Wallet]],L:M,2,FALSE)</f>
        <v>5000</v>
      </c>
      <c r="E10" t="str">
        <f>IF(Table2[[#This Row],[Balance 26473818]]&gt;=Table2[[#This Row],[Balance 26198909]],"yes","")</f>
        <v>yes</v>
      </c>
      <c r="F10">
        <f>IF(Table2[[#This Row],[Eligible?]]="yes",Table2[[#This Row],[Balance 26198909]],0)</f>
        <v>2500</v>
      </c>
      <c r="G10">
        <f t="shared" si="1"/>
        <v>6.9516169304802797E-2</v>
      </c>
      <c r="H10">
        <f t="shared" si="0"/>
        <v>5.3527450364698153</v>
      </c>
      <c r="L10" t="s">
        <v>135</v>
      </c>
      <c r="M10">
        <v>25797.38</v>
      </c>
      <c r="N10" t="s">
        <v>10</v>
      </c>
    </row>
    <row r="11" spans="1:14" x14ac:dyDescent="0.2">
      <c r="B11" t="s">
        <v>14</v>
      </c>
      <c r="C11">
        <v>1364.65</v>
      </c>
      <c r="D11">
        <f>VLOOKUP(Table2[[#This Row],[Wallet]],L:M,2,FALSE)</f>
        <v>1364.65</v>
      </c>
      <c r="E11" t="str">
        <f>IF(Table2[[#This Row],[Balance 26473818]]&gt;=Table2[[#This Row],[Balance 26198909]],"yes","")</f>
        <v>yes</v>
      </c>
      <c r="F11">
        <f>IF(Table2[[#This Row],[Eligible?]]="yes",Table2[[#This Row],[Balance 26198909]],0)</f>
        <v>1364.65</v>
      </c>
      <c r="G11">
        <f t="shared" si="1"/>
        <v>3.7946096176719658E-2</v>
      </c>
      <c r="H11">
        <f t="shared" si="0"/>
        <v>2.9218494056074138</v>
      </c>
      <c r="L11" t="s">
        <v>136</v>
      </c>
      <c r="M11">
        <v>10005.6345100984</v>
      </c>
      <c r="N11" t="s">
        <v>10</v>
      </c>
    </row>
    <row r="12" spans="1:14" x14ac:dyDescent="0.2">
      <c r="B12" t="s">
        <v>15</v>
      </c>
      <c r="C12">
        <v>1157.01</v>
      </c>
      <c r="D12">
        <f>VLOOKUP(Table2[[#This Row],[Wallet]],L:M,2,FALSE)</f>
        <v>1162.4000000000001</v>
      </c>
      <c r="E12" t="str">
        <f>IF(Table2[[#This Row],[Balance 26473818]]&gt;=Table2[[#This Row],[Balance 26198909]],"yes","")</f>
        <v>yes</v>
      </c>
      <c r="F12">
        <f>IF(Table2[[#This Row],[Eligible?]]="yes",Table2[[#This Row],[Balance 26198909]],0)</f>
        <v>1157.01</v>
      </c>
      <c r="G12">
        <f t="shared" si="1"/>
        <v>3.2172361218939953E-2</v>
      </c>
      <c r="H12">
        <f t="shared" si="0"/>
        <v>2.4772718138583762</v>
      </c>
      <c r="L12" t="s">
        <v>9</v>
      </c>
      <c r="M12">
        <v>10000</v>
      </c>
      <c r="N12" t="s">
        <v>10</v>
      </c>
    </row>
    <row r="13" spans="1:14" x14ac:dyDescent="0.2">
      <c r="B13" t="s">
        <v>16</v>
      </c>
      <c r="C13">
        <v>1003</v>
      </c>
      <c r="D13">
        <f>VLOOKUP(Table2[[#This Row],[Wallet]],L:M,2,FALSE)</f>
        <v>1019.80226405427</v>
      </c>
      <c r="E13" t="str">
        <f>IF(Table2[[#This Row],[Balance 26473818]]&gt;=Table2[[#This Row],[Balance 26198909]],"yes","")</f>
        <v>yes</v>
      </c>
      <c r="F13">
        <f>IF(Table2[[#This Row],[Eligible?]]="yes",Table2[[#This Row],[Balance 26198909]],0)</f>
        <v>1003</v>
      </c>
      <c r="G13">
        <f t="shared" si="1"/>
        <v>2.7889887125086884E-2</v>
      </c>
      <c r="H13">
        <f t="shared" si="0"/>
        <v>2.1475213086316902</v>
      </c>
      <c r="L13" t="s">
        <v>137</v>
      </c>
      <c r="M13">
        <v>9811.8541935713492</v>
      </c>
      <c r="N13" t="s">
        <v>10</v>
      </c>
    </row>
    <row r="14" spans="1:14" x14ac:dyDescent="0.2">
      <c r="B14" t="s">
        <v>17</v>
      </c>
      <c r="C14">
        <v>963.89</v>
      </c>
      <c r="D14">
        <f>VLOOKUP(Table2[[#This Row],[Wallet]],L:M,2,FALSE)</f>
        <v>0</v>
      </c>
      <c r="E14" t="str">
        <f>IF(Table2[[#This Row],[Balance 26473818]]&gt;=Table2[[#This Row],[Balance 26198909]],"yes","")</f>
        <v/>
      </c>
      <c r="F14">
        <f>IF(Table2[[#This Row],[Eligible?]]="yes",Table2[[#This Row],[Balance 26198909]],0)</f>
        <v>0</v>
      </c>
      <c r="G14">
        <f t="shared" si="1"/>
        <v>0</v>
      </c>
      <c r="H14">
        <f t="shared" si="0"/>
        <v>0</v>
      </c>
      <c r="L14" t="s">
        <v>138</v>
      </c>
      <c r="M14">
        <v>9810</v>
      </c>
      <c r="N14" t="s">
        <v>10</v>
      </c>
    </row>
    <row r="15" spans="1:14" x14ac:dyDescent="0.2">
      <c r="B15" t="s">
        <v>18</v>
      </c>
      <c r="C15">
        <v>869.96</v>
      </c>
      <c r="D15">
        <f>VLOOKUP(Table2[[#This Row],[Wallet]],L:M,2,FALSE)</f>
        <v>907.54</v>
      </c>
      <c r="E15" t="str">
        <f>IF(Table2[[#This Row],[Balance 26473818]]&gt;=Table2[[#This Row],[Balance 26198909]],"yes","")</f>
        <v>yes</v>
      </c>
      <c r="F15">
        <f>IF(Table2[[#This Row],[Eligible?]]="yes",Table2[[#This Row],[Balance 26198909]],0)</f>
        <v>869.96</v>
      </c>
      <c r="G15">
        <f t="shared" si="1"/>
        <v>2.4190514659362498E-2</v>
      </c>
      <c r="H15">
        <f t="shared" si="0"/>
        <v>1.8626696287709124</v>
      </c>
      <c r="L15" t="s">
        <v>11</v>
      </c>
      <c r="M15">
        <v>6991.98</v>
      </c>
      <c r="N15" t="s">
        <v>10</v>
      </c>
    </row>
    <row r="16" spans="1:14" x14ac:dyDescent="0.2">
      <c r="B16" t="s">
        <v>19</v>
      </c>
      <c r="C16">
        <v>700</v>
      </c>
      <c r="D16">
        <f>VLOOKUP(Table2[[#This Row],[Wallet]],L:M,2,FALSE)</f>
        <v>667.08576567479997</v>
      </c>
      <c r="E16" t="str">
        <f>IF(Table2[[#This Row],[Balance 26473818]]&gt;=Table2[[#This Row],[Balance 26198909]],"yes","")</f>
        <v/>
      </c>
      <c r="F16">
        <f>IF(Table2[[#This Row],[Eligible?]]="yes",Table2[[#This Row],[Balance 26198909]],0)</f>
        <v>0</v>
      </c>
      <c r="G16">
        <f t="shared" si="1"/>
        <v>0</v>
      </c>
      <c r="H16">
        <f t="shared" si="0"/>
        <v>0</v>
      </c>
      <c r="L16" t="s">
        <v>13</v>
      </c>
      <c r="M16">
        <v>5000</v>
      </c>
      <c r="N16" t="s">
        <v>10</v>
      </c>
    </row>
    <row r="17" spans="2:14" x14ac:dyDescent="0.2">
      <c r="B17" t="s">
        <v>20</v>
      </c>
      <c r="C17">
        <v>650</v>
      </c>
      <c r="D17">
        <f>VLOOKUP(Table2[[#This Row],[Wallet]],L:M,2,FALSE)</f>
        <v>965.42</v>
      </c>
      <c r="E17" t="str">
        <f>IF(Table2[[#This Row],[Balance 26473818]]&gt;=Table2[[#This Row],[Balance 26198909]],"yes","")</f>
        <v>yes</v>
      </c>
      <c r="F17">
        <f>IF(Table2[[#This Row],[Eligible?]]="yes",Table2[[#This Row],[Balance 26198909]],0)</f>
        <v>650</v>
      </c>
      <c r="G17">
        <f t="shared" si="1"/>
        <v>1.8074204019248728E-2</v>
      </c>
      <c r="H17">
        <f t="shared" si="0"/>
        <v>1.3917137094821521</v>
      </c>
      <c r="L17" t="s">
        <v>139</v>
      </c>
      <c r="M17">
        <v>4152.0006895745</v>
      </c>
      <c r="N17" t="s">
        <v>10</v>
      </c>
    </row>
    <row r="18" spans="2:14" x14ac:dyDescent="0.2">
      <c r="B18" t="s">
        <v>21</v>
      </c>
      <c r="C18">
        <v>608</v>
      </c>
      <c r="D18">
        <f>VLOOKUP(Table2[[#This Row],[Wallet]],L:M,2,FALSE)</f>
        <v>614</v>
      </c>
      <c r="E18" t="str">
        <f>IF(Table2[[#This Row],[Balance 26473818]]&gt;=Table2[[#This Row],[Balance 26198909]],"yes","")</f>
        <v>yes</v>
      </c>
      <c r="F18">
        <f>IF(Table2[[#This Row],[Eligible?]]="yes",Table2[[#This Row],[Balance 26198909]],0)</f>
        <v>608</v>
      </c>
      <c r="G18">
        <f t="shared" si="1"/>
        <v>1.6906332374928043E-2</v>
      </c>
      <c r="H18">
        <f t="shared" si="0"/>
        <v>1.3017875928694593</v>
      </c>
      <c r="L18" t="s">
        <v>12</v>
      </c>
      <c r="M18">
        <v>3660.7975440044502</v>
      </c>
      <c r="N18" t="s">
        <v>10</v>
      </c>
    </row>
    <row r="19" spans="2:14" x14ac:dyDescent="0.2">
      <c r="B19" t="s">
        <v>22</v>
      </c>
      <c r="C19">
        <v>548.21</v>
      </c>
      <c r="D19">
        <f>VLOOKUP(Table2[[#This Row],[Wallet]],L:M,2,FALSE)</f>
        <v>805.73</v>
      </c>
      <c r="E19" t="str">
        <f>IF(Table2[[#This Row],[Balance 26473818]]&gt;=Table2[[#This Row],[Balance 26198909]],"yes","")</f>
        <v>yes</v>
      </c>
      <c r="F19">
        <f>IF(Table2[[#This Row],[Eligible?]]="yes",Table2[[#This Row],[Balance 26198909]],0)</f>
        <v>548.21</v>
      </c>
      <c r="G19">
        <f t="shared" si="1"/>
        <v>1.5243783669834379E-2</v>
      </c>
      <c r="H19">
        <f t="shared" si="0"/>
        <v>1.1737713425772471</v>
      </c>
      <c r="L19" t="s">
        <v>78</v>
      </c>
      <c r="M19">
        <v>3090.32</v>
      </c>
      <c r="N19" t="s">
        <v>10</v>
      </c>
    </row>
    <row r="20" spans="2:14" x14ac:dyDescent="0.2">
      <c r="B20" t="s">
        <v>23</v>
      </c>
      <c r="C20">
        <v>500</v>
      </c>
      <c r="D20">
        <f>VLOOKUP(Table2[[#This Row],[Wallet]],L:M,2,FALSE)</f>
        <v>500</v>
      </c>
      <c r="E20" t="str">
        <f>IF(Table2[[#This Row],[Balance 26473818]]&gt;=Table2[[#This Row],[Balance 26198909]],"yes","")</f>
        <v>yes</v>
      </c>
      <c r="F20">
        <f>IF(Table2[[#This Row],[Eligible?]]="yes",Table2[[#This Row],[Balance 26198909]],0)</f>
        <v>500</v>
      </c>
      <c r="G20">
        <f t="shared" si="1"/>
        <v>1.3903233860960561E-2</v>
      </c>
      <c r="H20">
        <f t="shared" si="0"/>
        <v>1.0705490072939632</v>
      </c>
      <c r="L20" t="s">
        <v>32</v>
      </c>
      <c r="M20">
        <v>1497.85</v>
      </c>
      <c r="N20" t="s">
        <v>10</v>
      </c>
    </row>
    <row r="21" spans="2:14" x14ac:dyDescent="0.2">
      <c r="B21" t="s">
        <v>24</v>
      </c>
      <c r="C21">
        <v>500</v>
      </c>
      <c r="D21">
        <f>VLOOKUP(Table2[[#This Row],[Wallet]],L:M,2,FALSE)</f>
        <v>807.517809823824</v>
      </c>
      <c r="E21" t="str">
        <f>IF(Table2[[#This Row],[Balance 26473818]]&gt;=Table2[[#This Row],[Balance 26198909]],"yes","")</f>
        <v>yes</v>
      </c>
      <c r="F21">
        <f>IF(Table2[[#This Row],[Eligible?]]="yes",Table2[[#This Row],[Balance 26198909]],0)</f>
        <v>500</v>
      </c>
      <c r="G21">
        <f t="shared" si="1"/>
        <v>1.3903233860960561E-2</v>
      </c>
      <c r="H21">
        <f t="shared" si="0"/>
        <v>1.0705490072939632</v>
      </c>
      <c r="L21" t="s">
        <v>14</v>
      </c>
      <c r="M21">
        <v>1364.65</v>
      </c>
      <c r="N21" t="s">
        <v>10</v>
      </c>
    </row>
    <row r="22" spans="2:14" x14ac:dyDescent="0.2">
      <c r="B22" t="s">
        <v>25</v>
      </c>
      <c r="C22">
        <v>490.43</v>
      </c>
      <c r="D22">
        <f>VLOOKUP(Table2[[#This Row],[Wallet]],L:M,2,FALSE)</f>
        <v>490.43</v>
      </c>
      <c r="E22" t="str">
        <f>IF(Table2[[#This Row],[Balance 26473818]]&gt;=Table2[[#This Row],[Balance 26198909]],"yes","")</f>
        <v>yes</v>
      </c>
      <c r="F22">
        <f>IF(Table2[[#This Row],[Eligible?]]="yes",Table2[[#This Row],[Balance 26198909]],0)</f>
        <v>490.43</v>
      </c>
      <c r="G22">
        <f t="shared" si="1"/>
        <v>1.3637125964861775E-2</v>
      </c>
      <c r="H22">
        <f t="shared" si="0"/>
        <v>1.0500586992943568</v>
      </c>
      <c r="L22" t="s">
        <v>15</v>
      </c>
      <c r="M22">
        <v>1162.4000000000001</v>
      </c>
      <c r="N22" t="s">
        <v>10</v>
      </c>
    </row>
    <row r="23" spans="2:14" x14ac:dyDescent="0.2">
      <c r="B23" t="s">
        <v>26</v>
      </c>
      <c r="C23">
        <v>473.54</v>
      </c>
      <c r="D23">
        <f>VLOOKUP(Table2[[#This Row],[Wallet]],L:M,2,FALSE)</f>
        <v>707.96</v>
      </c>
      <c r="E23" t="str">
        <f>IF(Table2[[#This Row],[Balance 26473818]]&gt;=Table2[[#This Row],[Balance 26198909]],"yes","")</f>
        <v>yes</v>
      </c>
      <c r="F23">
        <f>IF(Table2[[#This Row],[Eligible?]]="yes",Table2[[#This Row],[Balance 26198909]],0)</f>
        <v>473.54</v>
      </c>
      <c r="G23">
        <f t="shared" si="1"/>
        <v>1.3167474725038528E-2</v>
      </c>
      <c r="H23">
        <f t="shared" si="0"/>
        <v>1.0138955538279666</v>
      </c>
      <c r="L23" t="s">
        <v>16</v>
      </c>
      <c r="M23">
        <v>1019.80226405427</v>
      </c>
      <c r="N23" t="s">
        <v>10</v>
      </c>
    </row>
    <row r="24" spans="2:14" x14ac:dyDescent="0.2">
      <c r="B24" t="s">
        <v>27</v>
      </c>
      <c r="C24">
        <v>300</v>
      </c>
      <c r="D24">
        <f>VLOOKUP(Table2[[#This Row],[Wallet]],L:M,2,FALSE)</f>
        <v>300</v>
      </c>
      <c r="E24" t="str">
        <f>IF(Table2[[#This Row],[Balance 26473818]]&gt;=Table2[[#This Row],[Balance 26198909]],"yes","")</f>
        <v>yes</v>
      </c>
      <c r="F24">
        <f>IF(Table2[[#This Row],[Eligible?]]="yes",Table2[[#This Row],[Balance 26198909]],0)</f>
        <v>300</v>
      </c>
      <c r="G24">
        <f t="shared" si="1"/>
        <v>8.3419403165763371E-3</v>
      </c>
      <c r="H24">
        <f t="shared" si="0"/>
        <v>0.64232940437637798</v>
      </c>
      <c r="L24" t="s">
        <v>140</v>
      </c>
      <c r="M24">
        <v>1000</v>
      </c>
      <c r="N24" t="s">
        <v>10</v>
      </c>
    </row>
    <row r="25" spans="2:14" x14ac:dyDescent="0.2">
      <c r="B25" t="s">
        <v>28</v>
      </c>
      <c r="C25">
        <v>296.27</v>
      </c>
      <c r="D25">
        <f>VLOOKUP(Table2[[#This Row],[Wallet]],L:M,2,FALSE)</f>
        <v>411.76</v>
      </c>
      <c r="E25" t="str">
        <f>IF(Table2[[#This Row],[Balance 26473818]]&gt;=Table2[[#This Row],[Balance 26198909]],"yes","")</f>
        <v>yes</v>
      </c>
      <c r="F25">
        <f>IF(Table2[[#This Row],[Eligible?]]="yes",Table2[[#This Row],[Balance 26198909]],0)</f>
        <v>296.27</v>
      </c>
      <c r="G25">
        <f t="shared" si="1"/>
        <v>8.2382221919735706E-3</v>
      </c>
      <c r="H25">
        <f t="shared" si="0"/>
        <v>0.63434310878196498</v>
      </c>
      <c r="L25" t="s">
        <v>141</v>
      </c>
      <c r="M25">
        <v>1000</v>
      </c>
      <c r="N25" t="s">
        <v>10</v>
      </c>
    </row>
    <row r="26" spans="2:14" x14ac:dyDescent="0.2">
      <c r="B26" t="s">
        <v>29</v>
      </c>
      <c r="C26">
        <v>290.73</v>
      </c>
      <c r="D26">
        <f>VLOOKUP(Table2[[#This Row],[Wallet]],L:M,2,FALSE)</f>
        <v>326.10000000000002</v>
      </c>
      <c r="E26" t="str">
        <f>IF(Table2[[#This Row],[Balance 26473818]]&gt;=Table2[[#This Row],[Balance 26198909]],"yes","")</f>
        <v>yes</v>
      </c>
      <c r="F26">
        <f>IF(Table2[[#This Row],[Eligible?]]="yes",Table2[[#This Row],[Balance 26198909]],0)</f>
        <v>290.73</v>
      </c>
      <c r="G26">
        <f t="shared" si="1"/>
        <v>8.0841743607941285E-3</v>
      </c>
      <c r="H26">
        <f t="shared" si="0"/>
        <v>0.62248142578114785</v>
      </c>
      <c r="L26" t="s">
        <v>20</v>
      </c>
      <c r="M26">
        <v>965.42</v>
      </c>
      <c r="N26" t="s">
        <v>10</v>
      </c>
    </row>
    <row r="27" spans="2:14" x14ac:dyDescent="0.2">
      <c r="B27" t="s">
        <v>30</v>
      </c>
      <c r="C27">
        <v>258</v>
      </c>
      <c r="D27">
        <f>VLOOKUP(Table2[[#This Row],[Wallet]],L:M,2,FALSE)</f>
        <v>258</v>
      </c>
      <c r="E27" t="str">
        <f>IF(Table2[[#This Row],[Balance 26473818]]&gt;=Table2[[#This Row],[Balance 26198909]],"yes","")</f>
        <v>yes</v>
      </c>
      <c r="F27">
        <f>IF(Table2[[#This Row],[Eligible?]]="yes",Table2[[#This Row],[Balance 26198909]],0)</f>
        <v>258</v>
      </c>
      <c r="G27">
        <f t="shared" si="1"/>
        <v>7.1740686722556492E-3</v>
      </c>
      <c r="H27">
        <f t="shared" si="0"/>
        <v>0.55240328776368497</v>
      </c>
      <c r="L27" t="s">
        <v>142</v>
      </c>
      <c r="M27">
        <v>948</v>
      </c>
      <c r="N27" t="s">
        <v>10</v>
      </c>
    </row>
    <row r="28" spans="2:14" x14ac:dyDescent="0.2">
      <c r="B28" t="s">
        <v>31</v>
      </c>
      <c r="C28">
        <v>241.46680957999999</v>
      </c>
      <c r="D28">
        <f>VLOOKUP(Table2[[#This Row],[Wallet]],L:M,2,FALSE)</f>
        <v>264.40438574000001</v>
      </c>
      <c r="E28" t="str">
        <f>IF(Table2[[#This Row],[Balance 26473818]]&gt;=Table2[[#This Row],[Balance 26198909]],"yes","")</f>
        <v>yes</v>
      </c>
      <c r="F28">
        <f>IF(Table2[[#This Row],[Eligible?]]="yes",Table2[[#This Row],[Balance 26198909]],0)</f>
        <v>241.46680957999999</v>
      </c>
      <c r="G28">
        <f t="shared" si="1"/>
        <v>6.7143390465015437E-3</v>
      </c>
      <c r="H28">
        <f t="shared" si="0"/>
        <v>0.51700410658061891</v>
      </c>
      <c r="L28" t="s">
        <v>18</v>
      </c>
      <c r="M28">
        <v>907.54</v>
      </c>
      <c r="N28" t="s">
        <v>10</v>
      </c>
    </row>
    <row r="29" spans="2:14" x14ac:dyDescent="0.2">
      <c r="B29" t="s">
        <v>32</v>
      </c>
      <c r="C29">
        <v>241.45</v>
      </c>
      <c r="D29">
        <f>VLOOKUP(Table2[[#This Row],[Wallet]],L:M,2,FALSE)</f>
        <v>1497.85</v>
      </c>
      <c r="E29" t="str">
        <f>IF(Table2[[#This Row],[Balance 26473818]]&gt;=Table2[[#This Row],[Balance 26198909]],"yes","")</f>
        <v>yes</v>
      </c>
      <c r="F29">
        <f>IF(Table2[[#This Row],[Eligible?]]="yes",Table2[[#This Row],[Balance 26198909]],0)</f>
        <v>241.45</v>
      </c>
      <c r="G29">
        <f t="shared" si="1"/>
        <v>6.7138716314578545E-3</v>
      </c>
      <c r="H29">
        <f t="shared" si="0"/>
        <v>0.51696811562225475</v>
      </c>
      <c r="L29" t="s">
        <v>24</v>
      </c>
      <c r="M29">
        <v>807.517809823824</v>
      </c>
      <c r="N29" t="s">
        <v>10</v>
      </c>
    </row>
    <row r="30" spans="2:14" x14ac:dyDescent="0.2">
      <c r="B30" t="s">
        <v>33</v>
      </c>
      <c r="C30">
        <v>189.61</v>
      </c>
      <c r="D30">
        <f>VLOOKUP(Table2[[#This Row],[Wallet]],L:M,2,FALSE)</f>
        <v>194.09</v>
      </c>
      <c r="E30" t="str">
        <f>IF(Table2[[#This Row],[Balance 26473818]]&gt;=Table2[[#This Row],[Balance 26198909]],"yes","")</f>
        <v>yes</v>
      </c>
      <c r="F30">
        <f>IF(Table2[[#This Row],[Eligible?]]="yes",Table2[[#This Row],[Balance 26198909]],0)</f>
        <v>189.61</v>
      </c>
      <c r="G30">
        <f t="shared" si="1"/>
        <v>5.2723843447534642E-3</v>
      </c>
      <c r="H30">
        <f t="shared" si="0"/>
        <v>0.40597359454601673</v>
      </c>
      <c r="L30" t="s">
        <v>22</v>
      </c>
      <c r="M30">
        <v>805.73</v>
      </c>
      <c r="N30" t="s">
        <v>10</v>
      </c>
    </row>
    <row r="31" spans="2:14" x14ac:dyDescent="0.2">
      <c r="B31" t="s">
        <v>34</v>
      </c>
      <c r="C31">
        <v>188.98999999999899</v>
      </c>
      <c r="D31">
        <f>VLOOKUP(Table2[[#This Row],[Wallet]],L:M,2,FALSE)</f>
        <v>190.99036310906601</v>
      </c>
      <c r="E31" t="str">
        <f>IF(Table2[[#This Row],[Balance 26473818]]&gt;=Table2[[#This Row],[Balance 26198909]],"yes","")</f>
        <v>yes</v>
      </c>
      <c r="F31">
        <f>IF(Table2[[#This Row],[Eligible?]]="yes",Table2[[#This Row],[Balance 26198909]],0)</f>
        <v>188.98999999999899</v>
      </c>
      <c r="G31">
        <f t="shared" si="1"/>
        <v>5.2551443347658442E-3</v>
      </c>
      <c r="H31">
        <f t="shared" si="0"/>
        <v>0.40464611377697002</v>
      </c>
      <c r="L31" t="s">
        <v>143</v>
      </c>
      <c r="M31">
        <v>748.1413</v>
      </c>
      <c r="N31" t="s">
        <v>10</v>
      </c>
    </row>
    <row r="32" spans="2:14" x14ac:dyDescent="0.2">
      <c r="B32" t="s">
        <v>35</v>
      </c>
      <c r="C32">
        <v>163</v>
      </c>
      <c r="D32">
        <f>VLOOKUP(Table2[[#This Row],[Wallet]],L:M,2,FALSE)</f>
        <v>163</v>
      </c>
      <c r="E32" t="str">
        <f>IF(Table2[[#This Row],[Balance 26473818]]&gt;=Table2[[#This Row],[Balance 26198909]],"yes","")</f>
        <v>yes</v>
      </c>
      <c r="F32">
        <f>IF(Table2[[#This Row],[Eligible?]]="yes",Table2[[#This Row],[Balance 26198909]],0)</f>
        <v>163</v>
      </c>
      <c r="G32">
        <f t="shared" si="1"/>
        <v>4.5324542386731429E-3</v>
      </c>
      <c r="H32">
        <f t="shared" si="0"/>
        <v>0.348998976377832</v>
      </c>
      <c r="L32" t="s">
        <v>144</v>
      </c>
      <c r="M32">
        <v>711.17</v>
      </c>
      <c r="N32" t="s">
        <v>10</v>
      </c>
    </row>
    <row r="33" spans="2:14" x14ac:dyDescent="0.2">
      <c r="B33" t="s">
        <v>36</v>
      </c>
      <c r="C33">
        <v>114.56</v>
      </c>
      <c r="D33">
        <f>VLOOKUP(Table2[[#This Row],[Wallet]],L:M,2,FALSE)</f>
        <v>179.02</v>
      </c>
      <c r="E33" t="str">
        <f>IF(Table2[[#This Row],[Balance 26473818]]&gt;=Table2[[#This Row],[Balance 26198909]],"yes","")</f>
        <v>yes</v>
      </c>
      <c r="F33">
        <f>IF(Table2[[#This Row],[Eligible?]]="yes",Table2[[#This Row],[Balance 26198909]],0)</f>
        <v>114.56</v>
      </c>
      <c r="G33">
        <f t="shared" si="1"/>
        <v>3.1855089422232839E-3</v>
      </c>
      <c r="H33">
        <f t="shared" si="0"/>
        <v>0.24528418855119286</v>
      </c>
      <c r="L33" t="s">
        <v>26</v>
      </c>
      <c r="M33">
        <v>707.96</v>
      </c>
      <c r="N33" t="s">
        <v>10</v>
      </c>
    </row>
    <row r="34" spans="2:14" x14ac:dyDescent="0.2">
      <c r="B34" t="s">
        <v>37</v>
      </c>
      <c r="C34">
        <v>101.75</v>
      </c>
      <c r="D34">
        <f>VLOOKUP(Table2[[#This Row],[Wallet]],L:M,2,FALSE)</f>
        <v>101.75</v>
      </c>
      <c r="E34" t="str">
        <f>IF(Table2[[#This Row],[Balance 26473818]]&gt;=Table2[[#This Row],[Balance 26198909]],"yes","")</f>
        <v>yes</v>
      </c>
      <c r="F34">
        <f>IF(Table2[[#This Row],[Eligible?]]="yes",Table2[[#This Row],[Balance 26198909]],0)</f>
        <v>101.75</v>
      </c>
      <c r="G34">
        <f t="shared" si="1"/>
        <v>2.8293080907054739E-3</v>
      </c>
      <c r="H34">
        <f t="shared" si="0"/>
        <v>0.21785672298432149</v>
      </c>
      <c r="L34" t="s">
        <v>41</v>
      </c>
      <c r="M34">
        <v>702.26</v>
      </c>
      <c r="N34" t="s">
        <v>10</v>
      </c>
    </row>
    <row r="35" spans="2:14" x14ac:dyDescent="0.2">
      <c r="B35" t="s">
        <v>38</v>
      </c>
      <c r="C35">
        <v>100</v>
      </c>
      <c r="D35">
        <f>VLOOKUP(Table2[[#This Row],[Wallet]],L:M,2,FALSE)</f>
        <v>100.26</v>
      </c>
      <c r="E35" t="str">
        <f>IF(Table2[[#This Row],[Balance 26473818]]&gt;=Table2[[#This Row],[Balance 26198909]],"yes","")</f>
        <v>yes</v>
      </c>
      <c r="F35">
        <f>IF(Table2[[#This Row],[Eligible?]]="yes",Table2[[#This Row],[Balance 26198909]],0)</f>
        <v>100</v>
      </c>
      <c r="G35">
        <f t="shared" si="1"/>
        <v>2.7806467721921122E-3</v>
      </c>
      <c r="H35">
        <f t="shared" si="0"/>
        <v>0.21410980145879263</v>
      </c>
      <c r="L35" t="s">
        <v>19</v>
      </c>
      <c r="M35">
        <v>667.08576567479997</v>
      </c>
      <c r="N35" t="s">
        <v>10</v>
      </c>
    </row>
    <row r="36" spans="2:14" x14ac:dyDescent="0.2">
      <c r="B36" t="s">
        <v>39</v>
      </c>
      <c r="C36">
        <v>100</v>
      </c>
      <c r="D36">
        <f>VLOOKUP(Table2[[#This Row],[Wallet]],L:M,2,FALSE)</f>
        <v>100</v>
      </c>
      <c r="E36" t="str">
        <f>IF(Table2[[#This Row],[Balance 26473818]]&gt;=Table2[[#This Row],[Balance 26198909]],"yes","")</f>
        <v>yes</v>
      </c>
      <c r="F36">
        <f>IF(Table2[[#This Row],[Eligible?]]="yes",Table2[[#This Row],[Balance 26198909]],0)</f>
        <v>100</v>
      </c>
      <c r="G36">
        <f t="shared" si="1"/>
        <v>2.7806467721921122E-3</v>
      </c>
      <c r="H36">
        <f t="shared" si="0"/>
        <v>0.21410980145879263</v>
      </c>
      <c r="L36" t="s">
        <v>145</v>
      </c>
      <c r="M36">
        <v>651.94000000000005</v>
      </c>
      <c r="N36" t="s">
        <v>10</v>
      </c>
    </row>
    <row r="37" spans="2:14" x14ac:dyDescent="0.2">
      <c r="B37" t="s">
        <v>40</v>
      </c>
      <c r="C37">
        <v>95</v>
      </c>
      <c r="D37">
        <f>VLOOKUP(Table2[[#This Row],[Wallet]],L:M,2,FALSE)</f>
        <v>123</v>
      </c>
      <c r="E37" t="str">
        <f>IF(Table2[[#This Row],[Balance 26473818]]&gt;=Table2[[#This Row],[Balance 26198909]],"yes","")</f>
        <v>yes</v>
      </c>
      <c r="F37">
        <f>IF(Table2[[#This Row],[Eligible?]]="yes",Table2[[#This Row],[Balance 26198909]],0)</f>
        <v>95</v>
      </c>
      <c r="G37">
        <f t="shared" si="1"/>
        <v>2.6416144335825063E-3</v>
      </c>
      <c r="H37">
        <f t="shared" si="0"/>
        <v>0.20340431138585299</v>
      </c>
      <c r="L37" t="s">
        <v>73</v>
      </c>
      <c r="M37">
        <v>635.21</v>
      </c>
      <c r="N37" t="s">
        <v>10</v>
      </c>
    </row>
    <row r="38" spans="2:14" x14ac:dyDescent="0.2">
      <c r="B38" t="s">
        <v>41</v>
      </c>
      <c r="C38">
        <v>91.04</v>
      </c>
      <c r="D38">
        <f>VLOOKUP(Table2[[#This Row],[Wallet]],L:M,2,FALSE)</f>
        <v>702.26</v>
      </c>
      <c r="E38" t="str">
        <f>IF(Table2[[#This Row],[Balance 26473818]]&gt;=Table2[[#This Row],[Balance 26198909]],"yes","")</f>
        <v>yes</v>
      </c>
      <c r="F38">
        <f>IF(Table2[[#This Row],[Eligible?]]="yes",Table2[[#This Row],[Balance 26198909]],0)</f>
        <v>91.04</v>
      </c>
      <c r="G38">
        <f t="shared" si="1"/>
        <v>2.5315008214036989E-3</v>
      </c>
      <c r="H38">
        <f t="shared" si="0"/>
        <v>0.1949255632480848</v>
      </c>
      <c r="L38" t="s">
        <v>146</v>
      </c>
      <c r="M38">
        <v>633.52692998281896</v>
      </c>
      <c r="N38" t="s">
        <v>10</v>
      </c>
    </row>
    <row r="39" spans="2:14" x14ac:dyDescent="0.2">
      <c r="B39" t="s">
        <v>42</v>
      </c>
      <c r="C39">
        <v>89.101997516290794</v>
      </c>
      <c r="D39">
        <f>VLOOKUP(Table2[[#This Row],[Wallet]],L:M,2,FALSE)</f>
        <v>89.101997516290794</v>
      </c>
      <c r="E39" t="str">
        <f>IF(Table2[[#This Row],[Balance 26473818]]&gt;=Table2[[#This Row],[Balance 26198909]],"yes","")</f>
        <v>yes</v>
      </c>
      <c r="F39">
        <f>IF(Table2[[#This Row],[Eligible?]]="yes",Table2[[#This Row],[Balance 26198909]],0)</f>
        <v>89.101997516290794</v>
      </c>
      <c r="G39">
        <f t="shared" si="1"/>
        <v>2.4776118178954361E-3</v>
      </c>
      <c r="H39">
        <f t="shared" si="0"/>
        <v>0.19077610997794858</v>
      </c>
      <c r="L39" t="s">
        <v>21</v>
      </c>
      <c r="M39">
        <v>614</v>
      </c>
      <c r="N39" t="s">
        <v>10</v>
      </c>
    </row>
    <row r="40" spans="2:14" x14ac:dyDescent="0.2">
      <c r="B40" t="s">
        <v>43</v>
      </c>
      <c r="C40">
        <v>87.57</v>
      </c>
      <c r="D40">
        <f>VLOOKUP(Table2[[#This Row],[Wallet]],L:M,2,FALSE)</f>
        <v>87.57</v>
      </c>
      <c r="E40" t="str">
        <f>IF(Table2[[#This Row],[Balance 26473818]]&gt;=Table2[[#This Row],[Balance 26198909]],"yes","")</f>
        <v>yes</v>
      </c>
      <c r="F40">
        <f>IF(Table2[[#This Row],[Eligible?]]="yes",Table2[[#This Row],[Balance 26198909]],0)</f>
        <v>87.57</v>
      </c>
      <c r="G40">
        <f t="shared" si="1"/>
        <v>2.4350123784086324E-3</v>
      </c>
      <c r="H40">
        <f t="shared" si="0"/>
        <v>0.1874959531374647</v>
      </c>
      <c r="L40" t="s">
        <v>23</v>
      </c>
      <c r="M40">
        <v>500</v>
      </c>
      <c r="N40" t="s">
        <v>10</v>
      </c>
    </row>
    <row r="41" spans="2:14" x14ac:dyDescent="0.2">
      <c r="B41" t="s">
        <v>44</v>
      </c>
      <c r="C41">
        <v>81.790000000000006</v>
      </c>
      <c r="D41">
        <f>VLOOKUP(Table2[[#This Row],[Wallet]],L:M,2,FALSE)</f>
        <v>227.51</v>
      </c>
      <c r="E41" t="str">
        <f>IF(Table2[[#This Row],[Balance 26473818]]&gt;=Table2[[#This Row],[Balance 26198909]],"yes","")</f>
        <v>yes</v>
      </c>
      <c r="F41">
        <f>IF(Table2[[#This Row],[Eligible?]]="yes",Table2[[#This Row],[Balance 26198909]],0)</f>
        <v>81.790000000000006</v>
      </c>
      <c r="G41">
        <f t="shared" si="1"/>
        <v>2.2742909949759285E-3</v>
      </c>
      <c r="H41">
        <f t="shared" si="0"/>
        <v>0.17512040661314648</v>
      </c>
      <c r="L41" t="s">
        <v>25</v>
      </c>
      <c r="M41">
        <v>490.43</v>
      </c>
      <c r="N41" t="s">
        <v>10</v>
      </c>
    </row>
    <row r="42" spans="2:14" x14ac:dyDescent="0.2">
      <c r="B42" t="s">
        <v>45</v>
      </c>
      <c r="C42">
        <v>81.09</v>
      </c>
      <c r="D42">
        <f>VLOOKUP(Table2[[#This Row],[Wallet]],L:M,2,FALSE)</f>
        <v>81.349999999999994</v>
      </c>
      <c r="E42" t="str">
        <f>IF(Table2[[#This Row],[Balance 26473818]]&gt;=Table2[[#This Row],[Balance 26198909]],"yes","")</f>
        <v>yes</v>
      </c>
      <c r="F42">
        <f>IF(Table2[[#This Row],[Eligible?]]="yes",Table2[[#This Row],[Balance 26198909]],0)</f>
        <v>81.09</v>
      </c>
      <c r="G42">
        <f t="shared" si="1"/>
        <v>2.254826467570584E-3</v>
      </c>
      <c r="H42">
        <f t="shared" si="0"/>
        <v>0.17362163800293495</v>
      </c>
      <c r="L42" t="s">
        <v>147</v>
      </c>
      <c r="M42">
        <v>437.11</v>
      </c>
      <c r="N42" t="s">
        <v>10</v>
      </c>
    </row>
    <row r="43" spans="2:14" x14ac:dyDescent="0.2">
      <c r="B43" t="s">
        <v>46</v>
      </c>
      <c r="C43">
        <v>78.33</v>
      </c>
      <c r="D43">
        <f>VLOOKUP(Table2[[#This Row],[Wallet]],L:M,2,FALSE)</f>
        <v>78.549882524991403</v>
      </c>
      <c r="E43" t="str">
        <f>IF(Table2[[#This Row],[Balance 26473818]]&gt;=Table2[[#This Row],[Balance 26198909]],"yes","")</f>
        <v>yes</v>
      </c>
      <c r="F43">
        <f>IF(Table2[[#This Row],[Eligible?]]="yes",Table2[[#This Row],[Balance 26198909]],0)</f>
        <v>78.33</v>
      </c>
      <c r="G43">
        <f t="shared" si="1"/>
        <v>2.1780806166580816E-3</v>
      </c>
      <c r="H43">
        <f t="shared" si="0"/>
        <v>0.16771220748267229</v>
      </c>
      <c r="L43" t="s">
        <v>28</v>
      </c>
      <c r="M43">
        <v>411.76</v>
      </c>
      <c r="N43" t="s">
        <v>10</v>
      </c>
    </row>
    <row r="44" spans="2:14" x14ac:dyDescent="0.2">
      <c r="B44" t="s">
        <v>47</v>
      </c>
      <c r="C44">
        <v>72.3</v>
      </c>
      <c r="D44">
        <f>VLOOKUP(Table2[[#This Row],[Wallet]],L:M,2,FALSE)</f>
        <v>87.84</v>
      </c>
      <c r="E44" t="str">
        <f>IF(Table2[[#This Row],[Balance 26473818]]&gt;=Table2[[#This Row],[Balance 26198909]],"yes","")</f>
        <v>yes</v>
      </c>
      <c r="F44">
        <f>IF(Table2[[#This Row],[Eligible?]]="yes",Table2[[#This Row],[Balance 26198909]],0)</f>
        <v>72.3</v>
      </c>
      <c r="G44">
        <f t="shared" si="1"/>
        <v>2.0104076162948971E-3</v>
      </c>
      <c r="H44">
        <f t="shared" si="0"/>
        <v>0.15480138645470709</v>
      </c>
      <c r="L44" t="s">
        <v>148</v>
      </c>
      <c r="M44">
        <v>410.86</v>
      </c>
      <c r="N44" t="s">
        <v>10</v>
      </c>
    </row>
    <row r="45" spans="2:14" x14ac:dyDescent="0.2">
      <c r="B45" t="s">
        <v>48</v>
      </c>
      <c r="C45">
        <v>65.98</v>
      </c>
      <c r="D45">
        <f>VLOOKUP(Table2[[#This Row],[Wallet]],L:M,2,FALSE)</f>
        <v>65.98</v>
      </c>
      <c r="E45" t="str">
        <f>IF(Table2[[#This Row],[Balance 26473818]]&gt;=Table2[[#This Row],[Balance 26198909]],"yes","")</f>
        <v>yes</v>
      </c>
      <c r="F45">
        <f>IF(Table2[[#This Row],[Eligible?]]="yes",Table2[[#This Row],[Balance 26198909]],0)</f>
        <v>65.98</v>
      </c>
      <c r="G45">
        <f t="shared" si="1"/>
        <v>1.8346707402923557E-3</v>
      </c>
      <c r="H45">
        <f t="shared" si="0"/>
        <v>0.14126964700251138</v>
      </c>
      <c r="L45" t="s">
        <v>149</v>
      </c>
      <c r="M45">
        <v>373</v>
      </c>
      <c r="N45" t="s">
        <v>10</v>
      </c>
    </row>
    <row r="46" spans="2:14" x14ac:dyDescent="0.2">
      <c r="B46" t="s">
        <v>49</v>
      </c>
      <c r="C46">
        <v>59.18</v>
      </c>
      <c r="D46">
        <f>VLOOKUP(Table2[[#This Row],[Wallet]],L:M,2,FALSE)</f>
        <v>59.18</v>
      </c>
      <c r="E46" t="str">
        <f>IF(Table2[[#This Row],[Balance 26473818]]&gt;=Table2[[#This Row],[Balance 26198909]],"yes","")</f>
        <v>yes</v>
      </c>
      <c r="F46">
        <f>IF(Table2[[#This Row],[Eligible?]]="yes",Table2[[#This Row],[Balance 26198909]],0)</f>
        <v>59.18</v>
      </c>
      <c r="G46">
        <f t="shared" si="1"/>
        <v>1.6455867597832919E-3</v>
      </c>
      <c r="H46">
        <f t="shared" si="0"/>
        <v>0.12671018050331348</v>
      </c>
      <c r="L46" t="s">
        <v>150</v>
      </c>
      <c r="M46">
        <v>372.13</v>
      </c>
      <c r="N46" t="s">
        <v>10</v>
      </c>
    </row>
    <row r="47" spans="2:14" x14ac:dyDescent="0.2">
      <c r="B47" t="s">
        <v>50</v>
      </c>
      <c r="C47">
        <v>50</v>
      </c>
      <c r="D47">
        <f>VLOOKUP(Table2[[#This Row],[Wallet]],L:M,2,FALSE)</f>
        <v>56.73</v>
      </c>
      <c r="E47" t="str">
        <f>IF(Table2[[#This Row],[Balance 26473818]]&gt;=Table2[[#This Row],[Balance 26198909]],"yes","")</f>
        <v>yes</v>
      </c>
      <c r="F47">
        <f>IF(Table2[[#This Row],[Eligible?]]="yes",Table2[[#This Row],[Balance 26198909]],0)</f>
        <v>50</v>
      </c>
      <c r="G47">
        <f t="shared" si="1"/>
        <v>1.3903233860960561E-3</v>
      </c>
      <c r="H47">
        <f t="shared" si="0"/>
        <v>0.10705490072939632</v>
      </c>
      <c r="L47" t="s">
        <v>151</v>
      </c>
      <c r="M47">
        <v>369.4</v>
      </c>
      <c r="N47" t="s">
        <v>10</v>
      </c>
    </row>
    <row r="48" spans="2:14" x14ac:dyDescent="0.2">
      <c r="B48" t="s">
        <v>51</v>
      </c>
      <c r="C48">
        <v>50</v>
      </c>
      <c r="D48">
        <f>VLOOKUP(Table2[[#This Row],[Wallet]],L:M,2,FALSE)</f>
        <v>125</v>
      </c>
      <c r="E48" t="str">
        <f>IF(Table2[[#This Row],[Balance 26473818]]&gt;=Table2[[#This Row],[Balance 26198909]],"yes","")</f>
        <v>yes</v>
      </c>
      <c r="F48">
        <f>IF(Table2[[#This Row],[Eligible?]]="yes",Table2[[#This Row],[Balance 26198909]],0)</f>
        <v>50</v>
      </c>
      <c r="G48">
        <f t="shared" si="1"/>
        <v>1.3903233860960561E-3</v>
      </c>
      <c r="H48">
        <f t="shared" si="0"/>
        <v>0.10705490072939632</v>
      </c>
      <c r="L48" t="s">
        <v>152</v>
      </c>
      <c r="M48">
        <v>369.4</v>
      </c>
      <c r="N48" t="s">
        <v>10</v>
      </c>
    </row>
    <row r="49" spans="2:14" x14ac:dyDescent="0.2">
      <c r="B49" t="s">
        <v>52</v>
      </c>
      <c r="C49">
        <v>49.11</v>
      </c>
      <c r="D49">
        <f>VLOOKUP(Table2[[#This Row],[Wallet]],L:M,2,FALSE)</f>
        <v>49.11</v>
      </c>
      <c r="E49" t="str">
        <f>IF(Table2[[#This Row],[Balance 26473818]]&gt;=Table2[[#This Row],[Balance 26198909]],"yes","")</f>
        <v>yes</v>
      </c>
      <c r="F49">
        <f>IF(Table2[[#This Row],[Eligible?]]="yes",Table2[[#This Row],[Balance 26198909]],0)</f>
        <v>49.11</v>
      </c>
      <c r="G49">
        <f t="shared" si="1"/>
        <v>1.3655756298235463E-3</v>
      </c>
      <c r="H49">
        <f t="shared" si="0"/>
        <v>0.10514932349641307</v>
      </c>
      <c r="L49" t="s">
        <v>153</v>
      </c>
      <c r="M49">
        <v>363.33</v>
      </c>
      <c r="N49" t="s">
        <v>10</v>
      </c>
    </row>
    <row r="50" spans="2:14" x14ac:dyDescent="0.2">
      <c r="B50" t="s">
        <v>53</v>
      </c>
      <c r="C50">
        <v>47.94</v>
      </c>
      <c r="D50">
        <f>VLOOKUP(Table2[[#This Row],[Wallet]],L:M,2,FALSE)</f>
        <v>49.39</v>
      </c>
      <c r="E50" t="str">
        <f>IF(Table2[[#This Row],[Balance 26473818]]&gt;=Table2[[#This Row],[Balance 26198909]],"yes","")</f>
        <v>yes</v>
      </c>
      <c r="F50">
        <f>IF(Table2[[#This Row],[Eligible?]]="yes",Table2[[#This Row],[Balance 26198909]],0)</f>
        <v>47.94</v>
      </c>
      <c r="G50">
        <f t="shared" si="1"/>
        <v>1.3330420625888985E-3</v>
      </c>
      <c r="H50">
        <f t="shared" si="0"/>
        <v>0.10264423881934519</v>
      </c>
      <c r="L50" t="s">
        <v>62</v>
      </c>
      <c r="M50">
        <v>350.78677083082499</v>
      </c>
      <c r="N50" t="s">
        <v>10</v>
      </c>
    </row>
    <row r="51" spans="2:14" x14ac:dyDescent="0.2">
      <c r="B51" t="s">
        <v>54</v>
      </c>
      <c r="C51">
        <v>45.82</v>
      </c>
      <c r="D51">
        <f>VLOOKUP(Table2[[#This Row],[Wallet]],L:M,2,FALSE)</f>
        <v>45.82</v>
      </c>
      <c r="E51" t="str">
        <f>IF(Table2[[#This Row],[Balance 26473818]]&gt;=Table2[[#This Row],[Balance 26198909]],"yes","")</f>
        <v>yes</v>
      </c>
      <c r="F51">
        <f>IF(Table2[[#This Row],[Eligible?]]="yes",Table2[[#This Row],[Balance 26198909]],0)</f>
        <v>45.82</v>
      </c>
      <c r="G51">
        <f t="shared" si="1"/>
        <v>1.2740923510184258E-3</v>
      </c>
      <c r="H51">
        <f t="shared" si="0"/>
        <v>9.810511102841879E-2</v>
      </c>
      <c r="L51" t="s">
        <v>29</v>
      </c>
      <c r="M51">
        <v>326.10000000000002</v>
      </c>
      <c r="N51" t="s">
        <v>10</v>
      </c>
    </row>
    <row r="52" spans="2:14" x14ac:dyDescent="0.2">
      <c r="B52" t="s">
        <v>55</v>
      </c>
      <c r="C52">
        <v>44</v>
      </c>
      <c r="D52">
        <f>VLOOKUP(Table2[[#This Row],[Wallet]],L:M,2,FALSE)</f>
        <v>44</v>
      </c>
      <c r="E52" t="str">
        <f>IF(Table2[[#This Row],[Balance 26473818]]&gt;=Table2[[#This Row],[Balance 26198909]],"yes","")</f>
        <v>yes</v>
      </c>
      <c r="F52">
        <f>IF(Table2[[#This Row],[Eligible?]]="yes",Table2[[#This Row],[Balance 26198909]],0)</f>
        <v>44</v>
      </c>
      <c r="G52">
        <f t="shared" si="1"/>
        <v>1.2234845797645293E-3</v>
      </c>
      <c r="H52">
        <f t="shared" si="0"/>
        <v>9.4208312641868755E-2</v>
      </c>
      <c r="L52" t="s">
        <v>27</v>
      </c>
      <c r="M52">
        <v>300</v>
      </c>
      <c r="N52" t="s">
        <v>10</v>
      </c>
    </row>
    <row r="53" spans="2:14" x14ac:dyDescent="0.2">
      <c r="B53" t="s">
        <v>56</v>
      </c>
      <c r="C53">
        <v>42.34</v>
      </c>
      <c r="D53">
        <f>VLOOKUP(Table2[[#This Row],[Wallet]],L:M,2,FALSE)</f>
        <v>50.74</v>
      </c>
      <c r="E53" t="str">
        <f>IF(Table2[[#This Row],[Balance 26473818]]&gt;=Table2[[#This Row],[Balance 26198909]],"yes","")</f>
        <v>yes</v>
      </c>
      <c r="F53">
        <f>IF(Table2[[#This Row],[Eligible?]]="yes",Table2[[#This Row],[Balance 26198909]],0)</f>
        <v>42.34</v>
      </c>
      <c r="G53">
        <f t="shared" si="1"/>
        <v>1.1773258433461404E-3</v>
      </c>
      <c r="H53">
        <f t="shared" si="0"/>
        <v>9.065408993765281E-2</v>
      </c>
      <c r="L53" t="s">
        <v>31</v>
      </c>
      <c r="M53">
        <v>264.40438574000001</v>
      </c>
      <c r="N53" t="s">
        <v>10</v>
      </c>
    </row>
    <row r="54" spans="2:14" x14ac:dyDescent="0.2">
      <c r="B54" t="s">
        <v>57</v>
      </c>
      <c r="C54">
        <v>37.65</v>
      </c>
      <c r="D54">
        <f>VLOOKUP(Table2[[#This Row],[Wallet]],L:M,2,FALSE)</f>
        <v>64.37</v>
      </c>
      <c r="E54" t="str">
        <f>IF(Table2[[#This Row],[Balance 26473818]]&gt;=Table2[[#This Row],[Balance 26198909]],"yes","")</f>
        <v>yes</v>
      </c>
      <c r="F54">
        <f>IF(Table2[[#This Row],[Eligible?]]="yes",Table2[[#This Row],[Balance 26198909]],0)</f>
        <v>37.65</v>
      </c>
      <c r="G54">
        <f t="shared" si="1"/>
        <v>1.0469135097303302E-3</v>
      </c>
      <c r="H54">
        <f t="shared" si="0"/>
        <v>8.0612340249235429E-2</v>
      </c>
      <c r="L54" t="s">
        <v>30</v>
      </c>
      <c r="M54">
        <v>258</v>
      </c>
      <c r="N54" t="s">
        <v>10</v>
      </c>
    </row>
    <row r="55" spans="2:14" x14ac:dyDescent="0.2">
      <c r="B55" t="s">
        <v>58</v>
      </c>
      <c r="C55">
        <v>33.668999999999997</v>
      </c>
      <c r="D55">
        <f>VLOOKUP(Table2[[#This Row],[Wallet]],L:M,2,FALSE)</f>
        <v>35.189</v>
      </c>
      <c r="E55" t="str">
        <f>IF(Table2[[#This Row],[Balance 26473818]]&gt;=Table2[[#This Row],[Balance 26198909]],"yes","")</f>
        <v>yes</v>
      </c>
      <c r="F55">
        <f>IF(Table2[[#This Row],[Eligible?]]="yes",Table2[[#This Row],[Balance 26198909]],0)</f>
        <v>33.668999999999997</v>
      </c>
      <c r="G55">
        <f t="shared" si="1"/>
        <v>9.3621596172936217E-4</v>
      </c>
      <c r="H55">
        <f t="shared" si="0"/>
        <v>7.2088629053160894E-2</v>
      </c>
      <c r="L55" t="s">
        <v>154</v>
      </c>
      <c r="M55">
        <v>250</v>
      </c>
      <c r="N55" t="s">
        <v>10</v>
      </c>
    </row>
    <row r="56" spans="2:14" x14ac:dyDescent="0.2">
      <c r="B56" t="s">
        <v>59</v>
      </c>
      <c r="C56">
        <v>33.520000000000003</v>
      </c>
      <c r="D56">
        <f>VLOOKUP(Table2[[#This Row],[Wallet]],L:M,2,FALSE)</f>
        <v>72.87</v>
      </c>
      <c r="E56" t="str">
        <f>IF(Table2[[#This Row],[Balance 26473818]]&gt;=Table2[[#This Row],[Balance 26198909]],"yes","")</f>
        <v>yes</v>
      </c>
      <c r="F56">
        <f>IF(Table2[[#This Row],[Eligible?]]="yes",Table2[[#This Row],[Balance 26198909]],0)</f>
        <v>33.520000000000003</v>
      </c>
      <c r="G56">
        <f t="shared" si="1"/>
        <v>9.3207279803879611E-4</v>
      </c>
      <c r="H56">
        <f t="shared" si="0"/>
        <v>7.1769605448987306E-2</v>
      </c>
      <c r="L56" t="s">
        <v>155</v>
      </c>
      <c r="M56">
        <v>237.58</v>
      </c>
      <c r="N56" t="s">
        <v>10</v>
      </c>
    </row>
    <row r="57" spans="2:14" x14ac:dyDescent="0.2">
      <c r="B57" t="s">
        <v>60</v>
      </c>
      <c r="C57">
        <v>33.409999999999997</v>
      </c>
      <c r="D57">
        <f>VLOOKUP(Table2[[#This Row],[Wallet]],L:M,2,FALSE)</f>
        <v>63.74</v>
      </c>
      <c r="E57" t="str">
        <f>IF(Table2[[#This Row],[Balance 26473818]]&gt;=Table2[[#This Row],[Balance 26198909]],"yes","")</f>
        <v>yes</v>
      </c>
      <c r="F57">
        <f>IF(Table2[[#This Row],[Eligible?]]="yes",Table2[[#This Row],[Balance 26198909]],0)</f>
        <v>33.409999999999997</v>
      </c>
      <c r="G57">
        <f t="shared" si="1"/>
        <v>9.2901408658938457E-4</v>
      </c>
      <c r="H57">
        <f t="shared" si="0"/>
        <v>7.1534084667382605E-2</v>
      </c>
      <c r="L57" t="s">
        <v>44</v>
      </c>
      <c r="M57">
        <v>227.51</v>
      </c>
      <c r="N57" t="s">
        <v>10</v>
      </c>
    </row>
    <row r="58" spans="2:14" x14ac:dyDescent="0.2">
      <c r="B58" t="s">
        <v>61</v>
      </c>
      <c r="C58">
        <v>30.55</v>
      </c>
      <c r="D58">
        <f>VLOOKUP(Table2[[#This Row],[Wallet]],L:M,2,FALSE)</f>
        <v>30.55</v>
      </c>
      <c r="E58" t="str">
        <f>IF(Table2[[#This Row],[Balance 26473818]]&gt;=Table2[[#This Row],[Balance 26198909]],"yes","")</f>
        <v>yes</v>
      </c>
      <c r="F58">
        <f>IF(Table2[[#This Row],[Eligible?]]="yes",Table2[[#This Row],[Balance 26198909]],0)</f>
        <v>30.55</v>
      </c>
      <c r="G58">
        <f t="shared" si="1"/>
        <v>8.4948758890469032E-4</v>
      </c>
      <c r="H58">
        <f t="shared" si="0"/>
        <v>6.5410544345661153E-2</v>
      </c>
      <c r="L58" t="s">
        <v>69</v>
      </c>
      <c r="M58">
        <v>209</v>
      </c>
      <c r="N58" t="s">
        <v>10</v>
      </c>
    </row>
    <row r="59" spans="2:14" x14ac:dyDescent="0.2">
      <c r="B59" t="s">
        <v>62</v>
      </c>
      <c r="C59">
        <v>30.54</v>
      </c>
      <c r="D59">
        <f>VLOOKUP(Table2[[#This Row],[Wallet]],L:M,2,FALSE)</f>
        <v>350.78677083082499</v>
      </c>
      <c r="E59" t="str">
        <f>IF(Table2[[#This Row],[Balance 26473818]]&gt;=Table2[[#This Row],[Balance 26198909]],"yes","")</f>
        <v>yes</v>
      </c>
      <c r="F59">
        <f>IF(Table2[[#This Row],[Eligible?]]="yes",Table2[[#This Row],[Balance 26198909]],0)</f>
        <v>30.54</v>
      </c>
      <c r="G59">
        <f t="shared" si="1"/>
        <v>8.4920952422747097E-4</v>
      </c>
      <c r="H59">
        <f t="shared" si="0"/>
        <v>6.5389133365515259E-2</v>
      </c>
      <c r="L59" t="s">
        <v>127</v>
      </c>
      <c r="M59">
        <v>208.55678247548201</v>
      </c>
      <c r="N59" t="s">
        <v>10</v>
      </c>
    </row>
    <row r="60" spans="2:14" x14ac:dyDescent="0.2">
      <c r="B60" t="s">
        <v>63</v>
      </c>
      <c r="C60">
        <v>30.46</v>
      </c>
      <c r="D60">
        <f>VLOOKUP(Table2[[#This Row],[Wallet]],L:M,2,FALSE)</f>
        <v>0</v>
      </c>
      <c r="E60" t="str">
        <f>IF(Table2[[#This Row],[Balance 26473818]]&gt;=Table2[[#This Row],[Balance 26198909]],"yes","")</f>
        <v/>
      </c>
      <c r="F60">
        <f>IF(Table2[[#This Row],[Eligible?]]="yes",Table2[[#This Row],[Balance 26198909]],0)</f>
        <v>0</v>
      </c>
      <c r="G60">
        <f t="shared" si="1"/>
        <v>0</v>
      </c>
      <c r="H60">
        <f t="shared" si="0"/>
        <v>0</v>
      </c>
      <c r="L60" t="s">
        <v>128</v>
      </c>
      <c r="M60">
        <v>207.745372916436</v>
      </c>
      <c r="N60" t="s">
        <v>10</v>
      </c>
    </row>
    <row r="61" spans="2:14" x14ac:dyDescent="0.2">
      <c r="B61" t="s">
        <v>64</v>
      </c>
      <c r="C61">
        <v>30</v>
      </c>
      <c r="D61">
        <f>VLOOKUP(Table2[[#This Row],[Wallet]],L:M,2,FALSE)</f>
        <v>30</v>
      </c>
      <c r="E61" t="str">
        <f>IF(Table2[[#This Row],[Balance 26473818]]&gt;=Table2[[#This Row],[Balance 26198909]],"yes","")</f>
        <v>yes</v>
      </c>
      <c r="F61">
        <f>IF(Table2[[#This Row],[Eligible?]]="yes",Table2[[#This Row],[Balance 26198909]],0)</f>
        <v>30</v>
      </c>
      <c r="G61">
        <f t="shared" si="1"/>
        <v>8.3419403165763367E-4</v>
      </c>
      <c r="H61">
        <f t="shared" si="0"/>
        <v>6.4232940437637789E-2</v>
      </c>
      <c r="L61" t="s">
        <v>97</v>
      </c>
      <c r="M61">
        <v>198</v>
      </c>
      <c r="N61" t="s">
        <v>10</v>
      </c>
    </row>
    <row r="62" spans="2:14" x14ac:dyDescent="0.2">
      <c r="B62" t="s">
        <v>65</v>
      </c>
      <c r="C62">
        <v>30</v>
      </c>
      <c r="D62">
        <f>VLOOKUP(Table2[[#This Row],[Wallet]],L:M,2,FALSE)</f>
        <v>30</v>
      </c>
      <c r="E62" t="str">
        <f>IF(Table2[[#This Row],[Balance 26473818]]&gt;=Table2[[#This Row],[Balance 26198909]],"yes","")</f>
        <v>yes</v>
      </c>
      <c r="F62">
        <f>IF(Table2[[#This Row],[Eligible?]]="yes",Table2[[#This Row],[Balance 26198909]],0)</f>
        <v>30</v>
      </c>
      <c r="G62">
        <f t="shared" si="1"/>
        <v>8.3419403165763367E-4</v>
      </c>
      <c r="H62">
        <f t="shared" si="0"/>
        <v>6.4232940437637789E-2</v>
      </c>
      <c r="L62" t="s">
        <v>33</v>
      </c>
      <c r="M62">
        <v>194.09</v>
      </c>
      <c r="N62" t="s">
        <v>10</v>
      </c>
    </row>
    <row r="63" spans="2:14" x14ac:dyDescent="0.2">
      <c r="B63" t="s">
        <v>66</v>
      </c>
      <c r="C63">
        <v>30</v>
      </c>
      <c r="D63">
        <f>VLOOKUP(Table2[[#This Row],[Wallet]],L:M,2,FALSE)</f>
        <v>49.64</v>
      </c>
      <c r="E63" t="str">
        <f>IF(Table2[[#This Row],[Balance 26473818]]&gt;=Table2[[#This Row],[Balance 26198909]],"yes","")</f>
        <v>yes</v>
      </c>
      <c r="F63">
        <f>IF(Table2[[#This Row],[Eligible?]]="yes",Table2[[#This Row],[Balance 26198909]],0)</f>
        <v>30</v>
      </c>
      <c r="G63">
        <f t="shared" si="1"/>
        <v>8.3419403165763367E-4</v>
      </c>
      <c r="H63">
        <f t="shared" si="0"/>
        <v>6.4232940437637789E-2</v>
      </c>
      <c r="L63" t="s">
        <v>34</v>
      </c>
      <c r="M63">
        <v>190.99036310906601</v>
      </c>
      <c r="N63" t="s">
        <v>10</v>
      </c>
    </row>
    <row r="64" spans="2:14" x14ac:dyDescent="0.2">
      <c r="B64" t="s">
        <v>67</v>
      </c>
      <c r="C64">
        <v>30</v>
      </c>
      <c r="D64">
        <f>VLOOKUP(Table2[[#This Row],[Wallet]],L:M,2,FALSE)</f>
        <v>30</v>
      </c>
      <c r="E64" t="str">
        <f>IF(Table2[[#This Row],[Balance 26473818]]&gt;=Table2[[#This Row],[Balance 26198909]],"yes","")</f>
        <v>yes</v>
      </c>
      <c r="F64">
        <f>IF(Table2[[#This Row],[Eligible?]]="yes",Table2[[#This Row],[Balance 26198909]],0)</f>
        <v>30</v>
      </c>
      <c r="G64">
        <f t="shared" si="1"/>
        <v>8.3419403165763367E-4</v>
      </c>
      <c r="H64">
        <f t="shared" si="0"/>
        <v>6.4232940437637789E-2</v>
      </c>
      <c r="L64" t="s">
        <v>36</v>
      </c>
      <c r="M64">
        <v>179.02</v>
      </c>
      <c r="N64" t="s">
        <v>10</v>
      </c>
    </row>
    <row r="65" spans="2:14" x14ac:dyDescent="0.2">
      <c r="B65" t="s">
        <v>68</v>
      </c>
      <c r="C65">
        <v>29.52</v>
      </c>
      <c r="D65">
        <f>VLOOKUP(Table2[[#This Row],[Wallet]],L:M,2,FALSE)</f>
        <v>65.81</v>
      </c>
      <c r="E65" t="str">
        <f>IF(Table2[[#This Row],[Balance 26473818]]&gt;=Table2[[#This Row],[Balance 26198909]],"yes","")</f>
        <v>yes</v>
      </c>
      <c r="F65">
        <f>IF(Table2[[#This Row],[Eligible?]]="yes",Table2[[#This Row],[Balance 26198909]],0)</f>
        <v>29.52</v>
      </c>
      <c r="G65">
        <f t="shared" si="1"/>
        <v>8.2084692715111149E-4</v>
      </c>
      <c r="H65">
        <f t="shared" si="0"/>
        <v>6.320521339063559E-2</v>
      </c>
      <c r="L65" t="s">
        <v>156</v>
      </c>
      <c r="M65">
        <v>174</v>
      </c>
      <c r="N65" t="s">
        <v>10</v>
      </c>
    </row>
    <row r="66" spans="2:14" x14ac:dyDescent="0.2">
      <c r="B66" t="s">
        <v>69</v>
      </c>
      <c r="C66">
        <v>27</v>
      </c>
      <c r="D66">
        <f>VLOOKUP(Table2[[#This Row],[Wallet]],L:M,2,FALSE)</f>
        <v>209</v>
      </c>
      <c r="E66" t="str">
        <f>IF(Table2[[#This Row],[Balance 26473818]]&gt;=Table2[[#This Row],[Balance 26198909]],"yes","")</f>
        <v>yes</v>
      </c>
      <c r="F66">
        <f>IF(Table2[[#This Row],[Eligible?]]="yes",Table2[[#This Row],[Balance 26198909]],0)</f>
        <v>27</v>
      </c>
      <c r="G66">
        <f t="shared" si="1"/>
        <v>7.5077462849187026E-4</v>
      </c>
      <c r="H66">
        <f t="shared" si="0"/>
        <v>5.7809646393874009E-2</v>
      </c>
      <c r="L66" t="s">
        <v>35</v>
      </c>
      <c r="M66">
        <v>163</v>
      </c>
      <c r="N66" t="s">
        <v>10</v>
      </c>
    </row>
    <row r="67" spans="2:14" x14ac:dyDescent="0.2">
      <c r="B67" t="s">
        <v>70</v>
      </c>
      <c r="C67">
        <v>25.18</v>
      </c>
      <c r="D67">
        <f>VLOOKUP(Table2[[#This Row],[Wallet]],L:M,2,FALSE)</f>
        <v>55.07</v>
      </c>
      <c r="E67" t="str">
        <f>IF(Table2[[#This Row],[Balance 26473818]]&gt;=Table2[[#This Row],[Balance 26198909]],"yes","")</f>
        <v>yes</v>
      </c>
      <c r="F67">
        <f>IF(Table2[[#This Row],[Eligible?]]="yes",Table2[[#This Row],[Balance 26198909]],0)</f>
        <v>25.18</v>
      </c>
      <c r="G67">
        <f t="shared" si="1"/>
        <v>7.0016685723797386E-4</v>
      </c>
      <c r="H67">
        <f t="shared" ref="H67:H126" si="2">G67*$J$2</f>
        <v>5.3912848007323988E-2</v>
      </c>
      <c r="L67" t="s">
        <v>157</v>
      </c>
      <c r="M67">
        <v>148.61000000000001</v>
      </c>
      <c r="N67" t="s">
        <v>10</v>
      </c>
    </row>
    <row r="68" spans="2:14" x14ac:dyDescent="0.2">
      <c r="B68" t="s">
        <v>71</v>
      </c>
      <c r="C68">
        <v>24.89</v>
      </c>
      <c r="D68">
        <f>VLOOKUP(Table2[[#This Row],[Wallet]],L:M,2,FALSE)</f>
        <v>24.89</v>
      </c>
      <c r="E68" t="str">
        <f>IF(Table2[[#This Row],[Balance 26473818]]&gt;=Table2[[#This Row],[Balance 26198909]],"yes","")</f>
        <v>yes</v>
      </c>
      <c r="F68">
        <f>IF(Table2[[#This Row],[Eligible?]]="yes",Table2[[#This Row],[Balance 26198909]],0)</f>
        <v>24.89</v>
      </c>
      <c r="G68">
        <f t="shared" ref="G68:G126" si="3">F68/$F$128</f>
        <v>6.9210298159861673E-4</v>
      </c>
      <c r="H68">
        <f t="shared" si="2"/>
        <v>5.3291929583093485E-2</v>
      </c>
      <c r="L68" t="s">
        <v>158</v>
      </c>
      <c r="M68">
        <v>135.74070970239799</v>
      </c>
      <c r="N68" t="s">
        <v>10</v>
      </c>
    </row>
    <row r="69" spans="2:14" x14ac:dyDescent="0.2">
      <c r="B69" t="s">
        <v>72</v>
      </c>
      <c r="C69">
        <v>24.2364</v>
      </c>
      <c r="D69">
        <f>VLOOKUP(Table2[[#This Row],[Wallet]],L:M,2,FALSE)</f>
        <v>24.2364</v>
      </c>
      <c r="E69" t="str">
        <f>IF(Table2[[#This Row],[Balance 26473818]]&gt;=Table2[[#This Row],[Balance 26198909]],"yes","")</f>
        <v>yes</v>
      </c>
      <c r="F69">
        <f>IF(Table2[[#This Row],[Eligible?]]="yes",Table2[[#This Row],[Balance 26198909]],0)</f>
        <v>24.2364</v>
      </c>
      <c r="G69">
        <f t="shared" si="3"/>
        <v>6.739286742955691E-4</v>
      </c>
      <c r="H69">
        <f t="shared" si="2"/>
        <v>5.1892507920758821E-2</v>
      </c>
      <c r="L69" t="s">
        <v>51</v>
      </c>
      <c r="M69">
        <v>125</v>
      </c>
      <c r="N69" t="s">
        <v>10</v>
      </c>
    </row>
    <row r="70" spans="2:14" x14ac:dyDescent="0.2">
      <c r="B70" t="s">
        <v>73</v>
      </c>
      <c r="C70">
        <v>23.35</v>
      </c>
      <c r="D70">
        <f>VLOOKUP(Table2[[#This Row],[Wallet]],L:M,2,FALSE)</f>
        <v>635.21</v>
      </c>
      <c r="E70" t="str">
        <f>IF(Table2[[#This Row],[Balance 26473818]]&gt;=Table2[[#This Row],[Balance 26198909]],"yes","")</f>
        <v>yes</v>
      </c>
      <c r="F70">
        <f>IF(Table2[[#This Row],[Eligible?]]="yes",Table2[[#This Row],[Balance 26198909]],0)</f>
        <v>23.35</v>
      </c>
      <c r="G70">
        <f t="shared" si="3"/>
        <v>6.4928102130685822E-4</v>
      </c>
      <c r="H70">
        <f t="shared" si="2"/>
        <v>4.9994638640628086E-2</v>
      </c>
      <c r="L70" t="s">
        <v>40</v>
      </c>
      <c r="M70">
        <v>123</v>
      </c>
      <c r="N70" t="s">
        <v>10</v>
      </c>
    </row>
    <row r="71" spans="2:14" x14ac:dyDescent="0.2">
      <c r="B71" t="s">
        <v>74</v>
      </c>
      <c r="C71">
        <v>22</v>
      </c>
      <c r="D71">
        <f>VLOOKUP(Table2[[#This Row],[Wallet]],L:M,2,FALSE)</f>
        <v>22</v>
      </c>
      <c r="E71" t="str">
        <f>IF(Table2[[#This Row],[Balance 26473818]]&gt;=Table2[[#This Row],[Balance 26198909]],"yes","")</f>
        <v>yes</v>
      </c>
      <c r="F71">
        <f>IF(Table2[[#This Row],[Eligible?]]="yes",Table2[[#This Row],[Balance 26198909]],0)</f>
        <v>22</v>
      </c>
      <c r="G71">
        <f t="shared" si="3"/>
        <v>6.1174228988226465E-4</v>
      </c>
      <c r="H71">
        <f t="shared" si="2"/>
        <v>4.7104156320934377E-2</v>
      </c>
      <c r="L71" t="s">
        <v>159</v>
      </c>
      <c r="M71">
        <v>117</v>
      </c>
      <c r="N71" t="s">
        <v>10</v>
      </c>
    </row>
    <row r="72" spans="2:14" x14ac:dyDescent="0.2">
      <c r="B72" t="s">
        <v>75</v>
      </c>
      <c r="C72">
        <v>21.14</v>
      </c>
      <c r="D72">
        <f>VLOOKUP(Table2[[#This Row],[Wallet]],L:M,2,FALSE)</f>
        <v>23.04</v>
      </c>
      <c r="E72" t="str">
        <f>IF(Table2[[#This Row],[Balance 26473818]]&gt;=Table2[[#This Row],[Balance 26198909]],"yes","")</f>
        <v>yes</v>
      </c>
      <c r="F72">
        <f>IF(Table2[[#This Row],[Eligible?]]="yes",Table2[[#This Row],[Balance 26198909]],0)</f>
        <v>21.14</v>
      </c>
      <c r="G72">
        <f t="shared" si="3"/>
        <v>5.8782872764141249E-4</v>
      </c>
      <c r="H72">
        <f t="shared" si="2"/>
        <v>4.5262812028388763E-2</v>
      </c>
      <c r="L72" t="s">
        <v>160</v>
      </c>
      <c r="M72">
        <v>116.27</v>
      </c>
      <c r="N72" t="s">
        <v>10</v>
      </c>
    </row>
    <row r="73" spans="2:14" x14ac:dyDescent="0.2">
      <c r="B73" t="s">
        <v>76</v>
      </c>
      <c r="C73">
        <v>21</v>
      </c>
      <c r="D73">
        <f>VLOOKUP(Table2[[#This Row],[Wallet]],L:M,2,FALSE)</f>
        <v>23.6291399269825</v>
      </c>
      <c r="E73" t="str">
        <f>IF(Table2[[#This Row],[Balance 26473818]]&gt;=Table2[[#This Row],[Balance 26198909]],"yes","")</f>
        <v>yes</v>
      </c>
      <c r="F73">
        <f>IF(Table2[[#This Row],[Eligible?]]="yes",Table2[[#This Row],[Balance 26198909]],0)</f>
        <v>21</v>
      </c>
      <c r="G73">
        <f t="shared" si="3"/>
        <v>5.8393582216034355E-4</v>
      </c>
      <c r="H73">
        <f t="shared" si="2"/>
        <v>4.4963058306346455E-2</v>
      </c>
      <c r="L73" t="s">
        <v>37</v>
      </c>
      <c r="M73">
        <v>101.75</v>
      </c>
      <c r="N73" t="s">
        <v>10</v>
      </c>
    </row>
    <row r="74" spans="2:14" x14ac:dyDescent="0.2">
      <c r="B74" t="s">
        <v>77</v>
      </c>
      <c r="C74">
        <v>20.05</v>
      </c>
      <c r="D74">
        <f>VLOOKUP(Table2[[#This Row],[Wallet]],L:M,2,FALSE)</f>
        <v>22.05</v>
      </c>
      <c r="E74" t="str">
        <f>IF(Table2[[#This Row],[Balance 26473818]]&gt;=Table2[[#This Row],[Balance 26198909]],"yes","")</f>
        <v>yes</v>
      </c>
      <c r="F74">
        <f>IF(Table2[[#This Row],[Eligible?]]="yes",Table2[[#This Row],[Balance 26198909]],0)</f>
        <v>20.05</v>
      </c>
      <c r="G74">
        <f t="shared" si="3"/>
        <v>5.5751967782451855E-4</v>
      </c>
      <c r="H74">
        <f t="shared" si="2"/>
        <v>4.2929015192487929E-2</v>
      </c>
      <c r="L74" t="s">
        <v>38</v>
      </c>
      <c r="M74">
        <v>100.26</v>
      </c>
      <c r="N74" t="s">
        <v>10</v>
      </c>
    </row>
    <row r="75" spans="2:14" x14ac:dyDescent="0.2">
      <c r="B75" t="s">
        <v>78</v>
      </c>
      <c r="C75">
        <v>20.05</v>
      </c>
      <c r="D75">
        <f>VLOOKUP(Table2[[#This Row],[Wallet]],L:M,2,FALSE)</f>
        <v>3090.32</v>
      </c>
      <c r="E75" t="str">
        <f>IF(Table2[[#This Row],[Balance 26473818]]&gt;=Table2[[#This Row],[Balance 26198909]],"yes","")</f>
        <v>yes</v>
      </c>
      <c r="F75">
        <f>IF(Table2[[#This Row],[Eligible?]]="yes",Table2[[#This Row],[Balance 26198909]],0)</f>
        <v>20.05</v>
      </c>
      <c r="G75">
        <f t="shared" si="3"/>
        <v>5.5751967782451855E-4</v>
      </c>
      <c r="H75">
        <f t="shared" si="2"/>
        <v>4.2929015192487929E-2</v>
      </c>
      <c r="L75" t="s">
        <v>39</v>
      </c>
      <c r="M75">
        <v>100</v>
      </c>
      <c r="N75" t="s">
        <v>10</v>
      </c>
    </row>
    <row r="76" spans="2:14" x14ac:dyDescent="0.2">
      <c r="B76" t="s">
        <v>79</v>
      </c>
      <c r="C76">
        <v>20</v>
      </c>
      <c r="D76">
        <f>VLOOKUP(Table2[[#This Row],[Wallet]],L:M,2,FALSE)</f>
        <v>0</v>
      </c>
      <c r="E76" t="str">
        <f>IF(Table2[[#This Row],[Balance 26473818]]&gt;=Table2[[#This Row],[Balance 26198909]],"yes","")</f>
        <v/>
      </c>
      <c r="F76">
        <f>IF(Table2[[#This Row],[Eligible?]]="yes",Table2[[#This Row],[Balance 26198909]],0)</f>
        <v>0</v>
      </c>
      <c r="G76">
        <f t="shared" si="3"/>
        <v>0</v>
      </c>
      <c r="H76">
        <f t="shared" si="2"/>
        <v>0</v>
      </c>
      <c r="L76" t="s">
        <v>42</v>
      </c>
      <c r="M76">
        <v>89.101997516290794</v>
      </c>
      <c r="N76" t="s">
        <v>10</v>
      </c>
    </row>
    <row r="77" spans="2:14" x14ac:dyDescent="0.2">
      <c r="B77" t="s">
        <v>80</v>
      </c>
      <c r="C77">
        <v>19.12</v>
      </c>
      <c r="D77">
        <f>VLOOKUP(Table2[[#This Row],[Wallet]],L:M,2,FALSE)</f>
        <v>17.12</v>
      </c>
      <c r="E77" t="str">
        <f>IF(Table2[[#This Row],[Balance 26473818]]&gt;=Table2[[#This Row],[Balance 26198909]],"yes","")</f>
        <v/>
      </c>
      <c r="F77">
        <f>IF(Table2[[#This Row],[Eligible?]]="yes",Table2[[#This Row],[Balance 26198909]],0)</f>
        <v>0</v>
      </c>
      <c r="G77">
        <f t="shared" si="3"/>
        <v>0</v>
      </c>
      <c r="H77">
        <f t="shared" si="2"/>
        <v>0</v>
      </c>
      <c r="L77" t="s">
        <v>47</v>
      </c>
      <c r="M77">
        <v>87.84</v>
      </c>
      <c r="N77" t="s">
        <v>10</v>
      </c>
    </row>
    <row r="78" spans="2:14" x14ac:dyDescent="0.2">
      <c r="B78" t="s">
        <v>81</v>
      </c>
      <c r="C78">
        <v>17.850000000000001</v>
      </c>
      <c r="D78">
        <f>VLOOKUP(Table2[[#This Row],[Wallet]],L:M,2,FALSE)</f>
        <v>0</v>
      </c>
      <c r="E78" t="str">
        <f>IF(Table2[[#This Row],[Balance 26473818]]&gt;=Table2[[#This Row],[Balance 26198909]],"yes","")</f>
        <v/>
      </c>
      <c r="F78">
        <f>IF(Table2[[#This Row],[Eligible?]]="yes",Table2[[#This Row],[Balance 26198909]],0)</f>
        <v>0</v>
      </c>
      <c r="G78">
        <f t="shared" si="3"/>
        <v>0</v>
      </c>
      <c r="H78">
        <f t="shared" si="2"/>
        <v>0</v>
      </c>
      <c r="L78" t="s">
        <v>43</v>
      </c>
      <c r="M78">
        <v>87.57</v>
      </c>
      <c r="N78" t="s">
        <v>10</v>
      </c>
    </row>
    <row r="79" spans="2:14" x14ac:dyDescent="0.2">
      <c r="B79" t="s">
        <v>82</v>
      </c>
      <c r="C79">
        <v>16.483836342147299</v>
      </c>
      <c r="D79">
        <f>VLOOKUP(Table2[[#This Row],[Wallet]],L:M,2,FALSE)</f>
        <v>22.453665213644499</v>
      </c>
      <c r="E79" t="str">
        <f>IF(Table2[[#This Row],[Balance 26473818]]&gt;=Table2[[#This Row],[Balance 26198909]],"yes","")</f>
        <v>yes</v>
      </c>
      <c r="F79">
        <f>IF(Table2[[#This Row],[Eligible?]]="yes",Table2[[#This Row],[Balance 26198909]],0)</f>
        <v>16.483836342147299</v>
      </c>
      <c r="G79">
        <f t="shared" si="3"/>
        <v>4.5835726318134917E-4</v>
      </c>
      <c r="H79">
        <f t="shared" si="2"/>
        <v>3.5293509264963885E-2</v>
      </c>
      <c r="L79" t="s">
        <v>161</v>
      </c>
      <c r="M79">
        <v>85.430037618602995</v>
      </c>
      <c r="N79" t="s">
        <v>10</v>
      </c>
    </row>
    <row r="80" spans="2:14" x14ac:dyDescent="0.2">
      <c r="B80" t="s">
        <v>83</v>
      </c>
      <c r="C80">
        <v>16.43</v>
      </c>
      <c r="D80">
        <f>VLOOKUP(Table2[[#This Row],[Wallet]],L:M,2,FALSE)</f>
        <v>2.4500000000000002</v>
      </c>
      <c r="E80" t="str">
        <f>IF(Table2[[#This Row],[Balance 26473818]]&gt;=Table2[[#This Row],[Balance 26198909]],"yes","")</f>
        <v/>
      </c>
      <c r="F80">
        <f>IF(Table2[[#This Row],[Eligible?]]="yes",Table2[[#This Row],[Balance 26198909]],0)</f>
        <v>0</v>
      </c>
      <c r="G80">
        <f t="shared" si="3"/>
        <v>0</v>
      </c>
      <c r="H80">
        <f t="shared" si="2"/>
        <v>0</v>
      </c>
      <c r="L80" t="s">
        <v>45</v>
      </c>
      <c r="M80">
        <v>81.349999999999994</v>
      </c>
      <c r="N80" t="s">
        <v>10</v>
      </c>
    </row>
    <row r="81" spans="2:14" x14ac:dyDescent="0.2">
      <c r="B81" t="s">
        <v>84</v>
      </c>
      <c r="C81">
        <v>15.37</v>
      </c>
      <c r="D81">
        <f>VLOOKUP(Table2[[#This Row],[Wallet]],L:M,2,FALSE)</f>
        <v>15.37</v>
      </c>
      <c r="E81" t="str">
        <f>IF(Table2[[#This Row],[Balance 26473818]]&gt;=Table2[[#This Row],[Balance 26198909]],"yes","")</f>
        <v>yes</v>
      </c>
      <c r="F81">
        <f>IF(Table2[[#This Row],[Eligible?]]="yes",Table2[[#This Row],[Balance 26198909]],0)</f>
        <v>15.37</v>
      </c>
      <c r="G81">
        <f t="shared" si="3"/>
        <v>4.2738540888592763E-4</v>
      </c>
      <c r="H81">
        <f t="shared" si="2"/>
        <v>3.2908676484216429E-2</v>
      </c>
      <c r="L81" t="s">
        <v>162</v>
      </c>
      <c r="M81">
        <v>79.86</v>
      </c>
      <c r="N81" t="s">
        <v>10</v>
      </c>
    </row>
    <row r="82" spans="2:14" x14ac:dyDescent="0.2">
      <c r="B82" t="s">
        <v>85</v>
      </c>
      <c r="C82">
        <v>15</v>
      </c>
      <c r="D82">
        <f>VLOOKUP(Table2[[#This Row],[Wallet]],L:M,2,FALSE)</f>
        <v>25</v>
      </c>
      <c r="E82" t="str">
        <f>IF(Table2[[#This Row],[Balance 26473818]]&gt;=Table2[[#This Row],[Balance 26198909]],"yes","")</f>
        <v>yes</v>
      </c>
      <c r="F82">
        <f>IF(Table2[[#This Row],[Eligible?]]="yes",Table2[[#This Row],[Balance 26198909]],0)</f>
        <v>15</v>
      </c>
      <c r="G82">
        <f t="shared" si="3"/>
        <v>4.1709701582881684E-4</v>
      </c>
      <c r="H82">
        <f t="shared" si="2"/>
        <v>3.2116470218818895E-2</v>
      </c>
      <c r="L82" t="s">
        <v>163</v>
      </c>
      <c r="M82">
        <v>78.98</v>
      </c>
      <c r="N82" t="s">
        <v>10</v>
      </c>
    </row>
    <row r="83" spans="2:14" x14ac:dyDescent="0.2">
      <c r="B83" t="s">
        <v>86</v>
      </c>
      <c r="C83">
        <v>15</v>
      </c>
      <c r="D83">
        <f>VLOOKUP(Table2[[#This Row],[Wallet]],L:M,2,FALSE)</f>
        <v>15</v>
      </c>
      <c r="E83" t="str">
        <f>IF(Table2[[#This Row],[Balance 26473818]]&gt;=Table2[[#This Row],[Balance 26198909]],"yes","")</f>
        <v>yes</v>
      </c>
      <c r="F83">
        <f>IF(Table2[[#This Row],[Eligible?]]="yes",Table2[[#This Row],[Balance 26198909]],0)</f>
        <v>15</v>
      </c>
      <c r="G83">
        <f t="shared" si="3"/>
        <v>4.1709701582881684E-4</v>
      </c>
      <c r="H83">
        <f t="shared" si="2"/>
        <v>3.2116470218818895E-2</v>
      </c>
      <c r="L83" t="s">
        <v>46</v>
      </c>
      <c r="M83">
        <v>78.549882524991403</v>
      </c>
      <c r="N83" t="s">
        <v>10</v>
      </c>
    </row>
    <row r="84" spans="2:14" x14ac:dyDescent="0.2">
      <c r="B84" t="s">
        <v>87</v>
      </c>
      <c r="C84">
        <v>13.85</v>
      </c>
      <c r="D84">
        <f>VLOOKUP(Table2[[#This Row],[Wallet]],L:M,2,FALSE)</f>
        <v>13.85</v>
      </c>
      <c r="E84" t="str">
        <f>IF(Table2[[#This Row],[Balance 26473818]]&gt;=Table2[[#This Row],[Balance 26198909]],"yes","")</f>
        <v>yes</v>
      </c>
      <c r="F84">
        <f>IF(Table2[[#This Row],[Eligible?]]="yes",Table2[[#This Row],[Balance 26198909]],0)</f>
        <v>13.85</v>
      </c>
      <c r="G84">
        <f t="shared" si="3"/>
        <v>3.8511957794860749E-4</v>
      </c>
      <c r="H84">
        <f t="shared" si="2"/>
        <v>2.9654207502042777E-2</v>
      </c>
      <c r="L84" t="s">
        <v>164</v>
      </c>
      <c r="M84">
        <v>75</v>
      </c>
      <c r="N84" t="s">
        <v>10</v>
      </c>
    </row>
    <row r="85" spans="2:14" x14ac:dyDescent="0.2">
      <c r="B85" t="s">
        <v>88</v>
      </c>
      <c r="C85">
        <v>13.11</v>
      </c>
      <c r="D85">
        <f>VLOOKUP(Table2[[#This Row],[Wallet]],L:M,2,FALSE)</f>
        <v>13.11</v>
      </c>
      <c r="E85" t="str">
        <f>IF(Table2[[#This Row],[Balance 26473818]]&gt;=Table2[[#This Row],[Balance 26198909]],"yes","")</f>
        <v>yes</v>
      </c>
      <c r="F85">
        <f>IF(Table2[[#This Row],[Eligible?]]="yes",Table2[[#This Row],[Balance 26198909]],0)</f>
        <v>13.11</v>
      </c>
      <c r="G85">
        <f t="shared" si="3"/>
        <v>3.6454279183438586E-4</v>
      </c>
      <c r="H85">
        <f t="shared" si="2"/>
        <v>2.8069794971247709E-2</v>
      </c>
      <c r="L85" t="s">
        <v>59</v>
      </c>
      <c r="M85">
        <v>72.87</v>
      </c>
      <c r="N85" t="s">
        <v>10</v>
      </c>
    </row>
    <row r="86" spans="2:14" x14ac:dyDescent="0.2">
      <c r="B86" t="s">
        <v>89</v>
      </c>
      <c r="C86">
        <v>12.54</v>
      </c>
      <c r="D86">
        <f>VLOOKUP(Table2[[#This Row],[Wallet]],L:M,2,FALSE)</f>
        <v>12.54</v>
      </c>
      <c r="E86" t="str">
        <f>IF(Table2[[#This Row],[Balance 26473818]]&gt;=Table2[[#This Row],[Balance 26198909]],"yes","")</f>
        <v>yes</v>
      </c>
      <c r="F86">
        <f>IF(Table2[[#This Row],[Eligible?]]="yes",Table2[[#This Row],[Balance 26198909]],0)</f>
        <v>12.54</v>
      </c>
      <c r="G86">
        <f t="shared" si="3"/>
        <v>3.4869310523289083E-4</v>
      </c>
      <c r="H86">
        <f t="shared" si="2"/>
        <v>2.6849369102932594E-2</v>
      </c>
      <c r="L86" t="s">
        <v>48</v>
      </c>
      <c r="M86">
        <v>65.98</v>
      </c>
      <c r="N86" t="s">
        <v>10</v>
      </c>
    </row>
    <row r="87" spans="2:14" x14ac:dyDescent="0.2">
      <c r="B87" t="s">
        <v>90</v>
      </c>
      <c r="C87">
        <v>12.1</v>
      </c>
      <c r="D87">
        <f>VLOOKUP(Table2[[#This Row],[Wallet]],L:M,2,FALSE)</f>
        <v>12.1</v>
      </c>
      <c r="E87" t="str">
        <f>IF(Table2[[#This Row],[Balance 26473818]]&gt;=Table2[[#This Row],[Balance 26198909]],"yes","")</f>
        <v>yes</v>
      </c>
      <c r="F87">
        <f>IF(Table2[[#This Row],[Eligible?]]="yes",Table2[[#This Row],[Balance 26198909]],0)</f>
        <v>12.1</v>
      </c>
      <c r="G87">
        <f t="shared" si="3"/>
        <v>3.3645825943524557E-4</v>
      </c>
      <c r="H87">
        <f t="shared" si="2"/>
        <v>2.590728597651391E-2</v>
      </c>
      <c r="L87" t="s">
        <v>68</v>
      </c>
      <c r="M87">
        <v>65.81</v>
      </c>
      <c r="N87" t="s">
        <v>10</v>
      </c>
    </row>
    <row r="88" spans="2:14" x14ac:dyDescent="0.2">
      <c r="B88" t="s">
        <v>91</v>
      </c>
      <c r="C88">
        <v>12</v>
      </c>
      <c r="D88">
        <f>VLOOKUP(Table2[[#This Row],[Wallet]],L:M,2,FALSE)</f>
        <v>12</v>
      </c>
      <c r="E88" t="str">
        <f>IF(Table2[[#This Row],[Balance 26473818]]&gt;=Table2[[#This Row],[Balance 26198909]],"yes","")</f>
        <v>yes</v>
      </c>
      <c r="F88">
        <f>IF(Table2[[#This Row],[Eligible?]]="yes",Table2[[#This Row],[Balance 26198909]],0)</f>
        <v>12</v>
      </c>
      <c r="G88">
        <f t="shared" si="3"/>
        <v>3.3367761266305348E-4</v>
      </c>
      <c r="H88">
        <f t="shared" si="2"/>
        <v>2.5693176175055118E-2</v>
      </c>
      <c r="L88" t="s">
        <v>57</v>
      </c>
      <c r="M88">
        <v>64.37</v>
      </c>
      <c r="N88" t="s">
        <v>10</v>
      </c>
    </row>
    <row r="89" spans="2:14" x14ac:dyDescent="0.2">
      <c r="B89" t="s">
        <v>92</v>
      </c>
      <c r="C89">
        <v>11.4441789047022</v>
      </c>
      <c r="D89">
        <f>VLOOKUP(Table2[[#This Row],[Wallet]],L:M,2,FALSE)</f>
        <v>11.4441789047022</v>
      </c>
      <c r="E89" t="str">
        <f>IF(Table2[[#This Row],[Balance 26473818]]&gt;=Table2[[#This Row],[Balance 26198909]],"yes","")</f>
        <v>yes</v>
      </c>
      <c r="F89">
        <f>IF(Table2[[#This Row],[Eligible?]]="yes",Table2[[#This Row],[Balance 26198909]],0)</f>
        <v>11.4441789047022</v>
      </c>
      <c r="G89">
        <f t="shared" si="3"/>
        <v>3.1822219131749234E-4</v>
      </c>
      <c r="H89">
        <f t="shared" si="2"/>
        <v>2.4503108731446909E-2</v>
      </c>
      <c r="L89" t="s">
        <v>60</v>
      </c>
      <c r="M89">
        <v>63.74</v>
      </c>
      <c r="N89" t="s">
        <v>10</v>
      </c>
    </row>
    <row r="90" spans="2:14" x14ac:dyDescent="0.2">
      <c r="B90" t="s">
        <v>93</v>
      </c>
      <c r="C90">
        <v>11.25</v>
      </c>
      <c r="D90">
        <f>VLOOKUP(Table2[[#This Row],[Wallet]],L:M,2,FALSE)</f>
        <v>11.25</v>
      </c>
      <c r="E90" t="str">
        <f>IF(Table2[[#This Row],[Balance 26473818]]&gt;=Table2[[#This Row],[Balance 26198909]],"yes","")</f>
        <v>yes</v>
      </c>
      <c r="F90">
        <f>IF(Table2[[#This Row],[Eligible?]]="yes",Table2[[#This Row],[Balance 26198909]],0)</f>
        <v>11.25</v>
      </c>
      <c r="G90">
        <f t="shared" si="3"/>
        <v>3.128227618716126E-4</v>
      </c>
      <c r="H90">
        <f t="shared" si="2"/>
        <v>2.4087352664114169E-2</v>
      </c>
      <c r="L90" t="s">
        <v>118</v>
      </c>
      <c r="M90">
        <v>60.05</v>
      </c>
      <c r="N90" t="s">
        <v>10</v>
      </c>
    </row>
    <row r="91" spans="2:14" x14ac:dyDescent="0.2">
      <c r="B91" t="s">
        <v>94</v>
      </c>
      <c r="C91">
        <v>10.27</v>
      </c>
      <c r="D91">
        <f>VLOOKUP(Table2[[#This Row],[Wallet]],L:M,2,FALSE)</f>
        <v>16.82</v>
      </c>
      <c r="E91" t="str">
        <f>IF(Table2[[#This Row],[Balance 26473818]]&gt;=Table2[[#This Row],[Balance 26198909]],"yes","")</f>
        <v>yes</v>
      </c>
      <c r="F91">
        <f>IF(Table2[[#This Row],[Eligible?]]="yes",Table2[[#This Row],[Balance 26198909]],0)</f>
        <v>10.27</v>
      </c>
      <c r="G91">
        <f t="shared" si="3"/>
        <v>2.8557242350412993E-4</v>
      </c>
      <c r="H91">
        <f t="shared" si="2"/>
        <v>2.1989076609818005E-2</v>
      </c>
      <c r="L91" t="s">
        <v>49</v>
      </c>
      <c r="M91">
        <v>59.18</v>
      </c>
      <c r="N91" t="s">
        <v>10</v>
      </c>
    </row>
    <row r="92" spans="2:14" x14ac:dyDescent="0.2">
      <c r="B92" t="s">
        <v>95</v>
      </c>
      <c r="C92">
        <v>9.9812499999999993</v>
      </c>
      <c r="D92">
        <f>VLOOKUP(Table2[[#This Row],[Wallet]],L:M,2,FALSE)</f>
        <v>14.961</v>
      </c>
      <c r="E92" t="str">
        <f>IF(Table2[[#This Row],[Balance 26473818]]&gt;=Table2[[#This Row],[Balance 26198909]],"yes","")</f>
        <v>yes</v>
      </c>
      <c r="F92">
        <f>IF(Table2[[#This Row],[Eligible?]]="yes",Table2[[#This Row],[Balance 26198909]],0)</f>
        <v>9.9812499999999993</v>
      </c>
      <c r="G92">
        <f t="shared" si="3"/>
        <v>2.7754330594942519E-4</v>
      </c>
      <c r="H92">
        <f t="shared" si="2"/>
        <v>2.137083455810574E-2</v>
      </c>
      <c r="L92" t="s">
        <v>165</v>
      </c>
      <c r="M92">
        <v>56.898180000000004</v>
      </c>
      <c r="N92" t="s">
        <v>10</v>
      </c>
    </row>
    <row r="93" spans="2:14" x14ac:dyDescent="0.2">
      <c r="B93" t="s">
        <v>96</v>
      </c>
      <c r="C93">
        <v>9.52</v>
      </c>
      <c r="D93">
        <f>VLOOKUP(Table2[[#This Row],[Wallet]],L:M,2,FALSE)</f>
        <v>9.81</v>
      </c>
      <c r="E93" t="str">
        <f>IF(Table2[[#This Row],[Balance 26473818]]&gt;=Table2[[#This Row],[Balance 26198909]],"yes","")</f>
        <v>yes</v>
      </c>
      <c r="F93">
        <f>IF(Table2[[#This Row],[Eligible?]]="yes",Table2[[#This Row],[Balance 26198909]],0)</f>
        <v>9.52</v>
      </c>
      <c r="G93">
        <f t="shared" si="3"/>
        <v>2.6471757271268905E-4</v>
      </c>
      <c r="H93">
        <f t="shared" si="2"/>
        <v>2.0383253098877056E-2</v>
      </c>
      <c r="L93" t="s">
        <v>50</v>
      </c>
      <c r="M93">
        <v>56.73</v>
      </c>
      <c r="N93" t="s">
        <v>10</v>
      </c>
    </row>
    <row r="94" spans="2:14" x14ac:dyDescent="0.2">
      <c r="B94" t="s">
        <v>97</v>
      </c>
      <c r="C94">
        <v>9</v>
      </c>
      <c r="D94">
        <f>VLOOKUP(Table2[[#This Row],[Wallet]],L:M,2,FALSE)</f>
        <v>198</v>
      </c>
      <c r="E94" t="str">
        <f>IF(Table2[[#This Row],[Balance 26473818]]&gt;=Table2[[#This Row],[Balance 26198909]],"yes","")</f>
        <v>yes</v>
      </c>
      <c r="F94">
        <f>IF(Table2[[#This Row],[Eligible?]]="yes",Table2[[#This Row],[Balance 26198909]],0)</f>
        <v>9</v>
      </c>
      <c r="G94">
        <f t="shared" si="3"/>
        <v>2.5025820949729007E-4</v>
      </c>
      <c r="H94">
        <f t="shared" si="2"/>
        <v>1.9269882131291334E-2</v>
      </c>
      <c r="L94" t="s">
        <v>70</v>
      </c>
      <c r="M94">
        <v>55.07</v>
      </c>
      <c r="N94" t="s">
        <v>10</v>
      </c>
    </row>
    <row r="95" spans="2:14" x14ac:dyDescent="0.2">
      <c r="B95" t="s">
        <v>98</v>
      </c>
      <c r="C95">
        <v>8.56</v>
      </c>
      <c r="D95">
        <f>VLOOKUP(Table2[[#This Row],[Wallet]],L:M,2,FALSE)</f>
        <v>26.860520000000001</v>
      </c>
      <c r="E95" t="str">
        <f>IF(Table2[[#This Row],[Balance 26473818]]&gt;=Table2[[#This Row],[Balance 26198909]],"yes","")</f>
        <v>yes</v>
      </c>
      <c r="F95">
        <f>IF(Table2[[#This Row],[Eligible?]]="yes",Table2[[#This Row],[Balance 26198909]],0)</f>
        <v>8.56</v>
      </c>
      <c r="G95">
        <f t="shared" si="3"/>
        <v>2.380233636996448E-4</v>
      </c>
      <c r="H95">
        <f t="shared" si="2"/>
        <v>1.832779900487265E-2</v>
      </c>
      <c r="L95" t="s">
        <v>166</v>
      </c>
      <c r="M95">
        <v>54.274993389212</v>
      </c>
      <c r="N95" t="s">
        <v>10</v>
      </c>
    </row>
    <row r="96" spans="2:14" x14ac:dyDescent="0.2">
      <c r="B96" t="s">
        <v>99</v>
      </c>
      <c r="C96">
        <v>7.17</v>
      </c>
      <c r="D96">
        <f>VLOOKUP(Table2[[#This Row],[Wallet]],L:M,2,FALSE)</f>
        <v>12.0328334600418</v>
      </c>
      <c r="E96" t="str">
        <f>IF(Table2[[#This Row],[Balance 26473818]]&gt;=Table2[[#This Row],[Balance 26198909]],"yes","")</f>
        <v>yes</v>
      </c>
      <c r="F96">
        <f>IF(Table2[[#This Row],[Eligible?]]="yes",Table2[[#This Row],[Balance 26198909]],0)</f>
        <v>7.17</v>
      </c>
      <c r="G96">
        <f t="shared" si="3"/>
        <v>1.9937237356617443E-4</v>
      </c>
      <c r="H96">
        <f t="shared" si="2"/>
        <v>1.5351672764595431E-2</v>
      </c>
      <c r="L96" t="s">
        <v>104</v>
      </c>
      <c r="M96">
        <v>54</v>
      </c>
      <c r="N96" t="s">
        <v>10</v>
      </c>
    </row>
    <row r="97" spans="2:14" x14ac:dyDescent="0.2">
      <c r="B97" t="s">
        <v>100</v>
      </c>
      <c r="C97">
        <v>6.06</v>
      </c>
      <c r="D97">
        <f>VLOOKUP(Table2[[#This Row],[Wallet]],L:M,2,FALSE)</f>
        <v>10.500175011007199</v>
      </c>
      <c r="E97" t="str">
        <f>IF(Table2[[#This Row],[Balance 26473818]]&gt;=Table2[[#This Row],[Balance 26198909]],"yes","")</f>
        <v>yes</v>
      </c>
      <c r="F97">
        <f>IF(Table2[[#This Row],[Eligible?]]="yes",Table2[[#This Row],[Balance 26198909]],0)</f>
        <v>6.06</v>
      </c>
      <c r="G97">
        <f t="shared" si="3"/>
        <v>1.6850719439484197E-4</v>
      </c>
      <c r="H97">
        <f t="shared" si="2"/>
        <v>1.2975053968402832E-2</v>
      </c>
      <c r="L97" t="s">
        <v>56</v>
      </c>
      <c r="M97">
        <v>50.74</v>
      </c>
      <c r="N97" t="s">
        <v>10</v>
      </c>
    </row>
    <row r="98" spans="2:14" x14ac:dyDescent="0.2">
      <c r="B98" t="s">
        <v>101</v>
      </c>
      <c r="C98">
        <v>4.8099999999999996</v>
      </c>
      <c r="D98">
        <f>VLOOKUP(Table2[[#This Row],[Wallet]],L:M,2,FALSE)</f>
        <v>9.1</v>
      </c>
      <c r="E98" t="str">
        <f>IF(Table2[[#This Row],[Balance 26473818]]&gt;=Table2[[#This Row],[Balance 26198909]],"yes","")</f>
        <v>yes</v>
      </c>
      <c r="F98">
        <f>IF(Table2[[#This Row],[Eligible?]]="yes",Table2[[#This Row],[Balance 26198909]],0)</f>
        <v>4.8099999999999996</v>
      </c>
      <c r="G98">
        <f t="shared" si="3"/>
        <v>1.337491097424406E-4</v>
      </c>
      <c r="H98">
        <f t="shared" si="2"/>
        <v>1.0298681450167926E-2</v>
      </c>
      <c r="L98" t="s">
        <v>66</v>
      </c>
      <c r="M98">
        <v>49.64</v>
      </c>
      <c r="N98" t="s">
        <v>10</v>
      </c>
    </row>
    <row r="99" spans="2:14" x14ac:dyDescent="0.2">
      <c r="B99" t="s">
        <v>102</v>
      </c>
      <c r="C99">
        <v>4.79</v>
      </c>
      <c r="D99">
        <f>VLOOKUP(Table2[[#This Row],[Wallet]],L:M,2,FALSE)</f>
        <v>6.22</v>
      </c>
      <c r="E99" t="str">
        <f>IF(Table2[[#This Row],[Balance 26473818]]&gt;=Table2[[#This Row],[Balance 26198909]],"yes","")</f>
        <v>yes</v>
      </c>
      <c r="F99">
        <f>IF(Table2[[#This Row],[Eligible?]]="yes",Table2[[#This Row],[Balance 26198909]],0)</f>
        <v>4.79</v>
      </c>
      <c r="G99">
        <f t="shared" si="3"/>
        <v>1.3319298038800217E-4</v>
      </c>
      <c r="H99">
        <f t="shared" si="2"/>
        <v>1.0255859489876167E-2</v>
      </c>
      <c r="L99" t="s">
        <v>53</v>
      </c>
      <c r="M99">
        <v>49.39</v>
      </c>
      <c r="N99" t="s">
        <v>10</v>
      </c>
    </row>
    <row r="100" spans="2:14" x14ac:dyDescent="0.2">
      <c r="B100" t="s">
        <v>103</v>
      </c>
      <c r="C100">
        <v>4.26</v>
      </c>
      <c r="D100">
        <f>VLOOKUP(Table2[[#This Row],[Wallet]],L:M,2,FALSE)</f>
        <v>4.26</v>
      </c>
      <c r="E100" t="str">
        <f>IF(Table2[[#This Row],[Balance 26473818]]&gt;=Table2[[#This Row],[Balance 26198909]],"yes","")</f>
        <v>yes</v>
      </c>
      <c r="F100">
        <f>IF(Table2[[#This Row],[Eligible?]]="yes",Table2[[#This Row],[Balance 26198909]],0)</f>
        <v>4.26</v>
      </c>
      <c r="G100">
        <f t="shared" si="3"/>
        <v>1.1845555249538397E-4</v>
      </c>
      <c r="H100">
        <f t="shared" si="2"/>
        <v>9.1210775421445654E-3</v>
      </c>
      <c r="L100" t="s">
        <v>52</v>
      </c>
      <c r="M100">
        <v>49.11</v>
      </c>
      <c r="N100" t="s">
        <v>10</v>
      </c>
    </row>
    <row r="101" spans="2:14" x14ac:dyDescent="0.2">
      <c r="B101" t="s">
        <v>104</v>
      </c>
      <c r="C101">
        <v>4</v>
      </c>
      <c r="D101">
        <f>VLOOKUP(Table2[[#This Row],[Wallet]],L:M,2,FALSE)</f>
        <v>54</v>
      </c>
      <c r="E101" t="str">
        <f>IF(Table2[[#This Row],[Balance 26473818]]&gt;=Table2[[#This Row],[Balance 26198909]],"yes","")</f>
        <v>yes</v>
      </c>
      <c r="F101">
        <f>IF(Table2[[#This Row],[Eligible?]]="yes",Table2[[#This Row],[Balance 26198909]],0)</f>
        <v>4</v>
      </c>
      <c r="G101">
        <f t="shared" si="3"/>
        <v>1.1122587088768448E-4</v>
      </c>
      <c r="H101">
        <f t="shared" si="2"/>
        <v>8.5643920583517059E-3</v>
      </c>
      <c r="L101" t="s">
        <v>167</v>
      </c>
      <c r="M101">
        <v>46.65</v>
      </c>
      <c r="N101" t="s">
        <v>10</v>
      </c>
    </row>
    <row r="102" spans="2:14" x14ac:dyDescent="0.2">
      <c r="B102" t="s">
        <v>105</v>
      </c>
      <c r="C102">
        <v>3.79</v>
      </c>
      <c r="D102">
        <f>VLOOKUP(Table2[[#This Row],[Wallet]],L:M,2,FALSE)</f>
        <v>3.79</v>
      </c>
      <c r="E102" t="str">
        <f>IF(Table2[[#This Row],[Balance 26473818]]&gt;=Table2[[#This Row],[Balance 26198909]],"yes","")</f>
        <v>yes</v>
      </c>
      <c r="F102">
        <f>IF(Table2[[#This Row],[Eligible?]]="yes",Table2[[#This Row],[Balance 26198909]],0)</f>
        <v>3.79</v>
      </c>
      <c r="G102">
        <f t="shared" si="3"/>
        <v>1.0538651266608105E-4</v>
      </c>
      <c r="H102">
        <f t="shared" si="2"/>
        <v>8.1147614752882409E-3</v>
      </c>
      <c r="L102" t="s">
        <v>54</v>
      </c>
      <c r="M102">
        <v>45.82</v>
      </c>
      <c r="N102" t="s">
        <v>10</v>
      </c>
    </row>
    <row r="103" spans="2:14" x14ac:dyDescent="0.2">
      <c r="B103" t="s">
        <v>106</v>
      </c>
      <c r="C103">
        <v>3.59</v>
      </c>
      <c r="D103">
        <f>VLOOKUP(Table2[[#This Row],[Wallet]],L:M,2,FALSE)</f>
        <v>10.44</v>
      </c>
      <c r="E103" t="str">
        <f>IF(Table2[[#This Row],[Balance 26473818]]&gt;=Table2[[#This Row],[Balance 26198909]],"yes","")</f>
        <v>yes</v>
      </c>
      <c r="F103">
        <f>IF(Table2[[#This Row],[Eligible?]]="yes",Table2[[#This Row],[Balance 26198909]],0)</f>
        <v>3.59</v>
      </c>
      <c r="G103">
        <f t="shared" si="3"/>
        <v>9.9825219121696821E-5</v>
      </c>
      <c r="H103">
        <f t="shared" si="2"/>
        <v>7.6865418723706556E-3</v>
      </c>
      <c r="L103" t="s">
        <v>168</v>
      </c>
      <c r="M103">
        <v>45.74</v>
      </c>
      <c r="N103" t="s">
        <v>10</v>
      </c>
    </row>
    <row r="104" spans="2:14" x14ac:dyDescent="0.2">
      <c r="B104" t="s">
        <v>107</v>
      </c>
      <c r="C104">
        <v>3.12</v>
      </c>
      <c r="D104">
        <f>VLOOKUP(Table2[[#This Row],[Wallet]],L:M,2,FALSE)</f>
        <v>3.12</v>
      </c>
      <c r="E104" t="str">
        <f>IF(Table2[[#This Row],[Balance 26473818]]&gt;=Table2[[#This Row],[Balance 26198909]],"yes","")</f>
        <v>yes</v>
      </c>
      <c r="F104">
        <f>IF(Table2[[#This Row],[Eligible?]]="yes",Table2[[#This Row],[Balance 26198909]],0)</f>
        <v>3.12</v>
      </c>
      <c r="G104">
        <f t="shared" si="3"/>
        <v>8.67561792923939E-5</v>
      </c>
      <c r="H104">
        <f t="shared" si="2"/>
        <v>6.6802258055143303E-3</v>
      </c>
      <c r="L104" t="s">
        <v>55</v>
      </c>
      <c r="M104">
        <v>44</v>
      </c>
      <c r="N104" t="s">
        <v>10</v>
      </c>
    </row>
    <row r="105" spans="2:14" x14ac:dyDescent="0.2">
      <c r="B105" t="s">
        <v>108</v>
      </c>
      <c r="C105">
        <v>2.13</v>
      </c>
      <c r="D105">
        <f>VLOOKUP(Table2[[#This Row],[Wallet]],L:M,2,FALSE)</f>
        <v>2.13</v>
      </c>
      <c r="E105" t="str">
        <f>IF(Table2[[#This Row],[Balance 26473818]]&gt;=Table2[[#This Row],[Balance 26198909]],"yes","")</f>
        <v>yes</v>
      </c>
      <c r="F105">
        <f>IF(Table2[[#This Row],[Eligible?]]="yes",Table2[[#This Row],[Balance 26198909]],0)</f>
        <v>2.13</v>
      </c>
      <c r="G105">
        <f t="shared" si="3"/>
        <v>5.9227776247691987E-5</v>
      </c>
      <c r="H105">
        <f t="shared" si="2"/>
        <v>4.5605387710722827E-3</v>
      </c>
      <c r="L105" t="s">
        <v>169</v>
      </c>
      <c r="M105">
        <v>41.045499999999997</v>
      </c>
      <c r="N105" t="s">
        <v>10</v>
      </c>
    </row>
    <row r="106" spans="2:14" x14ac:dyDescent="0.2">
      <c r="B106" t="s">
        <v>109</v>
      </c>
      <c r="C106">
        <v>1.99</v>
      </c>
      <c r="D106">
        <f>VLOOKUP(Table2[[#This Row],[Wallet]],L:M,2,FALSE)</f>
        <v>2.96</v>
      </c>
      <c r="E106" t="str">
        <f>IF(Table2[[#This Row],[Balance 26473818]]&gt;=Table2[[#This Row],[Balance 26198909]],"yes","")</f>
        <v>yes</v>
      </c>
      <c r="F106">
        <f>IF(Table2[[#This Row],[Eligible?]]="yes",Table2[[#This Row],[Balance 26198909]],0)</f>
        <v>1.99</v>
      </c>
      <c r="G106">
        <f t="shared" si="3"/>
        <v>5.5334870766623028E-5</v>
      </c>
      <c r="H106">
        <f t="shared" si="2"/>
        <v>4.2607850490299732E-3</v>
      </c>
      <c r="L106" t="s">
        <v>170</v>
      </c>
      <c r="M106">
        <v>40.08</v>
      </c>
      <c r="N106" t="s">
        <v>10</v>
      </c>
    </row>
    <row r="107" spans="2:14" x14ac:dyDescent="0.2">
      <c r="B107" t="s">
        <v>110</v>
      </c>
      <c r="C107">
        <v>1.78</v>
      </c>
      <c r="D107">
        <f>VLOOKUP(Table2[[#This Row],[Wallet]],L:M,2,FALSE)</f>
        <v>1.78</v>
      </c>
      <c r="E107" t="str">
        <f>IF(Table2[[#This Row],[Balance 26473818]]&gt;=Table2[[#This Row],[Balance 26198909]],"yes","")</f>
        <v>yes</v>
      </c>
      <c r="F107">
        <f>IF(Table2[[#This Row],[Eligible?]]="yes",Table2[[#This Row],[Balance 26198909]],0)</f>
        <v>1.78</v>
      </c>
      <c r="G107">
        <f t="shared" si="3"/>
        <v>4.9495512545019596E-5</v>
      </c>
      <c r="H107">
        <f t="shared" si="2"/>
        <v>3.8111544659665091E-3</v>
      </c>
      <c r="L107" t="s">
        <v>171</v>
      </c>
      <c r="M107">
        <v>40</v>
      </c>
      <c r="N107" t="s">
        <v>10</v>
      </c>
    </row>
    <row r="108" spans="2:14" x14ac:dyDescent="0.2">
      <c r="B108" t="s">
        <v>111</v>
      </c>
      <c r="C108">
        <v>1.75</v>
      </c>
      <c r="D108">
        <f>VLOOKUP(Table2[[#This Row],[Wallet]],L:M,2,FALSE)</f>
        <v>1.86416</v>
      </c>
      <c r="E108" t="str">
        <f>IF(Table2[[#This Row],[Balance 26473818]]&gt;=Table2[[#This Row],[Balance 26198909]],"yes","")</f>
        <v>yes</v>
      </c>
      <c r="F108">
        <f>IF(Table2[[#This Row],[Eligible?]]="yes",Table2[[#This Row],[Balance 26198909]],0)</f>
        <v>1.75</v>
      </c>
      <c r="G108">
        <f t="shared" si="3"/>
        <v>4.866131851336196E-5</v>
      </c>
      <c r="H108">
        <f t="shared" si="2"/>
        <v>3.7469215255288711E-3</v>
      </c>
      <c r="L108" t="s">
        <v>112</v>
      </c>
      <c r="M108">
        <v>38.29</v>
      </c>
      <c r="N108" t="s">
        <v>10</v>
      </c>
    </row>
    <row r="109" spans="2:14" x14ac:dyDescent="0.2">
      <c r="B109" t="s">
        <v>112</v>
      </c>
      <c r="C109">
        <v>1.69</v>
      </c>
      <c r="D109">
        <f>VLOOKUP(Table2[[#This Row],[Wallet]],L:M,2,FALSE)</f>
        <v>38.29</v>
      </c>
      <c r="E109" t="str">
        <f>IF(Table2[[#This Row],[Balance 26473818]]&gt;=Table2[[#This Row],[Balance 26198909]],"yes","")</f>
        <v>yes</v>
      </c>
      <c r="F109">
        <f>IF(Table2[[#This Row],[Eligible?]]="yes",Table2[[#This Row],[Balance 26198909]],0)</f>
        <v>1.69</v>
      </c>
      <c r="G109">
        <f t="shared" si="3"/>
        <v>4.6992930450046695E-5</v>
      </c>
      <c r="H109">
        <f t="shared" si="2"/>
        <v>3.6184556446535957E-3</v>
      </c>
      <c r="L109" t="s">
        <v>58</v>
      </c>
      <c r="M109">
        <v>35.189</v>
      </c>
      <c r="N109" t="s">
        <v>10</v>
      </c>
    </row>
    <row r="110" spans="2:14" x14ac:dyDescent="0.2">
      <c r="B110" t="s">
        <v>113</v>
      </c>
      <c r="C110">
        <v>1.58</v>
      </c>
      <c r="D110">
        <f>VLOOKUP(Table2[[#This Row],[Wallet]],L:M,2,FALSE)</f>
        <v>1.58</v>
      </c>
      <c r="E110" t="str">
        <f>IF(Table2[[#This Row],[Balance 26473818]]&gt;=Table2[[#This Row],[Balance 26198909]],"yes","")</f>
        <v>yes</v>
      </c>
      <c r="F110">
        <f>IF(Table2[[#This Row],[Eligible?]]="yes",Table2[[#This Row],[Balance 26198909]],0)</f>
        <v>1.58</v>
      </c>
      <c r="G110">
        <f t="shared" si="3"/>
        <v>4.3934219000635372E-5</v>
      </c>
      <c r="H110">
        <f t="shared" si="2"/>
        <v>3.3829348630489238E-3</v>
      </c>
      <c r="L110" t="s">
        <v>172</v>
      </c>
      <c r="M110">
        <v>32.884070000000001</v>
      </c>
      <c r="N110" t="s">
        <v>10</v>
      </c>
    </row>
    <row r="111" spans="2:14" x14ac:dyDescent="0.2">
      <c r="B111" t="s">
        <v>114</v>
      </c>
      <c r="C111">
        <v>1.5</v>
      </c>
      <c r="D111">
        <f>VLOOKUP(Table2[[#This Row],[Wallet]],L:M,2,FALSE)</f>
        <v>2.4300000000000002</v>
      </c>
      <c r="E111" t="str">
        <f>IF(Table2[[#This Row],[Balance 26473818]]&gt;=Table2[[#This Row],[Balance 26198909]],"yes","")</f>
        <v>yes</v>
      </c>
      <c r="F111">
        <f>IF(Table2[[#This Row],[Eligible?]]="yes",Table2[[#This Row],[Balance 26198909]],0)</f>
        <v>1.5</v>
      </c>
      <c r="G111">
        <f t="shared" si="3"/>
        <v>4.1709701582881685E-5</v>
      </c>
      <c r="H111">
        <f t="shared" si="2"/>
        <v>3.2116470218818897E-3</v>
      </c>
      <c r="L111" t="s">
        <v>61</v>
      </c>
      <c r="M111">
        <v>30.55</v>
      </c>
      <c r="N111" t="s">
        <v>10</v>
      </c>
    </row>
    <row r="112" spans="2:14" x14ac:dyDescent="0.2">
      <c r="B112" t="s">
        <v>115</v>
      </c>
      <c r="C112">
        <v>1.43</v>
      </c>
      <c r="D112">
        <f>VLOOKUP(Table2[[#This Row],[Wallet]],L:M,2,FALSE)</f>
        <v>1.43</v>
      </c>
      <c r="E112" t="str">
        <f>IF(Table2[[#This Row],[Balance 26473818]]&gt;=Table2[[#This Row],[Balance 26198909]],"yes","")</f>
        <v>yes</v>
      </c>
      <c r="F112">
        <f>IF(Table2[[#This Row],[Eligible?]]="yes",Table2[[#This Row],[Balance 26198909]],0)</f>
        <v>1.43</v>
      </c>
      <c r="G112">
        <f t="shared" si="3"/>
        <v>3.9763248842347199E-5</v>
      </c>
      <c r="H112">
        <f t="shared" si="2"/>
        <v>3.0617701608607341E-3</v>
      </c>
      <c r="L112" t="s">
        <v>64</v>
      </c>
      <c r="M112">
        <v>30</v>
      </c>
      <c r="N112" t="s">
        <v>10</v>
      </c>
    </row>
    <row r="113" spans="2:14" x14ac:dyDescent="0.2">
      <c r="B113" t="s">
        <v>116</v>
      </c>
      <c r="C113">
        <v>1.24</v>
      </c>
      <c r="D113">
        <f>VLOOKUP(Table2[[#This Row],[Wallet]],L:M,2,FALSE)</f>
        <v>1.24</v>
      </c>
      <c r="E113" t="str">
        <f>IF(Table2[[#This Row],[Balance 26473818]]&gt;=Table2[[#This Row],[Balance 26198909]],"yes","")</f>
        <v>yes</v>
      </c>
      <c r="F113">
        <f>IF(Table2[[#This Row],[Eligible?]]="yes",Table2[[#This Row],[Balance 26198909]],0)</f>
        <v>1.24</v>
      </c>
      <c r="G113">
        <f t="shared" si="3"/>
        <v>3.4480019975182189E-5</v>
      </c>
      <c r="H113">
        <f t="shared" si="2"/>
        <v>2.6549615380890286E-3</v>
      </c>
      <c r="L113" t="s">
        <v>65</v>
      </c>
      <c r="M113">
        <v>30</v>
      </c>
      <c r="N113" t="s">
        <v>10</v>
      </c>
    </row>
    <row r="114" spans="2:14" x14ac:dyDescent="0.2">
      <c r="B114" t="s">
        <v>117</v>
      </c>
      <c r="C114">
        <v>1</v>
      </c>
      <c r="D114">
        <f>VLOOKUP(Table2[[#This Row],[Wallet]],L:M,2,FALSE)</f>
        <v>1</v>
      </c>
      <c r="E114" t="str">
        <f>IF(Table2[[#This Row],[Balance 26473818]]&gt;=Table2[[#This Row],[Balance 26198909]],"yes","")</f>
        <v>yes</v>
      </c>
      <c r="F114">
        <f>IF(Table2[[#This Row],[Eligible?]]="yes",Table2[[#This Row],[Balance 26198909]],0)</f>
        <v>1</v>
      </c>
      <c r="G114">
        <f t="shared" si="3"/>
        <v>2.7806467721921121E-5</v>
      </c>
      <c r="H114">
        <f t="shared" si="2"/>
        <v>2.1410980145879265E-3</v>
      </c>
      <c r="L114" t="s">
        <v>67</v>
      </c>
      <c r="M114">
        <v>30</v>
      </c>
      <c r="N114" t="s">
        <v>10</v>
      </c>
    </row>
    <row r="115" spans="2:14" x14ac:dyDescent="0.2">
      <c r="B115" t="s">
        <v>118</v>
      </c>
      <c r="C115">
        <v>1</v>
      </c>
      <c r="D115">
        <f>VLOOKUP(Table2[[#This Row],[Wallet]],L:M,2,FALSE)</f>
        <v>60.05</v>
      </c>
      <c r="E115" t="str">
        <f>IF(Table2[[#This Row],[Balance 26473818]]&gt;=Table2[[#This Row],[Balance 26198909]],"yes","")</f>
        <v>yes</v>
      </c>
      <c r="F115">
        <f>IF(Table2[[#This Row],[Eligible?]]="yes",Table2[[#This Row],[Balance 26198909]],0)</f>
        <v>1</v>
      </c>
      <c r="G115">
        <f t="shared" si="3"/>
        <v>2.7806467721921121E-5</v>
      </c>
      <c r="H115">
        <f t="shared" si="2"/>
        <v>2.1410980145879265E-3</v>
      </c>
      <c r="L115" t="s">
        <v>173</v>
      </c>
      <c r="M115">
        <v>30</v>
      </c>
      <c r="N115" t="s">
        <v>10</v>
      </c>
    </row>
    <row r="116" spans="2:14" x14ac:dyDescent="0.2">
      <c r="B116" t="s">
        <v>119</v>
      </c>
      <c r="C116">
        <v>1</v>
      </c>
      <c r="D116">
        <f>VLOOKUP(Table2[[#This Row],[Wallet]],L:M,2,FALSE)</f>
        <v>1.39</v>
      </c>
      <c r="E116" t="str">
        <f>IF(Table2[[#This Row],[Balance 26473818]]&gt;=Table2[[#This Row],[Balance 26198909]],"yes","")</f>
        <v>yes</v>
      </c>
      <c r="F116">
        <f>IF(Table2[[#This Row],[Eligible?]]="yes",Table2[[#This Row],[Balance 26198909]],0)</f>
        <v>1</v>
      </c>
      <c r="G116">
        <f t="shared" si="3"/>
        <v>2.7806467721921121E-5</v>
      </c>
      <c r="H116">
        <f t="shared" si="2"/>
        <v>2.1410980145879265E-3</v>
      </c>
      <c r="L116" t="s">
        <v>174</v>
      </c>
      <c r="M116">
        <v>29.87</v>
      </c>
      <c r="N116" t="s">
        <v>10</v>
      </c>
    </row>
    <row r="117" spans="2:14" x14ac:dyDescent="0.2">
      <c r="B117" t="s">
        <v>120</v>
      </c>
      <c r="C117">
        <v>0.94</v>
      </c>
      <c r="D117">
        <f>VLOOKUP(Table2[[#This Row],[Wallet]],L:M,2,FALSE)</f>
        <v>1.1200000000000001</v>
      </c>
      <c r="E117" t="str">
        <f>IF(Table2[[#This Row],[Balance 26473818]]&gt;=Table2[[#This Row],[Balance 26198909]],"yes","")</f>
        <v>yes</v>
      </c>
      <c r="F117">
        <f>IF(Table2[[#This Row],[Eligible?]]="yes",Table2[[#This Row],[Balance 26198909]],0)</f>
        <v>0.94</v>
      </c>
      <c r="G117">
        <f t="shared" si="3"/>
        <v>2.6138079658605852E-5</v>
      </c>
      <c r="H117">
        <f t="shared" si="2"/>
        <v>2.0126321337126506E-3</v>
      </c>
      <c r="L117" t="s">
        <v>98</v>
      </c>
      <c r="M117">
        <v>26.860520000000001</v>
      </c>
      <c r="N117" t="s">
        <v>10</v>
      </c>
    </row>
    <row r="118" spans="2:14" x14ac:dyDescent="0.2">
      <c r="B118" t="s">
        <v>121</v>
      </c>
      <c r="C118">
        <v>0.89</v>
      </c>
      <c r="D118">
        <f>VLOOKUP(Table2[[#This Row],[Wallet]],L:M,2,FALSE)</f>
        <v>0.89</v>
      </c>
      <c r="E118" t="str">
        <f>IF(Table2[[#This Row],[Balance 26473818]]&gt;=Table2[[#This Row],[Balance 26198909]],"yes","")</f>
        <v>yes</v>
      </c>
      <c r="F118">
        <f>IF(Table2[[#This Row],[Eligible?]]="yes",Table2[[#This Row],[Balance 26198909]],0)</f>
        <v>0.89</v>
      </c>
      <c r="G118">
        <f t="shared" si="3"/>
        <v>2.4747756272509798E-5</v>
      </c>
      <c r="H118">
        <f t="shared" si="2"/>
        <v>1.9055772329832545E-3</v>
      </c>
      <c r="L118" t="s">
        <v>175</v>
      </c>
      <c r="M118">
        <v>26.39</v>
      </c>
      <c r="N118" t="s">
        <v>10</v>
      </c>
    </row>
    <row r="119" spans="2:14" x14ac:dyDescent="0.2">
      <c r="B119" t="s">
        <v>122</v>
      </c>
      <c r="C119">
        <v>0.5</v>
      </c>
      <c r="D119">
        <f>VLOOKUP(Table2[[#This Row],[Wallet]],L:M,2,FALSE)</f>
        <v>0.79</v>
      </c>
      <c r="E119" t="str">
        <f>IF(Table2[[#This Row],[Balance 26473818]]&gt;=Table2[[#This Row],[Balance 26198909]],"yes","")</f>
        <v>yes</v>
      </c>
      <c r="F119">
        <f>IF(Table2[[#This Row],[Eligible?]]="yes",Table2[[#This Row],[Balance 26198909]],0)</f>
        <v>0.5</v>
      </c>
      <c r="G119">
        <f t="shared" si="3"/>
        <v>1.390323386096056E-5</v>
      </c>
      <c r="H119">
        <f t="shared" si="2"/>
        <v>1.0705490072939632E-3</v>
      </c>
      <c r="L119" t="s">
        <v>85</v>
      </c>
      <c r="M119">
        <v>25</v>
      </c>
      <c r="N119" t="s">
        <v>10</v>
      </c>
    </row>
    <row r="120" spans="2:14" x14ac:dyDescent="0.2">
      <c r="B120" t="s">
        <v>123</v>
      </c>
      <c r="C120">
        <v>0.4</v>
      </c>
      <c r="D120">
        <f>VLOOKUP(Table2[[#This Row],[Wallet]],L:M,2,FALSE)</f>
        <v>8.3800000000000008</v>
      </c>
      <c r="E120" t="str">
        <f>IF(Table2[[#This Row],[Balance 26473818]]&gt;=Table2[[#This Row],[Balance 26198909]],"yes","")</f>
        <v>yes</v>
      </c>
      <c r="F120">
        <f>IF(Table2[[#This Row],[Eligible?]]="yes",Table2[[#This Row],[Balance 26198909]],0)</f>
        <v>0.4</v>
      </c>
      <c r="G120">
        <f t="shared" si="3"/>
        <v>1.1122587088768448E-5</v>
      </c>
      <c r="H120">
        <f t="shared" si="2"/>
        <v>8.5643920583517049E-4</v>
      </c>
      <c r="L120" t="s">
        <v>71</v>
      </c>
      <c r="M120">
        <v>24.89</v>
      </c>
      <c r="N120" t="s">
        <v>10</v>
      </c>
    </row>
    <row r="121" spans="2:14" x14ac:dyDescent="0.2">
      <c r="B121" t="s">
        <v>124</v>
      </c>
      <c r="C121">
        <v>0.35</v>
      </c>
      <c r="D121">
        <f>VLOOKUP(Table2[[#This Row],[Wallet]],L:M,2,FALSE)</f>
        <v>0.56000000000000005</v>
      </c>
      <c r="E121" t="str">
        <f>IF(Table2[[#This Row],[Balance 26473818]]&gt;=Table2[[#This Row],[Balance 26198909]],"yes","")</f>
        <v>yes</v>
      </c>
      <c r="F121">
        <f>IF(Table2[[#This Row],[Eligible?]]="yes",Table2[[#This Row],[Balance 26198909]],0)</f>
        <v>0.35</v>
      </c>
      <c r="G121">
        <f t="shared" si="3"/>
        <v>9.7322637026723923E-6</v>
      </c>
      <c r="H121">
        <f t="shared" si="2"/>
        <v>7.4938430510577416E-4</v>
      </c>
      <c r="L121" t="s">
        <v>72</v>
      </c>
      <c r="M121">
        <v>24.2364</v>
      </c>
      <c r="N121" t="s">
        <v>10</v>
      </c>
    </row>
    <row r="122" spans="2:14" x14ac:dyDescent="0.2">
      <c r="B122" t="s">
        <v>125</v>
      </c>
      <c r="C122">
        <v>0.15890000000000001</v>
      </c>
      <c r="D122">
        <f>VLOOKUP(Table2[[#This Row],[Wallet]],L:M,2,FALSE)</f>
        <v>7.7181899999999999</v>
      </c>
      <c r="E122" t="str">
        <f>IF(Table2[[#This Row],[Balance 26473818]]&gt;=Table2[[#This Row],[Balance 26198909]],"yes","")</f>
        <v>yes</v>
      </c>
      <c r="F122">
        <f>IF(Table2[[#This Row],[Eligible?]]="yes",Table2[[#This Row],[Balance 26198909]],0)</f>
        <v>0.15890000000000001</v>
      </c>
      <c r="G122">
        <f t="shared" si="3"/>
        <v>4.4184477210132668E-6</v>
      </c>
      <c r="H122">
        <f t="shared" si="2"/>
        <v>3.4022047451802152E-4</v>
      </c>
      <c r="L122" t="s">
        <v>76</v>
      </c>
      <c r="M122">
        <v>23.6291399269825</v>
      </c>
      <c r="N122" t="s">
        <v>10</v>
      </c>
    </row>
    <row r="123" spans="2:14" x14ac:dyDescent="0.2">
      <c r="B123" t="s">
        <v>126</v>
      </c>
      <c r="C123">
        <v>0.09</v>
      </c>
      <c r="D123">
        <f>VLOOKUP(Table2[[#This Row],[Wallet]],L:M,2,FALSE)</f>
        <v>0.9</v>
      </c>
      <c r="E123" t="str">
        <f>IF(Table2[[#This Row],[Balance 26473818]]&gt;=Table2[[#This Row],[Balance 26198909]],"yes","")</f>
        <v>yes</v>
      </c>
      <c r="F123">
        <f>IF(Table2[[#This Row],[Eligible?]]="yes",Table2[[#This Row],[Balance 26198909]],0)</f>
        <v>0.09</v>
      </c>
      <c r="G123">
        <f t="shared" si="3"/>
        <v>2.5025820949729008E-6</v>
      </c>
      <c r="H123">
        <f t="shared" si="2"/>
        <v>1.9269882131291337E-4</v>
      </c>
      <c r="L123" t="s">
        <v>176</v>
      </c>
      <c r="M123">
        <v>23.22</v>
      </c>
      <c r="N123" t="s">
        <v>10</v>
      </c>
    </row>
    <row r="124" spans="2:14" x14ac:dyDescent="0.2">
      <c r="B124" t="s">
        <v>127</v>
      </c>
      <c r="C124">
        <v>0</v>
      </c>
      <c r="D124">
        <f>VLOOKUP(Table2[[#This Row],[Wallet]],L:M,2,FALSE)</f>
        <v>208.55678247548201</v>
      </c>
      <c r="E124" t="str">
        <f>IF(Table2[[#This Row],[Balance 26473818]]&gt;=Table2[[#This Row],[Balance 26198909]],"yes","")</f>
        <v>yes</v>
      </c>
      <c r="F124">
        <f>IF(Table2[[#This Row],[Eligible?]]="yes",Table2[[#This Row],[Balance 26198909]],0)</f>
        <v>0</v>
      </c>
      <c r="G124">
        <f t="shared" si="3"/>
        <v>0</v>
      </c>
      <c r="H124">
        <f t="shared" si="2"/>
        <v>0</v>
      </c>
      <c r="L124" t="s">
        <v>75</v>
      </c>
      <c r="M124">
        <v>23.04</v>
      </c>
      <c r="N124" t="s">
        <v>10</v>
      </c>
    </row>
    <row r="125" spans="2:14" x14ac:dyDescent="0.2">
      <c r="B125" t="s">
        <v>128</v>
      </c>
      <c r="C125">
        <v>0</v>
      </c>
      <c r="D125">
        <f>VLOOKUP(Table2[[#This Row],[Wallet]],L:M,2,FALSE)</f>
        <v>207.745372916436</v>
      </c>
      <c r="E125" t="str">
        <f>IF(Table2[[#This Row],[Balance 26473818]]&gt;=Table2[[#This Row],[Balance 26198909]],"yes","")</f>
        <v>yes</v>
      </c>
      <c r="F125">
        <f>IF(Table2[[#This Row],[Eligible?]]="yes",Table2[[#This Row],[Balance 26198909]],0)</f>
        <v>0</v>
      </c>
      <c r="G125">
        <f t="shared" si="3"/>
        <v>0</v>
      </c>
      <c r="H125">
        <f t="shared" si="2"/>
        <v>0</v>
      </c>
      <c r="L125" t="s">
        <v>82</v>
      </c>
      <c r="M125">
        <v>22.453665213644499</v>
      </c>
      <c r="N125" t="s">
        <v>10</v>
      </c>
    </row>
    <row r="126" spans="2:14" x14ac:dyDescent="0.2">
      <c r="B126" t="s">
        <v>129</v>
      </c>
      <c r="C126">
        <v>0</v>
      </c>
      <c r="D126">
        <f>VLOOKUP(Table2[[#This Row],[Wallet]],L:M,2,FALSE)</f>
        <v>0</v>
      </c>
      <c r="E126" t="str">
        <f>IF(Table2[[#This Row],[Balance 26473818]]&gt;=Table2[[#This Row],[Balance 26198909]],"yes","")</f>
        <v>yes</v>
      </c>
      <c r="F126">
        <f>IF(Table2[[#This Row],[Eligible?]]="yes",Table2[[#This Row],[Balance 26198909]],0)</f>
        <v>0</v>
      </c>
      <c r="G126">
        <f t="shared" si="3"/>
        <v>0</v>
      </c>
      <c r="H126">
        <f t="shared" si="2"/>
        <v>0</v>
      </c>
      <c r="L126" t="s">
        <v>77</v>
      </c>
      <c r="M126">
        <v>22.05</v>
      </c>
      <c r="N126" t="s">
        <v>10</v>
      </c>
    </row>
    <row r="127" spans="2:14" x14ac:dyDescent="0.2">
      <c r="L127" t="s">
        <v>74</v>
      </c>
      <c r="M127">
        <v>22</v>
      </c>
      <c r="N127" t="s">
        <v>10</v>
      </c>
    </row>
    <row r="128" spans="2:14" x14ac:dyDescent="0.2">
      <c r="C128">
        <v>37734.606195922141</v>
      </c>
      <c r="F128">
        <f>SUM(F2:F127)</f>
        <v>35962.856195922141</v>
      </c>
      <c r="H128">
        <f>SUM(H2:H126)</f>
        <v>77</v>
      </c>
      <c r="L128" t="s">
        <v>177</v>
      </c>
      <c r="M128">
        <v>19.394382582621901</v>
      </c>
      <c r="N128" t="s">
        <v>10</v>
      </c>
    </row>
    <row r="129" spans="12:14" x14ac:dyDescent="0.2">
      <c r="L129" t="s">
        <v>178</v>
      </c>
      <c r="M129">
        <v>17.7</v>
      </c>
      <c r="N129" t="s">
        <v>10</v>
      </c>
    </row>
    <row r="130" spans="12:14" x14ac:dyDescent="0.2">
      <c r="L130" t="s">
        <v>179</v>
      </c>
      <c r="M130">
        <v>17.45</v>
      </c>
      <c r="N130" t="s">
        <v>10</v>
      </c>
    </row>
    <row r="131" spans="12:14" x14ac:dyDescent="0.2">
      <c r="L131" t="s">
        <v>80</v>
      </c>
      <c r="M131">
        <v>17.12</v>
      </c>
      <c r="N131" t="s">
        <v>10</v>
      </c>
    </row>
    <row r="132" spans="12:14" x14ac:dyDescent="0.2">
      <c r="L132" t="s">
        <v>94</v>
      </c>
      <c r="M132">
        <v>16.82</v>
      </c>
      <c r="N132" t="s">
        <v>10</v>
      </c>
    </row>
    <row r="133" spans="12:14" x14ac:dyDescent="0.2">
      <c r="L133" t="s">
        <v>180</v>
      </c>
      <c r="M133">
        <v>16.260000000000002</v>
      </c>
      <c r="N133" t="s">
        <v>10</v>
      </c>
    </row>
    <row r="134" spans="12:14" x14ac:dyDescent="0.2">
      <c r="L134" t="s">
        <v>84</v>
      </c>
      <c r="M134">
        <v>15.37</v>
      </c>
      <c r="N134" t="s">
        <v>10</v>
      </c>
    </row>
    <row r="135" spans="12:14" x14ac:dyDescent="0.2">
      <c r="L135" t="s">
        <v>181</v>
      </c>
      <c r="M135">
        <v>15.3695992436304</v>
      </c>
      <c r="N135" t="s">
        <v>10</v>
      </c>
    </row>
    <row r="136" spans="12:14" x14ac:dyDescent="0.2">
      <c r="L136" t="s">
        <v>182</v>
      </c>
      <c r="M136">
        <v>15.09</v>
      </c>
      <c r="N136" t="s">
        <v>10</v>
      </c>
    </row>
    <row r="137" spans="12:14" x14ac:dyDescent="0.2">
      <c r="L137" t="s">
        <v>183</v>
      </c>
      <c r="M137">
        <v>15.006914855244</v>
      </c>
      <c r="N137" t="s">
        <v>10</v>
      </c>
    </row>
    <row r="138" spans="12:14" x14ac:dyDescent="0.2">
      <c r="L138" t="s">
        <v>86</v>
      </c>
      <c r="M138">
        <v>15</v>
      </c>
      <c r="N138" t="s">
        <v>10</v>
      </c>
    </row>
    <row r="139" spans="12:14" x14ac:dyDescent="0.2">
      <c r="L139" t="s">
        <v>184</v>
      </c>
      <c r="M139">
        <v>15</v>
      </c>
      <c r="N139" t="s">
        <v>10</v>
      </c>
    </row>
    <row r="140" spans="12:14" x14ac:dyDescent="0.2">
      <c r="L140" t="s">
        <v>95</v>
      </c>
      <c r="M140">
        <v>14.961</v>
      </c>
      <c r="N140" t="s">
        <v>10</v>
      </c>
    </row>
    <row r="141" spans="12:14" x14ac:dyDescent="0.2">
      <c r="L141" t="s">
        <v>87</v>
      </c>
      <c r="M141">
        <v>13.85</v>
      </c>
      <c r="N141" t="s">
        <v>10</v>
      </c>
    </row>
    <row r="142" spans="12:14" x14ac:dyDescent="0.2">
      <c r="L142" t="s">
        <v>88</v>
      </c>
      <c r="M142">
        <v>13.11</v>
      </c>
      <c r="N142" t="s">
        <v>10</v>
      </c>
    </row>
    <row r="143" spans="12:14" x14ac:dyDescent="0.2">
      <c r="L143" t="s">
        <v>185</v>
      </c>
      <c r="M143">
        <v>13.11</v>
      </c>
      <c r="N143" t="s">
        <v>10</v>
      </c>
    </row>
    <row r="144" spans="12:14" x14ac:dyDescent="0.2">
      <c r="L144" t="s">
        <v>89</v>
      </c>
      <c r="M144">
        <v>12.54</v>
      </c>
      <c r="N144" t="s">
        <v>10</v>
      </c>
    </row>
    <row r="145" spans="12:14" x14ac:dyDescent="0.2">
      <c r="L145" t="s">
        <v>186</v>
      </c>
      <c r="M145">
        <v>12.26</v>
      </c>
      <c r="N145" t="s">
        <v>10</v>
      </c>
    </row>
    <row r="146" spans="12:14" x14ac:dyDescent="0.2">
      <c r="L146" t="s">
        <v>90</v>
      </c>
      <c r="M146">
        <v>12.1</v>
      </c>
      <c r="N146" t="s">
        <v>10</v>
      </c>
    </row>
    <row r="147" spans="12:14" x14ac:dyDescent="0.2">
      <c r="L147" t="s">
        <v>99</v>
      </c>
      <c r="M147">
        <v>12.0328334600418</v>
      </c>
      <c r="N147" t="s">
        <v>10</v>
      </c>
    </row>
    <row r="148" spans="12:14" x14ac:dyDescent="0.2">
      <c r="L148" t="s">
        <v>91</v>
      </c>
      <c r="M148">
        <v>12</v>
      </c>
      <c r="N148" t="s">
        <v>10</v>
      </c>
    </row>
    <row r="149" spans="12:14" x14ac:dyDescent="0.2">
      <c r="L149" t="s">
        <v>92</v>
      </c>
      <c r="M149">
        <v>11.4441789047022</v>
      </c>
      <c r="N149" t="s">
        <v>10</v>
      </c>
    </row>
    <row r="150" spans="12:14" x14ac:dyDescent="0.2">
      <c r="L150" t="s">
        <v>187</v>
      </c>
      <c r="M150">
        <v>11.4</v>
      </c>
      <c r="N150" t="s">
        <v>10</v>
      </c>
    </row>
    <row r="151" spans="12:14" x14ac:dyDescent="0.2">
      <c r="L151" t="s">
        <v>93</v>
      </c>
      <c r="M151">
        <v>11.25</v>
      </c>
      <c r="N151" t="s">
        <v>10</v>
      </c>
    </row>
    <row r="152" spans="12:14" x14ac:dyDescent="0.2">
      <c r="L152" t="s">
        <v>100</v>
      </c>
      <c r="M152">
        <v>10.500175011007199</v>
      </c>
      <c r="N152" t="s">
        <v>10</v>
      </c>
    </row>
    <row r="153" spans="12:14" x14ac:dyDescent="0.2">
      <c r="L153" t="s">
        <v>106</v>
      </c>
      <c r="M153">
        <v>10.44</v>
      </c>
      <c r="N153" t="s">
        <v>10</v>
      </c>
    </row>
    <row r="154" spans="12:14" x14ac:dyDescent="0.2">
      <c r="L154" t="s">
        <v>188</v>
      </c>
      <c r="M154">
        <v>10</v>
      </c>
      <c r="N154" t="s">
        <v>10</v>
      </c>
    </row>
    <row r="155" spans="12:14" x14ac:dyDescent="0.2">
      <c r="L155" t="s">
        <v>189</v>
      </c>
      <c r="M155">
        <v>10</v>
      </c>
      <c r="N155" t="s">
        <v>10</v>
      </c>
    </row>
    <row r="156" spans="12:14" x14ac:dyDescent="0.2">
      <c r="L156" t="s">
        <v>96</v>
      </c>
      <c r="M156">
        <v>9.81</v>
      </c>
      <c r="N156" t="s">
        <v>10</v>
      </c>
    </row>
    <row r="157" spans="12:14" x14ac:dyDescent="0.2">
      <c r="L157" t="s">
        <v>101</v>
      </c>
      <c r="M157">
        <v>9.1</v>
      </c>
      <c r="N157" t="s">
        <v>10</v>
      </c>
    </row>
    <row r="158" spans="12:14" x14ac:dyDescent="0.2">
      <c r="L158" t="s">
        <v>190</v>
      </c>
      <c r="M158">
        <v>8.94</v>
      </c>
      <c r="N158" t="s">
        <v>10</v>
      </c>
    </row>
    <row r="159" spans="12:14" x14ac:dyDescent="0.2">
      <c r="L159" t="s">
        <v>191</v>
      </c>
      <c r="M159">
        <v>8.4499999999999993</v>
      </c>
      <c r="N159" t="s">
        <v>10</v>
      </c>
    </row>
    <row r="160" spans="12:14" x14ac:dyDescent="0.2">
      <c r="L160" t="s">
        <v>123</v>
      </c>
      <c r="M160">
        <v>8.3800000000000008</v>
      </c>
      <c r="N160" t="s">
        <v>10</v>
      </c>
    </row>
    <row r="161" spans="12:14" x14ac:dyDescent="0.2">
      <c r="L161" t="s">
        <v>192</v>
      </c>
      <c r="M161">
        <v>8.32</v>
      </c>
      <c r="N161" t="s">
        <v>10</v>
      </c>
    </row>
    <row r="162" spans="12:14" x14ac:dyDescent="0.2">
      <c r="L162" t="s">
        <v>125</v>
      </c>
      <c r="M162">
        <v>7.7181899999999999</v>
      </c>
      <c r="N162" t="s">
        <v>10</v>
      </c>
    </row>
    <row r="163" spans="12:14" x14ac:dyDescent="0.2">
      <c r="L163" t="s">
        <v>193</v>
      </c>
      <c r="M163">
        <v>7.2655399999999997</v>
      </c>
      <c r="N163" t="s">
        <v>10</v>
      </c>
    </row>
    <row r="164" spans="12:14" x14ac:dyDescent="0.2">
      <c r="L164" t="s">
        <v>194</v>
      </c>
      <c r="M164">
        <v>6.46</v>
      </c>
      <c r="N164" t="s">
        <v>10</v>
      </c>
    </row>
    <row r="165" spans="12:14" x14ac:dyDescent="0.2">
      <c r="L165" t="s">
        <v>102</v>
      </c>
      <c r="M165">
        <v>6.22</v>
      </c>
      <c r="N165" t="s">
        <v>10</v>
      </c>
    </row>
    <row r="166" spans="12:14" x14ac:dyDescent="0.2">
      <c r="L166" t="s">
        <v>195</v>
      </c>
      <c r="M166">
        <v>5.84</v>
      </c>
      <c r="N166" t="s">
        <v>10</v>
      </c>
    </row>
    <row r="167" spans="12:14" x14ac:dyDescent="0.2">
      <c r="L167" t="s">
        <v>196</v>
      </c>
      <c r="M167">
        <v>5.13</v>
      </c>
      <c r="N167" t="s">
        <v>10</v>
      </c>
    </row>
    <row r="168" spans="12:14" x14ac:dyDescent="0.2">
      <c r="L168" t="s">
        <v>197</v>
      </c>
      <c r="M168">
        <v>5.0199999999999996</v>
      </c>
      <c r="N168" t="s">
        <v>10</v>
      </c>
    </row>
    <row r="169" spans="12:14" x14ac:dyDescent="0.2">
      <c r="L169" t="s">
        <v>103</v>
      </c>
      <c r="M169">
        <v>4.26</v>
      </c>
      <c r="N169" t="s">
        <v>10</v>
      </c>
    </row>
    <row r="170" spans="12:14" x14ac:dyDescent="0.2">
      <c r="L170" t="s">
        <v>198</v>
      </c>
      <c r="M170">
        <v>3.83</v>
      </c>
      <c r="N170" t="s">
        <v>10</v>
      </c>
    </row>
    <row r="171" spans="12:14" x14ac:dyDescent="0.2">
      <c r="L171" t="s">
        <v>105</v>
      </c>
      <c r="M171">
        <v>3.79</v>
      </c>
      <c r="N171" t="s">
        <v>10</v>
      </c>
    </row>
    <row r="172" spans="12:14" x14ac:dyDescent="0.2">
      <c r="L172" t="s">
        <v>199</v>
      </c>
      <c r="M172">
        <v>3.76</v>
      </c>
      <c r="N172" t="s">
        <v>10</v>
      </c>
    </row>
    <row r="173" spans="12:14" x14ac:dyDescent="0.2">
      <c r="L173" t="s">
        <v>200</v>
      </c>
      <c r="M173">
        <v>3.55</v>
      </c>
      <c r="N173" t="s">
        <v>10</v>
      </c>
    </row>
    <row r="174" spans="12:14" x14ac:dyDescent="0.2">
      <c r="L174" t="s">
        <v>107</v>
      </c>
      <c r="M174">
        <v>3.12</v>
      </c>
      <c r="N174" t="s">
        <v>10</v>
      </c>
    </row>
    <row r="175" spans="12:14" x14ac:dyDescent="0.2">
      <c r="L175" t="s">
        <v>109</v>
      </c>
      <c r="M175">
        <v>2.96</v>
      </c>
      <c r="N175" t="s">
        <v>10</v>
      </c>
    </row>
    <row r="176" spans="12:14" x14ac:dyDescent="0.2">
      <c r="L176" t="s">
        <v>201</v>
      </c>
      <c r="M176">
        <v>2.81</v>
      </c>
      <c r="N176" t="s">
        <v>10</v>
      </c>
    </row>
    <row r="177" spans="12:14" x14ac:dyDescent="0.2">
      <c r="L177" t="s">
        <v>202</v>
      </c>
      <c r="M177">
        <v>2.78</v>
      </c>
      <c r="N177" t="s">
        <v>10</v>
      </c>
    </row>
    <row r="178" spans="12:14" x14ac:dyDescent="0.2">
      <c r="L178" t="s">
        <v>203</v>
      </c>
      <c r="M178">
        <v>2.71</v>
      </c>
      <c r="N178" t="s">
        <v>10</v>
      </c>
    </row>
    <row r="179" spans="12:14" x14ac:dyDescent="0.2">
      <c r="L179" t="s">
        <v>83</v>
      </c>
      <c r="M179">
        <v>2.4500000000000002</v>
      </c>
      <c r="N179" t="s">
        <v>10</v>
      </c>
    </row>
    <row r="180" spans="12:14" x14ac:dyDescent="0.2">
      <c r="L180" t="s">
        <v>114</v>
      </c>
      <c r="M180">
        <v>2.4300000000000002</v>
      </c>
      <c r="N180" t="s">
        <v>10</v>
      </c>
    </row>
    <row r="181" spans="12:14" x14ac:dyDescent="0.2">
      <c r="L181" t="s">
        <v>204</v>
      </c>
      <c r="M181">
        <v>2.34</v>
      </c>
      <c r="N181" t="s">
        <v>10</v>
      </c>
    </row>
    <row r="182" spans="12:14" x14ac:dyDescent="0.2">
      <c r="L182" t="s">
        <v>108</v>
      </c>
      <c r="M182">
        <v>2.13</v>
      </c>
      <c r="N182" t="s">
        <v>10</v>
      </c>
    </row>
    <row r="183" spans="12:14" x14ac:dyDescent="0.2">
      <c r="L183" t="s">
        <v>205</v>
      </c>
      <c r="M183">
        <v>2</v>
      </c>
      <c r="N183" t="s">
        <v>10</v>
      </c>
    </row>
    <row r="184" spans="12:14" x14ac:dyDescent="0.2">
      <c r="L184" t="s">
        <v>111</v>
      </c>
      <c r="M184">
        <v>1.86416</v>
      </c>
      <c r="N184" t="s">
        <v>10</v>
      </c>
    </row>
    <row r="185" spans="12:14" x14ac:dyDescent="0.2">
      <c r="L185" t="s">
        <v>206</v>
      </c>
      <c r="M185">
        <v>1.8375878603690201</v>
      </c>
      <c r="N185" t="s">
        <v>10</v>
      </c>
    </row>
    <row r="186" spans="12:14" x14ac:dyDescent="0.2">
      <c r="L186" t="s">
        <v>110</v>
      </c>
      <c r="M186">
        <v>1.78</v>
      </c>
      <c r="N186" t="s">
        <v>10</v>
      </c>
    </row>
    <row r="187" spans="12:14" x14ac:dyDescent="0.2">
      <c r="L187" t="s">
        <v>113</v>
      </c>
      <c r="M187">
        <v>1.58</v>
      </c>
      <c r="N187" t="s">
        <v>10</v>
      </c>
    </row>
    <row r="188" spans="12:14" x14ac:dyDescent="0.2">
      <c r="L188" t="s">
        <v>207</v>
      </c>
      <c r="M188">
        <v>1.57</v>
      </c>
      <c r="N188" t="s">
        <v>10</v>
      </c>
    </row>
    <row r="189" spans="12:14" x14ac:dyDescent="0.2">
      <c r="L189" t="s">
        <v>115</v>
      </c>
      <c r="M189">
        <v>1.43</v>
      </c>
      <c r="N189" t="s">
        <v>10</v>
      </c>
    </row>
    <row r="190" spans="12:14" x14ac:dyDescent="0.2">
      <c r="L190" t="s">
        <v>119</v>
      </c>
      <c r="M190">
        <v>1.39</v>
      </c>
      <c r="N190" t="s">
        <v>10</v>
      </c>
    </row>
    <row r="191" spans="12:14" x14ac:dyDescent="0.2">
      <c r="L191" t="s">
        <v>208</v>
      </c>
      <c r="M191">
        <v>1.31620341239162</v>
      </c>
      <c r="N191" t="s">
        <v>10</v>
      </c>
    </row>
    <row r="192" spans="12:14" x14ac:dyDescent="0.2">
      <c r="L192" t="s">
        <v>116</v>
      </c>
      <c r="M192">
        <v>1.24</v>
      </c>
      <c r="N192" t="s">
        <v>10</v>
      </c>
    </row>
    <row r="193" spans="12:14" x14ac:dyDescent="0.2">
      <c r="L193" t="s">
        <v>209</v>
      </c>
      <c r="M193">
        <v>1.23</v>
      </c>
      <c r="N193" t="s">
        <v>10</v>
      </c>
    </row>
    <row r="194" spans="12:14" x14ac:dyDescent="0.2">
      <c r="L194" t="s">
        <v>120</v>
      </c>
      <c r="M194">
        <v>1.1200000000000001</v>
      </c>
      <c r="N194" t="s">
        <v>10</v>
      </c>
    </row>
    <row r="195" spans="12:14" x14ac:dyDescent="0.2">
      <c r="L195" t="s">
        <v>117</v>
      </c>
      <c r="M195">
        <v>1</v>
      </c>
      <c r="N195" t="s">
        <v>10</v>
      </c>
    </row>
    <row r="196" spans="12:14" x14ac:dyDescent="0.2">
      <c r="L196" t="s">
        <v>126</v>
      </c>
      <c r="M196">
        <v>0.9</v>
      </c>
      <c r="N196" t="s">
        <v>10</v>
      </c>
    </row>
    <row r="197" spans="12:14" x14ac:dyDescent="0.2">
      <c r="L197" t="s">
        <v>121</v>
      </c>
      <c r="M197">
        <v>0.89</v>
      </c>
      <c r="N197" t="s">
        <v>10</v>
      </c>
    </row>
    <row r="198" spans="12:14" x14ac:dyDescent="0.2">
      <c r="L198" t="s">
        <v>122</v>
      </c>
      <c r="M198">
        <v>0.79</v>
      </c>
      <c r="N198" t="s">
        <v>10</v>
      </c>
    </row>
    <row r="199" spans="12:14" x14ac:dyDescent="0.2">
      <c r="L199" t="s">
        <v>210</v>
      </c>
      <c r="M199">
        <v>0.72</v>
      </c>
      <c r="N199" t="s">
        <v>10</v>
      </c>
    </row>
    <row r="200" spans="12:14" x14ac:dyDescent="0.2">
      <c r="L200" t="s">
        <v>211</v>
      </c>
      <c r="M200">
        <v>0.67377317500789902</v>
      </c>
      <c r="N200" t="s">
        <v>10</v>
      </c>
    </row>
    <row r="201" spans="12:14" x14ac:dyDescent="0.2">
      <c r="L201" t="s">
        <v>124</v>
      </c>
      <c r="M201">
        <v>0.56000000000000005</v>
      </c>
      <c r="N201" t="s">
        <v>10</v>
      </c>
    </row>
    <row r="202" spans="12:14" x14ac:dyDescent="0.2">
      <c r="L202" t="s">
        <v>212</v>
      </c>
      <c r="M202">
        <v>0.45</v>
      </c>
      <c r="N202" t="s">
        <v>10</v>
      </c>
    </row>
    <row r="203" spans="12:14" x14ac:dyDescent="0.2">
      <c r="L203" t="s">
        <v>213</v>
      </c>
      <c r="M203">
        <v>0.25</v>
      </c>
      <c r="N203" t="s">
        <v>10</v>
      </c>
    </row>
    <row r="204" spans="12:14" x14ac:dyDescent="0.2">
      <c r="L204" t="s">
        <v>214</v>
      </c>
      <c r="M204">
        <v>0.21823999999999999</v>
      </c>
      <c r="N204" t="s">
        <v>10</v>
      </c>
    </row>
    <row r="205" spans="12:14" x14ac:dyDescent="0.2">
      <c r="L205" t="s">
        <v>215</v>
      </c>
      <c r="M205">
        <v>0.19</v>
      </c>
      <c r="N205" t="s">
        <v>10</v>
      </c>
    </row>
    <row r="206" spans="12:14" x14ac:dyDescent="0.2">
      <c r="L206" t="s">
        <v>216</v>
      </c>
      <c r="M206">
        <v>0.11</v>
      </c>
      <c r="N206" t="s">
        <v>10</v>
      </c>
    </row>
    <row r="207" spans="12:14" x14ac:dyDescent="0.2">
      <c r="L207" t="s">
        <v>217</v>
      </c>
      <c r="M207">
        <v>0.03</v>
      </c>
      <c r="N207" t="s">
        <v>10</v>
      </c>
    </row>
    <row r="208" spans="12:14" x14ac:dyDescent="0.2">
      <c r="L208" t="s">
        <v>79</v>
      </c>
      <c r="M208">
        <v>0</v>
      </c>
      <c r="N208" t="s">
        <v>10</v>
      </c>
    </row>
    <row r="209" spans="12:14" x14ac:dyDescent="0.2">
      <c r="L209" t="s">
        <v>63</v>
      </c>
      <c r="M209">
        <v>0</v>
      </c>
      <c r="N209" t="s">
        <v>10</v>
      </c>
    </row>
    <row r="210" spans="12:14" x14ac:dyDescent="0.2">
      <c r="L210" t="s">
        <v>17</v>
      </c>
      <c r="M210">
        <v>0</v>
      </c>
      <c r="N210" t="s">
        <v>10</v>
      </c>
    </row>
    <row r="211" spans="12:14" x14ac:dyDescent="0.2">
      <c r="L211" t="s">
        <v>129</v>
      </c>
      <c r="M211">
        <v>0</v>
      </c>
      <c r="N211" t="s">
        <v>10</v>
      </c>
    </row>
    <row r="212" spans="12:14" x14ac:dyDescent="0.2">
      <c r="L212" t="s">
        <v>81</v>
      </c>
      <c r="M212">
        <v>0</v>
      </c>
      <c r="N212" t="s">
        <v>10</v>
      </c>
    </row>
    <row r="213" spans="12:14" x14ac:dyDescent="0.2">
      <c r="L213" t="s">
        <v>218</v>
      </c>
      <c r="M213">
        <v>0</v>
      </c>
      <c r="N213" t="s">
        <v>10</v>
      </c>
    </row>
    <row r="214" spans="12:14" x14ac:dyDescent="0.2">
      <c r="L214" t="s">
        <v>219</v>
      </c>
      <c r="M214">
        <v>0</v>
      </c>
      <c r="N214" t="s">
        <v>10</v>
      </c>
    </row>
    <row r="215" spans="12:14" x14ac:dyDescent="0.2">
      <c r="L215" t="s">
        <v>220</v>
      </c>
      <c r="M215">
        <v>0</v>
      </c>
      <c r="N215" t="s">
        <v>10</v>
      </c>
    </row>
    <row r="216" spans="12:14" x14ac:dyDescent="0.2">
      <c r="L216" t="s">
        <v>221</v>
      </c>
      <c r="M216">
        <v>0</v>
      </c>
      <c r="N216" t="s">
        <v>10</v>
      </c>
    </row>
    <row r="217" spans="12:14" x14ac:dyDescent="0.2">
      <c r="L217" t="s">
        <v>222</v>
      </c>
      <c r="M217">
        <v>0</v>
      </c>
      <c r="N217" t="s">
        <v>10</v>
      </c>
    </row>
    <row r="218" spans="12:14" x14ac:dyDescent="0.2">
      <c r="L218" t="s">
        <v>223</v>
      </c>
      <c r="M218">
        <v>0</v>
      </c>
      <c r="N218" t="s">
        <v>10</v>
      </c>
    </row>
    <row r="219" spans="12:14" x14ac:dyDescent="0.2">
      <c r="L219" t="s">
        <v>224</v>
      </c>
      <c r="M219">
        <v>0</v>
      </c>
      <c r="N219" t="s">
        <v>10</v>
      </c>
    </row>
    <row r="220" spans="12:14" x14ac:dyDescent="0.2">
      <c r="L220" t="s">
        <v>225</v>
      </c>
      <c r="M220">
        <v>0</v>
      </c>
      <c r="N220" t="s">
        <v>10</v>
      </c>
    </row>
    <row r="221" spans="12:14" x14ac:dyDescent="0.2">
      <c r="L221" t="s">
        <v>226</v>
      </c>
      <c r="M221">
        <v>0</v>
      </c>
      <c r="N221" t="s">
        <v>10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2022-04-02T19:01:27Z</dcterms:created>
  <dcterms:modified xsi:type="dcterms:W3CDTF">2022-04-08T16:08:17Z</dcterms:modified>
</cp:coreProperties>
</file>