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ropbox/My Mac (Noahs-MacBook-Pro.local)/Desktop/projects/GotchiToys/gotchi-vault-public/vQi distributions/"/>
    </mc:Choice>
  </mc:AlternateContent>
  <xr:revisionPtr revIDLastSave="0" documentId="13_ncr:1_{9BD3CF4E-A5A0-334C-86B7-23637607D454}" xr6:coauthVersionLast="47" xr6:coauthVersionMax="47" xr10:uidLastSave="{00000000-0000-0000-0000-000000000000}"/>
  <bookViews>
    <workbookView xWindow="1560" yWindow="1940" windowWidth="27240" windowHeight="15940" xr2:uid="{C3642507-F6A1-AD46-AFDF-1D166CFD13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E2" i="1"/>
  <c r="D2" i="1"/>
  <c r="H195" i="1"/>
  <c r="D175" i="1"/>
  <c r="E175" i="1" s="1"/>
  <c r="F175" i="1" s="1"/>
  <c r="D180" i="1"/>
  <c r="E180" i="1" s="1"/>
  <c r="F180" i="1" s="1"/>
  <c r="D193" i="1"/>
  <c r="E193" i="1" s="1"/>
  <c r="F193" i="1" s="1"/>
  <c r="D194" i="1"/>
  <c r="E194" i="1" s="1"/>
  <c r="F194" i="1" s="1"/>
  <c r="D196" i="1"/>
  <c r="E196" i="1" s="1"/>
  <c r="F196" i="1" s="1"/>
  <c r="D197" i="1"/>
  <c r="E197" i="1" s="1"/>
  <c r="F197" i="1" s="1"/>
  <c r="D3" i="1"/>
  <c r="E3" i="1" s="1"/>
  <c r="F3" i="1" s="1"/>
  <c r="D4" i="1"/>
  <c r="E4" i="1" s="1"/>
  <c r="F4" i="1" s="1"/>
  <c r="D5" i="1"/>
  <c r="E5" i="1" s="1"/>
  <c r="F5" i="1" s="1"/>
  <c r="D6" i="1"/>
  <c r="E6" i="1" s="1"/>
  <c r="F6" i="1" s="1"/>
  <c r="D7" i="1"/>
  <c r="E7" i="1" s="1"/>
  <c r="F7" i="1" s="1"/>
  <c r="D8" i="1"/>
  <c r="E8" i="1" s="1"/>
  <c r="F8" i="1" s="1"/>
  <c r="D9" i="1"/>
  <c r="E9" i="1" s="1"/>
  <c r="F9" i="1" s="1"/>
  <c r="D10" i="1"/>
  <c r="E10" i="1" s="1"/>
  <c r="F10" i="1" s="1"/>
  <c r="D198" i="1"/>
  <c r="E198" i="1" s="1"/>
  <c r="F198" i="1" s="1"/>
  <c r="D11" i="1"/>
  <c r="E11" i="1" s="1"/>
  <c r="F11" i="1" s="1"/>
  <c r="D199" i="1"/>
  <c r="E199" i="1" s="1"/>
  <c r="F199" i="1" s="1"/>
  <c r="D12" i="1"/>
  <c r="E12" i="1" s="1"/>
  <c r="F12" i="1" s="1"/>
  <c r="D13" i="1"/>
  <c r="E13" i="1" s="1"/>
  <c r="F13" i="1" s="1"/>
  <c r="D14" i="1"/>
  <c r="E14" i="1" s="1"/>
  <c r="F14" i="1" s="1"/>
  <c r="D15" i="1"/>
  <c r="E15" i="1" s="1"/>
  <c r="F15" i="1" s="1"/>
  <c r="D16" i="1"/>
  <c r="E16" i="1" s="1"/>
  <c r="F16" i="1" s="1"/>
  <c r="D200" i="1"/>
  <c r="E200" i="1" s="1"/>
  <c r="F200" i="1" s="1"/>
  <c r="D17" i="1"/>
  <c r="E17" i="1" s="1"/>
  <c r="F17" i="1" s="1"/>
  <c r="D18" i="1"/>
  <c r="E18" i="1" s="1"/>
  <c r="F18" i="1" s="1"/>
  <c r="D19" i="1"/>
  <c r="E19" i="1" s="1"/>
  <c r="F19" i="1" s="1"/>
  <c r="D20" i="1"/>
  <c r="E20" i="1" s="1"/>
  <c r="F20" i="1" s="1"/>
  <c r="D21" i="1"/>
  <c r="E21" i="1" s="1"/>
  <c r="F21" i="1" s="1"/>
  <c r="D22" i="1"/>
  <c r="E22" i="1" s="1"/>
  <c r="F22" i="1" s="1"/>
  <c r="D201" i="1"/>
  <c r="E201" i="1" s="1"/>
  <c r="F201" i="1" s="1"/>
  <c r="D23" i="1"/>
  <c r="E23" i="1" s="1"/>
  <c r="F23" i="1" s="1"/>
  <c r="D202" i="1"/>
  <c r="E202" i="1" s="1"/>
  <c r="F202" i="1" s="1"/>
  <c r="D24" i="1"/>
  <c r="E24" i="1" s="1"/>
  <c r="F24" i="1" s="1"/>
  <c r="D25" i="1"/>
  <c r="E25" i="1" s="1"/>
  <c r="F25" i="1" s="1"/>
  <c r="D26" i="1"/>
  <c r="E26" i="1" s="1"/>
  <c r="F26" i="1" s="1"/>
  <c r="D27" i="1"/>
  <c r="E27" i="1" s="1"/>
  <c r="F27" i="1" s="1"/>
  <c r="D28" i="1"/>
  <c r="E28" i="1" s="1"/>
  <c r="F28" i="1" s="1"/>
  <c r="D29" i="1"/>
  <c r="E29" i="1" s="1"/>
  <c r="F29" i="1" s="1"/>
  <c r="D30" i="1"/>
  <c r="E30" i="1" s="1"/>
  <c r="F30" i="1" s="1"/>
  <c r="D31" i="1"/>
  <c r="E31" i="1" s="1"/>
  <c r="F31" i="1" s="1"/>
  <c r="D32" i="1"/>
  <c r="E32" i="1" s="1"/>
  <c r="F32" i="1" s="1"/>
  <c r="D33" i="1"/>
  <c r="E33" i="1" s="1"/>
  <c r="F33" i="1" s="1"/>
  <c r="D34" i="1"/>
  <c r="E34" i="1" s="1"/>
  <c r="F34" i="1" s="1"/>
  <c r="D35" i="1"/>
  <c r="E35" i="1" s="1"/>
  <c r="F35" i="1" s="1"/>
  <c r="D36" i="1"/>
  <c r="E36" i="1" s="1"/>
  <c r="F36" i="1" s="1"/>
  <c r="D37" i="1"/>
  <c r="E37" i="1" s="1"/>
  <c r="F37" i="1" s="1"/>
  <c r="D38" i="1"/>
  <c r="E38" i="1" s="1"/>
  <c r="F38" i="1" s="1"/>
  <c r="D39" i="1"/>
  <c r="E39" i="1" s="1"/>
  <c r="F39" i="1" s="1"/>
  <c r="D40" i="1"/>
  <c r="E40" i="1" s="1"/>
  <c r="F40" i="1" s="1"/>
  <c r="D41" i="1"/>
  <c r="E41" i="1" s="1"/>
  <c r="F41" i="1" s="1"/>
  <c r="D42" i="1"/>
  <c r="E42" i="1" s="1"/>
  <c r="F42" i="1" s="1"/>
  <c r="D43" i="1"/>
  <c r="E43" i="1" s="1"/>
  <c r="F43" i="1" s="1"/>
  <c r="D44" i="1"/>
  <c r="E44" i="1" s="1"/>
  <c r="F44" i="1" s="1"/>
  <c r="D45" i="1"/>
  <c r="E45" i="1" s="1"/>
  <c r="F45" i="1" s="1"/>
  <c r="D46" i="1"/>
  <c r="E46" i="1" s="1"/>
  <c r="F46" i="1" s="1"/>
  <c r="D47" i="1"/>
  <c r="E47" i="1" s="1"/>
  <c r="F47" i="1" s="1"/>
  <c r="D48" i="1"/>
  <c r="E48" i="1" s="1"/>
  <c r="F48" i="1" s="1"/>
  <c r="D49" i="1"/>
  <c r="E49" i="1" s="1"/>
  <c r="F49" i="1" s="1"/>
  <c r="D50" i="1"/>
  <c r="E50" i="1" s="1"/>
  <c r="F50" i="1" s="1"/>
  <c r="D51" i="1"/>
  <c r="E51" i="1" s="1"/>
  <c r="F51" i="1" s="1"/>
  <c r="D52" i="1"/>
  <c r="E52" i="1" s="1"/>
  <c r="F52" i="1" s="1"/>
  <c r="D53" i="1"/>
  <c r="E53" i="1" s="1"/>
  <c r="F53" i="1" s="1"/>
  <c r="D54" i="1"/>
  <c r="E54" i="1" s="1"/>
  <c r="F54" i="1" s="1"/>
  <c r="D55" i="1"/>
  <c r="E55" i="1" s="1"/>
  <c r="F55" i="1" s="1"/>
  <c r="D56" i="1"/>
  <c r="E56" i="1" s="1"/>
  <c r="F56" i="1" s="1"/>
  <c r="D203" i="1"/>
  <c r="E203" i="1" s="1"/>
  <c r="F203" i="1" s="1"/>
  <c r="D57" i="1"/>
  <c r="E57" i="1" s="1"/>
  <c r="F57" i="1" s="1"/>
  <c r="D58" i="1"/>
  <c r="E58" i="1" s="1"/>
  <c r="F58" i="1" s="1"/>
  <c r="D59" i="1"/>
  <c r="E59" i="1" s="1"/>
  <c r="F59" i="1" s="1"/>
  <c r="D60" i="1"/>
  <c r="E60" i="1" s="1"/>
  <c r="F60" i="1" s="1"/>
  <c r="D61" i="1"/>
  <c r="E61" i="1" s="1"/>
  <c r="F61" i="1" s="1"/>
  <c r="D62" i="1"/>
  <c r="E62" i="1" s="1"/>
  <c r="F62" i="1" s="1"/>
  <c r="D63" i="1"/>
  <c r="E63" i="1" s="1"/>
  <c r="F63" i="1" s="1"/>
  <c r="D64" i="1"/>
  <c r="E64" i="1" s="1"/>
  <c r="F64" i="1" s="1"/>
  <c r="D65" i="1"/>
  <c r="E65" i="1" s="1"/>
  <c r="F65" i="1" s="1"/>
  <c r="D204" i="1"/>
  <c r="E204" i="1" s="1"/>
  <c r="F204" i="1" s="1"/>
  <c r="D66" i="1"/>
  <c r="E66" i="1" s="1"/>
  <c r="F66" i="1" s="1"/>
  <c r="D67" i="1"/>
  <c r="E67" i="1" s="1"/>
  <c r="F67" i="1" s="1"/>
  <c r="D68" i="1"/>
  <c r="E68" i="1" s="1"/>
  <c r="F68" i="1" s="1"/>
  <c r="D69" i="1"/>
  <c r="E69" i="1" s="1"/>
  <c r="F69" i="1" s="1"/>
  <c r="D70" i="1"/>
  <c r="E70" i="1" s="1"/>
  <c r="F70" i="1" s="1"/>
  <c r="D71" i="1"/>
  <c r="E71" i="1" s="1"/>
  <c r="F71" i="1" s="1"/>
  <c r="D72" i="1"/>
  <c r="E72" i="1" s="1"/>
  <c r="F72" i="1" s="1"/>
  <c r="D73" i="1"/>
  <c r="E73" i="1" s="1"/>
  <c r="F73" i="1" s="1"/>
  <c r="D74" i="1"/>
  <c r="E74" i="1" s="1"/>
  <c r="F74" i="1" s="1"/>
  <c r="D75" i="1"/>
  <c r="E75" i="1" s="1"/>
  <c r="F75" i="1" s="1"/>
  <c r="D76" i="1"/>
  <c r="E76" i="1" s="1"/>
  <c r="F76" i="1" s="1"/>
  <c r="D77" i="1"/>
  <c r="E77" i="1" s="1"/>
  <c r="F77" i="1" s="1"/>
  <c r="D78" i="1"/>
  <c r="E78" i="1" s="1"/>
  <c r="F78" i="1" s="1"/>
  <c r="D79" i="1"/>
  <c r="E79" i="1" s="1"/>
  <c r="F79" i="1" s="1"/>
  <c r="D80" i="1"/>
  <c r="E80" i="1" s="1"/>
  <c r="F80" i="1" s="1"/>
  <c r="D81" i="1"/>
  <c r="E81" i="1" s="1"/>
  <c r="F81" i="1" s="1"/>
  <c r="D82" i="1"/>
  <c r="E82" i="1" s="1"/>
  <c r="F82" i="1" s="1"/>
  <c r="D83" i="1"/>
  <c r="E83" i="1" s="1"/>
  <c r="F83" i="1" s="1"/>
  <c r="D84" i="1"/>
  <c r="E84" i="1" s="1"/>
  <c r="F84" i="1" s="1"/>
  <c r="D85" i="1"/>
  <c r="E85" i="1" s="1"/>
  <c r="F85" i="1" s="1"/>
  <c r="D86" i="1"/>
  <c r="E86" i="1" s="1"/>
  <c r="F86" i="1" s="1"/>
  <c r="D87" i="1"/>
  <c r="E87" i="1" s="1"/>
  <c r="F87" i="1" s="1"/>
  <c r="D88" i="1"/>
  <c r="E88" i="1" s="1"/>
  <c r="F88" i="1" s="1"/>
  <c r="D89" i="1"/>
  <c r="E89" i="1" s="1"/>
  <c r="F89" i="1" s="1"/>
  <c r="D90" i="1"/>
  <c r="E90" i="1" s="1"/>
  <c r="F90" i="1" s="1"/>
  <c r="D91" i="1"/>
  <c r="E91" i="1" s="1"/>
  <c r="F91" i="1" s="1"/>
  <c r="D92" i="1"/>
  <c r="E92" i="1" s="1"/>
  <c r="F92" i="1" s="1"/>
  <c r="D93" i="1"/>
  <c r="E93" i="1" s="1"/>
  <c r="F93" i="1" s="1"/>
  <c r="D94" i="1"/>
  <c r="E94" i="1" s="1"/>
  <c r="F94" i="1" s="1"/>
  <c r="D95" i="1"/>
  <c r="E95" i="1" s="1"/>
  <c r="F95" i="1" s="1"/>
  <c r="D96" i="1"/>
  <c r="E96" i="1" s="1"/>
  <c r="F96" i="1" s="1"/>
  <c r="D97" i="1"/>
  <c r="E97" i="1" s="1"/>
  <c r="F97" i="1" s="1"/>
  <c r="D98" i="1"/>
  <c r="E98" i="1" s="1"/>
  <c r="F98" i="1" s="1"/>
  <c r="D99" i="1"/>
  <c r="E99" i="1" s="1"/>
  <c r="F99" i="1" s="1"/>
  <c r="D100" i="1"/>
  <c r="E100" i="1" s="1"/>
  <c r="F100" i="1" s="1"/>
  <c r="D101" i="1"/>
  <c r="E101" i="1" s="1"/>
  <c r="F101" i="1" s="1"/>
  <c r="D102" i="1"/>
  <c r="E102" i="1" s="1"/>
  <c r="F102" i="1" s="1"/>
  <c r="D103" i="1"/>
  <c r="E103" i="1" s="1"/>
  <c r="F103" i="1" s="1"/>
  <c r="D104" i="1"/>
  <c r="E104" i="1" s="1"/>
  <c r="F104" i="1" s="1"/>
  <c r="D105" i="1"/>
  <c r="E105" i="1" s="1"/>
  <c r="F105" i="1" s="1"/>
  <c r="D106" i="1"/>
  <c r="E106" i="1" s="1"/>
  <c r="F106" i="1" s="1"/>
  <c r="D107" i="1"/>
  <c r="E107" i="1" s="1"/>
  <c r="F107" i="1" s="1"/>
  <c r="D108" i="1"/>
  <c r="E108" i="1" s="1"/>
  <c r="F108" i="1" s="1"/>
  <c r="D109" i="1"/>
  <c r="E109" i="1" s="1"/>
  <c r="F109" i="1" s="1"/>
  <c r="D110" i="1"/>
  <c r="E110" i="1" s="1"/>
  <c r="F110" i="1" s="1"/>
  <c r="D111" i="1"/>
  <c r="E111" i="1" s="1"/>
  <c r="F111" i="1" s="1"/>
  <c r="D112" i="1"/>
  <c r="E112" i="1" s="1"/>
  <c r="F112" i="1" s="1"/>
  <c r="D113" i="1"/>
  <c r="E113" i="1" s="1"/>
  <c r="F113" i="1" s="1"/>
  <c r="D205" i="1"/>
  <c r="E205" i="1" s="1"/>
  <c r="F205" i="1" s="1"/>
  <c r="D114" i="1"/>
  <c r="E114" i="1" s="1"/>
  <c r="F114" i="1" s="1"/>
  <c r="D115" i="1"/>
  <c r="E115" i="1" s="1"/>
  <c r="F115" i="1" s="1"/>
  <c r="D116" i="1"/>
  <c r="E116" i="1" s="1"/>
  <c r="F116" i="1" s="1"/>
  <c r="D117" i="1"/>
  <c r="E117" i="1" s="1"/>
  <c r="F117" i="1" s="1"/>
  <c r="D118" i="1"/>
  <c r="E118" i="1" s="1"/>
  <c r="F118" i="1" s="1"/>
  <c r="D119" i="1"/>
  <c r="E119" i="1" s="1"/>
  <c r="F119" i="1" s="1"/>
  <c r="D120" i="1"/>
  <c r="E120" i="1" s="1"/>
  <c r="F120" i="1" s="1"/>
  <c r="D121" i="1"/>
  <c r="E121" i="1" s="1"/>
  <c r="F121" i="1" s="1"/>
  <c r="D122" i="1"/>
  <c r="E122" i="1" s="1"/>
  <c r="F122" i="1" s="1"/>
  <c r="D123" i="1"/>
  <c r="E123" i="1" s="1"/>
  <c r="F123" i="1" s="1"/>
  <c r="D124" i="1"/>
  <c r="E124" i="1" s="1"/>
  <c r="F124" i="1" s="1"/>
  <c r="D125" i="1"/>
  <c r="E125" i="1" s="1"/>
  <c r="F125" i="1" s="1"/>
  <c r="D126" i="1"/>
  <c r="E126" i="1" s="1"/>
  <c r="F126" i="1" s="1"/>
  <c r="D127" i="1"/>
  <c r="E127" i="1" s="1"/>
  <c r="F127" i="1" s="1"/>
  <c r="D128" i="1"/>
  <c r="E128" i="1" s="1"/>
  <c r="F128" i="1" s="1"/>
  <c r="D129" i="1"/>
  <c r="E129" i="1" s="1"/>
  <c r="F129" i="1" s="1"/>
  <c r="D130" i="1"/>
  <c r="E130" i="1" s="1"/>
  <c r="F130" i="1" s="1"/>
  <c r="D131" i="1"/>
  <c r="E131" i="1" s="1"/>
  <c r="F131" i="1" s="1"/>
  <c r="D132" i="1"/>
  <c r="E132" i="1" s="1"/>
  <c r="F132" i="1" s="1"/>
  <c r="D133" i="1"/>
  <c r="E133" i="1" s="1"/>
  <c r="F133" i="1" s="1"/>
  <c r="D134" i="1"/>
  <c r="E134" i="1" s="1"/>
  <c r="F134" i="1" s="1"/>
  <c r="D135" i="1"/>
  <c r="E135" i="1" s="1"/>
  <c r="F135" i="1" s="1"/>
  <c r="D136" i="1"/>
  <c r="E136" i="1" s="1"/>
  <c r="F136" i="1" s="1"/>
  <c r="D137" i="1"/>
  <c r="E137" i="1" s="1"/>
  <c r="F137" i="1" s="1"/>
  <c r="D138" i="1"/>
  <c r="E138" i="1" s="1"/>
  <c r="F138" i="1" s="1"/>
  <c r="D139" i="1"/>
  <c r="E139" i="1" s="1"/>
  <c r="F139" i="1" s="1"/>
  <c r="D140" i="1"/>
  <c r="E140" i="1" s="1"/>
  <c r="F140" i="1" s="1"/>
  <c r="D141" i="1"/>
  <c r="E141" i="1" s="1"/>
  <c r="F141" i="1" s="1"/>
  <c r="D142" i="1"/>
  <c r="E142" i="1" s="1"/>
  <c r="F142" i="1" s="1"/>
  <c r="D143" i="1"/>
  <c r="E143" i="1" s="1"/>
  <c r="F143" i="1" s="1"/>
  <c r="D144" i="1"/>
  <c r="E144" i="1" s="1"/>
  <c r="F144" i="1" s="1"/>
  <c r="D145" i="1"/>
  <c r="E145" i="1" s="1"/>
  <c r="F145" i="1" s="1"/>
  <c r="D146" i="1"/>
  <c r="E146" i="1" s="1"/>
  <c r="F146" i="1" s="1"/>
  <c r="D147" i="1"/>
  <c r="E147" i="1" s="1"/>
  <c r="F147" i="1" s="1"/>
  <c r="D206" i="1"/>
  <c r="E206" i="1" s="1"/>
  <c r="F206" i="1" s="1"/>
  <c r="D148" i="1"/>
  <c r="E148" i="1" s="1"/>
  <c r="F148" i="1" s="1"/>
  <c r="D149" i="1"/>
  <c r="E149" i="1" s="1"/>
  <c r="F149" i="1" s="1"/>
  <c r="D150" i="1"/>
  <c r="E150" i="1" s="1"/>
  <c r="F150" i="1" s="1"/>
  <c r="D151" i="1"/>
  <c r="E151" i="1" s="1"/>
  <c r="F151" i="1" s="1"/>
  <c r="D152" i="1"/>
  <c r="E152" i="1" s="1"/>
  <c r="F152" i="1" s="1"/>
  <c r="D153" i="1"/>
  <c r="E153" i="1" s="1"/>
  <c r="F153" i="1" s="1"/>
  <c r="D154" i="1"/>
  <c r="E154" i="1" s="1"/>
  <c r="F154" i="1" s="1"/>
  <c r="D155" i="1"/>
  <c r="E155" i="1" s="1"/>
  <c r="F155" i="1" s="1"/>
  <c r="D156" i="1"/>
  <c r="E156" i="1" s="1"/>
  <c r="F156" i="1" s="1"/>
  <c r="D157" i="1"/>
  <c r="E157" i="1" s="1"/>
  <c r="F157" i="1" s="1"/>
  <c r="D158" i="1"/>
  <c r="E158" i="1" s="1"/>
  <c r="F158" i="1" s="1"/>
  <c r="D159" i="1"/>
  <c r="E159" i="1" s="1"/>
  <c r="F159" i="1" s="1"/>
  <c r="D160" i="1"/>
  <c r="E160" i="1" s="1"/>
  <c r="F160" i="1" s="1"/>
  <c r="D161" i="1"/>
  <c r="E161" i="1" s="1"/>
  <c r="F161" i="1" s="1"/>
  <c r="D162" i="1"/>
  <c r="E162" i="1" s="1"/>
  <c r="F162" i="1" s="1"/>
  <c r="D207" i="1"/>
  <c r="E207" i="1" s="1"/>
  <c r="F207" i="1" s="1"/>
  <c r="D163" i="1"/>
  <c r="E163" i="1" s="1"/>
  <c r="F163" i="1" s="1"/>
  <c r="D164" i="1"/>
  <c r="E164" i="1" s="1"/>
  <c r="F164" i="1" s="1"/>
  <c r="D165" i="1"/>
  <c r="E165" i="1" s="1"/>
  <c r="F165" i="1" s="1"/>
  <c r="D166" i="1"/>
  <c r="E166" i="1" s="1"/>
  <c r="F166" i="1" s="1"/>
  <c r="D167" i="1"/>
  <c r="E167" i="1" s="1"/>
  <c r="F167" i="1" s="1"/>
  <c r="D168" i="1"/>
  <c r="E168" i="1" s="1"/>
  <c r="F168" i="1" s="1"/>
  <c r="D169" i="1"/>
  <c r="E169" i="1" s="1"/>
  <c r="F169" i="1" s="1"/>
  <c r="D170" i="1"/>
  <c r="E170" i="1" s="1"/>
  <c r="F170" i="1" s="1"/>
  <c r="D171" i="1"/>
  <c r="E171" i="1" s="1"/>
  <c r="F171" i="1" s="1"/>
  <c r="D172" i="1"/>
  <c r="E172" i="1" s="1"/>
  <c r="F172" i="1" s="1"/>
  <c r="D173" i="1"/>
  <c r="E173" i="1" s="1"/>
  <c r="F173" i="1" s="1"/>
  <c r="D174" i="1"/>
  <c r="E174" i="1" s="1"/>
  <c r="F174" i="1" s="1"/>
  <c r="D176" i="1"/>
  <c r="E176" i="1" s="1"/>
  <c r="F176" i="1" s="1"/>
  <c r="D177" i="1"/>
  <c r="E177" i="1" s="1"/>
  <c r="F177" i="1" s="1"/>
  <c r="D178" i="1"/>
  <c r="E178" i="1" s="1"/>
  <c r="F178" i="1" s="1"/>
  <c r="D179" i="1"/>
  <c r="E179" i="1" s="1"/>
  <c r="F179" i="1" s="1"/>
  <c r="D181" i="1"/>
  <c r="E181" i="1" s="1"/>
  <c r="F181" i="1" s="1"/>
  <c r="D182" i="1"/>
  <c r="E182" i="1" s="1"/>
  <c r="F182" i="1" s="1"/>
  <c r="D183" i="1"/>
  <c r="E183" i="1" s="1"/>
  <c r="F183" i="1" s="1"/>
  <c r="D184" i="1"/>
  <c r="E184" i="1" s="1"/>
  <c r="F184" i="1" s="1"/>
  <c r="D185" i="1"/>
  <c r="E185" i="1" s="1"/>
  <c r="F185" i="1" s="1"/>
  <c r="D186" i="1"/>
  <c r="E186" i="1" s="1"/>
  <c r="F186" i="1" s="1"/>
  <c r="D187" i="1"/>
  <c r="E187" i="1" s="1"/>
  <c r="F187" i="1" s="1"/>
  <c r="D188" i="1"/>
  <c r="E188" i="1" s="1"/>
  <c r="F188" i="1" s="1"/>
  <c r="D189" i="1"/>
  <c r="E189" i="1" s="1"/>
  <c r="F189" i="1" s="1"/>
  <c r="D190" i="1"/>
  <c r="E190" i="1" s="1"/>
  <c r="F190" i="1" s="1"/>
  <c r="D191" i="1"/>
  <c r="E191" i="1" s="1"/>
  <c r="F191" i="1" s="1"/>
  <c r="D192" i="1"/>
  <c r="E192" i="1" s="1"/>
  <c r="F192" i="1" s="1"/>
  <c r="D208" i="1"/>
  <c r="E208" i="1" s="1"/>
  <c r="F208" i="1" s="1"/>
  <c r="D209" i="1"/>
  <c r="E209" i="1" s="1"/>
  <c r="F209" i="1" s="1"/>
  <c r="D210" i="1"/>
  <c r="E210" i="1" s="1"/>
  <c r="F210" i="1" s="1"/>
  <c r="D211" i="1"/>
  <c r="E211" i="1" s="1"/>
  <c r="F211" i="1" s="1"/>
  <c r="D212" i="1"/>
  <c r="E212" i="1" s="1"/>
  <c r="F212" i="1" s="1"/>
  <c r="D213" i="1"/>
  <c r="E213" i="1" s="1"/>
  <c r="F213" i="1" s="1"/>
  <c r="D214" i="1"/>
  <c r="E214" i="1" s="1"/>
  <c r="F214" i="1" s="1"/>
  <c r="D215" i="1"/>
  <c r="E215" i="1" s="1"/>
  <c r="F215" i="1" s="1"/>
  <c r="D216" i="1"/>
  <c r="E216" i="1" s="1"/>
  <c r="F216" i="1" s="1"/>
  <c r="D217" i="1"/>
  <c r="E217" i="1" s="1"/>
  <c r="F217" i="1" s="1"/>
  <c r="D218" i="1"/>
  <c r="E218" i="1" s="1"/>
  <c r="F218" i="1" s="1"/>
  <c r="D219" i="1"/>
  <c r="E219" i="1" s="1"/>
  <c r="F219" i="1" s="1"/>
  <c r="D220" i="1"/>
  <c r="E220" i="1" s="1"/>
  <c r="F220" i="1" s="1"/>
  <c r="D221" i="1"/>
  <c r="E221" i="1" s="1"/>
  <c r="F221" i="1" s="1"/>
  <c r="F224" i="1" l="1"/>
  <c r="G3" i="1" l="1"/>
  <c r="H3" i="1" s="1"/>
  <c r="G198" i="1"/>
  <c r="H198" i="1" s="1"/>
  <c r="G200" i="1"/>
  <c r="H200" i="1" s="1"/>
  <c r="G23" i="1"/>
  <c r="H23" i="1" s="1"/>
  <c r="G30" i="1"/>
  <c r="H30" i="1" s="1"/>
  <c r="G38" i="1"/>
  <c r="H38" i="1" s="1"/>
  <c r="G46" i="1"/>
  <c r="H46" i="1" s="1"/>
  <c r="G54" i="1"/>
  <c r="H54" i="1" s="1"/>
  <c r="G61" i="1"/>
  <c r="H61" i="1" s="1"/>
  <c r="G68" i="1"/>
  <c r="H68" i="1" s="1"/>
  <c r="G76" i="1"/>
  <c r="H76" i="1" s="1"/>
  <c r="G84" i="1"/>
  <c r="H84" i="1" s="1"/>
  <c r="G92" i="1"/>
  <c r="H92" i="1" s="1"/>
  <c r="G100" i="1"/>
  <c r="H100" i="1" s="1"/>
  <c r="G108" i="1"/>
  <c r="H108" i="1" s="1"/>
  <c r="G115" i="1"/>
  <c r="H115" i="1" s="1"/>
  <c r="G123" i="1"/>
  <c r="H123" i="1" s="1"/>
  <c r="G131" i="1"/>
  <c r="H131" i="1" s="1"/>
  <c r="G139" i="1"/>
  <c r="H139" i="1" s="1"/>
  <c r="G147" i="1"/>
  <c r="H147" i="1" s="1"/>
  <c r="G154" i="1"/>
  <c r="H154" i="1" s="1"/>
  <c r="G162" i="1"/>
  <c r="H162" i="1" s="1"/>
  <c r="G169" i="1"/>
  <c r="H169" i="1" s="1"/>
  <c r="G178" i="1"/>
  <c r="H178" i="1" s="1"/>
  <c r="G187" i="1"/>
  <c r="H187" i="1" s="1"/>
  <c r="G210" i="1"/>
  <c r="H210" i="1" s="1"/>
  <c r="G218" i="1"/>
  <c r="H218" i="1" s="1"/>
  <c r="G25" i="1"/>
  <c r="H25" i="1" s="1"/>
  <c r="G64" i="1"/>
  <c r="H64" i="1" s="1"/>
  <c r="G79" i="1"/>
  <c r="H79" i="1" s="1"/>
  <c r="G87" i="1"/>
  <c r="H87" i="1" s="1"/>
  <c r="G103" i="1"/>
  <c r="H103" i="1" s="1"/>
  <c r="G111" i="1"/>
  <c r="H111" i="1" s="1"/>
  <c r="G118" i="1"/>
  <c r="H118" i="1" s="1"/>
  <c r="G134" i="1"/>
  <c r="H134" i="1" s="1"/>
  <c r="G142" i="1"/>
  <c r="H142" i="1" s="1"/>
  <c r="G149" i="1"/>
  <c r="H149" i="1" s="1"/>
  <c r="G157" i="1"/>
  <c r="H157" i="1" s="1"/>
  <c r="G172" i="1"/>
  <c r="H172" i="1" s="1"/>
  <c r="G182" i="1"/>
  <c r="H182" i="1" s="1"/>
  <c r="G190" i="1"/>
  <c r="H190" i="1" s="1"/>
  <c r="G213" i="1"/>
  <c r="H213" i="1" s="1"/>
  <c r="G194" i="1"/>
  <c r="H194" i="1" s="1"/>
  <c r="G20" i="1"/>
  <c r="H20" i="1" s="1"/>
  <c r="G26" i="1"/>
  <c r="H26" i="1" s="1"/>
  <c r="G34" i="1"/>
  <c r="H34" i="1" s="1"/>
  <c r="G42" i="1"/>
  <c r="H42" i="1" s="1"/>
  <c r="G50" i="1"/>
  <c r="H50" i="1" s="1"/>
  <c r="G72" i="1"/>
  <c r="H72" i="1" s="1"/>
  <c r="G80" i="1"/>
  <c r="H80" i="1" s="1"/>
  <c r="G104" i="1"/>
  <c r="H104" i="1" s="1"/>
  <c r="G127" i="1"/>
  <c r="H127" i="1" s="1"/>
  <c r="G150" i="1"/>
  <c r="H150" i="1" s="1"/>
  <c r="G173" i="1"/>
  <c r="H173" i="1" s="1"/>
  <c r="G191" i="1"/>
  <c r="H191" i="1" s="1"/>
  <c r="G14" i="1"/>
  <c r="H14" i="1" s="1"/>
  <c r="G35" i="1"/>
  <c r="H35" i="1" s="1"/>
  <c r="G58" i="1"/>
  <c r="H58" i="1" s="1"/>
  <c r="G81" i="1"/>
  <c r="H81" i="1" s="1"/>
  <c r="G105" i="1"/>
  <c r="H105" i="1" s="1"/>
  <c r="G128" i="1"/>
  <c r="H128" i="1" s="1"/>
  <c r="G151" i="1"/>
  <c r="H151" i="1" s="1"/>
  <c r="G174" i="1"/>
  <c r="H174" i="1" s="1"/>
  <c r="G215" i="1"/>
  <c r="H215" i="1" s="1"/>
  <c r="G175" i="1"/>
  <c r="H175" i="1" s="1"/>
  <c r="G4" i="1"/>
  <c r="H4" i="1" s="1"/>
  <c r="G11" i="1"/>
  <c r="H11" i="1" s="1"/>
  <c r="G17" i="1"/>
  <c r="H17" i="1" s="1"/>
  <c r="G202" i="1"/>
  <c r="H202" i="1" s="1"/>
  <c r="G31" i="1"/>
  <c r="H31" i="1" s="1"/>
  <c r="G39" i="1"/>
  <c r="H39" i="1" s="1"/>
  <c r="G47" i="1"/>
  <c r="H47" i="1" s="1"/>
  <c r="G55" i="1"/>
  <c r="H55" i="1" s="1"/>
  <c r="G62" i="1"/>
  <c r="H62" i="1" s="1"/>
  <c r="G69" i="1"/>
  <c r="H69" i="1" s="1"/>
  <c r="G77" i="1"/>
  <c r="H77" i="1" s="1"/>
  <c r="G85" i="1"/>
  <c r="H85" i="1" s="1"/>
  <c r="G93" i="1"/>
  <c r="H93" i="1" s="1"/>
  <c r="G101" i="1"/>
  <c r="H101" i="1" s="1"/>
  <c r="G109" i="1"/>
  <c r="H109" i="1" s="1"/>
  <c r="G116" i="1"/>
  <c r="H116" i="1" s="1"/>
  <c r="G124" i="1"/>
  <c r="H124" i="1" s="1"/>
  <c r="G132" i="1"/>
  <c r="H132" i="1" s="1"/>
  <c r="G140" i="1"/>
  <c r="H140" i="1" s="1"/>
  <c r="G206" i="1"/>
  <c r="H206" i="1" s="1"/>
  <c r="G155" i="1"/>
  <c r="H155" i="1" s="1"/>
  <c r="G207" i="1"/>
  <c r="H207" i="1" s="1"/>
  <c r="G170" i="1"/>
  <c r="H170" i="1" s="1"/>
  <c r="G179" i="1"/>
  <c r="H179" i="1" s="1"/>
  <c r="G188" i="1"/>
  <c r="H188" i="1" s="1"/>
  <c r="G211" i="1"/>
  <c r="H211" i="1" s="1"/>
  <c r="G219" i="1"/>
  <c r="H219" i="1" s="1"/>
  <c r="G180" i="1"/>
  <c r="H180" i="1" s="1"/>
  <c r="G5" i="1"/>
  <c r="H5" i="1" s="1"/>
  <c r="G199" i="1"/>
  <c r="H199" i="1" s="1"/>
  <c r="G18" i="1"/>
  <c r="H18" i="1" s="1"/>
  <c r="G24" i="1"/>
  <c r="H24" i="1" s="1"/>
  <c r="G32" i="1"/>
  <c r="H32" i="1" s="1"/>
  <c r="G40" i="1"/>
  <c r="H40" i="1" s="1"/>
  <c r="G48" i="1"/>
  <c r="H48" i="1" s="1"/>
  <c r="G56" i="1"/>
  <c r="H56" i="1" s="1"/>
  <c r="G63" i="1"/>
  <c r="H63" i="1" s="1"/>
  <c r="G70" i="1"/>
  <c r="H70" i="1" s="1"/>
  <c r="G78" i="1"/>
  <c r="H78" i="1" s="1"/>
  <c r="G86" i="1"/>
  <c r="H86" i="1" s="1"/>
  <c r="G94" i="1"/>
  <c r="H94" i="1" s="1"/>
  <c r="G102" i="1"/>
  <c r="H102" i="1" s="1"/>
  <c r="G110" i="1"/>
  <c r="H110" i="1" s="1"/>
  <c r="G117" i="1"/>
  <c r="H117" i="1" s="1"/>
  <c r="G125" i="1"/>
  <c r="H125" i="1" s="1"/>
  <c r="G133" i="1"/>
  <c r="H133" i="1" s="1"/>
  <c r="G141" i="1"/>
  <c r="H141" i="1" s="1"/>
  <c r="G148" i="1"/>
  <c r="H148" i="1" s="1"/>
  <c r="G156" i="1"/>
  <c r="H156" i="1" s="1"/>
  <c r="G163" i="1"/>
  <c r="H163" i="1" s="1"/>
  <c r="G171" i="1"/>
  <c r="H171" i="1" s="1"/>
  <c r="G181" i="1"/>
  <c r="H181" i="1" s="1"/>
  <c r="G189" i="1"/>
  <c r="H189" i="1" s="1"/>
  <c r="G212" i="1"/>
  <c r="H212" i="1" s="1"/>
  <c r="G220" i="1"/>
  <c r="H220" i="1" s="1"/>
  <c r="G193" i="1"/>
  <c r="H193" i="1" s="1"/>
  <c r="G6" i="1"/>
  <c r="H6" i="1" s="1"/>
  <c r="G12" i="1"/>
  <c r="H12" i="1" s="1"/>
  <c r="G19" i="1"/>
  <c r="H19" i="1" s="1"/>
  <c r="G33" i="1"/>
  <c r="H33" i="1" s="1"/>
  <c r="G41" i="1"/>
  <c r="H41" i="1" s="1"/>
  <c r="G49" i="1"/>
  <c r="H49" i="1" s="1"/>
  <c r="G203" i="1"/>
  <c r="H203" i="1" s="1"/>
  <c r="G71" i="1"/>
  <c r="H71" i="1" s="1"/>
  <c r="G95" i="1"/>
  <c r="H95" i="1" s="1"/>
  <c r="G126" i="1"/>
  <c r="H126" i="1" s="1"/>
  <c r="G164" i="1"/>
  <c r="H164" i="1" s="1"/>
  <c r="G221" i="1"/>
  <c r="H221" i="1" s="1"/>
  <c r="G7" i="1"/>
  <c r="H7" i="1" s="1"/>
  <c r="G57" i="1"/>
  <c r="H57" i="1" s="1"/>
  <c r="G88" i="1"/>
  <c r="H88" i="1" s="1"/>
  <c r="G112" i="1"/>
  <c r="H112" i="1" s="1"/>
  <c r="G135" i="1"/>
  <c r="H135" i="1" s="1"/>
  <c r="G158" i="1"/>
  <c r="H158" i="1" s="1"/>
  <c r="G183" i="1"/>
  <c r="H183" i="1" s="1"/>
  <c r="G8" i="1"/>
  <c r="H8" i="1" s="1"/>
  <c r="G27" i="1"/>
  <c r="H27" i="1" s="1"/>
  <c r="G51" i="1"/>
  <c r="H51" i="1" s="1"/>
  <c r="G73" i="1"/>
  <c r="H73" i="1" s="1"/>
  <c r="G97" i="1"/>
  <c r="H97" i="1" s="1"/>
  <c r="G120" i="1"/>
  <c r="H120" i="1" s="1"/>
  <c r="G144" i="1"/>
  <c r="H144" i="1" s="1"/>
  <c r="G166" i="1"/>
  <c r="H166" i="1" s="1"/>
  <c r="G192" i="1"/>
  <c r="H192" i="1" s="1"/>
  <c r="G197" i="1"/>
  <c r="H197" i="1" s="1"/>
  <c r="G9" i="1"/>
  <c r="H9" i="1" s="1"/>
  <c r="G15" i="1"/>
  <c r="H15" i="1" s="1"/>
  <c r="G22" i="1"/>
  <c r="H22" i="1" s="1"/>
  <c r="G28" i="1"/>
  <c r="H28" i="1" s="1"/>
  <c r="G36" i="1"/>
  <c r="H36" i="1" s="1"/>
  <c r="G44" i="1"/>
  <c r="H44" i="1" s="1"/>
  <c r="G52" i="1"/>
  <c r="H52" i="1" s="1"/>
  <c r="G59" i="1"/>
  <c r="H59" i="1" s="1"/>
  <c r="G66" i="1"/>
  <c r="H66" i="1" s="1"/>
  <c r="G74" i="1"/>
  <c r="H74" i="1" s="1"/>
  <c r="G82" i="1"/>
  <c r="H82" i="1" s="1"/>
  <c r="G90" i="1"/>
  <c r="H90" i="1" s="1"/>
  <c r="G98" i="1"/>
  <c r="H98" i="1" s="1"/>
  <c r="G106" i="1"/>
  <c r="H106" i="1" s="1"/>
  <c r="G205" i="1"/>
  <c r="H205" i="1" s="1"/>
  <c r="G121" i="1"/>
  <c r="H121" i="1" s="1"/>
  <c r="G129" i="1"/>
  <c r="H129" i="1" s="1"/>
  <c r="G137" i="1"/>
  <c r="H137" i="1" s="1"/>
  <c r="G145" i="1"/>
  <c r="H145" i="1" s="1"/>
  <c r="G152" i="1"/>
  <c r="H152" i="1" s="1"/>
  <c r="G160" i="1"/>
  <c r="H160" i="1" s="1"/>
  <c r="G167" i="1"/>
  <c r="H167" i="1" s="1"/>
  <c r="G176" i="1"/>
  <c r="H176" i="1" s="1"/>
  <c r="G185" i="1"/>
  <c r="H185" i="1" s="1"/>
  <c r="G208" i="1"/>
  <c r="H208" i="1" s="1"/>
  <c r="G216" i="1"/>
  <c r="H216" i="1" s="1"/>
  <c r="G2" i="1"/>
  <c r="H2" i="1" s="1"/>
  <c r="G10" i="1"/>
  <c r="H10" i="1" s="1"/>
  <c r="G16" i="1"/>
  <c r="H16" i="1" s="1"/>
  <c r="G201" i="1"/>
  <c r="H201" i="1" s="1"/>
  <c r="G29" i="1"/>
  <c r="H29" i="1" s="1"/>
  <c r="G37" i="1"/>
  <c r="H37" i="1" s="1"/>
  <c r="G45" i="1"/>
  <c r="H45" i="1" s="1"/>
  <c r="G53" i="1"/>
  <c r="H53" i="1" s="1"/>
  <c r="G60" i="1"/>
  <c r="H60" i="1" s="1"/>
  <c r="G67" i="1"/>
  <c r="H67" i="1" s="1"/>
  <c r="G75" i="1"/>
  <c r="H75" i="1" s="1"/>
  <c r="G83" i="1"/>
  <c r="H83" i="1" s="1"/>
  <c r="G91" i="1"/>
  <c r="H91" i="1" s="1"/>
  <c r="G99" i="1"/>
  <c r="H99" i="1" s="1"/>
  <c r="G107" i="1"/>
  <c r="H107" i="1" s="1"/>
  <c r="G114" i="1"/>
  <c r="H114" i="1" s="1"/>
  <c r="G122" i="1"/>
  <c r="H122" i="1" s="1"/>
  <c r="G130" i="1"/>
  <c r="H130" i="1" s="1"/>
  <c r="G138" i="1"/>
  <c r="H138" i="1" s="1"/>
  <c r="G146" i="1"/>
  <c r="H146" i="1" s="1"/>
  <c r="G153" i="1"/>
  <c r="H153" i="1" s="1"/>
  <c r="G161" i="1"/>
  <c r="H161" i="1" s="1"/>
  <c r="G168" i="1"/>
  <c r="H168" i="1" s="1"/>
  <c r="G177" i="1"/>
  <c r="H177" i="1" s="1"/>
  <c r="G186" i="1"/>
  <c r="H186" i="1" s="1"/>
  <c r="G209" i="1"/>
  <c r="H209" i="1" s="1"/>
  <c r="G217" i="1"/>
  <c r="H217" i="1" s="1"/>
  <c r="G13" i="1"/>
  <c r="H13" i="1" s="1"/>
  <c r="G65" i="1"/>
  <c r="H65" i="1" s="1"/>
  <c r="G96" i="1"/>
  <c r="H96" i="1" s="1"/>
  <c r="G119" i="1"/>
  <c r="H119" i="1" s="1"/>
  <c r="G143" i="1"/>
  <c r="H143" i="1" s="1"/>
  <c r="G165" i="1"/>
  <c r="H165" i="1" s="1"/>
  <c r="G214" i="1"/>
  <c r="H214" i="1" s="1"/>
  <c r="G196" i="1"/>
  <c r="H196" i="1" s="1"/>
  <c r="G21" i="1"/>
  <c r="H21" i="1" s="1"/>
  <c r="G43" i="1"/>
  <c r="H43" i="1" s="1"/>
  <c r="G204" i="1"/>
  <c r="H204" i="1" s="1"/>
  <c r="G89" i="1"/>
  <c r="H89" i="1" s="1"/>
  <c r="G113" i="1"/>
  <c r="H113" i="1" s="1"/>
  <c r="G136" i="1"/>
  <c r="H136" i="1" s="1"/>
  <c r="G159" i="1"/>
  <c r="H159" i="1" s="1"/>
  <c r="G184" i="1"/>
  <c r="H184" i="1" s="1"/>
</calcChain>
</file>

<file path=xl/sharedStrings.xml><?xml version="1.0" encoding="utf-8"?>
<sst xmlns="http://schemas.openxmlformats.org/spreadsheetml/2006/main" count="492" uniqueCount="272">
  <si>
    <t>Wallet</t>
  </si>
  <si>
    <t>Balance</t>
  </si>
  <si>
    <t>0xBA12222222228d8Ba445958a75a0704d566BF2C8</t>
  </si>
  <si>
    <t>0xce88686553686DA562CE7Cea497CE749DA109f9F</t>
  </si>
  <si>
    <t>0x6256f45198Fb506188cE154dC083ae568160B98f</t>
  </si>
  <si>
    <t>0xF43B6b81A4Fd23B3482cfa48E4A4450F20e0dbd7</t>
  </si>
  <si>
    <t>0x0C84cd406B8a4E07dF9a1B15ef348023a1DCD075</t>
  </si>
  <si>
    <t>0xDEF171Fe48CF0115B1d80b88dc8eAB59176FEe57</t>
  </si>
  <si>
    <t>0xF036e411717bf8E123c245Ff5A7604DABE0Ab1ca</t>
  </si>
  <si>
    <t>0x5e5FFEf1103717f17a9A155D0c7646EC5e16551E</t>
  </si>
  <si>
    <t>0x8c0ad528b58b83b50206C81AD35631C02478039b</t>
  </si>
  <si>
    <t>0x0883090dA1AfEcbD88Cd18e5Df1A671A13cA8f77</t>
  </si>
  <si>
    <t>0x8565faab405b06936014C8b6bD5Ab60376Cc051B</t>
  </si>
  <si>
    <t>0xbA018D9d99714616BaBfA208d2fAA921fa0c2D28</t>
  </si>
  <si>
    <t>0xefb3141fF2CC4BAcC32274560F67Ce44A02b47a2</t>
  </si>
  <si>
    <t>0x59bdFB381CA2080D0D042903e776D3DCb548050A</t>
  </si>
  <si>
    <t>0xe5Ae5AAc9A19Ec43aBdd161e95640A1cc12aE348</t>
  </si>
  <si>
    <t>0xc5Df8672232f1C2b75310e4f2B80863721705a12</t>
  </si>
  <si>
    <t>0x4a39beD3F97ac8e4774b7407dE7090E7A1050A69</t>
  </si>
  <si>
    <t>0xF1E34bdc4D2316f27a5A61E2d5679292Faf67A4f</t>
  </si>
  <si>
    <t>0xbb899870561D48e823DdfACFFa201dc20214a530</t>
  </si>
  <si>
    <t>0xe7d51F5419dd26320a8d75507f214c8deF731bF8</t>
  </si>
  <si>
    <t>0xb74125Df13CB9194D93d8b62e0DB30352f2B8001</t>
  </si>
  <si>
    <t>0xbed58fA67Bd966A40460b42f065DccCb0fD4fE4f</t>
  </si>
  <si>
    <t>0xd0548DbBc3683a6C0B6A98445372C403585Dea20</t>
  </si>
  <si>
    <t>0xc0AFEF712a1341cA78dA145B2AFAd346E8C3574F</t>
  </si>
  <si>
    <t>0x329c54289Ff5D6B7b7daE13592C6B1EDA1543eD4</t>
  </si>
  <si>
    <t>0x56f820BC0bB5326C74b804CEbAA37C3EE7524f8E</t>
  </si>
  <si>
    <t>0xF3080047c88F0561B310dfa4e79592F277E13B26</t>
  </si>
  <si>
    <t>0xd281F988242C900d67fF2aafABe683B8004Ee778</t>
  </si>
  <si>
    <t>0x636bFC1dAde24c7E60E5807795E4534D42cb5803</t>
  </si>
  <si>
    <t>0xa05f67c36cb5fE19Aca3fDb8b4671F4b2d46E421</t>
  </si>
  <si>
    <t>0x157DD18CF70815dF7c25948ced9760aA61f6DF17</t>
  </si>
  <si>
    <t>0x86c7e05B935eC835610531Ae5c716e081FABc828</t>
  </si>
  <si>
    <t>0xaB9786A5e330B50e44579132b8A3Cf7C1c3A9517</t>
  </si>
  <si>
    <t>0xDeE45f774FA311199c5900e7C99A609E27EdCd4E</t>
  </si>
  <si>
    <t>0x1163E75d2bf3E0ffDB3602FBe0aBA099D5c20e3c</t>
  </si>
  <si>
    <t>0x4177a5c0E2369F6830A4c3825aFc8fB3Dd47790D</t>
  </si>
  <si>
    <t>0xC7c7D9d19069312918147905e20b003D3B3B1E35</t>
  </si>
  <si>
    <t>0xb7b1Cc940Cc88640089028d4910De22E39e6D117</t>
  </si>
  <si>
    <t>0xe0f1F6d9b57DB098a1c786a835A55A1Ff64d39EE</t>
  </si>
  <si>
    <t>0x88d5EB1993dD04bf2175f940e64fD49A90D13F8b</t>
  </si>
  <si>
    <t>0xf2B9ec5724dC97362A53907c0b4cc0AA72369e63</t>
  </si>
  <si>
    <t>0xB27f6Df486ef5dEE2e3A4DC4f257DD63E5A5e371</t>
  </si>
  <si>
    <t>0x99655CA16C742b46A4a05AFAf0f7798C336Fd279</t>
  </si>
  <si>
    <t>0x00dEcFEec5d6D9D77275CFdc1e447cF284Ae13e2</t>
  </si>
  <si>
    <t>0x5279c6792D38F3c8d7d870178EF3cC26C7AB5d1E</t>
  </si>
  <si>
    <t>0x8C9F3175d8aa227ecCdBc21B95bC5fA328006A0f</t>
  </si>
  <si>
    <t>0x0b3CEf9F913f4F08bba1ED0FD5BA892C0FeC5617</t>
  </si>
  <si>
    <t>0x090445BA57A90EdC50CB7Ca50DC33D6b05125e20</t>
  </si>
  <si>
    <t>0x3DD1B656fcC459Cc4CF203b53AAAbF8C85181f1d</t>
  </si>
  <si>
    <t>0x2FAf55a544c5F73666438BC185aeCC9D685E6E3C</t>
  </si>
  <si>
    <t>0xc8728Ae130381EB77Fc9a8b715564B00e83E19Df</t>
  </si>
  <si>
    <t>0x605572243c30Af7493707C9c8E8aA2Ee25537e9A</t>
  </si>
  <si>
    <t>0xA9bEA5C0C25E4D02d56CBFE9A7564c3CcF599617</t>
  </si>
  <si>
    <t>0xfa4a45D755eA1c2b72Dd581b3E05dde3bFc13fad</t>
  </si>
  <si>
    <t>0x9F533Eec49dc2DBbf495F1cD687c2536d424bE07</t>
  </si>
  <si>
    <t>0x4961a4c211E482C45b09e02848575324cf86F988</t>
  </si>
  <si>
    <t>0x79a0E19c6410284598AFf270fCef21cb7827E61E</t>
  </si>
  <si>
    <t>0xa499Df2Bdae854093e5576c26C9e53E1b30d25E5</t>
  </si>
  <si>
    <t>0xa1BbD8D39eD536DEa030A32F3F6C5916C845A800</t>
  </si>
  <si>
    <t>0x1A760e3A431c8B9C075eD1280C8835a1a0F1651b</t>
  </si>
  <si>
    <t>0x31F10E898CA5432c95e287e671BC1EFef8Ce5362</t>
  </si>
  <si>
    <t>0xdB19555BE6b11dA29b4DBB8D977Db92fBED4407c</t>
  </si>
  <si>
    <t>0xc928499a080594C8854D1A46DCAe5E862acC5d08</t>
  </si>
  <si>
    <t>0xf1FCeD5B0475a935b49B95786aDBDA2d40794D2d</t>
  </si>
  <si>
    <t>0xCFB7Ab914C8B93391cB5B2Ba95fa7239e1ee2bbc</t>
  </si>
  <si>
    <t>0x8c904FacfcC37c5c9d09f014e4b657342524F1e4</t>
  </si>
  <si>
    <t>0x18829e507e072aF3697eD1A33a6d8D53a86f11a9</t>
  </si>
  <si>
    <t>0xaFa59C65e2965B6A0f4d7780CeEb4a8ed30786d4</t>
  </si>
  <si>
    <t>0xB728311c5557f82050CDa1bbE98DfF6595BE969a</t>
  </si>
  <si>
    <t>0x5d5D7CA38EB488F49DD700c786a1b7Baa31b4486</t>
  </si>
  <si>
    <t>0x603A2531b6BAb9666C77042B1dA1639c9C5D1c33</t>
  </si>
  <si>
    <t>0x0b81aC392FDdF9d9cDebf238757Df5e834a8AFe2</t>
  </si>
  <si>
    <t>0xaA983Fe498c300094B708c3B48deDE9bd91A0183</t>
  </si>
  <si>
    <t>0x6Bfc2cc988C513A481607777990F7799E84B1442</t>
  </si>
  <si>
    <t>0x005f16f017aA933bb41965b52848cEb8ee48b171</t>
  </si>
  <si>
    <t>0x25612e8bd7683De22dA45D717D0493B0e96424b4</t>
  </si>
  <si>
    <t>0x9C48c80064975C01d5E4b7ed528aC1d124355CAF</t>
  </si>
  <si>
    <t>0x8EA8721F27eFcAaBB3901Ed6756505Ab873F15a7</t>
  </si>
  <si>
    <t>0x002d2715b179d0DB3e17cC28317A98F2F65E6884</t>
  </si>
  <si>
    <t>0xBb46A8ee4315a37C56AEcE45783045722dFD72a7</t>
  </si>
  <si>
    <t>0x6129aEAf582DD8B748772E19FB7A80Af26d4C2d3</t>
  </si>
  <si>
    <t>0x251762e6013f0B366D3FCB24A1451a110F65675d</t>
  </si>
  <si>
    <t>0x8CbF96319b3C56d50a7C82EFb6d3c46bD6f889Ba</t>
  </si>
  <si>
    <t>0x5039E2936ec2a588CaD92E4EDCf41a1D3a443186</t>
  </si>
  <si>
    <t>0x260EDfEa92898A3C918A80212e937e6033F8489E</t>
  </si>
  <si>
    <t>0x4a47096E0dDD4EEd05eF00f0F081bc7700c6DD75</t>
  </si>
  <si>
    <t>0xfE3f16B1cB7CE908B5386F6643a691526d2a0A84</t>
  </si>
  <si>
    <t>0x7a9A2FFA209C212e8c36e74FB209518E959F65dB</t>
  </si>
  <si>
    <t>0xa8bd174385B14F880F8b7F06894Cc1bF265Db32e</t>
  </si>
  <si>
    <t>0x5687a9eC9d71AE22D738D0Bc4Cc64f23e8345E34</t>
  </si>
  <si>
    <t>0xEb7989a7C04b70cEA2bef6C2160ab7AFCa2A0d98</t>
  </si>
  <si>
    <t>0xE1bCD0f5c6c855ee3452B38E16FeD0b7Cb0CC507</t>
  </si>
  <si>
    <t>0x956F1CE3ff2ea59A8b41DF83Ce9F85ED59D73F92</t>
  </si>
  <si>
    <t>0x7Fe4D3F9A56444A7A779d691B1C1c2421c0C9AaB</t>
  </si>
  <si>
    <t>0xbEE2D469AACB46251aE33Cca91F482e26c971dFF</t>
  </si>
  <si>
    <t>0x9ded7B691962446704C7bD7D0dfb1F028a2a52F1</t>
  </si>
  <si>
    <t>0xd6715f048B7812F6fcFd04a84CcE9F391968e705</t>
  </si>
  <si>
    <t>0xEc503C9FAC9ccc823ab7F7cebe8953d7ee4CC5AC</t>
  </si>
  <si>
    <t>0x5EB476bFD8C1a9Ba7A9663543a6686193b42600c</t>
  </si>
  <si>
    <t>0x612356EA7E7F2D9d9BDC1aF83043Eb6f14061Dd4</t>
  </si>
  <si>
    <t>0x5a5D07EF209bF2e2608405cfB0B7D7d5df396a36</t>
  </si>
  <si>
    <t>0xf1CD34aFA3e93559Ef2e26e06d39A1A707bE4fB4</t>
  </si>
  <si>
    <t>0xC5aFc3a0F462C5a387393421b6A253204a3Be8D2</t>
  </si>
  <si>
    <t>0x8E13649613B774Ab67D1C1eDfc22a2202270fD81</t>
  </si>
  <si>
    <t>0xf041e368e33d7f28dec1918D52D691C383f42e2d</t>
  </si>
  <si>
    <t>0x60523Cd3F5CF0061C6f042545371Fa6ff8cD397B</t>
  </si>
  <si>
    <t>0xB71Fb919489092f5262cc39235F1bD18F728Dd4B</t>
  </si>
  <si>
    <t>0x547c0dbd2FC303c8e97475Ec072A58DE60EC134a</t>
  </si>
  <si>
    <t>0x58805f572924b83b8c224184d2Cf60ad3302DBDF</t>
  </si>
  <si>
    <t>0x071D217637b6322a7faaC6895a9EB00e529D3424</t>
  </si>
  <si>
    <t>0x937Df4e3d6dB229A10ff0098ab3A1bCC40C33ea4</t>
  </si>
  <si>
    <t>0x7821f46f652D5485d6E4FE3B66F30DA3351fc6f7</t>
  </si>
  <si>
    <t>0x282c8d5CAD767a93e1E042E33E7A15877A8E6A1b</t>
  </si>
  <si>
    <t>0x34EC9c1D89cE8Afa701D079FD908FcA95f49667a</t>
  </si>
  <si>
    <t>0xE08Fd80d7D0593a616c01A3F2A17bdC3206c71b4</t>
  </si>
  <si>
    <t>0xCD05a3969c5158D658a9bDF3Ee6eBcC0712a0292</t>
  </si>
  <si>
    <t>0x435b7D470767Cb121F37dD296B2AC7913fDF5427</t>
  </si>
  <si>
    <t>0x8a26529afDDcf6DB1f54A8F24b6834B0761b7E66</t>
  </si>
  <si>
    <t>0xBe9e265c78a22e31d6a41Fc2710D9590ED2d5a96</t>
  </si>
  <si>
    <t>0x5AA59e166E4405C05ABF85AD44A8ED84A1d51a06</t>
  </si>
  <si>
    <t>0x37fD5Ad757C529a88F144d9D5F72dF8AE3083049</t>
  </si>
  <si>
    <t>0x32f8c8b40b62A73D514E8bE0f58074eDBA533937</t>
  </si>
  <si>
    <t>0xEc46DB756a85Cb85BD90C0E74b1d0394021dae54</t>
  </si>
  <si>
    <t>0x3FbacD52FA6F1F15Bc3D776474FdAB07ec9D8d59</t>
  </si>
  <si>
    <t>0xe64757d213bA264D511a85CC9B53A24CC9e10859</t>
  </si>
  <si>
    <t>0x92CB71850Aa43263EBaAa1E0ED3E78Cb984915Ff</t>
  </si>
  <si>
    <t>0x6e52a3F199B9E2dA6F9bCe4A395CB015a0C737d9</t>
  </si>
  <si>
    <t>0x040528e6eBdcBC6e37e3C78350dE0a59AedCe622</t>
  </si>
  <si>
    <t>0xE8f4Db2D3476b3EE198CC1d32651cD9d082eFF89</t>
  </si>
  <si>
    <t>0xe2c0eA29434b11E8aFa2A1649831Ce53Bc975e5D</t>
  </si>
  <si>
    <t>0x4eDb4161D16c89b71Aec027930a943c3d4cf0777</t>
  </si>
  <si>
    <t>0xB203df26AF3666f4214661f7f903C46EDF9403b0</t>
  </si>
  <si>
    <t>0x78bfA2a0241804733c58091d431b5a840D9D6F73</t>
  </si>
  <si>
    <t>0x3967D78660bCBc95c625d58A40C42Ce10bd905D6</t>
  </si>
  <si>
    <t>0x5642111A57c82f2f50716C397efF0eefC25a2501</t>
  </si>
  <si>
    <t>0xA78171Ee1f73dc95a8f11409Ba3fCF41e1CDbd85</t>
  </si>
  <si>
    <t>0xa4dDA080E000478EB51C5a9e1122f98Ca76ebD8E</t>
  </si>
  <si>
    <t>0xDa7Ba364dc71527055608A76f816BEF129AE6dBa</t>
  </si>
  <si>
    <t>0xEf3FEA148B4933A9d8716842E093AACbFC96600c</t>
  </si>
  <si>
    <t>0xBD2402D96474493BaDC395C3Db061A71b3f0cEB7</t>
  </si>
  <si>
    <t>0x9023EfED128bd40917547722dB12c396Af044b50</t>
  </si>
  <si>
    <t>0xdba64f019c92649CF645D598322AE1aE2318e55b</t>
  </si>
  <si>
    <t>0x0224b2311d5968fA00a42103788b2F4CCd0651aD</t>
  </si>
  <si>
    <t>0xBfBD59C39f83068Ebe8EF181B927B85400222292</t>
  </si>
  <si>
    <t>0x6994ba66FD6789044c4aD43786CC16840d099C8a</t>
  </si>
  <si>
    <t>0x442e783Df75dF94AaA3D88136528810c06DaBae5</t>
  </si>
  <si>
    <t>0x2ba7F536fF0A4a043C2f3c25163F0384681657e8</t>
  </si>
  <si>
    <t>0x8CE134D810f5361f3D4bB0707482bcDe92c26777</t>
  </si>
  <si>
    <t>0x1C190aea1409aC9036ED45E829de2018002Ac3D7</t>
  </si>
  <si>
    <t>0xfD9A9bCb6A7f3a26b7D0dE1Cb80458395429cc41</t>
  </si>
  <si>
    <t>0xAe5499976FfD3e58Be47BDD51c787A5201D957f4</t>
  </si>
  <si>
    <t>0x209cC72C78999A4536Df882D969e49029605cd04</t>
  </si>
  <si>
    <t>0xe00EaA2787a8830A485153b7Bf508Bc781E4A220</t>
  </si>
  <si>
    <t>0xf5ED909Ff51045A4c1a8fc194809108a6F33d656</t>
  </si>
  <si>
    <t>0x281AAE78f08b69a514AaBe0A17916387eDA3ddcF</t>
  </si>
  <si>
    <t>0xa605c28Fad3E79B93B0003379b1A766Ee798E93A</t>
  </si>
  <si>
    <t>0xBBeefC36f1947609476097fEB4389e1C89293F4f</t>
  </si>
  <si>
    <t>0x01e9E7D4e589cFDF2853178a2cBF666FD3708A60</t>
  </si>
  <si>
    <t>0x80adc6DA57e97F33035899962278A5FAfF8492E4</t>
  </si>
  <si>
    <t>0x68Db64A8cC0AEA50b479BdD5Bc3B3Dd5E5821ed4</t>
  </si>
  <si>
    <t>0xafae1E9EcD3a355b93960402E875b886f718C55E</t>
  </si>
  <si>
    <t>0x56E7d2A9D752BbC63B47215eA3608eb85a5968D7</t>
  </si>
  <si>
    <t>0x64931189b070Fc7C8c80839C8a2d9a10b83082AB</t>
  </si>
  <si>
    <t>0xD147F5D14D5542A128fd1245Af8987298Ee9963D</t>
  </si>
  <si>
    <t>0xE2C67350D0A0768De07E556073BeeEc0AE86a684</t>
  </si>
  <si>
    <t>0x23c3472fc4F75E882226b6295D3fa817cCfDe28C</t>
  </si>
  <si>
    <t>0x41b7533741E01B47aCD3B41292a7D109E5a3d8Fc</t>
  </si>
  <si>
    <t>0x49a338c8A8C92f3f7E5A4700A191bb41595591b2</t>
  </si>
  <si>
    <t>0xD8e367019Dc5C28290F1e036790d72B975d35EDA</t>
  </si>
  <si>
    <t>0xb19BC46C52A1352A071fe2389503B6FE1ABD50Ff</t>
  </si>
  <si>
    <t>0xfb19EC463183F414bE8f65674d18a015a0200baf</t>
  </si>
  <si>
    <t>0x482d63381DeD49C5374C346F38fcb9cD27B5D2Ba</t>
  </si>
  <si>
    <t>0xC0aEf1759A279CED58223F34E0fe6426610B1bEE</t>
  </si>
  <si>
    <t>0x3172aee5e0B47bB23e87db93327F58E06e6A73B6</t>
  </si>
  <si>
    <t>0x9098B23Ed9cc4cA858B642af81442E9E591Ff073</t>
  </si>
  <si>
    <t>0xBB5B9e70345e2679c73373758694ecE96C550612</t>
  </si>
  <si>
    <t>0x3E184AF75c982E16eEAF97c9A66cC607d8966f2D</t>
  </si>
  <si>
    <t>0xA709f9904a4E3cF50816609834175446C2246577</t>
  </si>
  <si>
    <t>0x2bD7716Ce2c43B9c0D58982F5BAC67633bf2E7dC</t>
  </si>
  <si>
    <t>0x6d7b212d1C91E735a2d0C3Cca20074c4285E8a44</t>
  </si>
  <si>
    <t>0xD1288262eD6E22d415f72AB85c450b277BE130c3</t>
  </si>
  <si>
    <t>0xd15B0342DED129C3baE109f4731ff0AE614592E3</t>
  </si>
  <si>
    <t>0x00553b963DE06016C68681C9BEE10A79c51c5D8A</t>
  </si>
  <si>
    <t>0xf929a6e76b4Bed6D81bcD58E0aC2991854892214</t>
  </si>
  <si>
    <t>0xe1690f5153aD0BBc683964aA81645C49b3cF6567</t>
  </si>
  <si>
    <t>0xCc55D35a19c166d9dC720D894BFfF14827D9385C</t>
  </si>
  <si>
    <t>0x63712C2f30f48FF20BeB3837578071b70CEa9F07</t>
  </si>
  <si>
    <t>0xf746A85E0e1A8f5E9E5c221135FacA5ADF71eb14</t>
  </si>
  <si>
    <t>0x8238892095d3BAc5322894e84F349BCd52F843d5</t>
  </si>
  <si>
    <t>0x521866351B73EAE5aCb8962469526B38CBE47372</t>
  </si>
  <si>
    <t>0x19223782AD6556B0De843156E968270e32A5c10c</t>
  </si>
  <si>
    <t>0x551d3A37E1613E8b21f2AD613A01Bf97ec2d2389</t>
  </si>
  <si>
    <t>0x2718E86f5793Ac08bd3C4A301382E8c1DA2a1e30</t>
  </si>
  <si>
    <t>0x25E441081898bA179D77362cE6E48Bcd1E949Ce8</t>
  </si>
  <si>
    <t>0x007De57773B6EB4ebbf6A740dFdE1EfDd5629630</t>
  </si>
  <si>
    <t>0xCd8Eddd0A27047D53D65f23D483A8A169D54526B</t>
  </si>
  <si>
    <t>0xd34bc82B9092f5334056daC1aF8cd5d32aBc6802</t>
  </si>
  <si>
    <t>0x2017E5195fF122d29AB94Dd422C50e4B52b7Abd7</t>
  </si>
  <si>
    <t>0x0AE57350662045c32B34f3b1E70C36E4EF1502E2</t>
  </si>
  <si>
    <t>0x9517DD3573A349AeCaba61b67fa22d74aB2E7460</t>
  </si>
  <si>
    <t>0x07557E561E7baA14BC8ac7040271AA1443d566e9</t>
  </si>
  <si>
    <t>0x68D3d9291424331063E74086d514F19E3F4Edd5e</t>
  </si>
  <si>
    <t>0xED3dB70381c81E349d55f14bf0A333cB140f948D</t>
  </si>
  <si>
    <t>0x00987cbCE7014389197f9D5468Dab5A8facFfeE0</t>
  </si>
  <si>
    <t>0xe7ef5F4803E85f91871Bc8f4a609b954F2112ac9</t>
  </si>
  <si>
    <t>0x3Fc3E6514fD4925f55fB3Ae17bbfbca2eb126608</t>
  </si>
  <si>
    <t>0x5A010c2f9182c03a2247b2dAa9fe5033B727A06a</t>
  </si>
  <si>
    <t>0x6299dbe5BE8ED5d5DF9Ff5a21B485c7da0cF3476</t>
  </si>
  <si>
    <t>0x46dA6594F8f4bfe15daA4a45119EA4bF47Ba4006</t>
  </si>
  <si>
    <t>0x362910Ffbae11381Ab46e93D484CBE694C996366</t>
  </si>
  <si>
    <t>0xEd71d7586839Db87Ee8D48454969AB8609f24136</t>
  </si>
  <si>
    <t>0xD41213C320d05c0B6882EdF1021328939AA18be6</t>
  </si>
  <si>
    <t>0x6523a02072D736535148aa67DB26F80C2E456547</t>
  </si>
  <si>
    <t>0x142C26F781a195FF4a210daf1Ed0B538dD396DD1</t>
  </si>
  <si>
    <t>0x741DF195c5c1d860A13AF1A984303feB1cc7F001</t>
  </si>
  <si>
    <t>0x94A468FCB53A043Bf5Cd95EF21892E02C71134Be</t>
  </si>
  <si>
    <t>0x198a9426C5275d6c612A1c68d11126A75a05c609</t>
  </si>
  <si>
    <t>0x947ebecd725e07baC225363F328De957AA5819b3</t>
  </si>
  <si>
    <t>0x56f959355470D4b504dbf24E1BC4453a768Bc854</t>
  </si>
  <si>
    <t>0xeA9D77121A5fe0d58E1a0734DC4349F21E64B9DC</t>
  </si>
  <si>
    <t>0x54008ab19ae9D2AB8b3751B3Be11Bb562aF1a578</t>
  </si>
  <si>
    <t>0xF981a33484E26Cab32963AA37618c4440Abf67cf</t>
  </si>
  <si>
    <t>0x9824697F7c12CAbAda9b57842060931c48dEA969</t>
  </si>
  <si>
    <t>0xF17fAf9978B2F0087E6c78553Ede42D15abF76c5</t>
  </si>
  <si>
    <t>0x1e204ED6B3BC5e976c5103EfF2f624BcCB8D8bC1</t>
  </si>
  <si>
    <t>0x7af4922fc22037D573e889201bE7C38E42f22220</t>
  </si>
  <si>
    <t>0xC76b85Cd226518DAF2027081dEfF2Eac4Cc91a00</t>
  </si>
  <si>
    <t>0xe7DABc911F5a7250872da534a3eA5DFBAfbbaEd4</t>
  </si>
  <si>
    <t>0x349a163d796546d34e8998948a205FdAeE14e718</t>
  </si>
  <si>
    <t>0x4A32007040567190BeD4fa6Ff3f5A03C0d47C9D7</t>
  </si>
  <si>
    <t>0x3237835f43A7336005262C724CE5886ac406417F</t>
  </si>
  <si>
    <t>0xd07f70Dd326A34a00961139458d86c6A30FcdCA5</t>
  </si>
  <si>
    <t>0x04f34aAfD1cB080F5ad336532223c3A058B3F0b6</t>
  </si>
  <si>
    <t>0x0AfC923A39acCF090540CC67480b6dd338188144</t>
  </si>
  <si>
    <t>0x294C3c4F59b7A422230e59700BC0ae11020Aa1c8</t>
  </si>
  <si>
    <t>0x4C5d1029C2c64fC6477529d5A391cA667a514B4C</t>
  </si>
  <si>
    <t>0x11f11DAFde2eD523CD935184dd28876cE52F1652</t>
  </si>
  <si>
    <t>0x13E965baAFDa80C7501c23cbED282d5e53e3066B</t>
  </si>
  <si>
    <t>0x1F751b1da0e87B6372d7bE92106b6239fa7eFc60</t>
  </si>
  <si>
    <t>0xb646e04fA4dbf9f69b5A8dBaD9dd7c83E4033654</t>
  </si>
  <si>
    <t>0x6877FdEAC0d0D5d61B4cA3BBd42501a2fF02c144</t>
  </si>
  <si>
    <t>0xb4D502361a3c6f823EEb9A99Af09E110382206ee</t>
  </si>
  <si>
    <t>0x3A631b481a1B225e32D20C28BB531587e9F32dA0</t>
  </si>
  <si>
    <t>0x7A05B87F0e95c3ABE3f296017C69b5A62C82e286</t>
  </si>
  <si>
    <t>0xA65BfcB60b3DCCB68Be2F9AF7b53eC6864eD6098</t>
  </si>
  <si>
    <t>0xf5Ae09413941Aa09c211aD7A745Df4864151336d</t>
  </si>
  <si>
    <t>0xAb2e11C99D8830D5d9B2494A565c974595e39eef</t>
  </si>
  <si>
    <t>0x50754d43E7694998FE3Ca282cbb391Bc8E7698C1</t>
  </si>
  <si>
    <t>0xAF51e6E946263e1d7B474073ee64EA0c5Bc01dA9</t>
  </si>
  <si>
    <t>0x9942796AfeFEa0C2C651b80fA0024B46F5827506</t>
  </si>
  <si>
    <t>0xeBa1db3E9B6384df08dE527300FfB904A38EF60e</t>
  </si>
  <si>
    <t>0xa07dAB9273Fe521A55eAFF0F00a89bA34A6E5811</t>
  </si>
  <si>
    <t>0xBB848BD68E52D7DA5A8921E637e38079eE0728D4</t>
  </si>
  <si>
    <t>0x97945356AcB19a96B4B88cf870AA78EC2c712F99</t>
  </si>
  <si>
    <t>0x31426Feb31a80bDf5EBf7150DdB1e437a3d2346f</t>
  </si>
  <si>
    <t>0x4734e2F2d5C314DAd4ab38403B56dc0c48d2e5A4</t>
  </si>
  <si>
    <t>0xd30126cDd9BbB338E0ca5A8d504B2EC2d43488c7</t>
  </si>
  <si>
    <t>0x373D41B30a9255e67934329539076c5A8354a2Ab</t>
  </si>
  <si>
    <t>0x650c1E71fD009DBD8344BB63a8727b538397B5D3</t>
  </si>
  <si>
    <t>0xFefd7E49FD2Ba5a3449D952fe883355bDad33dB5</t>
  </si>
  <si>
    <t>0x34453671ad02330cBE70C75687f0D1647Aa2B5BA</t>
  </si>
  <si>
    <t>Balance 26473818</t>
  </si>
  <si>
    <t>Balance 26689818</t>
  </si>
  <si>
    <t>Eligible?</t>
  </si>
  <si>
    <t>Amt eligible</t>
  </si>
  <si>
    <t>% total</t>
  </si>
  <si>
    <t>Qi distributed</t>
  </si>
  <si>
    <t>vQi received:</t>
  </si>
  <si>
    <t>10% to liquidity:</t>
  </si>
  <si>
    <t>90% distributed: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</si>
</sst>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C48F21-FFB8-514B-9CE7-7D6016217032}" name="Table1" displayName="Table1" ref="B1:H221" totalsRowShown="0">
  <autoFilter ref="B1:H221" xr:uid="{87C48F21-FFB8-514B-9CE7-7D6016217032}"/>
  <sortState xmlns:xlrd2="http://schemas.microsoft.com/office/spreadsheetml/2017/richdata2" ref="B2:H221">
    <sortCondition descending="1" ref="H1:H221"/>
  </sortState>
  <tableColumns count="7">
    <tableColumn id="1" xr3:uid="{035ADB8A-69FF-6941-B291-9B68F521EC81}" name="Wallet"/>
    <tableColumn id="2" xr3:uid="{B455DAD8-0174-AB4A-8AC9-CDFA33B33915}" name="Balance 26473818"/>
    <tableColumn id="3" xr3:uid="{85E20F12-A047-E64F-B991-053D3A5DC868}" name="Balance 26689818" dataDxfId="4">
      <calculatedColumnFormula>VLOOKUP(Table1[[#This Row],[Wallet]],N:O,2,FALSE)</calculatedColumnFormula>
    </tableColumn>
    <tableColumn id="4" xr3:uid="{AA53F04A-AFA6-3844-BCD3-6EA6A1F98954}" name="Eligible?" dataDxfId="3">
      <calculatedColumnFormula>IF(Table1[[#This Row],[Balance 26689818]]&gt;=Table1[[#This Row],[Balance 26473818]],"yes","")</calculatedColumnFormula>
    </tableColumn>
    <tableColumn id="5" xr3:uid="{52929740-8348-8647-AC07-CD53D60EB395}" name="Amt eligible" dataDxfId="2">
      <calculatedColumnFormula>IF(Table1[[#This Row],[Eligible?]]="yes",Table1[[#This Row],[Balance 26473818]],0)</calculatedColumnFormula>
    </tableColumn>
    <tableColumn id="6" xr3:uid="{229D7733-080B-3C4D-8C39-33CE69962A87}" name="% total" dataDxfId="1">
      <calculatedColumnFormula>Table1[[#This Row],[Amt eligible]]/$F$224</calculatedColumnFormula>
    </tableColumn>
    <tableColumn id="7" xr3:uid="{264E2BB2-CD96-A049-9C5F-26FB26F79382}" name="Qi distributed" dataDxfId="0">
      <calculatedColumnFormula>Table1[[#This Row],[% total]]*$K$6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FC22AB-A9CB-3744-B44F-EAC48794BC19}" name="Table2" displayName="Table2" ref="N1:O262" totalsRowShown="0">
  <autoFilter ref="N1:O262" xr:uid="{FBFC22AB-A9CB-3744-B44F-EAC48794BC19}"/>
  <tableColumns count="2">
    <tableColumn id="1" xr3:uid="{F34960A3-8734-814C-A24D-9DA488018808}" name="Wallet"/>
    <tableColumn id="2" xr3:uid="{EAEF1D70-151B-A14D-ACA3-DA274D3AAB5C}" name="Balanc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6E0D3-CDFD-D340-8681-0E5E88FE7E35}">
  <dimension ref="A1:O262"/>
  <sheetViews>
    <sheetView tabSelected="1" workbookViewId="0">
      <selection activeCell="F3" sqref="F3"/>
    </sheetView>
  </sheetViews>
  <sheetFormatPr baseColWidth="10" defaultRowHeight="16" x14ac:dyDescent="0.2"/>
  <cols>
    <col min="3" max="3" width="18.83203125" customWidth="1"/>
    <col min="4" max="4" width="18" customWidth="1"/>
    <col min="10" max="10" width="14.33203125" customWidth="1"/>
  </cols>
  <sheetData>
    <row r="1" spans="1:15" x14ac:dyDescent="0.2">
      <c r="B1" t="s">
        <v>0</v>
      </c>
      <c r="C1" t="s">
        <v>263</v>
      </c>
      <c r="D1" t="s">
        <v>264</v>
      </c>
      <c r="E1" t="s">
        <v>265</v>
      </c>
      <c r="F1" t="s">
        <v>266</v>
      </c>
      <c r="G1" t="s">
        <v>267</v>
      </c>
      <c r="H1" t="s">
        <v>268</v>
      </c>
      <c r="N1" t="s">
        <v>0</v>
      </c>
      <c r="O1" t="s">
        <v>1</v>
      </c>
    </row>
    <row r="2" spans="1:15" x14ac:dyDescent="0.2">
      <c r="A2">
        <v>26473818</v>
      </c>
      <c r="B2" t="s">
        <v>9</v>
      </c>
      <c r="C2">
        <v>61050.33</v>
      </c>
      <c r="D2">
        <f>VLOOKUP(Table1[[#This Row],[Wallet]],N:O,2,FALSE)</f>
        <v>61050.33</v>
      </c>
      <c r="E2" t="str">
        <f>IF(Table1[[#This Row],[Balance 26689818]]&gt;=Table1[[#This Row],[Balance 26473818]],"yes","")</f>
        <v>yes</v>
      </c>
      <c r="F2">
        <f>IF(Table1[[#This Row],[Eligible?]]="yes",Table1[[#This Row],[Balance 26473818]],0)</f>
        <v>61050.33</v>
      </c>
      <c r="G2" s="1">
        <f>Table1[[#This Row],[Amt eligible]]/$F$224</f>
        <v>0.35625971880532969</v>
      </c>
      <c r="H2" s="1">
        <f>Table1[[#This Row],[% total]]*$K$6</f>
        <v>254.90382880521341</v>
      </c>
      <c r="M2">
        <v>26689818</v>
      </c>
      <c r="N2" t="s">
        <v>2</v>
      </c>
      <c r="O2">
        <v>80556.5924849445</v>
      </c>
    </row>
    <row r="3" spans="1:15" x14ac:dyDescent="0.2">
      <c r="B3" t="s">
        <v>10</v>
      </c>
      <c r="C3">
        <v>25797.38</v>
      </c>
      <c r="D3">
        <f>VLOOKUP(Table1[[#This Row],[Wallet]],N:O,2,FALSE)</f>
        <v>25797.38</v>
      </c>
      <c r="E3" t="str">
        <f>IF(Table1[[#This Row],[Balance 26689818]]&gt;=Table1[[#This Row],[Balance 26473818]],"yes","")</f>
        <v>yes</v>
      </c>
      <c r="F3">
        <f>IF(Table1[[#This Row],[Eligible?]]="yes",Table1[[#This Row],[Balance 26473818]],0)</f>
        <v>25797.38</v>
      </c>
      <c r="G3" s="1">
        <f>Table1[[#This Row],[Amt eligible]]/$F$224</f>
        <v>0.1505408299138471</v>
      </c>
      <c r="H3" s="1">
        <f>Table1[[#This Row],[% total]]*$K$6</f>
        <v>107.71196380335759</v>
      </c>
      <c r="N3" t="s">
        <v>8</v>
      </c>
      <c r="O3">
        <v>4.0003429813341498</v>
      </c>
    </row>
    <row r="4" spans="1:15" x14ac:dyDescent="0.2">
      <c r="B4" t="s">
        <v>11</v>
      </c>
      <c r="C4">
        <v>10005.6345100984</v>
      </c>
      <c r="D4">
        <f>VLOOKUP(Table1[[#This Row],[Wallet]],N:O,2,FALSE)</f>
        <v>10005.6345100984</v>
      </c>
      <c r="E4" t="str">
        <f>IF(Table1[[#This Row],[Balance 26689818]]&gt;=Table1[[#This Row],[Balance 26473818]],"yes","")</f>
        <v>yes</v>
      </c>
      <c r="F4">
        <f>IF(Table1[[#This Row],[Eligible?]]="yes",Table1[[#This Row],[Balance 26473818]],0)</f>
        <v>10005.6345100984</v>
      </c>
      <c r="G4" s="1">
        <f>Table1[[#This Row],[Amt eligible]]/$F$224</f>
        <v>5.8387965094317408E-2</v>
      </c>
      <c r="H4" s="1">
        <f>Table1[[#This Row],[% total]]*$K$6</f>
        <v>41.776589024984105</v>
      </c>
      <c r="J4" t="s">
        <v>269</v>
      </c>
      <c r="K4">
        <v>795</v>
      </c>
      <c r="N4" t="s">
        <v>3</v>
      </c>
      <c r="O4">
        <v>2.2837210617179302</v>
      </c>
    </row>
    <row r="5" spans="1:15" x14ac:dyDescent="0.2">
      <c r="B5" t="s">
        <v>12</v>
      </c>
      <c r="C5">
        <v>10000</v>
      </c>
      <c r="D5">
        <f>VLOOKUP(Table1[[#This Row],[Wallet]],N:O,2,FALSE)</f>
        <v>10000</v>
      </c>
      <c r="E5" t="str">
        <f>IF(Table1[[#This Row],[Balance 26689818]]&gt;=Table1[[#This Row],[Balance 26473818]],"yes","")</f>
        <v>yes</v>
      </c>
      <c r="F5">
        <f>IF(Table1[[#This Row],[Eligible?]]="yes",Table1[[#This Row],[Balance 26473818]],0)</f>
        <v>10000</v>
      </c>
      <c r="G5" s="1">
        <f>Table1[[#This Row],[Amt eligible]]/$F$224</f>
        <v>5.8355084862822149E-2</v>
      </c>
      <c r="H5" s="1">
        <f>Table1[[#This Row],[% total]]*$K$6</f>
        <v>41.753063219349251</v>
      </c>
      <c r="J5" t="s">
        <v>270</v>
      </c>
      <c r="K5">
        <v>79.5</v>
      </c>
      <c r="N5" t="s">
        <v>4</v>
      </c>
      <c r="O5">
        <v>0.95286029008260698</v>
      </c>
    </row>
    <row r="6" spans="1:15" x14ac:dyDescent="0.2">
      <c r="B6" t="s">
        <v>13</v>
      </c>
      <c r="C6">
        <v>9811.8541935713492</v>
      </c>
      <c r="D6">
        <f>VLOOKUP(Table1[[#This Row],[Wallet]],N:O,2,FALSE)</f>
        <v>9811.8541935713492</v>
      </c>
      <c r="E6" t="str">
        <f>IF(Table1[[#This Row],[Balance 26689818]]&gt;=Table1[[#This Row],[Balance 26473818]],"yes","")</f>
        <v>yes</v>
      </c>
      <c r="F6">
        <f>IF(Table1[[#This Row],[Eligible?]]="yes",Table1[[#This Row],[Balance 26473818]],0)</f>
        <v>9811.8541935713492</v>
      </c>
      <c r="G6" s="1">
        <f>Table1[[#This Row],[Amt eligible]]/$F$224</f>
        <v>5.7257158412749351E-2</v>
      </c>
      <c r="H6" s="1">
        <f>Table1[[#This Row],[% total]]*$K$6</f>
        <v>40.967496844322163</v>
      </c>
      <c r="J6" t="s">
        <v>271</v>
      </c>
      <c r="K6">
        <v>715.5</v>
      </c>
      <c r="N6" t="s">
        <v>5</v>
      </c>
      <c r="O6">
        <v>7.1767298617192504E-3</v>
      </c>
    </row>
    <row r="7" spans="1:15" x14ac:dyDescent="0.2">
      <c r="B7" t="s">
        <v>14</v>
      </c>
      <c r="C7">
        <v>9810</v>
      </c>
      <c r="D7">
        <f>VLOOKUP(Table1[[#This Row],[Wallet]],N:O,2,FALSE)</f>
        <v>11010</v>
      </c>
      <c r="E7" t="str">
        <f>IF(Table1[[#This Row],[Balance 26689818]]&gt;=Table1[[#This Row],[Balance 26473818]],"yes","")</f>
        <v>yes</v>
      </c>
      <c r="F7">
        <f>IF(Table1[[#This Row],[Eligible?]]="yes",Table1[[#This Row],[Balance 26473818]],0)</f>
        <v>9810</v>
      </c>
      <c r="G7" s="1">
        <f>Table1[[#This Row],[Amt eligible]]/$F$224</f>
        <v>5.7246338250428533E-2</v>
      </c>
      <c r="H7" s="1">
        <f>Table1[[#This Row],[% total]]*$K$6</f>
        <v>40.959755018181617</v>
      </c>
      <c r="N7" t="s">
        <v>6</v>
      </c>
      <c r="O7">
        <v>1.565588430934E-6</v>
      </c>
    </row>
    <row r="8" spans="1:15" x14ac:dyDescent="0.2">
      <c r="B8" t="s">
        <v>15</v>
      </c>
      <c r="C8">
        <v>6991.98</v>
      </c>
      <c r="D8">
        <f>VLOOKUP(Table1[[#This Row],[Wallet]],N:O,2,FALSE)</f>
        <v>6991.98</v>
      </c>
      <c r="E8" t="str">
        <f>IF(Table1[[#This Row],[Balance 26689818]]&gt;=Table1[[#This Row],[Balance 26473818]],"yes","")</f>
        <v>yes</v>
      </c>
      <c r="F8">
        <f>IF(Table1[[#This Row],[Eligible?]]="yes",Table1[[#This Row],[Balance 26473818]],0)</f>
        <v>6991.98</v>
      </c>
      <c r="G8" s="1">
        <f>Table1[[#This Row],[Amt eligible]]/$F$224</f>
        <v>4.0801758625915521E-2</v>
      </c>
      <c r="H8" s="1">
        <f>Table1[[#This Row],[% total]]*$K$6</f>
        <v>29.193658296842557</v>
      </c>
      <c r="N8" t="s">
        <v>7</v>
      </c>
      <c r="O8">
        <v>0</v>
      </c>
    </row>
    <row r="9" spans="1:15" x14ac:dyDescent="0.2">
      <c r="B9" t="s">
        <v>16</v>
      </c>
      <c r="C9">
        <v>5000</v>
      </c>
      <c r="D9">
        <f>VLOOKUP(Table1[[#This Row],[Wallet]],N:O,2,FALSE)</f>
        <v>8000.0861569727404</v>
      </c>
      <c r="E9" t="str">
        <f>IF(Table1[[#This Row],[Balance 26689818]]&gt;=Table1[[#This Row],[Balance 26473818]],"yes","")</f>
        <v>yes</v>
      </c>
      <c r="F9">
        <f>IF(Table1[[#This Row],[Eligible?]]="yes",Table1[[#This Row],[Balance 26473818]],0)</f>
        <v>5000</v>
      </c>
      <c r="G9" s="1">
        <f>Table1[[#This Row],[Amt eligible]]/$F$224</f>
        <v>2.9177542431411074E-2</v>
      </c>
      <c r="H9" s="1">
        <f>Table1[[#This Row],[% total]]*$K$6</f>
        <v>20.876531609674625</v>
      </c>
      <c r="N9" t="s">
        <v>9</v>
      </c>
      <c r="O9">
        <v>61050.33</v>
      </c>
    </row>
    <row r="10" spans="1:15" x14ac:dyDescent="0.2">
      <c r="B10" t="s">
        <v>17</v>
      </c>
      <c r="C10">
        <v>4152.0006895745</v>
      </c>
      <c r="D10">
        <f>VLOOKUP(Table1[[#This Row],[Wallet]],N:O,2,FALSE)</f>
        <v>4152.0006895745</v>
      </c>
      <c r="E10" t="str">
        <f>IF(Table1[[#This Row],[Balance 26689818]]&gt;=Table1[[#This Row],[Balance 26473818]],"yes","")</f>
        <v>yes</v>
      </c>
      <c r="F10">
        <f>IF(Table1[[#This Row],[Eligible?]]="yes",Table1[[#This Row],[Balance 26473818]],0)</f>
        <v>4152.0006895745</v>
      </c>
      <c r="G10" s="1">
        <f>Table1[[#This Row],[Amt eligible]]/$F$224</f>
        <v>2.4229035259061605E-2</v>
      </c>
      <c r="H10" s="1">
        <f>Table1[[#This Row],[% total]]*$K$6</f>
        <v>17.335874727858577</v>
      </c>
      <c r="N10" t="s">
        <v>45</v>
      </c>
      <c r="O10">
        <v>26250.701255883701</v>
      </c>
    </row>
    <row r="11" spans="1:15" x14ac:dyDescent="0.2">
      <c r="B11" t="s">
        <v>19</v>
      </c>
      <c r="C11">
        <v>3090.32</v>
      </c>
      <c r="D11">
        <f>VLOOKUP(Table1[[#This Row],[Wallet]],N:O,2,FALSE)</f>
        <v>3090.32</v>
      </c>
      <c r="E11" t="str">
        <f>IF(Table1[[#This Row],[Balance 26689818]]&gt;=Table1[[#This Row],[Balance 26473818]],"yes","")</f>
        <v>yes</v>
      </c>
      <c r="F11">
        <f>IF(Table1[[#This Row],[Eligible?]]="yes",Table1[[#This Row],[Balance 26473818]],0)</f>
        <v>3090.32</v>
      </c>
      <c r="G11" s="1">
        <f>Table1[[#This Row],[Amt eligible]]/$F$224</f>
        <v>1.8033588585327658E-2</v>
      </c>
      <c r="H11" s="1">
        <f>Table1[[#This Row],[% total]]*$K$6</f>
        <v>12.903032632801938</v>
      </c>
      <c r="N11" t="s">
        <v>10</v>
      </c>
      <c r="O11">
        <v>25797.38</v>
      </c>
    </row>
    <row r="12" spans="1:15" x14ac:dyDescent="0.2">
      <c r="B12" t="s">
        <v>21</v>
      </c>
      <c r="C12">
        <v>1364.65</v>
      </c>
      <c r="D12">
        <f>VLOOKUP(Table1[[#This Row],[Wallet]],N:O,2,FALSE)</f>
        <v>1364.65</v>
      </c>
      <c r="E12" t="str">
        <f>IF(Table1[[#This Row],[Balance 26689818]]&gt;=Table1[[#This Row],[Balance 26473818]],"yes","")</f>
        <v>yes</v>
      </c>
      <c r="F12">
        <f>IF(Table1[[#This Row],[Eligible?]]="yes",Table1[[#This Row],[Balance 26473818]],0)</f>
        <v>1364.65</v>
      </c>
      <c r="G12" s="1">
        <f>Table1[[#This Row],[Amt eligible]]/$F$224</f>
        <v>7.9634266558050257E-3</v>
      </c>
      <c r="H12" s="1">
        <f>Table1[[#This Row],[% total]]*$K$6</f>
        <v>5.6978317722284961</v>
      </c>
      <c r="N12" t="s">
        <v>222</v>
      </c>
      <c r="O12">
        <v>14880.15</v>
      </c>
    </row>
    <row r="13" spans="1:15" x14ac:dyDescent="0.2">
      <c r="B13" t="s">
        <v>22</v>
      </c>
      <c r="C13">
        <v>1162.4000000000001</v>
      </c>
      <c r="D13">
        <f>VLOOKUP(Table1[[#This Row],[Wallet]],N:O,2,FALSE)</f>
        <v>1164.97324025119</v>
      </c>
      <c r="E13" t="str">
        <f>IF(Table1[[#This Row],[Balance 26689818]]&gt;=Table1[[#This Row],[Balance 26473818]],"yes","")</f>
        <v>yes</v>
      </c>
      <c r="F13">
        <f>IF(Table1[[#This Row],[Eligible?]]="yes",Table1[[#This Row],[Balance 26473818]],0)</f>
        <v>1162.4000000000001</v>
      </c>
      <c r="G13" s="1">
        <f>Table1[[#This Row],[Amt eligible]]/$F$224</f>
        <v>6.7831950644544475E-3</v>
      </c>
      <c r="H13" s="1">
        <f>Table1[[#This Row],[% total]]*$K$6</f>
        <v>4.8533760686171572</v>
      </c>
      <c r="N13" t="s">
        <v>14</v>
      </c>
      <c r="O13">
        <v>11010</v>
      </c>
    </row>
    <row r="14" spans="1:15" x14ac:dyDescent="0.2">
      <c r="B14" t="s">
        <v>23</v>
      </c>
      <c r="C14">
        <v>1019.80226405427</v>
      </c>
      <c r="D14">
        <f>VLOOKUP(Table1[[#This Row],[Wallet]],N:O,2,FALSE)</f>
        <v>1019.80226405427</v>
      </c>
      <c r="E14" t="str">
        <f>IF(Table1[[#This Row],[Balance 26689818]]&gt;=Table1[[#This Row],[Balance 26473818]],"yes","")</f>
        <v>yes</v>
      </c>
      <c r="F14">
        <f>IF(Table1[[#This Row],[Eligible?]]="yes",Table1[[#This Row],[Balance 26473818]],0)</f>
        <v>1019.80226405427</v>
      </c>
      <c r="G14" s="1">
        <f>Table1[[#This Row],[Amt eligible]]/$F$224</f>
        <v>5.9510647662185095E-3</v>
      </c>
      <c r="H14" s="1">
        <f>Table1[[#This Row],[% total]]*$K$6</f>
        <v>4.2579868402293437</v>
      </c>
      <c r="N14" t="s">
        <v>11</v>
      </c>
      <c r="O14">
        <v>10005.6345100984</v>
      </c>
    </row>
    <row r="15" spans="1:15" x14ac:dyDescent="0.2">
      <c r="B15" t="s">
        <v>24</v>
      </c>
      <c r="C15">
        <v>1000</v>
      </c>
      <c r="D15">
        <f>VLOOKUP(Table1[[#This Row],[Wallet]],N:O,2,FALSE)</f>
        <v>1000</v>
      </c>
      <c r="E15" t="str">
        <f>IF(Table1[[#This Row],[Balance 26689818]]&gt;=Table1[[#This Row],[Balance 26473818]],"yes","")</f>
        <v>yes</v>
      </c>
      <c r="F15">
        <f>IF(Table1[[#This Row],[Eligible?]]="yes",Table1[[#This Row],[Balance 26473818]],0)</f>
        <v>1000</v>
      </c>
      <c r="G15" s="1">
        <f>Table1[[#This Row],[Amt eligible]]/$F$224</f>
        <v>5.8355084862822147E-3</v>
      </c>
      <c r="H15" s="1">
        <f>Table1[[#This Row],[% total]]*$K$6</f>
        <v>4.1753063219349249</v>
      </c>
      <c r="N15" t="s">
        <v>223</v>
      </c>
      <c r="O15">
        <v>10003.1752858418</v>
      </c>
    </row>
    <row r="16" spans="1:15" x14ac:dyDescent="0.2">
      <c r="B16" t="s">
        <v>25</v>
      </c>
      <c r="C16">
        <v>1000</v>
      </c>
      <c r="D16">
        <f>VLOOKUP(Table1[[#This Row],[Wallet]],N:O,2,FALSE)</f>
        <v>1000</v>
      </c>
      <c r="E16" t="str">
        <f>IF(Table1[[#This Row],[Balance 26689818]]&gt;=Table1[[#This Row],[Balance 26473818]],"yes","")</f>
        <v>yes</v>
      </c>
      <c r="F16">
        <f>IF(Table1[[#This Row],[Eligible?]]="yes",Table1[[#This Row],[Balance 26473818]],0)</f>
        <v>1000</v>
      </c>
      <c r="G16" s="1">
        <f>Table1[[#This Row],[Amt eligible]]/$F$224</f>
        <v>5.8355084862822147E-3</v>
      </c>
      <c r="H16" s="1">
        <f>Table1[[#This Row],[% total]]*$K$6</f>
        <v>4.1753063219349249</v>
      </c>
      <c r="N16" t="s">
        <v>12</v>
      </c>
      <c r="O16">
        <v>10000</v>
      </c>
    </row>
    <row r="17" spans="2:15" x14ac:dyDescent="0.2">
      <c r="B17" t="s">
        <v>27</v>
      </c>
      <c r="C17">
        <v>948</v>
      </c>
      <c r="D17">
        <f>VLOOKUP(Table1[[#This Row],[Wallet]],N:O,2,FALSE)</f>
        <v>948</v>
      </c>
      <c r="E17" t="str">
        <f>IF(Table1[[#This Row],[Balance 26689818]]&gt;=Table1[[#This Row],[Balance 26473818]],"yes","")</f>
        <v>yes</v>
      </c>
      <c r="F17">
        <f>IF(Table1[[#This Row],[Eligible?]]="yes",Table1[[#This Row],[Balance 26473818]],0)</f>
        <v>948</v>
      </c>
      <c r="G17" s="1">
        <f>Table1[[#This Row],[Amt eligible]]/$F$224</f>
        <v>5.5320620449955402E-3</v>
      </c>
      <c r="H17" s="1">
        <f>Table1[[#This Row],[% total]]*$K$6</f>
        <v>3.9581903931943092</v>
      </c>
      <c r="N17" t="s">
        <v>13</v>
      </c>
      <c r="O17">
        <v>9811.8541935713492</v>
      </c>
    </row>
    <row r="18" spans="2:15" x14ac:dyDescent="0.2">
      <c r="B18" t="s">
        <v>28</v>
      </c>
      <c r="C18">
        <v>907.54</v>
      </c>
      <c r="D18">
        <f>VLOOKUP(Table1[[#This Row],[Wallet]],N:O,2,FALSE)</f>
        <v>926.07</v>
      </c>
      <c r="E18" t="str">
        <f>IF(Table1[[#This Row],[Balance 26689818]]&gt;=Table1[[#This Row],[Balance 26473818]],"yes","")</f>
        <v>yes</v>
      </c>
      <c r="F18">
        <f>IF(Table1[[#This Row],[Eligible?]]="yes",Table1[[#This Row],[Balance 26473818]],0)</f>
        <v>907.54</v>
      </c>
      <c r="G18" s="1">
        <f>Table1[[#This Row],[Amt eligible]]/$F$224</f>
        <v>5.2959573716405616E-3</v>
      </c>
      <c r="H18" s="1">
        <f>Table1[[#This Row],[% total]]*$K$6</f>
        <v>3.7892574994088219</v>
      </c>
      <c r="N18" t="s">
        <v>29</v>
      </c>
      <c r="O18">
        <v>8455.1778098238192</v>
      </c>
    </row>
    <row r="19" spans="2:15" x14ac:dyDescent="0.2">
      <c r="B19" t="s">
        <v>29</v>
      </c>
      <c r="C19">
        <v>807.517809823824</v>
      </c>
      <c r="D19">
        <f>VLOOKUP(Table1[[#This Row],[Wallet]],N:O,2,FALSE)</f>
        <v>8455.1778098238192</v>
      </c>
      <c r="E19" t="str">
        <f>IF(Table1[[#This Row],[Balance 26689818]]&gt;=Table1[[#This Row],[Balance 26473818]],"yes","")</f>
        <v>yes</v>
      </c>
      <c r="F19">
        <f>IF(Table1[[#This Row],[Eligible?]]="yes",Table1[[#This Row],[Balance 26473818]],0)</f>
        <v>807.517809823824</v>
      </c>
      <c r="G19" s="1">
        <f>Table1[[#This Row],[Amt eligible]]/$F$224</f>
        <v>4.712277032050953E-3</v>
      </c>
      <c r="H19" s="1">
        <f>Table1[[#This Row],[% total]]*$K$6</f>
        <v>3.3716342164324571</v>
      </c>
      <c r="N19" t="s">
        <v>16</v>
      </c>
      <c r="O19">
        <v>8000.0861569727404</v>
      </c>
    </row>
    <row r="20" spans="2:15" x14ac:dyDescent="0.2">
      <c r="B20" t="s">
        <v>30</v>
      </c>
      <c r="C20">
        <v>805.73</v>
      </c>
      <c r="D20">
        <f>VLOOKUP(Table1[[#This Row],[Wallet]],N:O,2,FALSE)</f>
        <v>1001.29</v>
      </c>
      <c r="E20" t="str">
        <f>IF(Table1[[#This Row],[Balance 26689818]]&gt;=Table1[[#This Row],[Balance 26473818]],"yes","")</f>
        <v>yes</v>
      </c>
      <c r="F20">
        <f>IF(Table1[[#This Row],[Eligible?]]="yes",Table1[[#This Row],[Balance 26473818]],0)</f>
        <v>805.73</v>
      </c>
      <c r="G20" s="1">
        <f>Table1[[#This Row],[Amt eligible]]/$F$224</f>
        <v>4.7018442526521693E-3</v>
      </c>
      <c r="H20" s="1">
        <f>Table1[[#This Row],[% total]]*$K$6</f>
        <v>3.3641695627726271</v>
      </c>
      <c r="N20" t="s">
        <v>15</v>
      </c>
      <c r="O20">
        <v>6991.98</v>
      </c>
    </row>
    <row r="21" spans="2:15" x14ac:dyDescent="0.2">
      <c r="B21" t="s">
        <v>31</v>
      </c>
      <c r="C21">
        <v>748.1413</v>
      </c>
      <c r="D21">
        <f>VLOOKUP(Table1[[#This Row],[Wallet]],N:O,2,FALSE)</f>
        <v>967.65129999999999</v>
      </c>
      <c r="E21" t="str">
        <f>IF(Table1[[#This Row],[Balance 26689818]]&gt;=Table1[[#This Row],[Balance 26473818]],"yes","")</f>
        <v>yes</v>
      </c>
      <c r="F21">
        <f>IF(Table1[[#This Row],[Eligible?]]="yes",Table1[[#This Row],[Balance 26473818]],0)</f>
        <v>748.1413</v>
      </c>
      <c r="G21" s="1">
        <f>Table1[[#This Row],[Amt eligible]]/$F$224</f>
        <v>4.3657849050882085E-3</v>
      </c>
      <c r="H21" s="1">
        <f>Table1[[#This Row],[% total]]*$K$6</f>
        <v>3.123719099590613</v>
      </c>
      <c r="N21" t="s">
        <v>224</v>
      </c>
      <c r="O21">
        <v>5759.8605610365903</v>
      </c>
    </row>
    <row r="22" spans="2:15" x14ac:dyDescent="0.2">
      <c r="B22" t="s">
        <v>32</v>
      </c>
      <c r="C22">
        <v>711.17</v>
      </c>
      <c r="D22">
        <f>VLOOKUP(Table1[[#This Row],[Wallet]],N:O,2,FALSE)</f>
        <v>711.17</v>
      </c>
      <c r="E22" t="str">
        <f>IF(Table1[[#This Row],[Balance 26689818]]&gt;=Table1[[#This Row],[Balance 26473818]],"yes","")</f>
        <v>yes</v>
      </c>
      <c r="F22">
        <f>IF(Table1[[#This Row],[Eligible?]]="yes",Table1[[#This Row],[Balance 26473818]],0)</f>
        <v>711.17</v>
      </c>
      <c r="G22" s="1">
        <f>Table1[[#This Row],[Amt eligible]]/$F$224</f>
        <v>4.1500385701893228E-3</v>
      </c>
      <c r="H22" s="1">
        <f>Table1[[#This Row],[% total]]*$K$6</f>
        <v>2.9693525969704604</v>
      </c>
      <c r="N22" t="s">
        <v>219</v>
      </c>
      <c r="O22">
        <v>4185.3361086867199</v>
      </c>
    </row>
    <row r="23" spans="2:15" x14ac:dyDescent="0.2">
      <c r="B23" t="s">
        <v>34</v>
      </c>
      <c r="C23">
        <v>702.26</v>
      </c>
      <c r="D23">
        <f>VLOOKUP(Table1[[#This Row],[Wallet]],N:O,2,FALSE)</f>
        <v>838.80370391722602</v>
      </c>
      <c r="E23" t="str">
        <f>IF(Table1[[#This Row],[Balance 26689818]]&gt;=Table1[[#This Row],[Balance 26473818]],"yes","")</f>
        <v>yes</v>
      </c>
      <c r="F23">
        <f>IF(Table1[[#This Row],[Eligible?]]="yes",Table1[[#This Row],[Balance 26473818]],0)</f>
        <v>702.26</v>
      </c>
      <c r="G23" s="1">
        <f>Table1[[#This Row],[Amt eligible]]/$F$224</f>
        <v>4.0980441895765484E-3</v>
      </c>
      <c r="H23" s="1">
        <f>Table1[[#This Row],[% total]]*$K$6</f>
        <v>2.9321506176420202</v>
      </c>
      <c r="N23" t="s">
        <v>17</v>
      </c>
      <c r="O23">
        <v>4152.0006895745</v>
      </c>
    </row>
    <row r="24" spans="2:15" x14ac:dyDescent="0.2">
      <c r="B24" t="s">
        <v>36</v>
      </c>
      <c r="C24">
        <v>651.94000000000005</v>
      </c>
      <c r="D24">
        <f>VLOOKUP(Table1[[#This Row],[Wallet]],N:O,2,FALSE)</f>
        <v>782.06</v>
      </c>
      <c r="E24" t="str">
        <f>IF(Table1[[#This Row],[Balance 26689818]]&gt;=Table1[[#This Row],[Balance 26473818]],"yes","")</f>
        <v>yes</v>
      </c>
      <c r="F24">
        <f>IF(Table1[[#This Row],[Eligible?]]="yes",Table1[[#This Row],[Balance 26473818]],0)</f>
        <v>651.94000000000005</v>
      </c>
      <c r="G24" s="1">
        <f>Table1[[#This Row],[Amt eligible]]/$F$224</f>
        <v>3.8044014025468277E-3</v>
      </c>
      <c r="H24" s="1">
        <f>Table1[[#This Row],[% total]]*$K$6</f>
        <v>2.7220492035222552</v>
      </c>
      <c r="N24" t="s">
        <v>18</v>
      </c>
      <c r="O24">
        <v>3279.8504539032701</v>
      </c>
    </row>
    <row r="25" spans="2:15" x14ac:dyDescent="0.2">
      <c r="B25" t="s">
        <v>37</v>
      </c>
      <c r="C25">
        <v>635.21</v>
      </c>
      <c r="D25">
        <f>VLOOKUP(Table1[[#This Row],[Wallet]],N:O,2,FALSE)</f>
        <v>1028.78</v>
      </c>
      <c r="E25" t="str">
        <f>IF(Table1[[#This Row],[Balance 26689818]]&gt;=Table1[[#This Row],[Balance 26473818]],"yes","")</f>
        <v>yes</v>
      </c>
      <c r="F25">
        <f>IF(Table1[[#This Row],[Eligible?]]="yes",Table1[[#This Row],[Balance 26473818]],0)</f>
        <v>635.21</v>
      </c>
      <c r="G25" s="1">
        <f>Table1[[#This Row],[Amt eligible]]/$F$224</f>
        <v>3.7067733455713259E-3</v>
      </c>
      <c r="H25" s="1">
        <f>Table1[[#This Row],[% total]]*$K$6</f>
        <v>2.6521963287562835</v>
      </c>
      <c r="N25" t="s">
        <v>19</v>
      </c>
      <c r="O25">
        <v>3090.32</v>
      </c>
    </row>
    <row r="26" spans="2:15" x14ac:dyDescent="0.2">
      <c r="B26" t="s">
        <v>38</v>
      </c>
      <c r="C26">
        <v>633.52692998281896</v>
      </c>
      <c r="D26">
        <f>VLOOKUP(Table1[[#This Row],[Wallet]],N:O,2,FALSE)</f>
        <v>663.59532422125096</v>
      </c>
      <c r="E26" t="str">
        <f>IF(Table1[[#This Row],[Balance 26689818]]&gt;=Table1[[#This Row],[Balance 26473818]],"yes","")</f>
        <v>yes</v>
      </c>
      <c r="F26">
        <f>IF(Table1[[#This Row],[Eligible?]]="yes",Table1[[#This Row],[Balance 26473818]],0)</f>
        <v>633.52692998281896</v>
      </c>
      <c r="G26" s="1">
        <f>Table1[[#This Row],[Amt eligible]]/$F$224</f>
        <v>3.6969517762030588E-3</v>
      </c>
      <c r="H26" s="1">
        <f>Table1[[#This Row],[% total]]*$K$6</f>
        <v>2.6451689958732887</v>
      </c>
      <c r="N26" t="s">
        <v>42</v>
      </c>
      <c r="O26">
        <v>1545.67</v>
      </c>
    </row>
    <row r="27" spans="2:15" x14ac:dyDescent="0.2">
      <c r="B27" t="s">
        <v>39</v>
      </c>
      <c r="C27">
        <v>614</v>
      </c>
      <c r="D27">
        <f>VLOOKUP(Table1[[#This Row],[Wallet]],N:O,2,FALSE)</f>
        <v>614</v>
      </c>
      <c r="E27" t="str">
        <f>IF(Table1[[#This Row],[Balance 26689818]]&gt;=Table1[[#This Row],[Balance 26473818]],"yes","")</f>
        <v>yes</v>
      </c>
      <c r="F27">
        <f>IF(Table1[[#This Row],[Eligible?]]="yes",Table1[[#This Row],[Balance 26473818]],0)</f>
        <v>614</v>
      </c>
      <c r="G27" s="1">
        <f>Table1[[#This Row],[Amt eligible]]/$F$224</f>
        <v>3.5830022105772801E-3</v>
      </c>
      <c r="H27" s="1">
        <f>Table1[[#This Row],[% total]]*$K$6</f>
        <v>2.563638081668044</v>
      </c>
      <c r="N27" t="s">
        <v>21</v>
      </c>
      <c r="O27">
        <v>1364.65</v>
      </c>
    </row>
    <row r="28" spans="2:15" x14ac:dyDescent="0.2">
      <c r="B28" t="s">
        <v>40</v>
      </c>
      <c r="C28">
        <v>500</v>
      </c>
      <c r="D28">
        <f>VLOOKUP(Table1[[#This Row],[Wallet]],N:O,2,FALSE)</f>
        <v>500</v>
      </c>
      <c r="E28" t="str">
        <f>IF(Table1[[#This Row],[Balance 26689818]]&gt;=Table1[[#This Row],[Balance 26473818]],"yes","")</f>
        <v>yes</v>
      </c>
      <c r="F28">
        <f>IF(Table1[[#This Row],[Eligible?]]="yes",Table1[[#This Row],[Balance 26473818]],0)</f>
        <v>500</v>
      </c>
      <c r="G28" s="1">
        <f>Table1[[#This Row],[Amt eligible]]/$F$224</f>
        <v>2.9177542431411073E-3</v>
      </c>
      <c r="H28" s="1">
        <f>Table1[[#This Row],[% total]]*$K$6</f>
        <v>2.0876531609674625</v>
      </c>
      <c r="N28" t="s">
        <v>225</v>
      </c>
      <c r="O28">
        <v>1320.53</v>
      </c>
    </row>
    <row r="29" spans="2:15" x14ac:dyDescent="0.2">
      <c r="B29" t="s">
        <v>41</v>
      </c>
      <c r="C29">
        <v>490.43</v>
      </c>
      <c r="D29">
        <f>VLOOKUP(Table1[[#This Row],[Wallet]],N:O,2,FALSE)</f>
        <v>490.43</v>
      </c>
      <c r="E29" t="str">
        <f>IF(Table1[[#This Row],[Balance 26689818]]&gt;=Table1[[#This Row],[Balance 26473818]],"yes","")</f>
        <v>yes</v>
      </c>
      <c r="F29">
        <f>IF(Table1[[#This Row],[Eligible?]]="yes",Table1[[#This Row],[Balance 26473818]],0)</f>
        <v>490.43</v>
      </c>
      <c r="G29" s="1">
        <f>Table1[[#This Row],[Amt eligible]]/$F$224</f>
        <v>2.8619084269273869E-3</v>
      </c>
      <c r="H29" s="1">
        <f>Table1[[#This Row],[% total]]*$K$6</f>
        <v>2.0476954794665452</v>
      </c>
      <c r="N29" t="s">
        <v>22</v>
      </c>
      <c r="O29">
        <v>1164.97324025119</v>
      </c>
    </row>
    <row r="30" spans="2:15" x14ac:dyDescent="0.2">
      <c r="B30" t="s">
        <v>42</v>
      </c>
      <c r="C30">
        <v>437.11</v>
      </c>
      <c r="D30">
        <f>VLOOKUP(Table1[[#This Row],[Wallet]],N:O,2,FALSE)</f>
        <v>1545.67</v>
      </c>
      <c r="E30" t="str">
        <f>IF(Table1[[#This Row],[Balance 26689818]]&gt;=Table1[[#This Row],[Balance 26473818]],"yes","")</f>
        <v>yes</v>
      </c>
      <c r="F30">
        <f>IF(Table1[[#This Row],[Eligible?]]="yes",Table1[[#This Row],[Balance 26473818]],0)</f>
        <v>437.11</v>
      </c>
      <c r="G30" s="1">
        <f>Table1[[#This Row],[Amt eligible]]/$F$224</f>
        <v>2.5507591144388192E-3</v>
      </c>
      <c r="H30" s="1">
        <f>Table1[[#This Row],[% total]]*$K$6</f>
        <v>1.825068146380975</v>
      </c>
      <c r="N30" t="s">
        <v>37</v>
      </c>
      <c r="O30">
        <v>1028.78</v>
      </c>
    </row>
    <row r="31" spans="2:15" x14ac:dyDescent="0.2">
      <c r="B31" t="s">
        <v>43</v>
      </c>
      <c r="C31">
        <v>411.76</v>
      </c>
      <c r="D31">
        <f>VLOOKUP(Table1[[#This Row],[Wallet]],N:O,2,FALSE)</f>
        <v>584.66959845646295</v>
      </c>
      <c r="E31" t="str">
        <f>IF(Table1[[#This Row],[Balance 26689818]]&gt;=Table1[[#This Row],[Balance 26473818]],"yes","")</f>
        <v>yes</v>
      </c>
      <c r="F31">
        <f>IF(Table1[[#This Row],[Eligible?]]="yes",Table1[[#This Row],[Balance 26473818]],0)</f>
        <v>411.76</v>
      </c>
      <c r="G31" s="1">
        <f>Table1[[#This Row],[Amt eligible]]/$F$224</f>
        <v>2.4028289743115647E-3</v>
      </c>
      <c r="H31" s="1">
        <f>Table1[[#This Row],[% total]]*$K$6</f>
        <v>1.7192241311199246</v>
      </c>
      <c r="N31" t="s">
        <v>23</v>
      </c>
      <c r="O31">
        <v>1019.80226405427</v>
      </c>
    </row>
    <row r="32" spans="2:15" x14ac:dyDescent="0.2">
      <c r="B32" t="s">
        <v>44</v>
      </c>
      <c r="C32">
        <v>410.86</v>
      </c>
      <c r="D32">
        <f>VLOOKUP(Table1[[#This Row],[Wallet]],N:O,2,FALSE)</f>
        <v>889.86</v>
      </c>
      <c r="E32" t="str">
        <f>IF(Table1[[#This Row],[Balance 26689818]]&gt;=Table1[[#This Row],[Balance 26473818]],"yes","")</f>
        <v>yes</v>
      </c>
      <c r="F32">
        <f>IF(Table1[[#This Row],[Eligible?]]="yes",Table1[[#This Row],[Balance 26473818]],0)</f>
        <v>410.86</v>
      </c>
      <c r="G32" s="1">
        <f>Table1[[#This Row],[Amt eligible]]/$F$224</f>
        <v>2.3975770166739111E-3</v>
      </c>
      <c r="H32" s="1">
        <f>Table1[[#This Row],[% total]]*$K$6</f>
        <v>1.7154663554301834</v>
      </c>
      <c r="N32" t="s">
        <v>30</v>
      </c>
      <c r="O32">
        <v>1001.29</v>
      </c>
    </row>
    <row r="33" spans="2:15" x14ac:dyDescent="0.2">
      <c r="B33" t="s">
        <v>45</v>
      </c>
      <c r="C33">
        <v>373</v>
      </c>
      <c r="D33">
        <f>VLOOKUP(Table1[[#This Row],[Wallet]],N:O,2,FALSE)</f>
        <v>26250.701255883701</v>
      </c>
      <c r="E33" t="str">
        <f>IF(Table1[[#This Row],[Balance 26689818]]&gt;=Table1[[#This Row],[Balance 26473818]],"yes","")</f>
        <v>yes</v>
      </c>
      <c r="F33">
        <f>IF(Table1[[#This Row],[Eligible?]]="yes",Table1[[#This Row],[Balance 26473818]],0)</f>
        <v>373</v>
      </c>
      <c r="G33" s="1">
        <f>Table1[[#This Row],[Amt eligible]]/$F$224</f>
        <v>2.1766446653832664E-3</v>
      </c>
      <c r="H33" s="1">
        <f>Table1[[#This Row],[% total]]*$K$6</f>
        <v>1.5573892580817272</v>
      </c>
      <c r="N33" t="s">
        <v>24</v>
      </c>
      <c r="O33">
        <v>1000</v>
      </c>
    </row>
    <row r="34" spans="2:15" x14ac:dyDescent="0.2">
      <c r="B34" t="s">
        <v>46</v>
      </c>
      <c r="C34">
        <v>372.13</v>
      </c>
      <c r="D34">
        <f>VLOOKUP(Table1[[#This Row],[Wallet]],N:O,2,FALSE)</f>
        <v>372.13</v>
      </c>
      <c r="E34" t="str">
        <f>IF(Table1[[#This Row],[Balance 26689818]]&gt;=Table1[[#This Row],[Balance 26473818]],"yes","")</f>
        <v>yes</v>
      </c>
      <c r="F34">
        <f>IF(Table1[[#This Row],[Eligible?]]="yes",Table1[[#This Row],[Balance 26473818]],0)</f>
        <v>372.13</v>
      </c>
      <c r="G34" s="1">
        <f>Table1[[#This Row],[Amt eligible]]/$F$224</f>
        <v>2.1715677730002009E-3</v>
      </c>
      <c r="H34" s="1">
        <f>Table1[[#This Row],[% total]]*$K$6</f>
        <v>1.5537567415816438</v>
      </c>
      <c r="N34" t="s">
        <v>25</v>
      </c>
      <c r="O34">
        <v>1000</v>
      </c>
    </row>
    <row r="35" spans="2:15" x14ac:dyDescent="0.2">
      <c r="B35" t="s">
        <v>47</v>
      </c>
      <c r="C35">
        <v>369.4</v>
      </c>
      <c r="D35">
        <f>VLOOKUP(Table1[[#This Row],[Wallet]],N:O,2,FALSE)</f>
        <v>612.35</v>
      </c>
      <c r="E35" t="str">
        <f>IF(Table1[[#This Row],[Balance 26689818]]&gt;=Table1[[#This Row],[Balance 26473818]],"yes","")</f>
        <v>yes</v>
      </c>
      <c r="F35">
        <f>IF(Table1[[#This Row],[Eligible?]]="yes",Table1[[#This Row],[Balance 26473818]],0)</f>
        <v>369.4</v>
      </c>
      <c r="G35" s="1">
        <f>Table1[[#This Row],[Amt eligible]]/$F$224</f>
        <v>2.1556368348326503E-3</v>
      </c>
      <c r="H35" s="1">
        <f>Table1[[#This Row],[% total]]*$K$6</f>
        <v>1.5423581553227612</v>
      </c>
      <c r="N35" t="s">
        <v>31</v>
      </c>
      <c r="O35">
        <v>967.65129999999999</v>
      </c>
    </row>
    <row r="36" spans="2:15" x14ac:dyDescent="0.2">
      <c r="B36" t="s">
        <v>48</v>
      </c>
      <c r="C36">
        <v>369.4</v>
      </c>
      <c r="D36">
        <f>VLOOKUP(Table1[[#This Row],[Wallet]],N:O,2,FALSE)</f>
        <v>612.35</v>
      </c>
      <c r="E36" t="str">
        <f>IF(Table1[[#This Row],[Balance 26689818]]&gt;=Table1[[#This Row],[Balance 26473818]],"yes","")</f>
        <v>yes</v>
      </c>
      <c r="F36">
        <f>IF(Table1[[#This Row],[Eligible?]]="yes",Table1[[#This Row],[Balance 26473818]],0)</f>
        <v>369.4</v>
      </c>
      <c r="G36" s="1">
        <f>Table1[[#This Row],[Amt eligible]]/$F$224</f>
        <v>2.1556368348326503E-3</v>
      </c>
      <c r="H36" s="1">
        <f>Table1[[#This Row],[% total]]*$K$6</f>
        <v>1.5423581553227612</v>
      </c>
      <c r="N36" t="s">
        <v>27</v>
      </c>
      <c r="O36">
        <v>948</v>
      </c>
    </row>
    <row r="37" spans="2:15" x14ac:dyDescent="0.2">
      <c r="B37" t="s">
        <v>49</v>
      </c>
      <c r="C37">
        <v>363.33</v>
      </c>
      <c r="D37">
        <f>VLOOKUP(Table1[[#This Row],[Wallet]],N:O,2,FALSE)</f>
        <v>382.65663707517803</v>
      </c>
      <c r="E37" t="str">
        <f>IF(Table1[[#This Row],[Balance 26689818]]&gt;=Table1[[#This Row],[Balance 26473818]],"yes","")</f>
        <v>yes</v>
      </c>
      <c r="F37">
        <f>IF(Table1[[#This Row],[Eligible?]]="yes",Table1[[#This Row],[Balance 26473818]],0)</f>
        <v>363.33</v>
      </c>
      <c r="G37" s="1">
        <f>Table1[[#This Row],[Amt eligible]]/$F$224</f>
        <v>2.120215298320917E-3</v>
      </c>
      <c r="H37" s="1">
        <f>Table1[[#This Row],[% total]]*$K$6</f>
        <v>1.5170140459486161</v>
      </c>
      <c r="N37" t="s">
        <v>28</v>
      </c>
      <c r="O37">
        <v>926.07</v>
      </c>
    </row>
    <row r="38" spans="2:15" x14ac:dyDescent="0.2">
      <c r="B38" t="s">
        <v>50</v>
      </c>
      <c r="C38">
        <v>350.78677083082499</v>
      </c>
      <c r="D38">
        <f>VLOOKUP(Table1[[#This Row],[Wallet]],N:O,2,FALSE)</f>
        <v>350.78677083082499</v>
      </c>
      <c r="E38" t="str">
        <f>IF(Table1[[#This Row],[Balance 26689818]]&gt;=Table1[[#This Row],[Balance 26473818]],"yes","")</f>
        <v>yes</v>
      </c>
      <c r="F38">
        <f>IF(Table1[[#This Row],[Eligible?]]="yes",Table1[[#This Row],[Balance 26473818]],0)</f>
        <v>350.78677083082499</v>
      </c>
      <c r="G38" s="1">
        <f>Table1[[#This Row],[Amt eligible]]/$F$224</f>
        <v>2.047019178058814E-3</v>
      </c>
      <c r="H38" s="1">
        <f>Table1[[#This Row],[% total]]*$K$6</f>
        <v>1.4646422219010813</v>
      </c>
      <c r="N38" t="s">
        <v>44</v>
      </c>
      <c r="O38">
        <v>889.86</v>
      </c>
    </row>
    <row r="39" spans="2:15" x14ac:dyDescent="0.2">
      <c r="B39" t="s">
        <v>51</v>
      </c>
      <c r="C39">
        <v>326.10000000000002</v>
      </c>
      <c r="D39">
        <f>VLOOKUP(Table1[[#This Row],[Wallet]],N:O,2,FALSE)</f>
        <v>345.06</v>
      </c>
      <c r="E39" t="str">
        <f>IF(Table1[[#This Row],[Balance 26689818]]&gt;=Table1[[#This Row],[Balance 26473818]],"yes","")</f>
        <v>yes</v>
      </c>
      <c r="F39">
        <f>IF(Table1[[#This Row],[Eligible?]]="yes",Table1[[#This Row],[Balance 26473818]],0)</f>
        <v>326.10000000000002</v>
      </c>
      <c r="G39" s="1">
        <f>Table1[[#This Row],[Amt eligible]]/$F$224</f>
        <v>1.9029593173766305E-3</v>
      </c>
      <c r="H39" s="1">
        <f>Table1[[#This Row],[% total]]*$K$6</f>
        <v>1.3615673915829791</v>
      </c>
      <c r="N39" t="s">
        <v>34</v>
      </c>
      <c r="O39">
        <v>838.80370391722602</v>
      </c>
    </row>
    <row r="40" spans="2:15" x14ac:dyDescent="0.2">
      <c r="B40" t="s">
        <v>52</v>
      </c>
      <c r="C40">
        <v>300</v>
      </c>
      <c r="D40">
        <f>VLOOKUP(Table1[[#This Row],[Wallet]],N:O,2,FALSE)</f>
        <v>300</v>
      </c>
      <c r="E40" t="str">
        <f>IF(Table1[[#This Row],[Balance 26689818]]&gt;=Table1[[#This Row],[Balance 26473818]],"yes","")</f>
        <v>yes</v>
      </c>
      <c r="F40">
        <f>IF(Table1[[#This Row],[Eligible?]]="yes",Table1[[#This Row],[Balance 26473818]],0)</f>
        <v>300</v>
      </c>
      <c r="G40" s="1">
        <f>Table1[[#This Row],[Amt eligible]]/$F$224</f>
        <v>1.7506525458846646E-3</v>
      </c>
      <c r="H40" s="1">
        <f>Table1[[#This Row],[% total]]*$K$6</f>
        <v>1.2525918965804774</v>
      </c>
      <c r="N40" t="s">
        <v>36</v>
      </c>
      <c r="O40">
        <v>782.06</v>
      </c>
    </row>
    <row r="41" spans="2:15" x14ac:dyDescent="0.2">
      <c r="B41" t="s">
        <v>53</v>
      </c>
      <c r="C41">
        <v>264.40438574000001</v>
      </c>
      <c r="D41">
        <f>VLOOKUP(Table1[[#This Row],[Wallet]],N:O,2,FALSE)</f>
        <v>521.90308574000005</v>
      </c>
      <c r="E41" t="str">
        <f>IF(Table1[[#This Row],[Balance 26689818]]&gt;=Table1[[#This Row],[Balance 26473818]],"yes","")</f>
        <v>yes</v>
      </c>
      <c r="F41">
        <f>IF(Table1[[#This Row],[Eligible?]]="yes",Table1[[#This Row],[Balance 26473818]],0)</f>
        <v>264.40438574000001</v>
      </c>
      <c r="G41" s="1">
        <f>Table1[[#This Row],[Amt eligible]]/$F$224</f>
        <v>1.5429340367960063E-3</v>
      </c>
      <c r="H41" s="1">
        <f>Table1[[#This Row],[% total]]*$K$6</f>
        <v>1.1039693033275424</v>
      </c>
      <c r="N41" t="s">
        <v>226</v>
      </c>
      <c r="O41">
        <v>739.63194057586895</v>
      </c>
    </row>
    <row r="42" spans="2:15" x14ac:dyDescent="0.2">
      <c r="B42" t="s">
        <v>54</v>
      </c>
      <c r="C42">
        <v>258</v>
      </c>
      <c r="D42">
        <f>VLOOKUP(Table1[[#This Row],[Wallet]],N:O,2,FALSE)</f>
        <v>258</v>
      </c>
      <c r="E42" t="str">
        <f>IF(Table1[[#This Row],[Balance 26689818]]&gt;=Table1[[#This Row],[Balance 26473818]],"yes","")</f>
        <v>yes</v>
      </c>
      <c r="F42">
        <f>IF(Table1[[#This Row],[Eligible?]]="yes",Table1[[#This Row],[Balance 26473818]],0)</f>
        <v>258</v>
      </c>
      <c r="G42" s="1">
        <f>Table1[[#This Row],[Amt eligible]]/$F$224</f>
        <v>1.5055611894608115E-3</v>
      </c>
      <c r="H42" s="1">
        <f>Table1[[#This Row],[% total]]*$K$6</f>
        <v>1.0772290310592105</v>
      </c>
      <c r="N42" t="s">
        <v>32</v>
      </c>
      <c r="O42">
        <v>711.17</v>
      </c>
    </row>
    <row r="43" spans="2:15" x14ac:dyDescent="0.2">
      <c r="B43" t="s">
        <v>55</v>
      </c>
      <c r="C43">
        <v>250</v>
      </c>
      <c r="D43">
        <f>VLOOKUP(Table1[[#This Row],[Wallet]],N:O,2,FALSE)</f>
        <v>250</v>
      </c>
      <c r="E43" t="str">
        <f>IF(Table1[[#This Row],[Balance 26689818]]&gt;=Table1[[#This Row],[Balance 26473818]],"yes","")</f>
        <v>yes</v>
      </c>
      <c r="F43">
        <f>IF(Table1[[#This Row],[Eligible?]]="yes",Table1[[#This Row],[Balance 26473818]],0)</f>
        <v>250</v>
      </c>
      <c r="G43" s="1">
        <f>Table1[[#This Row],[Amt eligible]]/$F$224</f>
        <v>1.4588771215705537E-3</v>
      </c>
      <c r="H43" s="1">
        <f>Table1[[#This Row],[% total]]*$K$6</f>
        <v>1.0438265804837312</v>
      </c>
      <c r="N43" t="s">
        <v>38</v>
      </c>
      <c r="O43">
        <v>663.59532422125096</v>
      </c>
    </row>
    <row r="44" spans="2:15" x14ac:dyDescent="0.2">
      <c r="B44" t="s">
        <v>56</v>
      </c>
      <c r="C44">
        <v>237.58</v>
      </c>
      <c r="D44">
        <f>VLOOKUP(Table1[[#This Row],[Wallet]],N:O,2,FALSE)</f>
        <v>368.92</v>
      </c>
      <c r="E44" t="str">
        <f>IF(Table1[[#This Row],[Balance 26689818]]&gt;=Table1[[#This Row],[Balance 26473818]],"yes","")</f>
        <v>yes</v>
      </c>
      <c r="F44">
        <f>IF(Table1[[#This Row],[Eligible?]]="yes",Table1[[#This Row],[Balance 26473818]],0)</f>
        <v>237.58</v>
      </c>
      <c r="G44" s="1">
        <f>Table1[[#This Row],[Amt eligible]]/$F$224</f>
        <v>1.3864001061709287E-3</v>
      </c>
      <c r="H44" s="1">
        <f>Table1[[#This Row],[% total]]*$K$6</f>
        <v>0.99196927596529949</v>
      </c>
      <c r="N44" t="s">
        <v>206</v>
      </c>
      <c r="O44">
        <v>660.66</v>
      </c>
    </row>
    <row r="45" spans="2:15" x14ac:dyDescent="0.2">
      <c r="B45" t="s">
        <v>57</v>
      </c>
      <c r="C45">
        <v>227.51</v>
      </c>
      <c r="D45">
        <f>VLOOKUP(Table1[[#This Row],[Wallet]],N:O,2,FALSE)</f>
        <v>227.51</v>
      </c>
      <c r="E45" t="str">
        <f>IF(Table1[[#This Row],[Balance 26689818]]&gt;=Table1[[#This Row],[Balance 26473818]],"yes","")</f>
        <v>yes</v>
      </c>
      <c r="F45">
        <f>IF(Table1[[#This Row],[Eligible?]]="yes",Table1[[#This Row],[Balance 26473818]],0)</f>
        <v>227.51</v>
      </c>
      <c r="G45" s="1">
        <f>Table1[[#This Row],[Amt eligible]]/$F$224</f>
        <v>1.3276365357140667E-3</v>
      </c>
      <c r="H45" s="1">
        <f>Table1[[#This Row],[% total]]*$K$6</f>
        <v>0.94992394130341473</v>
      </c>
      <c r="N45" t="s">
        <v>33</v>
      </c>
      <c r="O45">
        <v>637.96</v>
      </c>
    </row>
    <row r="46" spans="2:15" x14ac:dyDescent="0.2">
      <c r="B46" t="s">
        <v>58</v>
      </c>
      <c r="C46">
        <v>209</v>
      </c>
      <c r="D46">
        <f>VLOOKUP(Table1[[#This Row],[Wallet]],N:O,2,FALSE)</f>
        <v>302.91040371889</v>
      </c>
      <c r="E46" t="str">
        <f>IF(Table1[[#This Row],[Balance 26689818]]&gt;=Table1[[#This Row],[Balance 26473818]],"yes","")</f>
        <v>yes</v>
      </c>
      <c r="F46">
        <f>IF(Table1[[#This Row],[Eligible?]]="yes",Table1[[#This Row],[Balance 26473818]],0)</f>
        <v>209</v>
      </c>
      <c r="G46" s="1">
        <f>Table1[[#This Row],[Amt eligible]]/$F$224</f>
        <v>1.219621273632983E-3</v>
      </c>
      <c r="H46" s="1">
        <f>Table1[[#This Row],[% total]]*$K$6</f>
        <v>0.8726390212843993</v>
      </c>
      <c r="N46" t="s">
        <v>39</v>
      </c>
      <c r="O46">
        <v>614</v>
      </c>
    </row>
    <row r="47" spans="2:15" x14ac:dyDescent="0.2">
      <c r="B47" t="s">
        <v>59</v>
      </c>
      <c r="C47">
        <v>208.55678247548201</v>
      </c>
      <c r="D47">
        <f>VLOOKUP(Table1[[#This Row],[Wallet]],N:O,2,FALSE)</f>
        <v>208.55678247548201</v>
      </c>
      <c r="E47" t="str">
        <f>IF(Table1[[#This Row],[Balance 26689818]]&gt;=Table1[[#This Row],[Balance 26473818]],"yes","")</f>
        <v>yes</v>
      </c>
      <c r="F47">
        <f>IF(Table1[[#This Row],[Eligible?]]="yes",Table1[[#This Row],[Balance 26473818]],0)</f>
        <v>208.55678247548201</v>
      </c>
      <c r="G47" s="1">
        <f>Table1[[#This Row],[Amt eligible]]/$F$224</f>
        <v>1.2170348740073891E-3</v>
      </c>
      <c r="H47" s="1">
        <f>Table1[[#This Row],[% total]]*$K$6</f>
        <v>0.87078845235228697</v>
      </c>
      <c r="N47" t="s">
        <v>47</v>
      </c>
      <c r="O47">
        <v>612.35</v>
      </c>
    </row>
    <row r="48" spans="2:15" x14ac:dyDescent="0.2">
      <c r="B48" t="s">
        <v>60</v>
      </c>
      <c r="C48">
        <v>207.745372916436</v>
      </c>
      <c r="D48">
        <f>VLOOKUP(Table1[[#This Row],[Wallet]],N:O,2,FALSE)</f>
        <v>300.32537291643598</v>
      </c>
      <c r="E48" t="str">
        <f>IF(Table1[[#This Row],[Balance 26689818]]&gt;=Table1[[#This Row],[Balance 26473818]],"yes","")</f>
        <v>yes</v>
      </c>
      <c r="F48">
        <f>IF(Table1[[#This Row],[Eligible?]]="yes",Table1[[#This Row],[Balance 26473818]],0)</f>
        <v>207.745372916436</v>
      </c>
      <c r="G48" s="1">
        <f>Table1[[#This Row],[Amt eligible]]/$F$224</f>
        <v>1.2122998866397256E-3</v>
      </c>
      <c r="H48" s="1">
        <f>Table1[[#This Row],[% total]]*$K$6</f>
        <v>0.8674005688907237</v>
      </c>
      <c r="N48" t="s">
        <v>48</v>
      </c>
      <c r="O48">
        <v>612.35</v>
      </c>
    </row>
    <row r="49" spans="2:15" x14ac:dyDescent="0.2">
      <c r="B49" t="s">
        <v>61</v>
      </c>
      <c r="C49">
        <v>198</v>
      </c>
      <c r="D49">
        <f>VLOOKUP(Table1[[#This Row],[Wallet]],N:O,2,FALSE)</f>
        <v>348</v>
      </c>
      <c r="E49" t="str">
        <f>IF(Table1[[#This Row],[Balance 26689818]]&gt;=Table1[[#This Row],[Balance 26473818]],"yes","")</f>
        <v>yes</v>
      </c>
      <c r="F49">
        <f>IF(Table1[[#This Row],[Eligible?]]="yes",Table1[[#This Row],[Balance 26473818]],0)</f>
        <v>198</v>
      </c>
      <c r="G49" s="1">
        <f>Table1[[#This Row],[Amt eligible]]/$F$224</f>
        <v>1.1554306802838785E-3</v>
      </c>
      <c r="H49" s="1">
        <f>Table1[[#This Row],[% total]]*$K$6</f>
        <v>0.82671065174311509</v>
      </c>
      <c r="N49" t="s">
        <v>43</v>
      </c>
      <c r="O49">
        <v>584.66959845646295</v>
      </c>
    </row>
    <row r="50" spans="2:15" x14ac:dyDescent="0.2">
      <c r="B50" t="s">
        <v>62</v>
      </c>
      <c r="C50">
        <v>194.09</v>
      </c>
      <c r="D50">
        <f>VLOOKUP(Table1[[#This Row],[Wallet]],N:O,2,FALSE)</f>
        <v>200.09</v>
      </c>
      <c r="E50" t="str">
        <f>IF(Table1[[#This Row],[Balance 26689818]]&gt;=Table1[[#This Row],[Balance 26473818]],"yes","")</f>
        <v>yes</v>
      </c>
      <c r="F50">
        <f>IF(Table1[[#This Row],[Eligible?]]="yes",Table1[[#This Row],[Balance 26473818]],0)</f>
        <v>194.09</v>
      </c>
      <c r="G50" s="1">
        <f>Table1[[#This Row],[Amt eligible]]/$F$224</f>
        <v>1.1326138421025151E-3</v>
      </c>
      <c r="H50" s="1">
        <f>Table1[[#This Row],[% total]]*$K$6</f>
        <v>0.81038520402434955</v>
      </c>
      <c r="N50" t="s">
        <v>35</v>
      </c>
      <c r="O50">
        <v>565.30996567479997</v>
      </c>
    </row>
    <row r="51" spans="2:15" x14ac:dyDescent="0.2">
      <c r="B51" t="s">
        <v>63</v>
      </c>
      <c r="C51">
        <v>190.99036310906601</v>
      </c>
      <c r="D51">
        <f>VLOOKUP(Table1[[#This Row],[Wallet]],N:O,2,FALSE)</f>
        <v>190.99036310906601</v>
      </c>
      <c r="E51" t="str">
        <f>IF(Table1[[#This Row],[Balance 26689818]]&gt;=Table1[[#This Row],[Balance 26473818]],"yes","")</f>
        <v>yes</v>
      </c>
      <c r="F51">
        <f>IF(Table1[[#This Row],[Eligible?]]="yes",Table1[[#This Row],[Balance 26473818]],0)</f>
        <v>190.99036310906601</v>
      </c>
      <c r="G51" s="1">
        <f>Table1[[#This Row],[Amt eligible]]/$F$224</f>
        <v>1.1145258847210765E-3</v>
      </c>
      <c r="H51" s="1">
        <f>Table1[[#This Row],[% total]]*$K$6</f>
        <v>0.79744327051793018</v>
      </c>
      <c r="N51" t="s">
        <v>53</v>
      </c>
      <c r="O51">
        <v>521.90308574000005</v>
      </c>
    </row>
    <row r="52" spans="2:15" x14ac:dyDescent="0.2">
      <c r="B52" t="s">
        <v>64</v>
      </c>
      <c r="C52">
        <v>179.02</v>
      </c>
      <c r="D52">
        <f>VLOOKUP(Table1[[#This Row],[Wallet]],N:O,2,FALSE)</f>
        <v>326.80181801445599</v>
      </c>
      <c r="E52" t="str">
        <f>IF(Table1[[#This Row],[Balance 26689818]]&gt;=Table1[[#This Row],[Balance 26473818]],"yes","")</f>
        <v>yes</v>
      </c>
      <c r="F52">
        <f>IF(Table1[[#This Row],[Eligible?]]="yes",Table1[[#This Row],[Balance 26473818]],0)</f>
        <v>179.02</v>
      </c>
      <c r="G52" s="1">
        <f>Table1[[#This Row],[Amt eligible]]/$F$224</f>
        <v>1.0446727292142421E-3</v>
      </c>
      <c r="H52" s="1">
        <f>Table1[[#This Row],[% total]]*$K$6</f>
        <v>0.74746333775279028</v>
      </c>
      <c r="N52" t="s">
        <v>40</v>
      </c>
      <c r="O52">
        <v>500</v>
      </c>
    </row>
    <row r="53" spans="2:15" x14ac:dyDescent="0.2">
      <c r="B53" t="s">
        <v>65</v>
      </c>
      <c r="C53">
        <v>174</v>
      </c>
      <c r="D53">
        <f>VLOOKUP(Table1[[#This Row],[Wallet]],N:O,2,FALSE)</f>
        <v>174</v>
      </c>
      <c r="E53" t="str">
        <f>IF(Table1[[#This Row],[Balance 26689818]]&gt;=Table1[[#This Row],[Balance 26473818]],"yes","")</f>
        <v>yes</v>
      </c>
      <c r="F53">
        <f>IF(Table1[[#This Row],[Eligible?]]="yes",Table1[[#This Row],[Balance 26473818]],0)</f>
        <v>174</v>
      </c>
      <c r="G53" s="1">
        <f>Table1[[#This Row],[Amt eligible]]/$F$224</f>
        <v>1.0153784766131055E-3</v>
      </c>
      <c r="H53" s="1">
        <f>Table1[[#This Row],[% total]]*$K$6</f>
        <v>0.72650330001667696</v>
      </c>
      <c r="N53" t="s">
        <v>227</v>
      </c>
      <c r="O53">
        <v>492.87</v>
      </c>
    </row>
    <row r="54" spans="2:15" x14ac:dyDescent="0.2">
      <c r="B54" t="s">
        <v>66</v>
      </c>
      <c r="C54">
        <v>163</v>
      </c>
      <c r="D54">
        <f>VLOOKUP(Table1[[#This Row],[Wallet]],N:O,2,FALSE)</f>
        <v>163</v>
      </c>
      <c r="E54" t="str">
        <f>IF(Table1[[#This Row],[Balance 26689818]]&gt;=Table1[[#This Row],[Balance 26473818]],"yes","")</f>
        <v>yes</v>
      </c>
      <c r="F54">
        <f>IF(Table1[[#This Row],[Eligible?]]="yes",Table1[[#This Row],[Balance 26473818]],0)</f>
        <v>163</v>
      </c>
      <c r="G54" s="1">
        <f>Table1[[#This Row],[Amt eligible]]/$F$224</f>
        <v>9.5118788326400104E-4</v>
      </c>
      <c r="H54" s="1">
        <f>Table1[[#This Row],[% total]]*$K$6</f>
        <v>0.68057493047539275</v>
      </c>
      <c r="N54" t="s">
        <v>41</v>
      </c>
      <c r="O54">
        <v>490.43</v>
      </c>
    </row>
    <row r="55" spans="2:15" x14ac:dyDescent="0.2">
      <c r="B55" t="s">
        <v>67</v>
      </c>
      <c r="C55">
        <v>148.61000000000001</v>
      </c>
      <c r="D55">
        <f>VLOOKUP(Table1[[#This Row],[Wallet]],N:O,2,FALSE)</f>
        <v>148.61000000000001</v>
      </c>
      <c r="E55" t="str">
        <f>IF(Table1[[#This Row],[Balance 26689818]]&gt;=Table1[[#This Row],[Balance 26473818]],"yes","")</f>
        <v>yes</v>
      </c>
      <c r="F55">
        <f>IF(Table1[[#This Row],[Eligible?]]="yes",Table1[[#This Row],[Balance 26473818]],0)</f>
        <v>148.61000000000001</v>
      </c>
      <c r="G55" s="1">
        <f>Table1[[#This Row],[Amt eligible]]/$F$224</f>
        <v>8.6721491614640011E-4</v>
      </c>
      <c r="H55" s="1">
        <f>Table1[[#This Row],[% total]]*$K$6</f>
        <v>0.6204922725027493</v>
      </c>
      <c r="N55" t="s">
        <v>49</v>
      </c>
      <c r="O55">
        <v>382.65663707517803</v>
      </c>
    </row>
    <row r="56" spans="2:15" x14ac:dyDescent="0.2">
      <c r="B56" t="s">
        <v>68</v>
      </c>
      <c r="C56">
        <v>135.74070970239799</v>
      </c>
      <c r="D56">
        <f>VLOOKUP(Table1[[#This Row],[Wallet]],N:O,2,FALSE)</f>
        <v>135.74070970239799</v>
      </c>
      <c r="E56" t="str">
        <f>IF(Table1[[#This Row],[Balance 26689818]]&gt;=Table1[[#This Row],[Balance 26473818]],"yes","")</f>
        <v>yes</v>
      </c>
      <c r="F56">
        <f>IF(Table1[[#This Row],[Eligible?]]="yes",Table1[[#This Row],[Balance 26473818]],0)</f>
        <v>135.74070970239799</v>
      </c>
      <c r="G56" s="1">
        <f>Table1[[#This Row],[Amt eligible]]/$F$224</f>
        <v>7.9211606340231415E-4</v>
      </c>
      <c r="H56" s="1">
        <f>Table1[[#This Row],[% total]]*$K$6</f>
        <v>0.56675904336435579</v>
      </c>
      <c r="N56" t="s">
        <v>46</v>
      </c>
      <c r="O56">
        <v>372.13</v>
      </c>
    </row>
    <row r="57" spans="2:15" x14ac:dyDescent="0.2">
      <c r="B57" t="s">
        <v>70</v>
      </c>
      <c r="C57">
        <v>123</v>
      </c>
      <c r="D57">
        <f>VLOOKUP(Table1[[#This Row],[Wallet]],N:O,2,FALSE)</f>
        <v>128</v>
      </c>
      <c r="E57" t="str">
        <f>IF(Table1[[#This Row],[Balance 26689818]]&gt;=Table1[[#This Row],[Balance 26473818]],"yes","")</f>
        <v>yes</v>
      </c>
      <c r="F57">
        <f>IF(Table1[[#This Row],[Eligible?]]="yes",Table1[[#This Row],[Balance 26473818]],0)</f>
        <v>123</v>
      </c>
      <c r="G57" s="1">
        <f>Table1[[#This Row],[Amt eligible]]/$F$224</f>
        <v>7.1776754381271243E-4</v>
      </c>
      <c r="H57" s="1">
        <f>Table1[[#This Row],[% total]]*$K$6</f>
        <v>0.51356267759799579</v>
      </c>
      <c r="N57" t="s">
        <v>56</v>
      </c>
      <c r="O57">
        <v>368.92</v>
      </c>
    </row>
    <row r="58" spans="2:15" x14ac:dyDescent="0.2">
      <c r="B58" t="s">
        <v>71</v>
      </c>
      <c r="C58">
        <v>117</v>
      </c>
      <c r="D58">
        <f>VLOOKUP(Table1[[#This Row],[Wallet]],N:O,2,FALSE)</f>
        <v>117</v>
      </c>
      <c r="E58" t="str">
        <f>IF(Table1[[#This Row],[Balance 26689818]]&gt;=Table1[[#This Row],[Balance 26473818]],"yes","")</f>
        <v>yes</v>
      </c>
      <c r="F58">
        <f>IF(Table1[[#This Row],[Eligible?]]="yes",Table1[[#This Row],[Balance 26473818]],0)</f>
        <v>117</v>
      </c>
      <c r="G58" s="1">
        <f>Table1[[#This Row],[Amt eligible]]/$F$224</f>
        <v>6.8275449289501911E-4</v>
      </c>
      <c r="H58" s="1">
        <f>Table1[[#This Row],[% total]]*$K$6</f>
        <v>0.4885108396663862</v>
      </c>
      <c r="N58" t="s">
        <v>228</v>
      </c>
      <c r="O58">
        <v>351.28686215302997</v>
      </c>
    </row>
    <row r="59" spans="2:15" x14ac:dyDescent="0.2">
      <c r="B59" t="s">
        <v>72</v>
      </c>
      <c r="C59">
        <v>116.27</v>
      </c>
      <c r="D59">
        <f>VLOOKUP(Table1[[#This Row],[Wallet]],N:O,2,FALSE)</f>
        <v>152.27000000000001</v>
      </c>
      <c r="E59" t="str">
        <f>IF(Table1[[#This Row],[Balance 26689818]]&gt;=Table1[[#This Row],[Balance 26473818]],"yes","")</f>
        <v>yes</v>
      </c>
      <c r="F59">
        <f>IF(Table1[[#This Row],[Eligible?]]="yes",Table1[[#This Row],[Balance 26473818]],0)</f>
        <v>116.27</v>
      </c>
      <c r="G59" s="1">
        <f>Table1[[#This Row],[Amt eligible]]/$F$224</f>
        <v>6.784945717000331E-4</v>
      </c>
      <c r="H59" s="1">
        <f>Table1[[#This Row],[% total]]*$K$6</f>
        <v>0.48546286605137368</v>
      </c>
      <c r="N59" t="s">
        <v>50</v>
      </c>
      <c r="O59">
        <v>350.78677083082499</v>
      </c>
    </row>
    <row r="60" spans="2:15" x14ac:dyDescent="0.2">
      <c r="B60" t="s">
        <v>73</v>
      </c>
      <c r="C60">
        <v>101.75</v>
      </c>
      <c r="D60">
        <f>VLOOKUP(Table1[[#This Row],[Wallet]],N:O,2,FALSE)</f>
        <v>101.75</v>
      </c>
      <c r="E60" t="str">
        <f>IF(Table1[[#This Row],[Balance 26689818]]&gt;=Table1[[#This Row],[Balance 26473818]],"yes","")</f>
        <v>yes</v>
      </c>
      <c r="F60">
        <f>IF(Table1[[#This Row],[Eligible?]]="yes",Table1[[#This Row],[Balance 26473818]],0)</f>
        <v>101.75</v>
      </c>
      <c r="G60" s="1">
        <f>Table1[[#This Row],[Amt eligible]]/$F$224</f>
        <v>5.9376298847921543E-4</v>
      </c>
      <c r="H60" s="1">
        <f>Table1[[#This Row],[% total]]*$K$6</f>
        <v>0.42483741825687865</v>
      </c>
      <c r="N60" t="s">
        <v>100</v>
      </c>
      <c r="O60">
        <v>349.99</v>
      </c>
    </row>
    <row r="61" spans="2:15" x14ac:dyDescent="0.2">
      <c r="B61" t="s">
        <v>74</v>
      </c>
      <c r="C61">
        <v>100.26</v>
      </c>
      <c r="D61">
        <f>VLOOKUP(Table1[[#This Row],[Wallet]],N:O,2,FALSE)</f>
        <v>100.26</v>
      </c>
      <c r="E61" t="str">
        <f>IF(Table1[[#This Row],[Balance 26689818]]&gt;=Table1[[#This Row],[Balance 26473818]],"yes","")</f>
        <v>yes</v>
      </c>
      <c r="F61">
        <f>IF(Table1[[#This Row],[Eligible?]]="yes",Table1[[#This Row],[Balance 26473818]],0)</f>
        <v>100.26</v>
      </c>
      <c r="G61" s="1">
        <f>Table1[[#This Row],[Amt eligible]]/$F$224</f>
        <v>5.8506808083465494E-4</v>
      </c>
      <c r="H61" s="1">
        <f>Table1[[#This Row],[% total]]*$K$6</f>
        <v>0.41861621183719561</v>
      </c>
      <c r="N61" t="s">
        <v>61</v>
      </c>
      <c r="O61">
        <v>348</v>
      </c>
    </row>
    <row r="62" spans="2:15" x14ac:dyDescent="0.2">
      <c r="B62" t="s">
        <v>75</v>
      </c>
      <c r="C62">
        <v>100</v>
      </c>
      <c r="D62">
        <f>VLOOKUP(Table1[[#This Row],[Wallet]],N:O,2,FALSE)</f>
        <v>100</v>
      </c>
      <c r="E62" t="str">
        <f>IF(Table1[[#This Row],[Balance 26689818]]&gt;=Table1[[#This Row],[Balance 26473818]],"yes","")</f>
        <v>yes</v>
      </c>
      <c r="F62">
        <f>IF(Table1[[#This Row],[Eligible?]]="yes",Table1[[#This Row],[Balance 26473818]],0)</f>
        <v>100</v>
      </c>
      <c r="G62" s="1">
        <f>Table1[[#This Row],[Amt eligible]]/$F$224</f>
        <v>5.8355084862822147E-4</v>
      </c>
      <c r="H62" s="1">
        <f>Table1[[#This Row],[% total]]*$K$6</f>
        <v>0.41753063219349246</v>
      </c>
      <c r="N62" t="s">
        <v>51</v>
      </c>
      <c r="O62">
        <v>345.06</v>
      </c>
    </row>
    <row r="63" spans="2:15" x14ac:dyDescent="0.2">
      <c r="B63" t="s">
        <v>76</v>
      </c>
      <c r="C63">
        <v>89.101997516290794</v>
      </c>
      <c r="D63">
        <f>VLOOKUP(Table1[[#This Row],[Wallet]],N:O,2,FALSE)</f>
        <v>117.21101889262501</v>
      </c>
      <c r="E63" t="str">
        <f>IF(Table1[[#This Row],[Balance 26689818]]&gt;=Table1[[#This Row],[Balance 26473818]],"yes","")</f>
        <v>yes</v>
      </c>
      <c r="F63">
        <f>IF(Table1[[#This Row],[Eligible?]]="yes",Table1[[#This Row],[Balance 26473818]],0)</f>
        <v>89.101997516290794</v>
      </c>
      <c r="G63" s="1">
        <f>Table1[[#This Row],[Amt eligible]]/$F$224</f>
        <v>5.199554626510118E-4</v>
      </c>
      <c r="H63" s="1">
        <f>Table1[[#This Row],[% total]]*$K$6</f>
        <v>0.37202813352679892</v>
      </c>
      <c r="N63" t="s">
        <v>229</v>
      </c>
      <c r="O63">
        <v>335</v>
      </c>
    </row>
    <row r="64" spans="2:15" x14ac:dyDescent="0.2">
      <c r="B64" t="s">
        <v>77</v>
      </c>
      <c r="C64">
        <v>87.84</v>
      </c>
      <c r="D64">
        <f>VLOOKUP(Table1[[#This Row],[Wallet]],N:O,2,FALSE)</f>
        <v>100</v>
      </c>
      <c r="E64" t="str">
        <f>IF(Table1[[#This Row],[Balance 26689818]]&gt;=Table1[[#This Row],[Balance 26473818]],"yes","")</f>
        <v>yes</v>
      </c>
      <c r="F64">
        <f>IF(Table1[[#This Row],[Eligible?]]="yes",Table1[[#This Row],[Balance 26473818]],0)</f>
        <v>87.84</v>
      </c>
      <c r="G64" s="1">
        <f>Table1[[#This Row],[Amt eligible]]/$F$224</f>
        <v>5.1259106543502975E-4</v>
      </c>
      <c r="H64" s="1">
        <f>Table1[[#This Row],[% total]]*$K$6</f>
        <v>0.36675890731876376</v>
      </c>
      <c r="N64" t="s">
        <v>64</v>
      </c>
      <c r="O64">
        <v>326.80181801445599</v>
      </c>
    </row>
    <row r="65" spans="2:15" x14ac:dyDescent="0.2">
      <c r="B65" t="s">
        <v>78</v>
      </c>
      <c r="C65">
        <v>87.57</v>
      </c>
      <c r="D65">
        <f>VLOOKUP(Table1[[#This Row],[Wallet]],N:O,2,FALSE)</f>
        <v>87.57</v>
      </c>
      <c r="E65" t="str">
        <f>IF(Table1[[#This Row],[Balance 26689818]]&gt;=Table1[[#This Row],[Balance 26473818]],"yes","")</f>
        <v>yes</v>
      </c>
      <c r="F65">
        <f>IF(Table1[[#This Row],[Eligible?]]="yes",Table1[[#This Row],[Balance 26473818]],0)</f>
        <v>87.57</v>
      </c>
      <c r="G65" s="1">
        <f>Table1[[#This Row],[Amt eligible]]/$F$224</f>
        <v>5.1101547814373356E-4</v>
      </c>
      <c r="H65" s="1">
        <f>Table1[[#This Row],[% total]]*$K$6</f>
        <v>0.36563157461184137</v>
      </c>
      <c r="N65" t="s">
        <v>85</v>
      </c>
      <c r="O65">
        <v>309.40965112761199</v>
      </c>
    </row>
    <row r="66" spans="2:15" x14ac:dyDescent="0.2">
      <c r="B66" t="s">
        <v>80</v>
      </c>
      <c r="C66">
        <v>81.349999999999994</v>
      </c>
      <c r="D66">
        <f>VLOOKUP(Table1[[#This Row],[Wallet]],N:O,2,FALSE)</f>
        <v>81.349999999999994</v>
      </c>
      <c r="E66" t="str">
        <f>IF(Table1[[#This Row],[Balance 26689818]]&gt;=Table1[[#This Row],[Balance 26473818]],"yes","")</f>
        <v>yes</v>
      </c>
      <c r="F66">
        <f>IF(Table1[[#This Row],[Eligible?]]="yes",Table1[[#This Row],[Balance 26473818]],0)</f>
        <v>81.349999999999994</v>
      </c>
      <c r="G66" s="1">
        <f>Table1[[#This Row],[Amt eligible]]/$F$224</f>
        <v>4.7471861535905815E-4</v>
      </c>
      <c r="H66" s="1">
        <f>Table1[[#This Row],[% total]]*$K$6</f>
        <v>0.3396611692894061</v>
      </c>
      <c r="N66" t="s">
        <v>58</v>
      </c>
      <c r="O66">
        <v>302.91040371889</v>
      </c>
    </row>
    <row r="67" spans="2:15" x14ac:dyDescent="0.2">
      <c r="B67" t="s">
        <v>81</v>
      </c>
      <c r="C67">
        <v>79.86</v>
      </c>
      <c r="D67">
        <f>VLOOKUP(Table1[[#This Row],[Wallet]],N:O,2,FALSE)</f>
        <v>121.372485868103</v>
      </c>
      <c r="E67" t="str">
        <f>IF(Table1[[#This Row],[Balance 26689818]]&gt;=Table1[[#This Row],[Balance 26473818]],"yes","")</f>
        <v>yes</v>
      </c>
      <c r="F67">
        <f>IF(Table1[[#This Row],[Eligible?]]="yes",Table1[[#This Row],[Balance 26473818]],0)</f>
        <v>79.86</v>
      </c>
      <c r="G67" s="1">
        <f>Table1[[#This Row],[Amt eligible]]/$F$224</f>
        <v>4.6602370771449772E-4</v>
      </c>
      <c r="H67" s="1">
        <f>Table1[[#This Row],[% total]]*$K$6</f>
        <v>0.33343996286972311</v>
      </c>
      <c r="N67" t="s">
        <v>60</v>
      </c>
      <c r="O67">
        <v>300.32537291643598</v>
      </c>
    </row>
    <row r="68" spans="2:15" x14ac:dyDescent="0.2">
      <c r="B68" t="s">
        <v>82</v>
      </c>
      <c r="C68">
        <v>78.98</v>
      </c>
      <c r="D68">
        <f>VLOOKUP(Table1[[#This Row],[Wallet]],N:O,2,FALSE)</f>
        <v>78.98</v>
      </c>
      <c r="E68" t="str">
        <f>IF(Table1[[#This Row],[Balance 26689818]]&gt;=Table1[[#This Row],[Balance 26473818]],"yes","")</f>
        <v>yes</v>
      </c>
      <c r="F68">
        <f>IF(Table1[[#This Row],[Eligible?]]="yes",Table1[[#This Row],[Balance 26473818]],0)</f>
        <v>78.98</v>
      </c>
      <c r="G68" s="1">
        <f>Table1[[#This Row],[Amt eligible]]/$F$224</f>
        <v>4.6088846024656938E-4</v>
      </c>
      <c r="H68" s="1">
        <f>Table1[[#This Row],[% total]]*$K$6</f>
        <v>0.32976569330642042</v>
      </c>
      <c r="N68" t="s">
        <v>52</v>
      </c>
      <c r="O68">
        <v>300</v>
      </c>
    </row>
    <row r="69" spans="2:15" x14ac:dyDescent="0.2">
      <c r="B69" t="s">
        <v>83</v>
      </c>
      <c r="C69">
        <v>78.549882524991403</v>
      </c>
      <c r="D69">
        <f>VLOOKUP(Table1[[#This Row],[Wallet]],N:O,2,FALSE)</f>
        <v>78.668721144020296</v>
      </c>
      <c r="E69" t="str">
        <f>IF(Table1[[#This Row],[Balance 26689818]]&gt;=Table1[[#This Row],[Balance 26473818]],"yes","")</f>
        <v>yes</v>
      </c>
      <c r="F69">
        <f>IF(Table1[[#This Row],[Eligible?]]="yes",Table1[[#This Row],[Balance 26473818]],0)</f>
        <v>78.549882524991403</v>
      </c>
      <c r="G69" s="1">
        <f>Table1[[#This Row],[Amt eligible]]/$F$224</f>
        <v>4.5837850607105839E-4</v>
      </c>
      <c r="H69" s="1">
        <f>Table1[[#This Row],[% total]]*$K$6</f>
        <v>0.32796982109384226</v>
      </c>
      <c r="N69" t="s">
        <v>101</v>
      </c>
      <c r="O69">
        <v>273.52</v>
      </c>
    </row>
    <row r="70" spans="2:15" x14ac:dyDescent="0.2">
      <c r="B70" t="s">
        <v>84</v>
      </c>
      <c r="C70">
        <v>75</v>
      </c>
      <c r="D70">
        <f>VLOOKUP(Table1[[#This Row],[Wallet]],N:O,2,FALSE)</f>
        <v>85</v>
      </c>
      <c r="E70" t="str">
        <f>IF(Table1[[#This Row],[Balance 26689818]]&gt;=Table1[[#This Row],[Balance 26473818]],"yes","")</f>
        <v>yes</v>
      </c>
      <c r="F70">
        <f>IF(Table1[[#This Row],[Eligible?]]="yes",Table1[[#This Row],[Balance 26473818]],0)</f>
        <v>75</v>
      </c>
      <c r="G70" s="1">
        <f>Table1[[#This Row],[Amt eligible]]/$F$224</f>
        <v>4.3766313647116616E-4</v>
      </c>
      <c r="H70" s="1">
        <f>Table1[[#This Row],[% total]]*$K$6</f>
        <v>0.31314797414511936</v>
      </c>
      <c r="N70" t="s">
        <v>54</v>
      </c>
      <c r="O70">
        <v>258</v>
      </c>
    </row>
    <row r="71" spans="2:15" x14ac:dyDescent="0.2">
      <c r="B71" t="s">
        <v>85</v>
      </c>
      <c r="C71">
        <v>72.87</v>
      </c>
      <c r="D71">
        <f>VLOOKUP(Table1[[#This Row],[Wallet]],N:O,2,FALSE)</f>
        <v>309.40965112761199</v>
      </c>
      <c r="E71" t="str">
        <f>IF(Table1[[#This Row],[Balance 26689818]]&gt;=Table1[[#This Row],[Balance 26473818]],"yes","")</f>
        <v>yes</v>
      </c>
      <c r="F71">
        <f>IF(Table1[[#This Row],[Eligible?]]="yes",Table1[[#This Row],[Balance 26473818]],0)</f>
        <v>72.87</v>
      </c>
      <c r="G71" s="1">
        <f>Table1[[#This Row],[Amt eligible]]/$F$224</f>
        <v>4.2523350339538501E-4</v>
      </c>
      <c r="H71" s="1">
        <f>Table1[[#This Row],[% total]]*$K$6</f>
        <v>0.30425457167939796</v>
      </c>
      <c r="N71" t="s">
        <v>55</v>
      </c>
      <c r="O71">
        <v>250</v>
      </c>
    </row>
    <row r="72" spans="2:15" x14ac:dyDescent="0.2">
      <c r="B72" t="s">
        <v>86</v>
      </c>
      <c r="C72">
        <v>65.98</v>
      </c>
      <c r="D72">
        <f>VLOOKUP(Table1[[#This Row],[Wallet]],N:O,2,FALSE)</f>
        <v>68.900000000000006</v>
      </c>
      <c r="E72" t="str">
        <f>IF(Table1[[#This Row],[Balance 26689818]]&gt;=Table1[[#This Row],[Balance 26473818]],"yes","")</f>
        <v>yes</v>
      </c>
      <c r="F72">
        <f>IF(Table1[[#This Row],[Eligible?]]="yes",Table1[[#This Row],[Balance 26473818]],0)</f>
        <v>65.98</v>
      </c>
      <c r="G72" s="1">
        <f>Table1[[#This Row],[Amt eligible]]/$F$224</f>
        <v>3.850268499249006E-4</v>
      </c>
      <c r="H72" s="1">
        <f>Table1[[#This Row],[% total]]*$K$6</f>
        <v>0.27548671112126638</v>
      </c>
      <c r="N72" t="s">
        <v>57</v>
      </c>
      <c r="O72">
        <v>227.51</v>
      </c>
    </row>
    <row r="73" spans="2:15" x14ac:dyDescent="0.2">
      <c r="B73" t="s">
        <v>87</v>
      </c>
      <c r="C73">
        <v>65.81</v>
      </c>
      <c r="D73">
        <f>VLOOKUP(Table1[[#This Row],[Wallet]],N:O,2,FALSE)</f>
        <v>68.86</v>
      </c>
      <c r="E73" t="str">
        <f>IF(Table1[[#This Row],[Balance 26689818]]&gt;=Table1[[#This Row],[Balance 26473818]],"yes","")</f>
        <v>yes</v>
      </c>
      <c r="F73">
        <f>IF(Table1[[#This Row],[Eligible?]]="yes",Table1[[#This Row],[Balance 26473818]],0)</f>
        <v>65.81</v>
      </c>
      <c r="G73" s="1">
        <f>Table1[[#This Row],[Amt eligible]]/$F$224</f>
        <v>3.8403481348223259E-4</v>
      </c>
      <c r="H73" s="1">
        <f>Table1[[#This Row],[% total]]*$K$6</f>
        <v>0.2747769090465374</v>
      </c>
      <c r="N73" t="s">
        <v>59</v>
      </c>
      <c r="O73">
        <v>208.55678247548201</v>
      </c>
    </row>
    <row r="74" spans="2:15" x14ac:dyDescent="0.2">
      <c r="B74" t="s">
        <v>88</v>
      </c>
      <c r="C74">
        <v>64.37</v>
      </c>
      <c r="D74">
        <f>VLOOKUP(Table1[[#This Row],[Wallet]],N:O,2,FALSE)</f>
        <v>64.37</v>
      </c>
      <c r="E74" t="str">
        <f>IF(Table1[[#This Row],[Balance 26689818]]&gt;=Table1[[#This Row],[Balance 26473818]],"yes","")</f>
        <v>yes</v>
      </c>
      <c r="F74">
        <f>IF(Table1[[#This Row],[Eligible?]]="yes",Table1[[#This Row],[Balance 26473818]],0)</f>
        <v>64.37</v>
      </c>
      <c r="G74" s="1">
        <f>Table1[[#This Row],[Amt eligible]]/$F$224</f>
        <v>3.7563168126198619E-4</v>
      </c>
      <c r="H74" s="1">
        <f>Table1[[#This Row],[% total]]*$K$6</f>
        <v>0.26876446794295111</v>
      </c>
      <c r="N74" t="s">
        <v>62</v>
      </c>
      <c r="O74">
        <v>200.09</v>
      </c>
    </row>
    <row r="75" spans="2:15" x14ac:dyDescent="0.2">
      <c r="B75" t="s">
        <v>89</v>
      </c>
      <c r="C75">
        <v>63.74</v>
      </c>
      <c r="D75">
        <f>VLOOKUP(Table1[[#This Row],[Wallet]],N:O,2,FALSE)</f>
        <v>75.150000000000006</v>
      </c>
      <c r="E75" t="str">
        <f>IF(Table1[[#This Row],[Balance 26689818]]&gt;=Table1[[#This Row],[Balance 26473818]],"yes","")</f>
        <v>yes</v>
      </c>
      <c r="F75">
        <f>IF(Table1[[#This Row],[Eligible?]]="yes",Table1[[#This Row],[Balance 26473818]],0)</f>
        <v>63.74</v>
      </c>
      <c r="G75" s="1">
        <f>Table1[[#This Row],[Amt eligible]]/$F$224</f>
        <v>3.7195531091562841E-4</v>
      </c>
      <c r="H75" s="1">
        <f>Table1[[#This Row],[% total]]*$K$6</f>
        <v>0.26613402496013211</v>
      </c>
      <c r="N75" t="s">
        <v>63</v>
      </c>
      <c r="O75">
        <v>190.99036310906601</v>
      </c>
    </row>
    <row r="76" spans="2:15" x14ac:dyDescent="0.2">
      <c r="B76" t="s">
        <v>90</v>
      </c>
      <c r="C76">
        <v>60.05</v>
      </c>
      <c r="D76">
        <f>VLOOKUP(Table1[[#This Row],[Wallet]],N:O,2,FALSE)</f>
        <v>90.665602106484201</v>
      </c>
      <c r="E76" t="str">
        <f>IF(Table1[[#This Row],[Balance 26689818]]&gt;=Table1[[#This Row],[Balance 26473818]],"yes","")</f>
        <v>yes</v>
      </c>
      <c r="F76">
        <f>IF(Table1[[#This Row],[Eligible?]]="yes",Table1[[#This Row],[Balance 26473818]],0)</f>
        <v>60.05</v>
      </c>
      <c r="G76" s="1">
        <f>Table1[[#This Row],[Amt eligible]]/$F$224</f>
        <v>3.50422284601247E-4</v>
      </c>
      <c r="H76" s="1">
        <f>Table1[[#This Row],[% total]]*$K$6</f>
        <v>0.25072714463219226</v>
      </c>
      <c r="N76" t="s">
        <v>230</v>
      </c>
      <c r="O76">
        <v>185.17</v>
      </c>
    </row>
    <row r="77" spans="2:15" x14ac:dyDescent="0.2">
      <c r="B77" t="s">
        <v>91</v>
      </c>
      <c r="C77">
        <v>59.18</v>
      </c>
      <c r="D77">
        <f>VLOOKUP(Table1[[#This Row],[Wallet]],N:O,2,FALSE)</f>
        <v>59.18</v>
      </c>
      <c r="E77" t="str">
        <f>IF(Table1[[#This Row],[Balance 26689818]]&gt;=Table1[[#This Row],[Balance 26473818]],"yes","")</f>
        <v>yes</v>
      </c>
      <c r="F77">
        <f>IF(Table1[[#This Row],[Eligible?]]="yes",Table1[[#This Row],[Balance 26473818]],0)</f>
        <v>59.18</v>
      </c>
      <c r="G77" s="1">
        <f>Table1[[#This Row],[Amt eligible]]/$F$224</f>
        <v>3.4534539221818148E-4</v>
      </c>
      <c r="H77" s="1">
        <f>Table1[[#This Row],[% total]]*$K$6</f>
        <v>0.24709462813210886</v>
      </c>
      <c r="N77" t="s">
        <v>231</v>
      </c>
      <c r="O77">
        <v>184.544792024548</v>
      </c>
    </row>
    <row r="78" spans="2:15" x14ac:dyDescent="0.2">
      <c r="B78" t="s">
        <v>92</v>
      </c>
      <c r="C78">
        <v>56.898180000000004</v>
      </c>
      <c r="D78">
        <f>VLOOKUP(Table1[[#This Row],[Wallet]],N:O,2,FALSE)</f>
        <v>106.91030411319301</v>
      </c>
      <c r="E78" t="str">
        <f>IF(Table1[[#This Row],[Balance 26689818]]&gt;=Table1[[#This Row],[Balance 26473818]],"yes","")</f>
        <v>yes</v>
      </c>
      <c r="F78">
        <f>IF(Table1[[#This Row],[Eligible?]]="yes",Table1[[#This Row],[Balance 26473818]],0)</f>
        <v>56.898180000000004</v>
      </c>
      <c r="G78" s="1">
        <f>Table1[[#This Row],[Amt eligible]]/$F$224</f>
        <v>3.32029812244013E-4</v>
      </c>
      <c r="H78" s="1">
        <f>Table1[[#This Row],[% total]]*$K$6</f>
        <v>0.2375673306605913</v>
      </c>
      <c r="N78" t="s">
        <v>65</v>
      </c>
      <c r="O78">
        <v>174</v>
      </c>
    </row>
    <row r="79" spans="2:15" x14ac:dyDescent="0.2">
      <c r="B79" t="s">
        <v>93</v>
      </c>
      <c r="C79">
        <v>56.73</v>
      </c>
      <c r="D79">
        <f>VLOOKUP(Table1[[#This Row],[Wallet]],N:O,2,FALSE)</f>
        <v>60.021004881390297</v>
      </c>
      <c r="E79" t="str">
        <f>IF(Table1[[#This Row],[Balance 26689818]]&gt;=Table1[[#This Row],[Balance 26473818]],"yes","")</f>
        <v>yes</v>
      </c>
      <c r="F79">
        <f>IF(Table1[[#This Row],[Eligible?]]="yes",Table1[[#This Row],[Balance 26473818]],0)</f>
        <v>56.73</v>
      </c>
      <c r="G79" s="1">
        <f>Table1[[#This Row],[Amt eligible]]/$F$224</f>
        <v>3.3104839642679007E-4</v>
      </c>
      <c r="H79" s="1">
        <f>Table1[[#This Row],[% total]]*$K$6</f>
        <v>0.23686512764336828</v>
      </c>
      <c r="N79" t="s">
        <v>66</v>
      </c>
      <c r="O79">
        <v>163</v>
      </c>
    </row>
    <row r="80" spans="2:15" x14ac:dyDescent="0.2">
      <c r="B80" t="s">
        <v>94</v>
      </c>
      <c r="C80">
        <v>55.07</v>
      </c>
      <c r="D80">
        <f>VLOOKUP(Table1[[#This Row],[Wallet]],N:O,2,FALSE)</f>
        <v>55.07</v>
      </c>
      <c r="E80" t="str">
        <f>IF(Table1[[#This Row],[Balance 26689818]]&gt;=Table1[[#This Row],[Balance 26473818]],"yes","")</f>
        <v>yes</v>
      </c>
      <c r="F80">
        <f>IF(Table1[[#This Row],[Eligible?]]="yes",Table1[[#This Row],[Balance 26473818]],0)</f>
        <v>55.07</v>
      </c>
      <c r="G80" s="1">
        <f>Table1[[#This Row],[Amt eligible]]/$F$224</f>
        <v>3.2136145233956157E-4</v>
      </c>
      <c r="H80" s="1">
        <f>Table1[[#This Row],[% total]]*$K$6</f>
        <v>0.22993411914895631</v>
      </c>
      <c r="N80" t="s">
        <v>232</v>
      </c>
      <c r="O80">
        <v>157.05221932444601</v>
      </c>
    </row>
    <row r="81" spans="2:15" x14ac:dyDescent="0.2">
      <c r="B81" t="s">
        <v>95</v>
      </c>
      <c r="C81">
        <v>54.274993389212</v>
      </c>
      <c r="D81">
        <f>VLOOKUP(Table1[[#This Row],[Wallet]],N:O,2,FALSE)</f>
        <v>54.274993389212</v>
      </c>
      <c r="E81" t="str">
        <f>IF(Table1[[#This Row],[Balance 26689818]]&gt;=Table1[[#This Row],[Balance 26473818]],"yes","")</f>
        <v>yes</v>
      </c>
      <c r="F81">
        <f>IF(Table1[[#This Row],[Eligible?]]="yes",Table1[[#This Row],[Balance 26473818]],0)</f>
        <v>54.274993389212</v>
      </c>
      <c r="G81" s="1">
        <f>Table1[[#This Row],[Amt eligible]]/$F$224</f>
        <v>3.1672218451565777E-4</v>
      </c>
      <c r="H81" s="1">
        <f>Table1[[#This Row],[% total]]*$K$6</f>
        <v>0.22661472302095312</v>
      </c>
      <c r="N81" t="s">
        <v>72</v>
      </c>
      <c r="O81">
        <v>152.27000000000001</v>
      </c>
    </row>
    <row r="82" spans="2:15" x14ac:dyDescent="0.2">
      <c r="B82" t="s">
        <v>96</v>
      </c>
      <c r="C82">
        <v>54</v>
      </c>
      <c r="D82">
        <f>VLOOKUP(Table1[[#This Row],[Wallet]],N:O,2,FALSE)</f>
        <v>54</v>
      </c>
      <c r="E82" t="str">
        <f>IF(Table1[[#This Row],[Balance 26689818]]&gt;=Table1[[#This Row],[Balance 26473818]],"yes","")</f>
        <v>yes</v>
      </c>
      <c r="F82">
        <f>IF(Table1[[#This Row],[Eligible?]]="yes",Table1[[#This Row],[Balance 26473818]],0)</f>
        <v>54</v>
      </c>
      <c r="G82" s="1">
        <f>Table1[[#This Row],[Amt eligible]]/$F$224</f>
        <v>3.151174582592396E-4</v>
      </c>
      <c r="H82" s="1">
        <f>Table1[[#This Row],[% total]]*$K$6</f>
        <v>0.22546654138448594</v>
      </c>
      <c r="N82" t="s">
        <v>67</v>
      </c>
      <c r="O82">
        <v>148.61000000000001</v>
      </c>
    </row>
    <row r="83" spans="2:15" x14ac:dyDescent="0.2">
      <c r="B83" t="s">
        <v>97</v>
      </c>
      <c r="C83">
        <v>50.74</v>
      </c>
      <c r="D83">
        <f>VLOOKUP(Table1[[#This Row],[Wallet]],N:O,2,FALSE)</f>
        <v>55.74</v>
      </c>
      <c r="E83" t="str">
        <f>IF(Table1[[#This Row],[Balance 26689818]]&gt;=Table1[[#This Row],[Balance 26473818]],"yes","")</f>
        <v>yes</v>
      </c>
      <c r="F83">
        <f>IF(Table1[[#This Row],[Eligible?]]="yes",Table1[[#This Row],[Balance 26473818]],0)</f>
        <v>50.74</v>
      </c>
      <c r="G83" s="1">
        <f>Table1[[#This Row],[Amt eligible]]/$F$224</f>
        <v>2.9609370059395962E-4</v>
      </c>
      <c r="H83" s="1">
        <f>Table1[[#This Row],[% total]]*$K$6</f>
        <v>0.2118550427749781</v>
      </c>
      <c r="N83" t="s">
        <v>233</v>
      </c>
      <c r="O83">
        <v>146.47631999999999</v>
      </c>
    </row>
    <row r="84" spans="2:15" x14ac:dyDescent="0.2">
      <c r="B84" t="s">
        <v>98</v>
      </c>
      <c r="C84">
        <v>49.64</v>
      </c>
      <c r="D84">
        <f>VLOOKUP(Table1[[#This Row],[Wallet]],N:O,2,FALSE)</f>
        <v>100.906502157764</v>
      </c>
      <c r="E84" t="str">
        <f>IF(Table1[[#This Row],[Balance 26689818]]&gt;=Table1[[#This Row],[Balance 26473818]],"yes","")</f>
        <v>yes</v>
      </c>
      <c r="F84">
        <f>IF(Table1[[#This Row],[Eligible?]]="yes",Table1[[#This Row],[Balance 26473818]],0)</f>
        <v>49.64</v>
      </c>
      <c r="G84" s="1">
        <f>Table1[[#This Row],[Amt eligible]]/$F$224</f>
        <v>2.8967464125904914E-4</v>
      </c>
      <c r="H84" s="1">
        <f>Table1[[#This Row],[% total]]*$K$6</f>
        <v>0.20726220582084964</v>
      </c>
      <c r="N84" t="s">
        <v>68</v>
      </c>
      <c r="O84">
        <v>135.74070970239799</v>
      </c>
    </row>
    <row r="85" spans="2:15" x14ac:dyDescent="0.2">
      <c r="B85" t="s">
        <v>99</v>
      </c>
      <c r="C85">
        <v>49.39</v>
      </c>
      <c r="D85">
        <f>VLOOKUP(Table1[[#This Row],[Wallet]],N:O,2,FALSE)</f>
        <v>51.579424258905497</v>
      </c>
      <c r="E85" t="str">
        <f>IF(Table1[[#This Row],[Balance 26689818]]&gt;=Table1[[#This Row],[Balance 26473818]],"yes","")</f>
        <v>yes</v>
      </c>
      <c r="F85">
        <f>IF(Table1[[#This Row],[Eligible?]]="yes",Table1[[#This Row],[Balance 26473818]],0)</f>
        <v>49.39</v>
      </c>
      <c r="G85" s="1">
        <f>Table1[[#This Row],[Amt eligible]]/$F$224</f>
        <v>2.8821576413747858E-4</v>
      </c>
      <c r="H85" s="1">
        <f>Table1[[#This Row],[% total]]*$K$6</f>
        <v>0.20621837924036593</v>
      </c>
      <c r="N85" t="s">
        <v>234</v>
      </c>
      <c r="O85">
        <v>132.69</v>
      </c>
    </row>
    <row r="86" spans="2:15" x14ac:dyDescent="0.2">
      <c r="B86" t="s">
        <v>100</v>
      </c>
      <c r="C86">
        <v>49.11</v>
      </c>
      <c r="D86">
        <f>VLOOKUP(Table1[[#This Row],[Wallet]],N:O,2,FALSE)</f>
        <v>349.99</v>
      </c>
      <c r="E86" t="str">
        <f>IF(Table1[[#This Row],[Balance 26689818]]&gt;=Table1[[#This Row],[Balance 26473818]],"yes","")</f>
        <v>yes</v>
      </c>
      <c r="F86">
        <f>IF(Table1[[#This Row],[Eligible?]]="yes",Table1[[#This Row],[Balance 26473818]],0)</f>
        <v>49.11</v>
      </c>
      <c r="G86" s="1">
        <f>Table1[[#This Row],[Amt eligible]]/$F$224</f>
        <v>2.8658182176131958E-4</v>
      </c>
      <c r="H86" s="1">
        <f>Table1[[#This Row],[% total]]*$K$6</f>
        <v>0.20504929347022416</v>
      </c>
      <c r="N86" t="s">
        <v>70</v>
      </c>
      <c r="O86">
        <v>128</v>
      </c>
    </row>
    <row r="87" spans="2:15" x14ac:dyDescent="0.2">
      <c r="B87" t="s">
        <v>101</v>
      </c>
      <c r="C87">
        <v>46.65</v>
      </c>
      <c r="D87">
        <f>VLOOKUP(Table1[[#This Row],[Wallet]],N:O,2,FALSE)</f>
        <v>273.52</v>
      </c>
      <c r="E87" t="str">
        <f>IF(Table1[[#This Row],[Balance 26689818]]&gt;=Table1[[#This Row],[Balance 26473818]],"yes","")</f>
        <v>yes</v>
      </c>
      <c r="F87">
        <f>IF(Table1[[#This Row],[Eligible?]]="yes",Table1[[#This Row],[Balance 26473818]],0)</f>
        <v>46.65</v>
      </c>
      <c r="G87" s="1">
        <f>Table1[[#This Row],[Amt eligible]]/$F$224</f>
        <v>2.7222647088506535E-4</v>
      </c>
      <c r="H87" s="1">
        <f>Table1[[#This Row],[% total]]*$K$6</f>
        <v>0.19477803991826426</v>
      </c>
      <c r="N87" t="s">
        <v>235</v>
      </c>
      <c r="O87">
        <v>123.03</v>
      </c>
    </row>
    <row r="88" spans="2:15" x14ac:dyDescent="0.2">
      <c r="B88" t="s">
        <v>102</v>
      </c>
      <c r="C88">
        <v>45.82</v>
      </c>
      <c r="D88">
        <f>VLOOKUP(Table1[[#This Row],[Wallet]],N:O,2,FALSE)</f>
        <v>45.82</v>
      </c>
      <c r="E88" t="str">
        <f>IF(Table1[[#This Row],[Balance 26689818]]&gt;=Table1[[#This Row],[Balance 26473818]],"yes","")</f>
        <v>yes</v>
      </c>
      <c r="F88">
        <f>IF(Table1[[#This Row],[Eligible?]]="yes",Table1[[#This Row],[Balance 26473818]],0)</f>
        <v>45.82</v>
      </c>
      <c r="G88" s="1">
        <f>Table1[[#This Row],[Amt eligible]]/$F$224</f>
        <v>2.673829988414511E-4</v>
      </c>
      <c r="H88" s="1">
        <f>Table1[[#This Row],[% total]]*$K$6</f>
        <v>0.19131253567105827</v>
      </c>
      <c r="N88" t="s">
        <v>81</v>
      </c>
      <c r="O88">
        <v>121.372485868103</v>
      </c>
    </row>
    <row r="89" spans="2:15" x14ac:dyDescent="0.2">
      <c r="B89" t="s">
        <v>103</v>
      </c>
      <c r="C89">
        <v>45.74</v>
      </c>
      <c r="D89">
        <f>VLOOKUP(Table1[[#This Row],[Wallet]],N:O,2,FALSE)</f>
        <v>45.74</v>
      </c>
      <c r="E89" t="str">
        <f>IF(Table1[[#This Row],[Balance 26689818]]&gt;=Table1[[#This Row],[Balance 26473818]],"yes","")</f>
        <v>yes</v>
      </c>
      <c r="F89">
        <f>IF(Table1[[#This Row],[Eligible?]]="yes",Table1[[#This Row],[Balance 26473818]],0)</f>
        <v>45.74</v>
      </c>
      <c r="G89" s="1">
        <f>Table1[[#This Row],[Amt eligible]]/$F$224</f>
        <v>2.6691615816254851E-4</v>
      </c>
      <c r="H89" s="1">
        <f>Table1[[#This Row],[% total]]*$K$6</f>
        <v>0.19097851116530346</v>
      </c>
      <c r="N89" t="s">
        <v>115</v>
      </c>
      <c r="O89">
        <v>120</v>
      </c>
    </row>
    <row r="90" spans="2:15" x14ac:dyDescent="0.2">
      <c r="B90" t="s">
        <v>104</v>
      </c>
      <c r="C90">
        <v>44</v>
      </c>
      <c r="D90">
        <f>VLOOKUP(Table1[[#This Row],[Wallet]],N:O,2,FALSE)</f>
        <v>44</v>
      </c>
      <c r="E90" t="str">
        <f>IF(Table1[[#This Row],[Balance 26689818]]&gt;=Table1[[#This Row],[Balance 26473818]],"yes","")</f>
        <v>yes</v>
      </c>
      <c r="F90">
        <f>IF(Table1[[#This Row],[Eligible?]]="yes",Table1[[#This Row],[Balance 26473818]],0)</f>
        <v>44</v>
      </c>
      <c r="G90" s="1">
        <f>Table1[[#This Row],[Amt eligible]]/$F$224</f>
        <v>2.5676237339641747E-4</v>
      </c>
      <c r="H90" s="1">
        <f>Table1[[#This Row],[% total]]*$K$6</f>
        <v>0.1837134781651367</v>
      </c>
      <c r="N90" t="s">
        <v>76</v>
      </c>
      <c r="O90">
        <v>117.21101889262501</v>
      </c>
    </row>
    <row r="91" spans="2:15" x14ac:dyDescent="0.2">
      <c r="B91" t="s">
        <v>105</v>
      </c>
      <c r="C91">
        <v>41.045499999999997</v>
      </c>
      <c r="D91">
        <f>VLOOKUP(Table1[[#This Row],[Wallet]],N:O,2,FALSE)</f>
        <v>109.04126969484901</v>
      </c>
      <c r="E91" t="str">
        <f>IF(Table1[[#This Row],[Balance 26689818]]&gt;=Table1[[#This Row],[Balance 26473818]],"yes","")</f>
        <v>yes</v>
      </c>
      <c r="F91">
        <f>IF(Table1[[#This Row],[Eligible?]]="yes",Table1[[#This Row],[Balance 26473818]],0)</f>
        <v>41.045499999999997</v>
      </c>
      <c r="G91" s="1">
        <f>Table1[[#This Row],[Amt eligible]]/$F$224</f>
        <v>2.3952136357369665E-4</v>
      </c>
      <c r="H91" s="1">
        <f>Table1[[#This Row],[% total]]*$K$6</f>
        <v>0.17137753563697994</v>
      </c>
      <c r="N91" t="s">
        <v>71</v>
      </c>
      <c r="O91">
        <v>117</v>
      </c>
    </row>
    <row r="92" spans="2:15" x14ac:dyDescent="0.2">
      <c r="B92" t="s">
        <v>106</v>
      </c>
      <c r="C92">
        <v>40.08</v>
      </c>
      <c r="D92">
        <f>VLOOKUP(Table1[[#This Row],[Wallet]],N:O,2,FALSE)</f>
        <v>40.08</v>
      </c>
      <c r="E92" t="str">
        <f>IF(Table1[[#This Row],[Balance 26689818]]&gt;=Table1[[#This Row],[Balance 26473818]],"yes","")</f>
        <v>yes</v>
      </c>
      <c r="F92">
        <f>IF(Table1[[#This Row],[Eligible?]]="yes",Table1[[#This Row],[Balance 26473818]],0)</f>
        <v>40.08</v>
      </c>
      <c r="G92" s="1">
        <f>Table1[[#This Row],[Amt eligible]]/$F$224</f>
        <v>2.3388718013019118E-4</v>
      </c>
      <c r="H92" s="1">
        <f>Table1[[#This Row],[% total]]*$K$6</f>
        <v>0.16734627738315178</v>
      </c>
      <c r="N92" t="s">
        <v>105</v>
      </c>
      <c r="O92">
        <v>109.04126969484901</v>
      </c>
    </row>
    <row r="93" spans="2:15" x14ac:dyDescent="0.2">
      <c r="B93" t="s">
        <v>107</v>
      </c>
      <c r="C93">
        <v>40</v>
      </c>
      <c r="D93">
        <f>VLOOKUP(Table1[[#This Row],[Wallet]],N:O,2,FALSE)</f>
        <v>40</v>
      </c>
      <c r="E93" t="str">
        <f>IF(Table1[[#This Row],[Balance 26689818]]&gt;=Table1[[#This Row],[Balance 26473818]],"yes","")</f>
        <v>yes</v>
      </c>
      <c r="F93">
        <f>IF(Table1[[#This Row],[Eligible?]]="yes",Table1[[#This Row],[Balance 26473818]],0)</f>
        <v>40</v>
      </c>
      <c r="G93" s="1">
        <f>Table1[[#This Row],[Amt eligible]]/$F$224</f>
        <v>2.3342033945128861E-4</v>
      </c>
      <c r="H93" s="1">
        <f>Table1[[#This Row],[% total]]*$K$6</f>
        <v>0.16701225287739699</v>
      </c>
      <c r="N93" t="s">
        <v>92</v>
      </c>
      <c r="O93">
        <v>106.91030411319301</v>
      </c>
    </row>
    <row r="94" spans="2:15" x14ac:dyDescent="0.2">
      <c r="B94" t="s">
        <v>108</v>
      </c>
      <c r="C94">
        <v>38.29</v>
      </c>
      <c r="D94">
        <f>VLOOKUP(Table1[[#This Row],[Wallet]],N:O,2,FALSE)</f>
        <v>55.183592555797098</v>
      </c>
      <c r="E94" t="str">
        <f>IF(Table1[[#This Row],[Balance 26689818]]&gt;=Table1[[#This Row],[Balance 26473818]],"yes","")</f>
        <v>yes</v>
      </c>
      <c r="F94">
        <f>IF(Table1[[#This Row],[Eligible?]]="yes",Table1[[#This Row],[Balance 26473818]],0)</f>
        <v>38.29</v>
      </c>
      <c r="G94" s="1">
        <f>Table1[[#This Row],[Amt eligible]]/$F$224</f>
        <v>2.23441619939746E-4</v>
      </c>
      <c r="H94" s="1">
        <f>Table1[[#This Row],[% total]]*$K$6</f>
        <v>0.15987247906688826</v>
      </c>
      <c r="N94" t="s">
        <v>236</v>
      </c>
      <c r="O94">
        <v>102.59</v>
      </c>
    </row>
    <row r="95" spans="2:15" x14ac:dyDescent="0.2">
      <c r="B95" t="s">
        <v>109</v>
      </c>
      <c r="C95">
        <v>35.189</v>
      </c>
      <c r="D95">
        <f>VLOOKUP(Table1[[#This Row],[Wallet]],N:O,2,FALSE)</f>
        <v>37.719000000000001</v>
      </c>
      <c r="E95" t="str">
        <f>IF(Table1[[#This Row],[Balance 26689818]]&gt;=Table1[[#This Row],[Balance 26473818]],"yes","")</f>
        <v>yes</v>
      </c>
      <c r="F95">
        <f>IF(Table1[[#This Row],[Eligible?]]="yes",Table1[[#This Row],[Balance 26473818]],0)</f>
        <v>35.189</v>
      </c>
      <c r="G95" s="1">
        <f>Table1[[#This Row],[Amt eligible]]/$F$224</f>
        <v>2.0534570812378488E-4</v>
      </c>
      <c r="H95" s="1">
        <f>Table1[[#This Row],[% total]]*$K$6</f>
        <v>0.14692485416256809</v>
      </c>
      <c r="N95" t="s">
        <v>73</v>
      </c>
      <c r="O95">
        <v>101.75</v>
      </c>
    </row>
    <row r="96" spans="2:15" x14ac:dyDescent="0.2">
      <c r="B96" t="s">
        <v>110</v>
      </c>
      <c r="C96">
        <v>32.884070000000001</v>
      </c>
      <c r="D96">
        <f>VLOOKUP(Table1[[#This Row],[Wallet]],N:O,2,FALSE)</f>
        <v>64.166181106120305</v>
      </c>
      <c r="E96" t="str">
        <f>IF(Table1[[#This Row],[Balance 26689818]]&gt;=Table1[[#This Row],[Balance 26473818]],"yes","")</f>
        <v>yes</v>
      </c>
      <c r="F96">
        <f>IF(Table1[[#This Row],[Eligible?]]="yes",Table1[[#This Row],[Balance 26473818]],0)</f>
        <v>32.884070000000001</v>
      </c>
      <c r="G96" s="1">
        <f>Table1[[#This Row],[Amt eligible]]/$F$224</f>
        <v>1.9189526954849841E-4</v>
      </c>
      <c r="H96" s="1">
        <f>Table1[[#This Row],[% total]]*$K$6</f>
        <v>0.13730106536195061</v>
      </c>
      <c r="N96" t="s">
        <v>98</v>
      </c>
      <c r="O96">
        <v>100.906502157764</v>
      </c>
    </row>
    <row r="97" spans="2:15" x14ac:dyDescent="0.2">
      <c r="B97" t="s">
        <v>111</v>
      </c>
      <c r="C97">
        <v>30.55</v>
      </c>
      <c r="D97">
        <f>VLOOKUP(Table1[[#This Row],[Wallet]],N:O,2,FALSE)</f>
        <v>30.55</v>
      </c>
      <c r="E97" t="str">
        <f>IF(Table1[[#This Row],[Balance 26689818]]&gt;=Table1[[#This Row],[Balance 26473818]],"yes","")</f>
        <v>yes</v>
      </c>
      <c r="F97">
        <f>IF(Table1[[#This Row],[Eligible?]]="yes",Table1[[#This Row],[Balance 26473818]],0)</f>
        <v>30.55</v>
      </c>
      <c r="G97" s="1">
        <f>Table1[[#This Row],[Amt eligible]]/$F$224</f>
        <v>1.7827478425592167E-4</v>
      </c>
      <c r="H97" s="1">
        <f>Table1[[#This Row],[% total]]*$K$6</f>
        <v>0.12755560813511196</v>
      </c>
      <c r="N97" t="s">
        <v>74</v>
      </c>
      <c r="O97">
        <v>100.26</v>
      </c>
    </row>
    <row r="98" spans="2:15" x14ac:dyDescent="0.2">
      <c r="B98" t="s">
        <v>112</v>
      </c>
      <c r="C98">
        <v>30</v>
      </c>
      <c r="D98">
        <f>VLOOKUP(Table1[[#This Row],[Wallet]],N:O,2,FALSE)</f>
        <v>30</v>
      </c>
      <c r="E98" t="str">
        <f>IF(Table1[[#This Row],[Balance 26689818]]&gt;=Table1[[#This Row],[Balance 26473818]],"yes","")</f>
        <v>yes</v>
      </c>
      <c r="F98">
        <f>IF(Table1[[#This Row],[Eligible?]]="yes",Table1[[#This Row],[Balance 26473818]],0)</f>
        <v>30</v>
      </c>
      <c r="G98" s="1">
        <f>Table1[[#This Row],[Amt eligible]]/$F$224</f>
        <v>1.7506525458846646E-4</v>
      </c>
      <c r="H98" s="1">
        <f>Table1[[#This Row],[% total]]*$K$6</f>
        <v>0.12525918965804775</v>
      </c>
      <c r="N98" t="s">
        <v>75</v>
      </c>
      <c r="O98">
        <v>100</v>
      </c>
    </row>
    <row r="99" spans="2:15" x14ac:dyDescent="0.2">
      <c r="B99" t="s">
        <v>113</v>
      </c>
      <c r="C99">
        <v>30</v>
      </c>
      <c r="D99">
        <f>VLOOKUP(Table1[[#This Row],[Wallet]],N:O,2,FALSE)</f>
        <v>30</v>
      </c>
      <c r="E99" t="str">
        <f>IF(Table1[[#This Row],[Balance 26689818]]&gt;=Table1[[#This Row],[Balance 26473818]],"yes","")</f>
        <v>yes</v>
      </c>
      <c r="F99">
        <f>IF(Table1[[#This Row],[Eligible?]]="yes",Table1[[#This Row],[Balance 26473818]],0)</f>
        <v>30</v>
      </c>
      <c r="G99" s="1">
        <f>Table1[[#This Row],[Amt eligible]]/$F$224</f>
        <v>1.7506525458846646E-4</v>
      </c>
      <c r="H99" s="1">
        <f>Table1[[#This Row],[% total]]*$K$6</f>
        <v>0.12525918965804775</v>
      </c>
      <c r="N99" t="s">
        <v>77</v>
      </c>
      <c r="O99">
        <v>100</v>
      </c>
    </row>
    <row r="100" spans="2:15" x14ac:dyDescent="0.2">
      <c r="B100" t="s">
        <v>114</v>
      </c>
      <c r="C100">
        <v>30</v>
      </c>
      <c r="D100">
        <f>VLOOKUP(Table1[[#This Row],[Wallet]],N:O,2,FALSE)</f>
        <v>30</v>
      </c>
      <c r="E100" t="str">
        <f>IF(Table1[[#This Row],[Balance 26689818]]&gt;=Table1[[#This Row],[Balance 26473818]],"yes","")</f>
        <v>yes</v>
      </c>
      <c r="F100">
        <f>IF(Table1[[#This Row],[Eligible?]]="yes",Table1[[#This Row],[Balance 26473818]],0)</f>
        <v>30</v>
      </c>
      <c r="G100" s="1">
        <f>Table1[[#This Row],[Amt eligible]]/$F$224</f>
        <v>1.7506525458846646E-4</v>
      </c>
      <c r="H100" s="1">
        <f>Table1[[#This Row],[% total]]*$K$6</f>
        <v>0.12525918965804775</v>
      </c>
      <c r="N100" t="s">
        <v>237</v>
      </c>
      <c r="O100">
        <v>90.73</v>
      </c>
    </row>
    <row r="101" spans="2:15" x14ac:dyDescent="0.2">
      <c r="B101" t="s">
        <v>115</v>
      </c>
      <c r="C101">
        <v>30</v>
      </c>
      <c r="D101">
        <f>VLOOKUP(Table1[[#This Row],[Wallet]],N:O,2,FALSE)</f>
        <v>120</v>
      </c>
      <c r="E101" t="str">
        <f>IF(Table1[[#This Row],[Balance 26689818]]&gt;=Table1[[#This Row],[Balance 26473818]],"yes","")</f>
        <v>yes</v>
      </c>
      <c r="F101">
        <f>IF(Table1[[#This Row],[Eligible?]]="yes",Table1[[#This Row],[Balance 26473818]],0)</f>
        <v>30</v>
      </c>
      <c r="G101" s="1">
        <f>Table1[[#This Row],[Amt eligible]]/$F$224</f>
        <v>1.7506525458846646E-4</v>
      </c>
      <c r="H101" s="1">
        <f>Table1[[#This Row],[% total]]*$K$6</f>
        <v>0.12525918965804775</v>
      </c>
      <c r="N101" t="s">
        <v>90</v>
      </c>
      <c r="O101">
        <v>90.665602106484201</v>
      </c>
    </row>
    <row r="102" spans="2:15" x14ac:dyDescent="0.2">
      <c r="B102" t="s">
        <v>116</v>
      </c>
      <c r="C102">
        <v>29.87</v>
      </c>
      <c r="D102">
        <f>VLOOKUP(Table1[[#This Row],[Wallet]],N:O,2,FALSE)</f>
        <v>29.87</v>
      </c>
      <c r="E102" t="str">
        <f>IF(Table1[[#This Row],[Balance 26689818]]&gt;=Table1[[#This Row],[Balance 26473818]],"yes","")</f>
        <v>yes</v>
      </c>
      <c r="F102">
        <f>IF(Table1[[#This Row],[Eligible?]]="yes",Table1[[#This Row],[Balance 26473818]],0)</f>
        <v>29.87</v>
      </c>
      <c r="G102" s="1">
        <f>Table1[[#This Row],[Amt eligible]]/$F$224</f>
        <v>1.7430663848524977E-4</v>
      </c>
      <c r="H102" s="1">
        <f>Table1[[#This Row],[% total]]*$K$6</f>
        <v>0.12471639983619622</v>
      </c>
      <c r="N102" t="s">
        <v>78</v>
      </c>
      <c r="O102">
        <v>87.57</v>
      </c>
    </row>
    <row r="103" spans="2:15" x14ac:dyDescent="0.2">
      <c r="B103" t="s">
        <v>117</v>
      </c>
      <c r="C103">
        <v>26.860520000000001</v>
      </c>
      <c r="D103">
        <f>VLOOKUP(Table1[[#This Row],[Wallet]],N:O,2,FALSE)</f>
        <v>75.121949999999998</v>
      </c>
      <c r="E103" t="str">
        <f>IF(Table1[[#This Row],[Balance 26689818]]&gt;=Table1[[#This Row],[Balance 26473818]],"yes","")</f>
        <v>yes</v>
      </c>
      <c r="F103">
        <f>IF(Table1[[#This Row],[Eligible?]]="yes",Table1[[#This Row],[Balance 26473818]],0)</f>
        <v>26.860520000000001</v>
      </c>
      <c r="G103" s="1">
        <f>Table1[[#This Row],[Amt eligible]]/$F$224</f>
        <v>1.5674479240595317E-4</v>
      </c>
      <c r="H103" s="1">
        <f>Table1[[#This Row],[% total]]*$K$6</f>
        <v>0.11215089896645949</v>
      </c>
      <c r="N103" t="s">
        <v>84</v>
      </c>
      <c r="O103">
        <v>85</v>
      </c>
    </row>
    <row r="104" spans="2:15" x14ac:dyDescent="0.2">
      <c r="B104" t="s">
        <v>118</v>
      </c>
      <c r="C104">
        <v>26.39</v>
      </c>
      <c r="D104">
        <f>VLOOKUP(Table1[[#This Row],[Wallet]],N:O,2,FALSE)</f>
        <v>26.39</v>
      </c>
      <c r="E104" t="str">
        <f>IF(Table1[[#This Row],[Balance 26689818]]&gt;=Table1[[#This Row],[Balance 26473818]],"yes","")</f>
        <v>yes</v>
      </c>
      <c r="F104">
        <f>IF(Table1[[#This Row],[Eligible?]]="yes",Table1[[#This Row],[Balance 26473818]],0)</f>
        <v>26.39</v>
      </c>
      <c r="G104" s="1">
        <f>Table1[[#This Row],[Amt eligible]]/$F$224</f>
        <v>1.5399906895298765E-4</v>
      </c>
      <c r="H104" s="1">
        <f>Table1[[#This Row],[% total]]*$K$6</f>
        <v>0.11018633383586267</v>
      </c>
      <c r="N104" t="s">
        <v>80</v>
      </c>
      <c r="O104">
        <v>81.349999999999994</v>
      </c>
    </row>
    <row r="105" spans="2:15" x14ac:dyDescent="0.2">
      <c r="B105" t="s">
        <v>119</v>
      </c>
      <c r="C105">
        <v>25</v>
      </c>
      <c r="D105">
        <f>VLOOKUP(Table1[[#This Row],[Wallet]],N:O,2,FALSE)</f>
        <v>25</v>
      </c>
      <c r="E105" t="str">
        <f>IF(Table1[[#This Row],[Balance 26689818]]&gt;=Table1[[#This Row],[Balance 26473818]],"yes","")</f>
        <v>yes</v>
      </c>
      <c r="F105">
        <f>IF(Table1[[#This Row],[Eligible?]]="yes",Table1[[#This Row],[Balance 26473818]],0)</f>
        <v>25</v>
      </c>
      <c r="G105" s="1">
        <f>Table1[[#This Row],[Amt eligible]]/$F$224</f>
        <v>1.4588771215705537E-4</v>
      </c>
      <c r="H105" s="1">
        <f>Table1[[#This Row],[% total]]*$K$6</f>
        <v>0.10438265804837311</v>
      </c>
      <c r="N105" t="s">
        <v>82</v>
      </c>
      <c r="O105">
        <v>78.98</v>
      </c>
    </row>
    <row r="106" spans="2:15" x14ac:dyDescent="0.2">
      <c r="B106" t="s">
        <v>120</v>
      </c>
      <c r="C106">
        <v>24.89</v>
      </c>
      <c r="D106">
        <f>VLOOKUP(Table1[[#This Row],[Wallet]],N:O,2,FALSE)</f>
        <v>24.89</v>
      </c>
      <c r="E106" t="str">
        <f>IF(Table1[[#This Row],[Balance 26689818]]&gt;=Table1[[#This Row],[Balance 26473818]],"yes","")</f>
        <v>yes</v>
      </c>
      <c r="F106">
        <f>IF(Table1[[#This Row],[Eligible?]]="yes",Table1[[#This Row],[Balance 26473818]],0)</f>
        <v>24.89</v>
      </c>
      <c r="G106" s="1">
        <f>Table1[[#This Row],[Amt eligible]]/$F$224</f>
        <v>1.4524580622356435E-4</v>
      </c>
      <c r="H106" s="1">
        <f>Table1[[#This Row],[% total]]*$K$6</f>
        <v>0.10392337435296028</v>
      </c>
      <c r="N106" t="s">
        <v>83</v>
      </c>
      <c r="O106">
        <v>78.668721144020296</v>
      </c>
    </row>
    <row r="107" spans="2:15" x14ac:dyDescent="0.2">
      <c r="B107" t="s">
        <v>121</v>
      </c>
      <c r="C107">
        <v>24.2364</v>
      </c>
      <c r="D107">
        <f>VLOOKUP(Table1[[#This Row],[Wallet]],N:O,2,FALSE)</f>
        <v>24.2364</v>
      </c>
      <c r="E107" t="str">
        <f>IF(Table1[[#This Row],[Balance 26689818]]&gt;=Table1[[#This Row],[Balance 26473818]],"yes","")</f>
        <v>yes</v>
      </c>
      <c r="F107">
        <f>IF(Table1[[#This Row],[Eligible?]]="yes",Table1[[#This Row],[Balance 26473818]],0)</f>
        <v>24.2364</v>
      </c>
      <c r="G107" s="1">
        <f>Table1[[#This Row],[Amt eligible]]/$F$224</f>
        <v>1.4143171787693029E-4</v>
      </c>
      <c r="H107" s="1">
        <f>Table1[[#This Row],[% total]]*$K$6</f>
        <v>0.10119439414094362</v>
      </c>
      <c r="N107" t="s">
        <v>89</v>
      </c>
      <c r="O107">
        <v>75.150000000000006</v>
      </c>
    </row>
    <row r="108" spans="2:15" x14ac:dyDescent="0.2">
      <c r="B108" t="s">
        <v>122</v>
      </c>
      <c r="C108">
        <v>23.6291399269825</v>
      </c>
      <c r="D108">
        <f>VLOOKUP(Table1[[#This Row],[Wallet]],N:O,2,FALSE)</f>
        <v>30.464622793723098</v>
      </c>
      <c r="E108" t="str">
        <f>IF(Table1[[#This Row],[Balance 26689818]]&gt;=Table1[[#This Row],[Balance 26473818]],"yes","")</f>
        <v>yes</v>
      </c>
      <c r="F108">
        <f>IF(Table1[[#This Row],[Eligible?]]="yes",Table1[[#This Row],[Balance 26473818]],0)</f>
        <v>23.6291399269825</v>
      </c>
      <c r="G108" s="1">
        <f>Table1[[#This Row],[Amt eligible]]/$F$224</f>
        <v>1.3788804656745629E-4</v>
      </c>
      <c r="H108" s="1">
        <f>Table1[[#This Row],[% total]]*$K$6</f>
        <v>9.8658897319014977E-2</v>
      </c>
      <c r="N108" t="s">
        <v>117</v>
      </c>
      <c r="O108">
        <v>75.121949999999998</v>
      </c>
    </row>
    <row r="109" spans="2:15" x14ac:dyDescent="0.2">
      <c r="B109" t="s">
        <v>123</v>
      </c>
      <c r="C109">
        <v>23.22</v>
      </c>
      <c r="D109">
        <f>VLOOKUP(Table1[[#This Row],[Wallet]],N:O,2,FALSE)</f>
        <v>23.22</v>
      </c>
      <c r="E109" t="str">
        <f>IF(Table1[[#This Row],[Balance 26689818]]&gt;=Table1[[#This Row],[Balance 26473818]],"yes","")</f>
        <v>yes</v>
      </c>
      <c r="F109">
        <f>IF(Table1[[#This Row],[Eligible?]]="yes",Table1[[#This Row],[Balance 26473818]],0)</f>
        <v>23.22</v>
      </c>
      <c r="G109" s="1">
        <f>Table1[[#This Row],[Amt eligible]]/$F$224</f>
        <v>1.3550050705147303E-4</v>
      </c>
      <c r="H109" s="1">
        <f>Table1[[#This Row],[% total]]*$K$6</f>
        <v>9.6950612795328961E-2</v>
      </c>
      <c r="N109" t="s">
        <v>133</v>
      </c>
      <c r="O109">
        <v>69.256089068314495</v>
      </c>
    </row>
    <row r="110" spans="2:15" x14ac:dyDescent="0.2">
      <c r="B110" t="s">
        <v>124</v>
      </c>
      <c r="C110">
        <v>23.04</v>
      </c>
      <c r="D110">
        <f>VLOOKUP(Table1[[#This Row],[Wallet]],N:O,2,FALSE)</f>
        <v>23.04</v>
      </c>
      <c r="E110" t="str">
        <f>IF(Table1[[#This Row],[Balance 26689818]]&gt;=Table1[[#This Row],[Balance 26473818]],"yes","")</f>
        <v>yes</v>
      </c>
      <c r="F110">
        <f>IF(Table1[[#This Row],[Eligible?]]="yes",Table1[[#This Row],[Balance 26473818]],0)</f>
        <v>23.04</v>
      </c>
      <c r="G110" s="1">
        <f>Table1[[#This Row],[Amt eligible]]/$F$224</f>
        <v>1.3445011552394223E-4</v>
      </c>
      <c r="H110" s="1">
        <f>Table1[[#This Row],[% total]]*$K$6</f>
        <v>9.6199057657380668E-2</v>
      </c>
      <c r="N110" t="s">
        <v>86</v>
      </c>
      <c r="O110">
        <v>68.900000000000006</v>
      </c>
    </row>
    <row r="111" spans="2:15" x14ac:dyDescent="0.2">
      <c r="B111" t="s">
        <v>125</v>
      </c>
      <c r="C111">
        <v>22.453665213644499</v>
      </c>
      <c r="D111">
        <f>VLOOKUP(Table1[[#This Row],[Wallet]],N:O,2,FALSE)</f>
        <v>25.24639484391</v>
      </c>
      <c r="E111" t="str">
        <f>IF(Table1[[#This Row],[Balance 26689818]]&gt;=Table1[[#This Row],[Balance 26473818]],"yes","")</f>
        <v>yes</v>
      </c>
      <c r="F111">
        <f>IF(Table1[[#This Row],[Eligible?]]="yes",Table1[[#This Row],[Balance 26473818]],0)</f>
        <v>22.453665213644499</v>
      </c>
      <c r="G111" s="1">
        <f>Table1[[#This Row],[Amt eligible]]/$F$224</f>
        <v>1.3102855390236223E-4</v>
      </c>
      <c r="H111" s="1">
        <f>Table1[[#This Row],[% total]]*$K$6</f>
        <v>9.3750930317140171E-2</v>
      </c>
      <c r="N111" t="s">
        <v>87</v>
      </c>
      <c r="O111">
        <v>68.86</v>
      </c>
    </row>
    <row r="112" spans="2:15" x14ac:dyDescent="0.2">
      <c r="B112" t="s">
        <v>126</v>
      </c>
      <c r="C112">
        <v>22.05</v>
      </c>
      <c r="D112">
        <f>VLOOKUP(Table1[[#This Row],[Wallet]],N:O,2,FALSE)</f>
        <v>22.05</v>
      </c>
      <c r="E112" t="str">
        <f>IF(Table1[[#This Row],[Balance 26689818]]&gt;=Table1[[#This Row],[Balance 26473818]],"yes","")</f>
        <v>yes</v>
      </c>
      <c r="F112">
        <f>IF(Table1[[#This Row],[Eligible?]]="yes",Table1[[#This Row],[Balance 26473818]],0)</f>
        <v>22.05</v>
      </c>
      <c r="G112" s="1">
        <f>Table1[[#This Row],[Amt eligible]]/$F$224</f>
        <v>1.2867296212252285E-4</v>
      </c>
      <c r="H112" s="1">
        <f>Table1[[#This Row],[% total]]*$K$6</f>
        <v>9.2065504398665093E-2</v>
      </c>
      <c r="N112" t="s">
        <v>88</v>
      </c>
      <c r="O112">
        <v>64.37</v>
      </c>
    </row>
    <row r="113" spans="2:15" x14ac:dyDescent="0.2">
      <c r="B113" t="s">
        <v>127</v>
      </c>
      <c r="C113">
        <v>22</v>
      </c>
      <c r="D113">
        <f>VLOOKUP(Table1[[#This Row],[Wallet]],N:O,2,FALSE)</f>
        <v>22</v>
      </c>
      <c r="E113" t="str">
        <f>IF(Table1[[#This Row],[Balance 26689818]]&gt;=Table1[[#This Row],[Balance 26473818]],"yes","")</f>
        <v>yes</v>
      </c>
      <c r="F113">
        <f>IF(Table1[[#This Row],[Eligible?]]="yes",Table1[[#This Row],[Balance 26473818]],0)</f>
        <v>22</v>
      </c>
      <c r="G113" s="1">
        <f>Table1[[#This Row],[Amt eligible]]/$F$224</f>
        <v>1.2838118669820873E-4</v>
      </c>
      <c r="H113" s="1">
        <f>Table1[[#This Row],[% total]]*$K$6</f>
        <v>9.1856739082568348E-2</v>
      </c>
      <c r="N113" t="s">
        <v>110</v>
      </c>
      <c r="O113">
        <v>64.166181106120305</v>
      </c>
    </row>
    <row r="114" spans="2:15" x14ac:dyDescent="0.2">
      <c r="B114" t="s">
        <v>129</v>
      </c>
      <c r="C114">
        <v>17.7</v>
      </c>
      <c r="D114">
        <f>VLOOKUP(Table1[[#This Row],[Wallet]],N:O,2,FALSE)</f>
        <v>17.7</v>
      </c>
      <c r="E114" t="str">
        <f>IF(Table1[[#This Row],[Balance 26689818]]&gt;=Table1[[#This Row],[Balance 26473818]],"yes","")</f>
        <v>yes</v>
      </c>
      <c r="F114">
        <f>IF(Table1[[#This Row],[Eligible?]]="yes",Table1[[#This Row],[Balance 26473818]],0)</f>
        <v>17.7</v>
      </c>
      <c r="G114" s="1">
        <f>Table1[[#This Row],[Amt eligible]]/$F$224</f>
        <v>1.0328850020719521E-4</v>
      </c>
      <c r="H114" s="1">
        <f>Table1[[#This Row],[% total]]*$K$6</f>
        <v>7.3902921898248167E-2</v>
      </c>
      <c r="N114" t="s">
        <v>93</v>
      </c>
      <c r="O114">
        <v>60.021004881390297</v>
      </c>
    </row>
    <row r="115" spans="2:15" x14ac:dyDescent="0.2">
      <c r="B115" t="s">
        <v>130</v>
      </c>
      <c r="C115">
        <v>17.45</v>
      </c>
      <c r="D115">
        <f>VLOOKUP(Table1[[#This Row],[Wallet]],N:O,2,FALSE)</f>
        <v>17.45</v>
      </c>
      <c r="E115" t="str">
        <f>IF(Table1[[#This Row],[Balance 26689818]]&gt;=Table1[[#This Row],[Balance 26473818]],"yes","")</f>
        <v>yes</v>
      </c>
      <c r="F115">
        <f>IF(Table1[[#This Row],[Eligible?]]="yes",Table1[[#This Row],[Balance 26473818]],0)</f>
        <v>17.45</v>
      </c>
      <c r="G115" s="1">
        <f>Table1[[#This Row],[Amt eligible]]/$F$224</f>
        <v>1.0182962308562464E-4</v>
      </c>
      <c r="H115" s="1">
        <f>Table1[[#This Row],[% total]]*$K$6</f>
        <v>7.2859095317764438E-2</v>
      </c>
      <c r="N115" t="s">
        <v>91</v>
      </c>
      <c r="O115">
        <v>59.18</v>
      </c>
    </row>
    <row r="116" spans="2:15" x14ac:dyDescent="0.2">
      <c r="B116" t="s">
        <v>131</v>
      </c>
      <c r="C116">
        <v>17.12</v>
      </c>
      <c r="D116">
        <f>VLOOKUP(Table1[[#This Row],[Wallet]],N:O,2,FALSE)</f>
        <v>17.22</v>
      </c>
      <c r="E116" t="str">
        <f>IF(Table1[[#This Row],[Balance 26689818]]&gt;=Table1[[#This Row],[Balance 26473818]],"yes","")</f>
        <v>yes</v>
      </c>
      <c r="F116">
        <f>IF(Table1[[#This Row],[Eligible?]]="yes",Table1[[#This Row],[Balance 26473818]],0)</f>
        <v>17.12</v>
      </c>
      <c r="G116" s="1">
        <f>Table1[[#This Row],[Amt eligible]]/$F$224</f>
        <v>9.9903905285151525E-5</v>
      </c>
      <c r="H116" s="1">
        <f>Table1[[#This Row],[% total]]*$K$6</f>
        <v>7.1481244231525923E-2</v>
      </c>
      <c r="N116" t="s">
        <v>97</v>
      </c>
      <c r="O116">
        <v>55.74</v>
      </c>
    </row>
    <row r="117" spans="2:15" x14ac:dyDescent="0.2">
      <c r="B117" t="s">
        <v>132</v>
      </c>
      <c r="C117">
        <v>16.82</v>
      </c>
      <c r="D117">
        <f>VLOOKUP(Table1[[#This Row],[Wallet]],N:O,2,FALSE)</f>
        <v>16.82</v>
      </c>
      <c r="E117" t="str">
        <f>IF(Table1[[#This Row],[Balance 26689818]]&gt;=Table1[[#This Row],[Balance 26473818]],"yes","")</f>
        <v>yes</v>
      </c>
      <c r="F117">
        <f>IF(Table1[[#This Row],[Eligible?]]="yes",Table1[[#This Row],[Balance 26473818]],0)</f>
        <v>16.82</v>
      </c>
      <c r="G117" s="1">
        <f>Table1[[#This Row],[Amt eligible]]/$F$224</f>
        <v>9.8153252739266859E-5</v>
      </c>
      <c r="H117" s="1">
        <f>Table1[[#This Row],[% total]]*$K$6</f>
        <v>7.0228652334945435E-2</v>
      </c>
      <c r="N117" t="s">
        <v>108</v>
      </c>
      <c r="O117">
        <v>55.183592555797098</v>
      </c>
    </row>
    <row r="118" spans="2:15" x14ac:dyDescent="0.2">
      <c r="B118" t="s">
        <v>133</v>
      </c>
      <c r="C118">
        <v>16.260000000000002</v>
      </c>
      <c r="D118">
        <f>VLOOKUP(Table1[[#This Row],[Wallet]],N:O,2,FALSE)</f>
        <v>69.256089068314495</v>
      </c>
      <c r="E118" t="str">
        <f>IF(Table1[[#This Row],[Balance 26689818]]&gt;=Table1[[#This Row],[Balance 26473818]],"yes","")</f>
        <v>yes</v>
      </c>
      <c r="F118">
        <f>IF(Table1[[#This Row],[Eligible?]]="yes",Table1[[#This Row],[Balance 26473818]],0)</f>
        <v>16.260000000000002</v>
      </c>
      <c r="G118" s="1">
        <f>Table1[[#This Row],[Amt eligible]]/$F$224</f>
        <v>9.4885367986948825E-5</v>
      </c>
      <c r="H118" s="1">
        <f>Table1[[#This Row],[% total]]*$K$6</f>
        <v>6.7890480794661881E-2</v>
      </c>
      <c r="N118" t="s">
        <v>94</v>
      </c>
      <c r="O118">
        <v>55.07</v>
      </c>
    </row>
    <row r="119" spans="2:15" x14ac:dyDescent="0.2">
      <c r="B119" t="s">
        <v>134</v>
      </c>
      <c r="C119">
        <v>15.37</v>
      </c>
      <c r="D119">
        <f>VLOOKUP(Table1[[#This Row],[Wallet]],N:O,2,FALSE)</f>
        <v>15.37</v>
      </c>
      <c r="E119" t="str">
        <f>IF(Table1[[#This Row],[Balance 26689818]]&gt;=Table1[[#This Row],[Balance 26473818]],"yes","")</f>
        <v>yes</v>
      </c>
      <c r="F119">
        <f>IF(Table1[[#This Row],[Eligible?]]="yes",Table1[[#This Row],[Balance 26473818]],0)</f>
        <v>15.37</v>
      </c>
      <c r="G119" s="1">
        <f>Table1[[#This Row],[Amt eligible]]/$F$224</f>
        <v>8.9691765434157645E-5</v>
      </c>
      <c r="H119" s="1">
        <f>Table1[[#This Row],[% total]]*$K$6</f>
        <v>6.4174458168139797E-2</v>
      </c>
      <c r="N119" t="s">
        <v>95</v>
      </c>
      <c r="O119">
        <v>54.274993389212</v>
      </c>
    </row>
    <row r="120" spans="2:15" x14ac:dyDescent="0.2">
      <c r="B120" t="s">
        <v>135</v>
      </c>
      <c r="C120">
        <v>15.3695992436304</v>
      </c>
      <c r="D120">
        <f>VLOOKUP(Table1[[#This Row],[Wallet]],N:O,2,FALSE)</f>
        <v>15.3695992436304</v>
      </c>
      <c r="E120" t="str">
        <f>IF(Table1[[#This Row],[Balance 26689818]]&gt;=Table1[[#This Row],[Balance 26473818]],"yes","")</f>
        <v>yes</v>
      </c>
      <c r="F120">
        <f>IF(Table1[[#This Row],[Eligible?]]="yes",Table1[[#This Row],[Balance 26473818]],0)</f>
        <v>15.3695992436304</v>
      </c>
      <c r="G120" s="1">
        <f>Table1[[#This Row],[Amt eligible]]/$F$224</f>
        <v>8.9689426816961916E-5</v>
      </c>
      <c r="H120" s="1">
        <f>Table1[[#This Row],[% total]]*$K$6</f>
        <v>6.4172784887536249E-2</v>
      </c>
      <c r="N120" t="s">
        <v>96</v>
      </c>
      <c r="O120">
        <v>54</v>
      </c>
    </row>
    <row r="121" spans="2:15" x14ac:dyDescent="0.2">
      <c r="B121" t="s">
        <v>136</v>
      </c>
      <c r="C121">
        <v>15.09</v>
      </c>
      <c r="D121">
        <f>VLOOKUP(Table1[[#This Row],[Wallet]],N:O,2,FALSE)</f>
        <v>15.09</v>
      </c>
      <c r="E121" t="str">
        <f>IF(Table1[[#This Row],[Balance 26689818]]&gt;=Table1[[#This Row],[Balance 26473818]],"yes","")</f>
        <v>yes</v>
      </c>
      <c r="F121">
        <f>IF(Table1[[#This Row],[Eligible?]]="yes",Table1[[#This Row],[Balance 26473818]],0)</f>
        <v>15.09</v>
      </c>
      <c r="G121" s="1">
        <f>Table1[[#This Row],[Amt eligible]]/$F$224</f>
        <v>8.8057823057998628E-5</v>
      </c>
      <c r="H121" s="1">
        <f>Table1[[#This Row],[% total]]*$K$6</f>
        <v>6.3005372397998013E-2</v>
      </c>
      <c r="N121" t="s">
        <v>99</v>
      </c>
      <c r="O121">
        <v>51.579424258905497</v>
      </c>
    </row>
    <row r="122" spans="2:15" x14ac:dyDescent="0.2">
      <c r="B122" t="s">
        <v>137</v>
      </c>
      <c r="C122">
        <v>15.006914855244</v>
      </c>
      <c r="D122">
        <f>VLOOKUP(Table1[[#This Row],[Wallet]],N:O,2,FALSE)</f>
        <v>15.006914855244</v>
      </c>
      <c r="E122" t="str">
        <f>IF(Table1[[#This Row],[Balance 26689818]]&gt;=Table1[[#This Row],[Balance 26473818]],"yes","")</f>
        <v>yes</v>
      </c>
      <c r="F122">
        <f>IF(Table1[[#This Row],[Eligible?]]="yes",Table1[[#This Row],[Balance 26473818]],0)</f>
        <v>15.006914855244</v>
      </c>
      <c r="G122" s="1">
        <f>Table1[[#This Row],[Amt eligible]]/$F$224</f>
        <v>8.7572978990690999E-5</v>
      </c>
      <c r="H122" s="1">
        <f>Table1[[#This Row],[% total]]*$K$6</f>
        <v>6.2658466467839416E-2</v>
      </c>
      <c r="N122" t="s">
        <v>26</v>
      </c>
      <c r="O122">
        <v>48.74053967191</v>
      </c>
    </row>
    <row r="123" spans="2:15" x14ac:dyDescent="0.2">
      <c r="B123" t="s">
        <v>138</v>
      </c>
      <c r="C123">
        <v>15</v>
      </c>
      <c r="D123">
        <f>VLOOKUP(Table1[[#This Row],[Wallet]],N:O,2,FALSE)</f>
        <v>15</v>
      </c>
      <c r="E123" t="str">
        <f>IF(Table1[[#This Row],[Balance 26689818]]&gt;=Table1[[#This Row],[Balance 26473818]],"yes","")</f>
        <v>yes</v>
      </c>
      <c r="F123">
        <f>IF(Table1[[#This Row],[Eligible?]]="yes",Table1[[#This Row],[Balance 26473818]],0)</f>
        <v>15</v>
      </c>
      <c r="G123" s="1">
        <f>Table1[[#This Row],[Amt eligible]]/$F$224</f>
        <v>8.7532627294233228E-5</v>
      </c>
      <c r="H123" s="1">
        <f>Table1[[#This Row],[% total]]*$K$6</f>
        <v>6.2629594829023874E-2</v>
      </c>
      <c r="N123" t="s">
        <v>238</v>
      </c>
      <c r="O123">
        <v>46.66</v>
      </c>
    </row>
    <row r="124" spans="2:15" x14ac:dyDescent="0.2">
      <c r="B124" t="s">
        <v>139</v>
      </c>
      <c r="C124">
        <v>15</v>
      </c>
      <c r="D124">
        <f>VLOOKUP(Table1[[#This Row],[Wallet]],N:O,2,FALSE)</f>
        <v>15</v>
      </c>
      <c r="E124" t="str">
        <f>IF(Table1[[#This Row],[Balance 26689818]]&gt;=Table1[[#This Row],[Balance 26473818]],"yes","")</f>
        <v>yes</v>
      </c>
      <c r="F124">
        <f>IF(Table1[[#This Row],[Eligible?]]="yes",Table1[[#This Row],[Balance 26473818]],0)</f>
        <v>15</v>
      </c>
      <c r="G124" s="1">
        <f>Table1[[#This Row],[Amt eligible]]/$F$224</f>
        <v>8.7532627294233228E-5</v>
      </c>
      <c r="H124" s="1">
        <f>Table1[[#This Row],[% total]]*$K$6</f>
        <v>6.2629594829023874E-2</v>
      </c>
      <c r="N124" t="s">
        <v>102</v>
      </c>
      <c r="O124">
        <v>45.82</v>
      </c>
    </row>
    <row r="125" spans="2:15" x14ac:dyDescent="0.2">
      <c r="B125" t="s">
        <v>140</v>
      </c>
      <c r="C125">
        <v>14.961</v>
      </c>
      <c r="D125">
        <f>VLOOKUP(Table1[[#This Row],[Wallet]],N:O,2,FALSE)</f>
        <v>17.221646279663201</v>
      </c>
      <c r="E125" t="str">
        <f>IF(Table1[[#This Row],[Balance 26689818]]&gt;=Table1[[#This Row],[Balance 26473818]],"yes","")</f>
        <v>yes</v>
      </c>
      <c r="F125">
        <f>IF(Table1[[#This Row],[Eligible?]]="yes",Table1[[#This Row],[Balance 26473818]],0)</f>
        <v>14.961</v>
      </c>
      <c r="G125" s="1">
        <f>Table1[[#This Row],[Amt eligible]]/$F$224</f>
        <v>8.7305042463268218E-5</v>
      </c>
      <c r="H125" s="1">
        <f>Table1[[#This Row],[% total]]*$K$6</f>
        <v>6.2466757882468409E-2</v>
      </c>
      <c r="N125" t="s">
        <v>103</v>
      </c>
      <c r="O125">
        <v>45.74</v>
      </c>
    </row>
    <row r="126" spans="2:15" x14ac:dyDescent="0.2">
      <c r="B126" t="s">
        <v>141</v>
      </c>
      <c r="C126">
        <v>13.85</v>
      </c>
      <c r="D126">
        <f>VLOOKUP(Table1[[#This Row],[Wallet]],N:O,2,FALSE)</f>
        <v>30.36</v>
      </c>
      <c r="E126" t="str">
        <f>IF(Table1[[#This Row],[Balance 26689818]]&gt;=Table1[[#This Row],[Balance 26473818]],"yes","")</f>
        <v>yes</v>
      </c>
      <c r="F126">
        <f>IF(Table1[[#This Row],[Eligible?]]="yes",Table1[[#This Row],[Balance 26473818]],0)</f>
        <v>13.85</v>
      </c>
      <c r="G126" s="1">
        <f>Table1[[#This Row],[Amt eligible]]/$F$224</f>
        <v>8.082179253500868E-5</v>
      </c>
      <c r="H126" s="1">
        <f>Table1[[#This Row],[% total]]*$K$6</f>
        <v>5.782799255879871E-2</v>
      </c>
      <c r="N126" t="s">
        <v>104</v>
      </c>
      <c r="O126">
        <v>44</v>
      </c>
    </row>
    <row r="127" spans="2:15" x14ac:dyDescent="0.2">
      <c r="B127" t="s">
        <v>142</v>
      </c>
      <c r="C127">
        <v>13.11</v>
      </c>
      <c r="D127">
        <f>VLOOKUP(Table1[[#This Row],[Wallet]],N:O,2,FALSE)</f>
        <v>13.11</v>
      </c>
      <c r="E127" t="str">
        <f>IF(Table1[[#This Row],[Balance 26689818]]&gt;=Table1[[#This Row],[Balance 26473818]],"yes","")</f>
        <v>yes</v>
      </c>
      <c r="F127">
        <f>IF(Table1[[#This Row],[Eligible?]]="yes",Table1[[#This Row],[Balance 26473818]],0)</f>
        <v>13.11</v>
      </c>
      <c r="G127" s="1">
        <f>Table1[[#This Row],[Amt eligible]]/$F$224</f>
        <v>7.6503516255159833E-5</v>
      </c>
      <c r="H127" s="1">
        <f>Table1[[#This Row],[% total]]*$K$6</f>
        <v>5.4738265880566864E-2</v>
      </c>
      <c r="N127" t="s">
        <v>106</v>
      </c>
      <c r="O127">
        <v>40.08</v>
      </c>
    </row>
    <row r="128" spans="2:15" x14ac:dyDescent="0.2">
      <c r="B128" t="s">
        <v>143</v>
      </c>
      <c r="C128">
        <v>13.11</v>
      </c>
      <c r="D128">
        <f>VLOOKUP(Table1[[#This Row],[Wallet]],N:O,2,FALSE)</f>
        <v>14.25</v>
      </c>
      <c r="E128" t="str">
        <f>IF(Table1[[#This Row],[Balance 26689818]]&gt;=Table1[[#This Row],[Balance 26473818]],"yes","")</f>
        <v>yes</v>
      </c>
      <c r="F128">
        <f>IF(Table1[[#This Row],[Eligible?]]="yes",Table1[[#This Row],[Balance 26473818]],0)</f>
        <v>13.11</v>
      </c>
      <c r="G128" s="1">
        <f>Table1[[#This Row],[Amt eligible]]/$F$224</f>
        <v>7.6503516255159833E-5</v>
      </c>
      <c r="H128" s="1">
        <f>Table1[[#This Row],[% total]]*$K$6</f>
        <v>5.4738265880566864E-2</v>
      </c>
      <c r="N128" t="s">
        <v>107</v>
      </c>
      <c r="O128">
        <v>40</v>
      </c>
    </row>
    <row r="129" spans="2:15" x14ac:dyDescent="0.2">
      <c r="B129" t="s">
        <v>144</v>
      </c>
      <c r="C129">
        <v>12.54</v>
      </c>
      <c r="D129">
        <f>VLOOKUP(Table1[[#This Row],[Wallet]],N:O,2,FALSE)</f>
        <v>12.54</v>
      </c>
      <c r="E129" t="str">
        <f>IF(Table1[[#This Row],[Balance 26689818]]&gt;=Table1[[#This Row],[Balance 26473818]],"yes","")</f>
        <v>yes</v>
      </c>
      <c r="F129">
        <f>IF(Table1[[#This Row],[Eligible?]]="yes",Table1[[#This Row],[Balance 26473818]],0)</f>
        <v>12.54</v>
      </c>
      <c r="G129" s="1">
        <f>Table1[[#This Row],[Amt eligible]]/$F$224</f>
        <v>7.3177276417978968E-5</v>
      </c>
      <c r="H129" s="1">
        <f>Table1[[#This Row],[% total]]*$K$6</f>
        <v>5.2358341277063951E-2</v>
      </c>
      <c r="N129" t="s">
        <v>239</v>
      </c>
      <c r="O129">
        <v>39.161999999999999</v>
      </c>
    </row>
    <row r="130" spans="2:15" x14ac:dyDescent="0.2">
      <c r="B130" t="s">
        <v>145</v>
      </c>
      <c r="C130">
        <v>12.26</v>
      </c>
      <c r="D130">
        <f>VLOOKUP(Table1[[#This Row],[Wallet]],N:O,2,FALSE)</f>
        <v>12.26</v>
      </c>
      <c r="E130" t="str">
        <f>IF(Table1[[#This Row],[Balance 26689818]]&gt;=Table1[[#This Row],[Balance 26473818]],"yes","")</f>
        <v>yes</v>
      </c>
      <c r="F130">
        <f>IF(Table1[[#This Row],[Eligible?]]="yes",Table1[[#This Row],[Balance 26473818]],0)</f>
        <v>12.26</v>
      </c>
      <c r="G130" s="1">
        <f>Table1[[#This Row],[Amt eligible]]/$F$224</f>
        <v>7.1543334041819951E-5</v>
      </c>
      <c r="H130" s="1">
        <f>Table1[[#This Row],[% total]]*$K$6</f>
        <v>5.1189255506922174E-2</v>
      </c>
      <c r="N130" t="s">
        <v>109</v>
      </c>
      <c r="O130">
        <v>37.719000000000001</v>
      </c>
    </row>
    <row r="131" spans="2:15" x14ac:dyDescent="0.2">
      <c r="B131" t="s">
        <v>146</v>
      </c>
      <c r="C131">
        <v>12.1</v>
      </c>
      <c r="D131">
        <f>VLOOKUP(Table1[[#This Row],[Wallet]],N:O,2,FALSE)</f>
        <v>35.24</v>
      </c>
      <c r="E131" t="str">
        <f>IF(Table1[[#This Row],[Balance 26689818]]&gt;=Table1[[#This Row],[Balance 26473818]],"yes","")</f>
        <v>yes</v>
      </c>
      <c r="F131">
        <f>IF(Table1[[#This Row],[Eligible?]]="yes",Table1[[#This Row],[Balance 26473818]],0)</f>
        <v>12.1</v>
      </c>
      <c r="G131" s="1">
        <f>Table1[[#This Row],[Amt eligible]]/$F$224</f>
        <v>7.06096526840148E-5</v>
      </c>
      <c r="H131" s="1">
        <f>Table1[[#This Row],[% total]]*$K$6</f>
        <v>5.0521206495412592E-2</v>
      </c>
      <c r="N131" t="s">
        <v>146</v>
      </c>
      <c r="O131">
        <v>35.24</v>
      </c>
    </row>
    <row r="132" spans="2:15" x14ac:dyDescent="0.2">
      <c r="B132" t="s">
        <v>147</v>
      </c>
      <c r="C132">
        <v>12.0328334600418</v>
      </c>
      <c r="D132">
        <f>VLOOKUP(Table1[[#This Row],[Wallet]],N:O,2,FALSE)</f>
        <v>15.7128334600418</v>
      </c>
      <c r="E132" t="str">
        <f>IF(Table1[[#This Row],[Balance 26689818]]&gt;=Table1[[#This Row],[Balance 26473818]],"yes","")</f>
        <v>yes</v>
      </c>
      <c r="F132">
        <f>IF(Table1[[#This Row],[Eligible?]]="yes",Table1[[#This Row],[Balance 26473818]],0)</f>
        <v>12.0328334600418</v>
      </c>
      <c r="G132" s="1">
        <f>Table1[[#This Row],[Amt eligible]]/$F$224</f>
        <v>7.0217701770094518E-5</v>
      </c>
      <c r="H132" s="1">
        <f>Table1[[#This Row],[% total]]*$K$6</f>
        <v>5.0240765616502626E-2</v>
      </c>
      <c r="N132" t="s">
        <v>111</v>
      </c>
      <c r="O132">
        <v>30.55</v>
      </c>
    </row>
    <row r="133" spans="2:15" x14ac:dyDescent="0.2">
      <c r="B133" t="s">
        <v>148</v>
      </c>
      <c r="C133">
        <v>12</v>
      </c>
      <c r="D133">
        <f>VLOOKUP(Table1[[#This Row],[Wallet]],N:O,2,FALSE)</f>
        <v>12</v>
      </c>
      <c r="E133" t="str">
        <f>IF(Table1[[#This Row],[Balance 26689818]]&gt;=Table1[[#This Row],[Balance 26473818]],"yes","")</f>
        <v>yes</v>
      </c>
      <c r="F133">
        <f>IF(Table1[[#This Row],[Eligible?]]="yes",Table1[[#This Row],[Balance 26473818]],0)</f>
        <v>12</v>
      </c>
      <c r="G133" s="1">
        <f>Table1[[#This Row],[Amt eligible]]/$F$224</f>
        <v>7.0026101835386583E-5</v>
      </c>
      <c r="H133" s="1">
        <f>Table1[[#This Row],[% total]]*$K$6</f>
        <v>5.0103675863219101E-2</v>
      </c>
      <c r="N133" t="s">
        <v>122</v>
      </c>
      <c r="O133">
        <v>30.464622793723098</v>
      </c>
    </row>
    <row r="134" spans="2:15" x14ac:dyDescent="0.2">
      <c r="B134" t="s">
        <v>149</v>
      </c>
      <c r="C134">
        <v>11.4441789047022</v>
      </c>
      <c r="D134">
        <f>VLOOKUP(Table1[[#This Row],[Wallet]],N:O,2,FALSE)</f>
        <v>11.4441789047022</v>
      </c>
      <c r="E134" t="str">
        <f>IF(Table1[[#This Row],[Balance 26689818]]&gt;=Table1[[#This Row],[Balance 26473818]],"yes","")</f>
        <v>yes</v>
      </c>
      <c r="F134">
        <f>IF(Table1[[#This Row],[Eligible?]]="yes",Table1[[#This Row],[Balance 26473818]],0)</f>
        <v>11.4441789047022</v>
      </c>
      <c r="G134" s="1">
        <f>Table1[[#This Row],[Amt eligible]]/$F$224</f>
        <v>6.6782603116921597E-5</v>
      </c>
      <c r="H134" s="1">
        <f>Table1[[#This Row],[% total]]*$K$6</f>
        <v>4.7782952530157401E-2</v>
      </c>
      <c r="N134" t="s">
        <v>141</v>
      </c>
      <c r="O134">
        <v>30.36</v>
      </c>
    </row>
    <row r="135" spans="2:15" x14ac:dyDescent="0.2">
      <c r="B135" t="s">
        <v>150</v>
      </c>
      <c r="C135">
        <v>11.4</v>
      </c>
      <c r="D135">
        <f>VLOOKUP(Table1[[#This Row],[Wallet]],N:O,2,FALSE)</f>
        <v>11.4</v>
      </c>
      <c r="E135" t="str">
        <f>IF(Table1[[#This Row],[Balance 26689818]]&gt;=Table1[[#This Row],[Balance 26473818]],"yes","")</f>
        <v>yes</v>
      </c>
      <c r="F135">
        <f>IF(Table1[[#This Row],[Eligible?]]="yes",Table1[[#This Row],[Balance 26473818]],0)</f>
        <v>11.4</v>
      </c>
      <c r="G135" s="1">
        <f>Table1[[#This Row],[Amt eligible]]/$F$224</f>
        <v>6.6524796743617251E-5</v>
      </c>
      <c r="H135" s="1">
        <f>Table1[[#This Row],[% total]]*$K$6</f>
        <v>4.7598492070058146E-2</v>
      </c>
      <c r="N135" t="s">
        <v>112</v>
      </c>
      <c r="O135">
        <v>30</v>
      </c>
    </row>
    <row r="136" spans="2:15" x14ac:dyDescent="0.2">
      <c r="B136" t="s">
        <v>151</v>
      </c>
      <c r="C136">
        <v>11.25</v>
      </c>
      <c r="D136">
        <f>VLOOKUP(Table1[[#This Row],[Wallet]],N:O,2,FALSE)</f>
        <v>11.25</v>
      </c>
      <c r="E136" t="str">
        <f>IF(Table1[[#This Row],[Balance 26689818]]&gt;=Table1[[#This Row],[Balance 26473818]],"yes","")</f>
        <v>yes</v>
      </c>
      <c r="F136">
        <f>IF(Table1[[#This Row],[Eligible?]]="yes",Table1[[#This Row],[Balance 26473818]],0)</f>
        <v>11.25</v>
      </c>
      <c r="G136" s="1">
        <f>Table1[[#This Row],[Amt eligible]]/$F$224</f>
        <v>6.5649470470674918E-5</v>
      </c>
      <c r="H136" s="1">
        <f>Table1[[#This Row],[% total]]*$K$6</f>
        <v>4.6972196121767902E-2</v>
      </c>
      <c r="N136" t="s">
        <v>113</v>
      </c>
      <c r="O136">
        <v>30</v>
      </c>
    </row>
    <row r="137" spans="2:15" x14ac:dyDescent="0.2">
      <c r="B137" t="s">
        <v>152</v>
      </c>
      <c r="C137">
        <v>10.500175011007199</v>
      </c>
      <c r="D137">
        <f>VLOOKUP(Table1[[#This Row],[Wallet]],N:O,2,FALSE)</f>
        <v>12.320175011007199</v>
      </c>
      <c r="E137" t="str">
        <f>IF(Table1[[#This Row],[Balance 26689818]]&gt;=Table1[[#This Row],[Balance 26473818]],"yes","")</f>
        <v>yes</v>
      </c>
      <c r="F137">
        <f>IF(Table1[[#This Row],[Eligible?]]="yes",Table1[[#This Row],[Balance 26473818]],0)</f>
        <v>10.500175011007199</v>
      </c>
      <c r="G137" s="1">
        <f>Table1[[#This Row],[Amt eligible]]/$F$224</f>
        <v>6.1273860384180968E-5</v>
      </c>
      <c r="H137" s="1">
        <f>Table1[[#This Row],[% total]]*$K$6</f>
        <v>4.3841447104881484E-2</v>
      </c>
      <c r="N137" t="s">
        <v>114</v>
      </c>
      <c r="O137">
        <v>30</v>
      </c>
    </row>
    <row r="138" spans="2:15" x14ac:dyDescent="0.2">
      <c r="B138" t="s">
        <v>153</v>
      </c>
      <c r="C138">
        <v>10.44</v>
      </c>
      <c r="D138">
        <f>VLOOKUP(Table1[[#This Row],[Wallet]],N:O,2,FALSE)</f>
        <v>10.44</v>
      </c>
      <c r="E138" t="str">
        <f>IF(Table1[[#This Row],[Balance 26689818]]&gt;=Table1[[#This Row],[Balance 26473818]],"yes","")</f>
        <v>yes</v>
      </c>
      <c r="F138">
        <f>IF(Table1[[#This Row],[Eligible?]]="yes",Table1[[#This Row],[Balance 26473818]],0)</f>
        <v>10.44</v>
      </c>
      <c r="G138" s="1">
        <f>Table1[[#This Row],[Amt eligible]]/$F$224</f>
        <v>6.092270859678632E-5</v>
      </c>
      <c r="H138" s="1">
        <f>Table1[[#This Row],[% total]]*$K$6</f>
        <v>4.3590198001000613E-2</v>
      </c>
      <c r="N138" t="s">
        <v>116</v>
      </c>
      <c r="O138">
        <v>29.87</v>
      </c>
    </row>
    <row r="139" spans="2:15" x14ac:dyDescent="0.2">
      <c r="B139" t="s">
        <v>154</v>
      </c>
      <c r="C139">
        <v>10</v>
      </c>
      <c r="D139">
        <f>VLOOKUP(Table1[[#This Row],[Wallet]],N:O,2,FALSE)</f>
        <v>10</v>
      </c>
      <c r="E139" t="str">
        <f>IF(Table1[[#This Row],[Balance 26689818]]&gt;=Table1[[#This Row],[Balance 26473818]],"yes","")</f>
        <v>yes</v>
      </c>
      <c r="F139">
        <f>IF(Table1[[#This Row],[Eligible?]]="yes",Table1[[#This Row],[Balance 26473818]],0)</f>
        <v>10</v>
      </c>
      <c r="G139" s="1">
        <f>Table1[[#This Row],[Amt eligible]]/$F$224</f>
        <v>5.8355084862822152E-5</v>
      </c>
      <c r="H139" s="1">
        <f>Table1[[#This Row],[% total]]*$K$6</f>
        <v>4.1753063219349247E-2</v>
      </c>
      <c r="N139" t="s">
        <v>240</v>
      </c>
      <c r="O139">
        <v>28.4646677493038</v>
      </c>
    </row>
    <row r="140" spans="2:15" x14ac:dyDescent="0.2">
      <c r="B140" t="s">
        <v>155</v>
      </c>
      <c r="C140">
        <v>10</v>
      </c>
      <c r="D140">
        <f>VLOOKUP(Table1[[#This Row],[Wallet]],N:O,2,FALSE)</f>
        <v>10</v>
      </c>
      <c r="E140" t="str">
        <f>IF(Table1[[#This Row],[Balance 26689818]]&gt;=Table1[[#This Row],[Balance 26473818]],"yes","")</f>
        <v>yes</v>
      </c>
      <c r="F140">
        <f>IF(Table1[[#This Row],[Eligible?]]="yes",Table1[[#This Row],[Balance 26473818]],0)</f>
        <v>10</v>
      </c>
      <c r="G140" s="1">
        <f>Table1[[#This Row],[Amt eligible]]/$F$224</f>
        <v>5.8355084862822152E-5</v>
      </c>
      <c r="H140" s="1">
        <f>Table1[[#This Row],[% total]]*$K$6</f>
        <v>4.1753063219349247E-2</v>
      </c>
      <c r="N140" t="s">
        <v>118</v>
      </c>
      <c r="O140">
        <v>26.39</v>
      </c>
    </row>
    <row r="141" spans="2:15" x14ac:dyDescent="0.2">
      <c r="B141" t="s">
        <v>156</v>
      </c>
      <c r="C141">
        <v>9.81</v>
      </c>
      <c r="D141">
        <f>VLOOKUP(Table1[[#This Row],[Wallet]],N:O,2,FALSE)</f>
        <v>10.1</v>
      </c>
      <c r="E141" t="str">
        <f>IF(Table1[[#This Row],[Balance 26689818]]&gt;=Table1[[#This Row],[Balance 26473818]],"yes","")</f>
        <v>yes</v>
      </c>
      <c r="F141">
        <f>IF(Table1[[#This Row],[Eligible?]]="yes",Table1[[#This Row],[Balance 26473818]],0)</f>
        <v>9.81</v>
      </c>
      <c r="G141" s="1">
        <f>Table1[[#This Row],[Amt eligible]]/$F$224</f>
        <v>5.7246338250428535E-5</v>
      </c>
      <c r="H141" s="1">
        <f>Table1[[#This Row],[% total]]*$K$6</f>
        <v>4.0959755018181616E-2</v>
      </c>
      <c r="N141" t="s">
        <v>125</v>
      </c>
      <c r="O141">
        <v>25.24639484391</v>
      </c>
    </row>
    <row r="142" spans="2:15" x14ac:dyDescent="0.2">
      <c r="B142" t="s">
        <v>157</v>
      </c>
      <c r="C142">
        <v>9.1</v>
      </c>
      <c r="D142">
        <f>VLOOKUP(Table1[[#This Row],[Wallet]],N:O,2,FALSE)</f>
        <v>12.03</v>
      </c>
      <c r="E142" t="str">
        <f>IF(Table1[[#This Row],[Balance 26689818]]&gt;=Table1[[#This Row],[Balance 26473818]],"yes","")</f>
        <v>yes</v>
      </c>
      <c r="F142">
        <f>IF(Table1[[#This Row],[Eligible?]]="yes",Table1[[#This Row],[Balance 26473818]],0)</f>
        <v>9.1</v>
      </c>
      <c r="G142" s="1">
        <f>Table1[[#This Row],[Amt eligible]]/$F$224</f>
        <v>5.3103127225168154E-5</v>
      </c>
      <c r="H142" s="1">
        <f>Table1[[#This Row],[% total]]*$K$6</f>
        <v>3.7995287529607812E-2</v>
      </c>
      <c r="N142" t="s">
        <v>119</v>
      </c>
      <c r="O142">
        <v>25</v>
      </c>
    </row>
    <row r="143" spans="2:15" x14ac:dyDescent="0.2">
      <c r="B143" t="s">
        <v>158</v>
      </c>
      <c r="C143">
        <v>8.94</v>
      </c>
      <c r="D143">
        <f>VLOOKUP(Table1[[#This Row],[Wallet]],N:O,2,FALSE)</f>
        <v>21.95</v>
      </c>
      <c r="E143" t="str">
        <f>IF(Table1[[#This Row],[Balance 26689818]]&gt;=Table1[[#This Row],[Balance 26473818]],"yes","")</f>
        <v>yes</v>
      </c>
      <c r="F143">
        <f>IF(Table1[[#This Row],[Eligible?]]="yes",Table1[[#This Row],[Balance 26473818]],0)</f>
        <v>8.94</v>
      </c>
      <c r="G143" s="1">
        <f>Table1[[#This Row],[Amt eligible]]/$F$224</f>
        <v>5.2169445867362997E-5</v>
      </c>
      <c r="H143" s="1">
        <f>Table1[[#This Row],[% total]]*$K$6</f>
        <v>3.7327238518098223E-2</v>
      </c>
      <c r="N143" t="s">
        <v>120</v>
      </c>
      <c r="O143">
        <v>24.89</v>
      </c>
    </row>
    <row r="144" spans="2:15" x14ac:dyDescent="0.2">
      <c r="B144" t="s">
        <v>159</v>
      </c>
      <c r="C144">
        <v>8.4499999999999993</v>
      </c>
      <c r="D144">
        <f>VLOOKUP(Table1[[#This Row],[Wallet]],N:O,2,FALSE)</f>
        <v>8.4499999999999993</v>
      </c>
      <c r="E144" t="str">
        <f>IF(Table1[[#This Row],[Balance 26689818]]&gt;=Table1[[#This Row],[Balance 26473818]],"yes","")</f>
        <v>yes</v>
      </c>
      <c r="F144">
        <f>IF(Table1[[#This Row],[Eligible?]]="yes",Table1[[#This Row],[Balance 26473818]],0)</f>
        <v>8.4499999999999993</v>
      </c>
      <c r="G144" s="1">
        <f>Table1[[#This Row],[Amt eligible]]/$F$224</f>
        <v>4.9310046709084714E-5</v>
      </c>
      <c r="H144" s="1">
        <f>Table1[[#This Row],[% total]]*$K$6</f>
        <v>3.5281338420350111E-2</v>
      </c>
      <c r="N144" t="s">
        <v>121</v>
      </c>
      <c r="O144">
        <v>24.2364</v>
      </c>
    </row>
    <row r="145" spans="2:15" x14ac:dyDescent="0.2">
      <c r="B145" t="s">
        <v>160</v>
      </c>
      <c r="C145">
        <v>8.3800000000000008</v>
      </c>
      <c r="D145">
        <f>VLOOKUP(Table1[[#This Row],[Wallet]],N:O,2,FALSE)</f>
        <v>17.02</v>
      </c>
      <c r="E145" t="str">
        <f>IF(Table1[[#This Row],[Balance 26689818]]&gt;=Table1[[#This Row],[Balance 26473818]],"yes","")</f>
        <v>yes</v>
      </c>
      <c r="F145">
        <f>IF(Table1[[#This Row],[Eligible?]]="yes",Table1[[#This Row],[Balance 26473818]],0)</f>
        <v>8.3800000000000008</v>
      </c>
      <c r="G145" s="1">
        <f>Table1[[#This Row],[Amt eligible]]/$F$224</f>
        <v>4.890156111504497E-5</v>
      </c>
      <c r="H145" s="1">
        <f>Table1[[#This Row],[% total]]*$K$6</f>
        <v>3.4989066977814676E-2</v>
      </c>
      <c r="N145" t="s">
        <v>123</v>
      </c>
      <c r="O145">
        <v>23.22</v>
      </c>
    </row>
    <row r="146" spans="2:15" x14ac:dyDescent="0.2">
      <c r="B146" t="s">
        <v>161</v>
      </c>
      <c r="C146">
        <v>8.32</v>
      </c>
      <c r="D146">
        <f>VLOOKUP(Table1[[#This Row],[Wallet]],N:O,2,FALSE)</f>
        <v>8.32</v>
      </c>
      <c r="E146" t="str">
        <f>IF(Table1[[#This Row],[Balance 26689818]]&gt;=Table1[[#This Row],[Balance 26473818]],"yes","")</f>
        <v>yes</v>
      </c>
      <c r="F146">
        <f>IF(Table1[[#This Row],[Eligible?]]="yes",Table1[[#This Row],[Balance 26473818]],0)</f>
        <v>8.32</v>
      </c>
      <c r="G146" s="1">
        <f>Table1[[#This Row],[Amt eligible]]/$F$224</f>
        <v>4.855143060586803E-5</v>
      </c>
      <c r="H146" s="1">
        <f>Table1[[#This Row],[% total]]*$K$6</f>
        <v>3.4738548598498578E-2</v>
      </c>
      <c r="N146" t="s">
        <v>124</v>
      </c>
      <c r="O146">
        <v>23.04</v>
      </c>
    </row>
    <row r="147" spans="2:15" x14ac:dyDescent="0.2">
      <c r="B147" t="s">
        <v>162</v>
      </c>
      <c r="C147">
        <v>7.7181899999999999</v>
      </c>
      <c r="D147">
        <f>VLOOKUP(Table1[[#This Row],[Wallet]],N:O,2,FALSE)</f>
        <v>18.058921747838902</v>
      </c>
      <c r="E147" t="str">
        <f>IF(Table1[[#This Row],[Balance 26689818]]&gt;=Table1[[#This Row],[Balance 26473818]],"yes","")</f>
        <v>yes</v>
      </c>
      <c r="F147">
        <f>IF(Table1[[#This Row],[Eligible?]]="yes",Table1[[#This Row],[Balance 26473818]],0)</f>
        <v>7.7181899999999999</v>
      </c>
      <c r="G147" s="1">
        <f>Table1[[#This Row],[Amt eligible]]/$F$224</f>
        <v>4.5039563243738529E-5</v>
      </c>
      <c r="H147" s="1">
        <f>Table1[[#This Row],[% total]]*$K$6</f>
        <v>3.2225807500894918E-2</v>
      </c>
      <c r="N147" t="s">
        <v>126</v>
      </c>
      <c r="O147">
        <v>22.05</v>
      </c>
    </row>
    <row r="148" spans="2:15" x14ac:dyDescent="0.2">
      <c r="B148" t="s">
        <v>164</v>
      </c>
      <c r="C148">
        <v>6.46</v>
      </c>
      <c r="D148">
        <f>VLOOKUP(Table1[[#This Row],[Wallet]],N:O,2,FALSE)</f>
        <v>6.46</v>
      </c>
      <c r="E148" t="str">
        <f>IF(Table1[[#This Row],[Balance 26689818]]&gt;=Table1[[#This Row],[Balance 26473818]],"yes","")</f>
        <v>yes</v>
      </c>
      <c r="F148">
        <f>IF(Table1[[#This Row],[Eligible?]]="yes",Table1[[#This Row],[Balance 26473818]],0)</f>
        <v>6.46</v>
      </c>
      <c r="G148" s="1">
        <f>Table1[[#This Row],[Amt eligible]]/$F$224</f>
        <v>3.7697384821383108E-5</v>
      </c>
      <c r="H148" s="1">
        <f>Table1[[#This Row],[% total]]*$K$6</f>
        <v>2.6972478839699613E-2</v>
      </c>
      <c r="N148" t="s">
        <v>127</v>
      </c>
      <c r="O148">
        <v>22</v>
      </c>
    </row>
    <row r="149" spans="2:15" x14ac:dyDescent="0.2">
      <c r="B149" t="s">
        <v>165</v>
      </c>
      <c r="C149">
        <v>6.22</v>
      </c>
      <c r="D149">
        <f>VLOOKUP(Table1[[#This Row],[Wallet]],N:O,2,FALSE)</f>
        <v>10.08</v>
      </c>
      <c r="E149" t="str">
        <f>IF(Table1[[#This Row],[Balance 26689818]]&gt;=Table1[[#This Row],[Balance 26473818]],"yes","")</f>
        <v>yes</v>
      </c>
      <c r="F149">
        <f>IF(Table1[[#This Row],[Eligible?]]="yes",Table1[[#This Row],[Balance 26473818]],0)</f>
        <v>6.22</v>
      </c>
      <c r="G149" s="1">
        <f>Table1[[#This Row],[Amt eligible]]/$F$224</f>
        <v>3.6296862784675375E-5</v>
      </c>
      <c r="H149" s="1">
        <f>Table1[[#This Row],[% total]]*$K$6</f>
        <v>2.597040532243523E-2</v>
      </c>
      <c r="N149" t="s">
        <v>158</v>
      </c>
      <c r="O149">
        <v>21.95</v>
      </c>
    </row>
    <row r="150" spans="2:15" x14ac:dyDescent="0.2">
      <c r="B150" t="s">
        <v>166</v>
      </c>
      <c r="C150">
        <v>5.84</v>
      </c>
      <c r="D150">
        <f>VLOOKUP(Table1[[#This Row],[Wallet]],N:O,2,FALSE)</f>
        <v>8.7301528096245704</v>
      </c>
      <c r="E150" t="str">
        <f>IF(Table1[[#This Row],[Balance 26689818]]&gt;=Table1[[#This Row],[Balance 26473818]],"yes","")</f>
        <v>yes</v>
      </c>
      <c r="F150">
        <f>IF(Table1[[#This Row],[Eligible?]]="yes",Table1[[#This Row],[Balance 26473818]],0)</f>
        <v>5.84</v>
      </c>
      <c r="G150" s="1">
        <f>Table1[[#This Row],[Amt eligible]]/$F$224</f>
        <v>3.4079369559888134E-5</v>
      </c>
      <c r="H150" s="1">
        <f>Table1[[#This Row],[% total]]*$K$6</f>
        <v>2.4383788920099961E-2</v>
      </c>
      <c r="N150" t="s">
        <v>241</v>
      </c>
      <c r="O150">
        <v>20.9018944939466</v>
      </c>
    </row>
    <row r="151" spans="2:15" x14ac:dyDescent="0.2">
      <c r="B151" t="s">
        <v>167</v>
      </c>
      <c r="C151">
        <v>5.13</v>
      </c>
      <c r="D151">
        <f>VLOOKUP(Table1[[#This Row],[Wallet]],N:O,2,FALSE)</f>
        <v>5.13</v>
      </c>
      <c r="E151" t="str">
        <f>IF(Table1[[#This Row],[Balance 26689818]]&gt;=Table1[[#This Row],[Balance 26473818]],"yes","")</f>
        <v>yes</v>
      </c>
      <c r="F151">
        <f>IF(Table1[[#This Row],[Eligible?]]="yes",Table1[[#This Row],[Balance 26473818]],0)</f>
        <v>5.13</v>
      </c>
      <c r="G151" s="1">
        <f>Table1[[#This Row],[Amt eligible]]/$F$224</f>
        <v>2.9936158534627764E-5</v>
      </c>
      <c r="H151" s="1">
        <f>Table1[[#This Row],[% total]]*$K$6</f>
        <v>2.1419321431526164E-2</v>
      </c>
      <c r="N151" t="s">
        <v>168</v>
      </c>
      <c r="O151">
        <v>18.52</v>
      </c>
    </row>
    <row r="152" spans="2:15" x14ac:dyDescent="0.2">
      <c r="B152" t="s">
        <v>168</v>
      </c>
      <c r="C152">
        <v>5.0199999999999996</v>
      </c>
      <c r="D152">
        <f>VLOOKUP(Table1[[#This Row],[Wallet]],N:O,2,FALSE)</f>
        <v>18.52</v>
      </c>
      <c r="E152" t="str">
        <f>IF(Table1[[#This Row],[Balance 26689818]]&gt;=Table1[[#This Row],[Balance 26473818]],"yes","")</f>
        <v>yes</v>
      </c>
      <c r="F152">
        <f>IF(Table1[[#This Row],[Eligible?]]="yes",Table1[[#This Row],[Balance 26473818]],0)</f>
        <v>5.0199999999999996</v>
      </c>
      <c r="G152" s="1">
        <f>Table1[[#This Row],[Amt eligible]]/$F$224</f>
        <v>2.9294252601136718E-5</v>
      </c>
      <c r="H152" s="1">
        <f>Table1[[#This Row],[% total]]*$K$6</f>
        <v>2.096003773611332E-2</v>
      </c>
      <c r="N152" t="s">
        <v>162</v>
      </c>
      <c r="O152">
        <v>18.058921747838902</v>
      </c>
    </row>
    <row r="153" spans="2:15" x14ac:dyDescent="0.2">
      <c r="B153" t="s">
        <v>169</v>
      </c>
      <c r="C153">
        <v>4.26</v>
      </c>
      <c r="D153">
        <f>VLOOKUP(Table1[[#This Row],[Wallet]],N:O,2,FALSE)</f>
        <v>4.26</v>
      </c>
      <c r="E153" t="str">
        <f>IF(Table1[[#This Row],[Balance 26689818]]&gt;=Table1[[#This Row],[Balance 26473818]],"yes","")</f>
        <v>yes</v>
      </c>
      <c r="F153">
        <f>IF(Table1[[#This Row],[Eligible?]]="yes",Table1[[#This Row],[Balance 26473818]],0)</f>
        <v>4.26</v>
      </c>
      <c r="G153" s="1">
        <f>Table1[[#This Row],[Amt eligible]]/$F$224</f>
        <v>2.4859266151562236E-5</v>
      </c>
      <c r="H153" s="1">
        <f>Table1[[#This Row],[% total]]*$K$6</f>
        <v>1.778680493144278E-2</v>
      </c>
      <c r="N153" t="s">
        <v>129</v>
      </c>
      <c r="O153">
        <v>17.7</v>
      </c>
    </row>
    <row r="154" spans="2:15" x14ac:dyDescent="0.2">
      <c r="B154" t="s">
        <v>170</v>
      </c>
      <c r="C154">
        <v>3.83</v>
      </c>
      <c r="D154">
        <f>VLOOKUP(Table1[[#This Row],[Wallet]],N:O,2,FALSE)</f>
        <v>3.83</v>
      </c>
      <c r="E154" t="str">
        <f>IF(Table1[[#This Row],[Balance 26689818]]&gt;=Table1[[#This Row],[Balance 26473818]],"yes","")</f>
        <v>yes</v>
      </c>
      <c r="F154">
        <f>IF(Table1[[#This Row],[Eligible?]]="yes",Table1[[#This Row],[Balance 26473818]],0)</f>
        <v>3.83</v>
      </c>
      <c r="G154" s="1">
        <f>Table1[[#This Row],[Amt eligible]]/$F$224</f>
        <v>2.2349997502460886E-5</v>
      </c>
      <c r="H154" s="1">
        <f>Table1[[#This Row],[% total]]*$K$6</f>
        <v>1.5991423213010763E-2</v>
      </c>
      <c r="N154" t="s">
        <v>130</v>
      </c>
      <c r="O154">
        <v>17.45</v>
      </c>
    </row>
    <row r="155" spans="2:15" x14ac:dyDescent="0.2">
      <c r="B155" t="s">
        <v>171</v>
      </c>
      <c r="C155">
        <v>3.79</v>
      </c>
      <c r="D155">
        <f>VLOOKUP(Table1[[#This Row],[Wallet]],N:O,2,FALSE)</f>
        <v>3.79</v>
      </c>
      <c r="E155" t="str">
        <f>IF(Table1[[#This Row],[Balance 26689818]]&gt;=Table1[[#This Row],[Balance 26473818]],"yes","")</f>
        <v>yes</v>
      </c>
      <c r="F155">
        <f>IF(Table1[[#This Row],[Eligible?]]="yes",Table1[[#This Row],[Balance 26473818]],0)</f>
        <v>3.79</v>
      </c>
      <c r="G155" s="1">
        <f>Table1[[#This Row],[Amt eligible]]/$F$224</f>
        <v>2.2116577163009595E-5</v>
      </c>
      <c r="H155" s="1">
        <f>Table1[[#This Row],[% total]]*$K$6</f>
        <v>1.5824410960133366E-2</v>
      </c>
      <c r="N155" t="s">
        <v>140</v>
      </c>
      <c r="O155">
        <v>17.221646279663201</v>
      </c>
    </row>
    <row r="156" spans="2:15" x14ac:dyDescent="0.2">
      <c r="B156" t="s">
        <v>172</v>
      </c>
      <c r="C156">
        <v>3.76</v>
      </c>
      <c r="D156">
        <f>VLOOKUP(Table1[[#This Row],[Wallet]],N:O,2,FALSE)</f>
        <v>4.6100000000000003</v>
      </c>
      <c r="E156" t="str">
        <f>IF(Table1[[#This Row],[Balance 26689818]]&gt;=Table1[[#This Row],[Balance 26473818]],"yes","")</f>
        <v>yes</v>
      </c>
      <c r="F156">
        <f>IF(Table1[[#This Row],[Eligible?]]="yes",Table1[[#This Row],[Balance 26473818]],0)</f>
        <v>3.76</v>
      </c>
      <c r="G156" s="1">
        <f>Table1[[#This Row],[Amt eligible]]/$F$224</f>
        <v>2.1941511908421128E-5</v>
      </c>
      <c r="H156" s="1">
        <f>Table1[[#This Row],[% total]]*$K$6</f>
        <v>1.5699151770475317E-2</v>
      </c>
      <c r="N156" t="s">
        <v>131</v>
      </c>
      <c r="O156">
        <v>17.22</v>
      </c>
    </row>
    <row r="157" spans="2:15" x14ac:dyDescent="0.2">
      <c r="B157" t="s">
        <v>173</v>
      </c>
      <c r="C157">
        <v>3.55</v>
      </c>
      <c r="D157">
        <f>VLOOKUP(Table1[[#This Row],[Wallet]],N:O,2,FALSE)</f>
        <v>13.308376532174499</v>
      </c>
      <c r="E157" t="str">
        <f>IF(Table1[[#This Row],[Balance 26689818]]&gt;=Table1[[#This Row],[Balance 26473818]],"yes","")</f>
        <v>yes</v>
      </c>
      <c r="F157">
        <f>IF(Table1[[#This Row],[Eligible?]]="yes",Table1[[#This Row],[Balance 26473818]],0)</f>
        <v>3.55</v>
      </c>
      <c r="G157" s="1">
        <f>Table1[[#This Row],[Amt eligible]]/$F$224</f>
        <v>2.0716055126301862E-5</v>
      </c>
      <c r="H157" s="1">
        <f>Table1[[#This Row],[% total]]*$K$6</f>
        <v>1.4822337442868982E-2</v>
      </c>
      <c r="N157" t="s">
        <v>160</v>
      </c>
      <c r="O157">
        <v>17.02</v>
      </c>
    </row>
    <row r="158" spans="2:15" x14ac:dyDescent="0.2">
      <c r="B158" t="s">
        <v>174</v>
      </c>
      <c r="C158">
        <v>3.12</v>
      </c>
      <c r="D158">
        <f>VLOOKUP(Table1[[#This Row],[Wallet]],N:O,2,FALSE)</f>
        <v>3.12</v>
      </c>
      <c r="E158" t="str">
        <f>IF(Table1[[#This Row],[Balance 26689818]]&gt;=Table1[[#This Row],[Balance 26473818]],"yes","")</f>
        <v>yes</v>
      </c>
      <c r="F158">
        <f>IF(Table1[[#This Row],[Eligible?]]="yes",Table1[[#This Row],[Balance 26473818]],0)</f>
        <v>3.12</v>
      </c>
      <c r="G158" s="1">
        <f>Table1[[#This Row],[Amt eligible]]/$F$224</f>
        <v>1.8206786477200512E-5</v>
      </c>
      <c r="H158" s="1">
        <f>Table1[[#This Row],[% total]]*$K$6</f>
        <v>1.3026955724436967E-2</v>
      </c>
      <c r="N158" t="s">
        <v>132</v>
      </c>
      <c r="O158">
        <v>16.82</v>
      </c>
    </row>
    <row r="159" spans="2:15" x14ac:dyDescent="0.2">
      <c r="B159" t="s">
        <v>175</v>
      </c>
      <c r="C159">
        <v>2.96</v>
      </c>
      <c r="D159">
        <f>VLOOKUP(Table1[[#This Row],[Wallet]],N:O,2,FALSE)</f>
        <v>3.4</v>
      </c>
      <c r="E159" t="str">
        <f>IF(Table1[[#This Row],[Balance 26689818]]&gt;=Table1[[#This Row],[Balance 26473818]],"yes","")</f>
        <v>yes</v>
      </c>
      <c r="F159">
        <f>IF(Table1[[#This Row],[Eligible?]]="yes",Table1[[#This Row],[Balance 26473818]],0)</f>
        <v>2.96</v>
      </c>
      <c r="G159" s="1">
        <f>Table1[[#This Row],[Amt eligible]]/$F$224</f>
        <v>1.7273105119395358E-5</v>
      </c>
      <c r="H159" s="1">
        <f>Table1[[#This Row],[% total]]*$K$6</f>
        <v>1.2358906712927378E-2</v>
      </c>
      <c r="N159" t="s">
        <v>147</v>
      </c>
      <c r="O159">
        <v>15.7128334600418</v>
      </c>
    </row>
    <row r="160" spans="2:15" x14ac:dyDescent="0.2">
      <c r="B160" t="s">
        <v>176</v>
      </c>
      <c r="C160">
        <v>2.81</v>
      </c>
      <c r="D160">
        <f>VLOOKUP(Table1[[#This Row],[Wallet]],N:O,2,FALSE)</f>
        <v>14.04</v>
      </c>
      <c r="E160" t="str">
        <f>IF(Table1[[#This Row],[Balance 26689818]]&gt;=Table1[[#This Row],[Balance 26473818]],"yes","")</f>
        <v>yes</v>
      </c>
      <c r="F160">
        <f>IF(Table1[[#This Row],[Eligible?]]="yes",Table1[[#This Row],[Balance 26473818]],0)</f>
        <v>2.81</v>
      </c>
      <c r="G160" s="1">
        <f>Table1[[#This Row],[Amt eligible]]/$F$224</f>
        <v>1.6397778846453025E-5</v>
      </c>
      <c r="H160" s="1">
        <f>Table1[[#This Row],[% total]]*$K$6</f>
        <v>1.1732610764637139E-2</v>
      </c>
      <c r="N160" t="s">
        <v>242</v>
      </c>
      <c r="O160">
        <v>15.62</v>
      </c>
    </row>
    <row r="161" spans="2:15" x14ac:dyDescent="0.2">
      <c r="B161" t="s">
        <v>177</v>
      </c>
      <c r="C161">
        <v>2.78</v>
      </c>
      <c r="D161">
        <f>VLOOKUP(Table1[[#This Row],[Wallet]],N:O,2,FALSE)</f>
        <v>2.78</v>
      </c>
      <c r="E161" t="str">
        <f>IF(Table1[[#This Row],[Balance 26689818]]&gt;=Table1[[#This Row],[Balance 26473818]],"yes","")</f>
        <v>yes</v>
      </c>
      <c r="F161">
        <f>IF(Table1[[#This Row],[Eligible?]]="yes",Table1[[#This Row],[Balance 26473818]],0)</f>
        <v>2.78</v>
      </c>
      <c r="G161" s="1">
        <f>Table1[[#This Row],[Amt eligible]]/$F$224</f>
        <v>1.6222713591864558E-5</v>
      </c>
      <c r="H161" s="1">
        <f>Table1[[#This Row],[% total]]*$K$6</f>
        <v>1.1607351574979092E-2</v>
      </c>
      <c r="N161" t="s">
        <v>134</v>
      </c>
      <c r="O161">
        <v>15.37</v>
      </c>
    </row>
    <row r="162" spans="2:15" x14ac:dyDescent="0.2">
      <c r="B162" t="s">
        <v>178</v>
      </c>
      <c r="C162">
        <v>2.71</v>
      </c>
      <c r="D162">
        <f>VLOOKUP(Table1[[#This Row],[Wallet]],N:O,2,FALSE)</f>
        <v>2.71</v>
      </c>
      <c r="E162" t="str">
        <f>IF(Table1[[#This Row],[Balance 26689818]]&gt;=Table1[[#This Row],[Balance 26473818]],"yes","")</f>
        <v>yes</v>
      </c>
      <c r="F162">
        <f>IF(Table1[[#This Row],[Eligible?]]="yes",Table1[[#This Row],[Balance 26473818]],0)</f>
        <v>2.71</v>
      </c>
      <c r="G162" s="1">
        <f>Table1[[#This Row],[Amt eligible]]/$F$224</f>
        <v>1.5814227997824804E-5</v>
      </c>
      <c r="H162" s="1">
        <f>Table1[[#This Row],[% total]]*$K$6</f>
        <v>1.1315080132443648E-2</v>
      </c>
      <c r="N162" t="s">
        <v>135</v>
      </c>
      <c r="O162">
        <v>15.3695992436304</v>
      </c>
    </row>
    <row r="163" spans="2:15" x14ac:dyDescent="0.2">
      <c r="B163" t="s">
        <v>180</v>
      </c>
      <c r="C163">
        <v>2.4300000000000002</v>
      </c>
      <c r="D163">
        <f>VLOOKUP(Table1[[#This Row],[Wallet]],N:O,2,FALSE)</f>
        <v>2.4300000000000002</v>
      </c>
      <c r="E163" t="str">
        <f>IF(Table1[[#This Row],[Balance 26689818]]&gt;=Table1[[#This Row],[Balance 26473818]],"yes","")</f>
        <v>yes</v>
      </c>
      <c r="F163">
        <f>IF(Table1[[#This Row],[Eligible?]]="yes",Table1[[#This Row],[Balance 26473818]],0)</f>
        <v>2.4300000000000002</v>
      </c>
      <c r="G163" s="1">
        <f>Table1[[#This Row],[Amt eligible]]/$F$224</f>
        <v>1.4180285621665784E-5</v>
      </c>
      <c r="H163" s="1">
        <f>Table1[[#This Row],[% total]]*$K$6</f>
        <v>1.0145994362301868E-2</v>
      </c>
      <c r="N163" t="s">
        <v>136</v>
      </c>
      <c r="O163">
        <v>15.09</v>
      </c>
    </row>
    <row r="164" spans="2:15" x14ac:dyDescent="0.2">
      <c r="B164" t="s">
        <v>181</v>
      </c>
      <c r="C164">
        <v>2.34</v>
      </c>
      <c r="D164">
        <f>VLOOKUP(Table1[[#This Row],[Wallet]],N:O,2,FALSE)</f>
        <v>3.91</v>
      </c>
      <c r="E164" t="str">
        <f>IF(Table1[[#This Row],[Balance 26689818]]&gt;=Table1[[#This Row],[Balance 26473818]],"yes","")</f>
        <v>yes</v>
      </c>
      <c r="F164">
        <f>IF(Table1[[#This Row],[Eligible?]]="yes",Table1[[#This Row],[Balance 26473818]],0)</f>
        <v>2.34</v>
      </c>
      <c r="G164" s="1">
        <f>Table1[[#This Row],[Amt eligible]]/$F$224</f>
        <v>1.3655089857900382E-5</v>
      </c>
      <c r="H164" s="1">
        <f>Table1[[#This Row],[% total]]*$K$6</f>
        <v>9.7702167933277229E-3</v>
      </c>
      <c r="N164" t="s">
        <v>137</v>
      </c>
      <c r="O164">
        <v>15.006914855244</v>
      </c>
    </row>
    <row r="165" spans="2:15" x14ac:dyDescent="0.2">
      <c r="B165" t="s">
        <v>182</v>
      </c>
      <c r="C165">
        <v>2.13</v>
      </c>
      <c r="D165">
        <f>VLOOKUP(Table1[[#This Row],[Wallet]],N:O,2,FALSE)</f>
        <v>3.63</v>
      </c>
      <c r="E165" t="str">
        <f>IF(Table1[[#This Row],[Balance 26689818]]&gt;=Table1[[#This Row],[Balance 26473818]],"yes","")</f>
        <v>yes</v>
      </c>
      <c r="F165">
        <f>IF(Table1[[#This Row],[Eligible?]]="yes",Table1[[#This Row],[Balance 26473818]],0)</f>
        <v>2.13</v>
      </c>
      <c r="G165" s="1">
        <f>Table1[[#This Row],[Amt eligible]]/$F$224</f>
        <v>1.2429633075781118E-5</v>
      </c>
      <c r="H165" s="1">
        <f>Table1[[#This Row],[% total]]*$K$6</f>
        <v>8.8934024657213902E-3</v>
      </c>
      <c r="N165" t="s">
        <v>138</v>
      </c>
      <c r="O165">
        <v>15</v>
      </c>
    </row>
    <row r="166" spans="2:15" x14ac:dyDescent="0.2">
      <c r="B166" t="s">
        <v>183</v>
      </c>
      <c r="C166">
        <v>2</v>
      </c>
      <c r="D166">
        <f>VLOOKUP(Table1[[#This Row],[Wallet]],N:O,2,FALSE)</f>
        <v>2</v>
      </c>
      <c r="E166" t="str">
        <f>IF(Table1[[#This Row],[Balance 26689818]]&gt;=Table1[[#This Row],[Balance 26473818]],"yes","")</f>
        <v>yes</v>
      </c>
      <c r="F166">
        <f>IF(Table1[[#This Row],[Eligible?]]="yes",Table1[[#This Row],[Balance 26473818]],0)</f>
        <v>2</v>
      </c>
      <c r="G166" s="1">
        <f>Table1[[#This Row],[Amt eligible]]/$F$224</f>
        <v>1.167101697256443E-5</v>
      </c>
      <c r="H166" s="1">
        <f>Table1[[#This Row],[% total]]*$K$6</f>
        <v>8.3506126438698501E-3</v>
      </c>
      <c r="N166" t="s">
        <v>139</v>
      </c>
      <c r="O166">
        <v>15</v>
      </c>
    </row>
    <row r="167" spans="2:15" x14ac:dyDescent="0.2">
      <c r="B167" t="s">
        <v>184</v>
      </c>
      <c r="C167">
        <v>1.86416</v>
      </c>
      <c r="D167">
        <f>VLOOKUP(Table1[[#This Row],[Wallet]],N:O,2,FALSE)</f>
        <v>1.86416</v>
      </c>
      <c r="E167" t="str">
        <f>IF(Table1[[#This Row],[Balance 26689818]]&gt;=Table1[[#This Row],[Balance 26473818]],"yes","")</f>
        <v>yes</v>
      </c>
      <c r="F167">
        <f>IF(Table1[[#This Row],[Eligible?]]="yes",Table1[[#This Row],[Balance 26473818]],0)</f>
        <v>1.86416</v>
      </c>
      <c r="G167" s="1">
        <f>Table1[[#This Row],[Amt eligible]]/$F$224</f>
        <v>1.0878321499787855E-5</v>
      </c>
      <c r="H167" s="1">
        <f>Table1[[#This Row],[% total]]*$K$6</f>
        <v>7.7834390330982104E-3</v>
      </c>
      <c r="N167" t="s">
        <v>143</v>
      </c>
      <c r="O167">
        <v>14.25</v>
      </c>
    </row>
    <row r="168" spans="2:15" x14ac:dyDescent="0.2">
      <c r="B168" t="s">
        <v>185</v>
      </c>
      <c r="C168">
        <v>1.8375878603690201</v>
      </c>
      <c r="D168">
        <f>VLOOKUP(Table1[[#This Row],[Wallet]],N:O,2,FALSE)</f>
        <v>1.8375878603690201</v>
      </c>
      <c r="E168" t="str">
        <f>IF(Table1[[#This Row],[Balance 26689818]]&gt;=Table1[[#This Row],[Balance 26473818]],"yes","")</f>
        <v>yes</v>
      </c>
      <c r="F168">
        <f>IF(Table1[[#This Row],[Eligible?]]="yes",Table1[[#This Row],[Balance 26473818]],0)</f>
        <v>1.8375878603690201</v>
      </c>
      <c r="G168" s="1">
        <f>Table1[[#This Row],[Amt eligible]]/$F$224</f>
        <v>1.0723259553472596E-5</v>
      </c>
      <c r="H168" s="1">
        <f>Table1[[#This Row],[% total]]*$K$6</f>
        <v>7.6724922105096422E-3</v>
      </c>
      <c r="N168" t="s">
        <v>176</v>
      </c>
      <c r="O168">
        <v>14.04</v>
      </c>
    </row>
    <row r="169" spans="2:15" x14ac:dyDescent="0.2">
      <c r="B169" t="s">
        <v>186</v>
      </c>
      <c r="C169">
        <v>1.78</v>
      </c>
      <c r="D169">
        <f>VLOOKUP(Table1[[#This Row],[Wallet]],N:O,2,FALSE)</f>
        <v>2.0699999999999998</v>
      </c>
      <c r="E169" t="str">
        <f>IF(Table1[[#This Row],[Balance 26689818]]&gt;=Table1[[#This Row],[Balance 26473818]],"yes","")</f>
        <v>yes</v>
      </c>
      <c r="F169">
        <f>IF(Table1[[#This Row],[Eligible?]]="yes",Table1[[#This Row],[Balance 26473818]],0)</f>
        <v>1.78</v>
      </c>
      <c r="G169" s="1">
        <f>Table1[[#This Row],[Amt eligible]]/$F$224</f>
        <v>1.0387205105582343E-5</v>
      </c>
      <c r="H169" s="1">
        <f>Table1[[#This Row],[% total]]*$K$6</f>
        <v>7.4320452530441663E-3</v>
      </c>
      <c r="N169" t="s">
        <v>173</v>
      </c>
      <c r="O169">
        <v>13.308376532174499</v>
      </c>
    </row>
    <row r="170" spans="2:15" x14ac:dyDescent="0.2">
      <c r="B170" t="s">
        <v>187</v>
      </c>
      <c r="C170">
        <v>1.58</v>
      </c>
      <c r="D170">
        <f>VLOOKUP(Table1[[#This Row],[Wallet]],N:O,2,FALSE)</f>
        <v>1.58</v>
      </c>
      <c r="E170" t="str">
        <f>IF(Table1[[#This Row],[Balance 26689818]]&gt;=Table1[[#This Row],[Balance 26473818]],"yes","")</f>
        <v>yes</v>
      </c>
      <c r="F170">
        <f>IF(Table1[[#This Row],[Eligible?]]="yes",Table1[[#This Row],[Balance 26473818]],0)</f>
        <v>1.58</v>
      </c>
      <c r="G170" s="1">
        <f>Table1[[#This Row],[Amt eligible]]/$F$224</f>
        <v>9.2201034083258999E-6</v>
      </c>
      <c r="H170" s="1">
        <f>Table1[[#This Row],[% total]]*$K$6</f>
        <v>6.5969839886571811E-3</v>
      </c>
      <c r="N170" t="s">
        <v>142</v>
      </c>
      <c r="O170">
        <v>13.11</v>
      </c>
    </row>
    <row r="171" spans="2:15" x14ac:dyDescent="0.2">
      <c r="B171" t="s">
        <v>188</v>
      </c>
      <c r="C171">
        <v>1.57</v>
      </c>
      <c r="D171">
        <f>VLOOKUP(Table1[[#This Row],[Wallet]],N:O,2,FALSE)</f>
        <v>3.8227202530806998</v>
      </c>
      <c r="E171" t="str">
        <f>IF(Table1[[#This Row],[Balance 26689818]]&gt;=Table1[[#This Row],[Balance 26473818]],"yes","")</f>
        <v>yes</v>
      </c>
      <c r="F171">
        <f>IF(Table1[[#This Row],[Eligible?]]="yes",Table1[[#This Row],[Balance 26473818]],0)</f>
        <v>1.57</v>
      </c>
      <c r="G171" s="1">
        <f>Table1[[#This Row],[Amt eligible]]/$F$224</f>
        <v>9.1617483234630788E-6</v>
      </c>
      <c r="H171" s="1">
        <f>Table1[[#This Row],[% total]]*$K$6</f>
        <v>6.5552309254378327E-3</v>
      </c>
      <c r="N171" t="s">
        <v>144</v>
      </c>
      <c r="O171">
        <v>12.54</v>
      </c>
    </row>
    <row r="172" spans="2:15" x14ac:dyDescent="0.2">
      <c r="B172" t="s">
        <v>189</v>
      </c>
      <c r="C172">
        <v>1.43</v>
      </c>
      <c r="D172">
        <f>VLOOKUP(Table1[[#This Row],[Wallet]],N:O,2,FALSE)</f>
        <v>1.43</v>
      </c>
      <c r="E172" t="str">
        <f>IF(Table1[[#This Row],[Balance 26689818]]&gt;=Table1[[#This Row],[Balance 26473818]],"yes","")</f>
        <v>yes</v>
      </c>
      <c r="F172">
        <f>IF(Table1[[#This Row],[Eligible?]]="yes",Table1[[#This Row],[Balance 26473818]],0)</f>
        <v>1.43</v>
      </c>
      <c r="G172" s="1">
        <f>Table1[[#This Row],[Amt eligible]]/$F$224</f>
        <v>8.3447771353835669E-6</v>
      </c>
      <c r="H172" s="1">
        <f>Table1[[#This Row],[% total]]*$K$6</f>
        <v>5.9706880403669425E-3</v>
      </c>
      <c r="N172" t="s">
        <v>152</v>
      </c>
      <c r="O172">
        <v>12.320175011007199</v>
      </c>
    </row>
    <row r="173" spans="2:15" x14ac:dyDescent="0.2">
      <c r="B173" t="s">
        <v>190</v>
      </c>
      <c r="C173">
        <v>1.39</v>
      </c>
      <c r="D173">
        <f>VLOOKUP(Table1[[#This Row],[Wallet]],N:O,2,FALSE)</f>
        <v>6.55</v>
      </c>
      <c r="E173" t="str">
        <f>IF(Table1[[#This Row],[Balance 26689818]]&gt;=Table1[[#This Row],[Balance 26473818]],"yes","")</f>
        <v>yes</v>
      </c>
      <c r="F173">
        <f>IF(Table1[[#This Row],[Eligible?]]="yes",Table1[[#This Row],[Balance 26473818]],0)</f>
        <v>1.39</v>
      </c>
      <c r="G173" s="1">
        <f>Table1[[#This Row],[Amt eligible]]/$F$224</f>
        <v>8.1113567959322792E-6</v>
      </c>
      <c r="H173" s="1">
        <f>Table1[[#This Row],[% total]]*$K$6</f>
        <v>5.8036757874895461E-3</v>
      </c>
      <c r="N173" t="s">
        <v>145</v>
      </c>
      <c r="O173">
        <v>12.26</v>
      </c>
    </row>
    <row r="174" spans="2:15" x14ac:dyDescent="0.2">
      <c r="B174" t="s">
        <v>191</v>
      </c>
      <c r="C174">
        <v>1.31620341239162</v>
      </c>
      <c r="D174">
        <f>VLOOKUP(Table1[[#This Row],[Wallet]],N:O,2,FALSE)</f>
        <v>1.31620341239162</v>
      </c>
      <c r="E174" t="str">
        <f>IF(Table1[[#This Row],[Balance 26689818]]&gt;=Table1[[#This Row],[Balance 26473818]],"yes","")</f>
        <v>yes</v>
      </c>
      <c r="F174">
        <f>IF(Table1[[#This Row],[Eligible?]]="yes",Table1[[#This Row],[Balance 26473818]],0)</f>
        <v>1.31620341239162</v>
      </c>
      <c r="G174" s="1">
        <f>Table1[[#This Row],[Amt eligible]]/$F$224</f>
        <v>7.6807161826849079E-6</v>
      </c>
      <c r="H174" s="1">
        <f>Table1[[#This Row],[% total]]*$K$6</f>
        <v>5.4955524287110518E-3</v>
      </c>
      <c r="N174" t="s">
        <v>157</v>
      </c>
      <c r="O174">
        <v>12.03</v>
      </c>
    </row>
    <row r="175" spans="2:15" x14ac:dyDescent="0.2">
      <c r="B175" t="s">
        <v>3</v>
      </c>
      <c r="C175">
        <v>1.3140683290660999</v>
      </c>
      <c r="D175">
        <f>VLOOKUP(Table1[[#This Row],[Wallet]],N:O,2,FALSE)</f>
        <v>2.2837210617179302</v>
      </c>
      <c r="E175" t="str">
        <f>IF(Table1[[#This Row],[Balance 26689818]]&gt;=Table1[[#This Row],[Balance 26473818]],"yes","")</f>
        <v>yes</v>
      </c>
      <c r="F175">
        <f>IF(Table1[[#This Row],[Eligible?]]="yes",Table1[[#This Row],[Balance 26473818]],0)</f>
        <v>1.3140683290660999</v>
      </c>
      <c r="G175" s="1">
        <f>Table1[[#This Row],[Amt eligible]]/$F$224</f>
        <v>7.6682568858199161E-6</v>
      </c>
      <c r="H175" s="1">
        <f>Table1[[#This Row],[% total]]*$K$6</f>
        <v>5.4866378018041499E-3</v>
      </c>
      <c r="N175" t="s">
        <v>148</v>
      </c>
      <c r="O175">
        <v>12</v>
      </c>
    </row>
    <row r="176" spans="2:15" x14ac:dyDescent="0.2">
      <c r="B176" t="s">
        <v>192</v>
      </c>
      <c r="C176">
        <v>1.24</v>
      </c>
      <c r="D176">
        <f>VLOOKUP(Table1[[#This Row],[Wallet]],N:O,2,FALSE)</f>
        <v>1.24</v>
      </c>
      <c r="E176" t="str">
        <f>IF(Table1[[#This Row],[Balance 26689818]]&gt;=Table1[[#This Row],[Balance 26473818]],"yes","")</f>
        <v>yes</v>
      </c>
      <c r="F176">
        <f>IF(Table1[[#This Row],[Eligible?]]="yes",Table1[[#This Row],[Balance 26473818]],0)</f>
        <v>1.24</v>
      </c>
      <c r="G176" s="1">
        <f>Table1[[#This Row],[Amt eligible]]/$F$224</f>
        <v>7.2360305229899463E-6</v>
      </c>
      <c r="H176" s="1">
        <f>Table1[[#This Row],[% total]]*$K$6</f>
        <v>5.1773798391993066E-3</v>
      </c>
      <c r="N176" t="s">
        <v>216</v>
      </c>
      <c r="O176">
        <v>11.8867515247487</v>
      </c>
    </row>
    <row r="177" spans="2:15" x14ac:dyDescent="0.2">
      <c r="B177" t="s">
        <v>193</v>
      </c>
      <c r="C177">
        <v>1.23</v>
      </c>
      <c r="D177">
        <f>VLOOKUP(Table1[[#This Row],[Wallet]],N:O,2,FALSE)</f>
        <v>1.23</v>
      </c>
      <c r="E177" t="str">
        <f>IF(Table1[[#This Row],[Balance 26689818]]&gt;=Table1[[#This Row],[Balance 26473818]],"yes","")</f>
        <v>yes</v>
      </c>
      <c r="F177">
        <f>IF(Table1[[#This Row],[Eligible?]]="yes",Table1[[#This Row],[Balance 26473818]],0)</f>
        <v>1.23</v>
      </c>
      <c r="G177" s="1">
        <f>Table1[[#This Row],[Amt eligible]]/$F$224</f>
        <v>7.1776754381271244E-6</v>
      </c>
      <c r="H177" s="1">
        <f>Table1[[#This Row],[% total]]*$K$6</f>
        <v>5.1356267759799573E-3</v>
      </c>
      <c r="N177" t="s">
        <v>149</v>
      </c>
      <c r="O177">
        <v>11.4441789047022</v>
      </c>
    </row>
    <row r="178" spans="2:15" x14ac:dyDescent="0.2">
      <c r="B178" t="s">
        <v>194</v>
      </c>
      <c r="C178">
        <v>1.1200000000000001</v>
      </c>
      <c r="D178">
        <f>VLOOKUP(Table1[[#This Row],[Wallet]],N:O,2,FALSE)</f>
        <v>1.26</v>
      </c>
      <c r="E178" t="str">
        <f>IF(Table1[[#This Row],[Balance 26689818]]&gt;=Table1[[#This Row],[Balance 26473818]],"yes","")</f>
        <v>yes</v>
      </c>
      <c r="F178">
        <f>IF(Table1[[#This Row],[Eligible?]]="yes",Table1[[#This Row],[Balance 26473818]],0)</f>
        <v>1.1200000000000001</v>
      </c>
      <c r="G178" s="1">
        <f>Table1[[#This Row],[Amt eligible]]/$F$224</f>
        <v>6.5357695046360816E-6</v>
      </c>
      <c r="H178" s="1">
        <f>Table1[[#This Row],[% total]]*$K$6</f>
        <v>4.6763430805671167E-3</v>
      </c>
      <c r="N178" t="s">
        <v>150</v>
      </c>
      <c r="O178">
        <v>11.4</v>
      </c>
    </row>
    <row r="179" spans="2:15" x14ac:dyDescent="0.2">
      <c r="B179" t="s">
        <v>195</v>
      </c>
      <c r="C179">
        <v>1</v>
      </c>
      <c r="D179">
        <f>VLOOKUP(Table1[[#This Row],[Wallet]],N:O,2,FALSE)</f>
        <v>1</v>
      </c>
      <c r="E179" t="str">
        <f>IF(Table1[[#This Row],[Balance 26689818]]&gt;=Table1[[#This Row],[Balance 26473818]],"yes","")</f>
        <v>yes</v>
      </c>
      <c r="F179">
        <f>IF(Table1[[#This Row],[Eligible?]]="yes",Table1[[#This Row],[Balance 26473818]],0)</f>
        <v>1</v>
      </c>
      <c r="G179" s="1">
        <f>Table1[[#This Row],[Amt eligible]]/$F$224</f>
        <v>5.8355084862822152E-6</v>
      </c>
      <c r="H179" s="1">
        <f>Table1[[#This Row],[% total]]*$K$6</f>
        <v>4.1753063219349251E-3</v>
      </c>
      <c r="N179" t="s">
        <v>151</v>
      </c>
      <c r="O179">
        <v>11.25</v>
      </c>
    </row>
    <row r="180" spans="2:15" x14ac:dyDescent="0.2">
      <c r="B180" t="s">
        <v>4</v>
      </c>
      <c r="C180">
        <v>0.95286029008260698</v>
      </c>
      <c r="D180">
        <f>VLOOKUP(Table1[[#This Row],[Wallet]],N:O,2,FALSE)</f>
        <v>0.95286029008260698</v>
      </c>
      <c r="E180" t="str">
        <f>IF(Table1[[#This Row],[Balance 26689818]]&gt;=Table1[[#This Row],[Balance 26473818]],"yes","")</f>
        <v>yes</v>
      </c>
      <c r="F180">
        <f>IF(Table1[[#This Row],[Eligible?]]="yes",Table1[[#This Row],[Balance 26473818]],0)</f>
        <v>0.95286029008260698</v>
      </c>
      <c r="G180" s="1">
        <f>Table1[[#This Row],[Amt eligible]]/$F$224</f>
        <v>5.5604243090183858E-6</v>
      </c>
      <c r="H180" s="1">
        <f>Table1[[#This Row],[% total]]*$K$6</f>
        <v>3.9784835931026552E-3</v>
      </c>
      <c r="N180" t="s">
        <v>243</v>
      </c>
      <c r="O180">
        <v>11</v>
      </c>
    </row>
    <row r="181" spans="2:15" x14ac:dyDescent="0.2">
      <c r="B181" t="s">
        <v>196</v>
      </c>
      <c r="C181">
        <v>0.9</v>
      </c>
      <c r="D181">
        <f>VLOOKUP(Table1[[#This Row],[Wallet]],N:O,2,FALSE)</f>
        <v>1.62</v>
      </c>
      <c r="E181" t="str">
        <f>IF(Table1[[#This Row],[Balance 26689818]]&gt;=Table1[[#This Row],[Balance 26473818]],"yes","")</f>
        <v>yes</v>
      </c>
      <c r="F181">
        <f>IF(Table1[[#This Row],[Eligible?]]="yes",Table1[[#This Row],[Balance 26473818]],0)</f>
        <v>0.9</v>
      </c>
      <c r="G181" s="1">
        <f>Table1[[#This Row],[Amt eligible]]/$F$224</f>
        <v>5.2519576376539935E-6</v>
      </c>
      <c r="H181" s="1">
        <f>Table1[[#This Row],[% total]]*$K$6</f>
        <v>3.7577756897414325E-3</v>
      </c>
      <c r="N181" t="s">
        <v>153</v>
      </c>
      <c r="O181">
        <v>10.44</v>
      </c>
    </row>
    <row r="182" spans="2:15" x14ac:dyDescent="0.2">
      <c r="B182" t="s">
        <v>197</v>
      </c>
      <c r="C182">
        <v>0.89</v>
      </c>
      <c r="D182">
        <f>VLOOKUP(Table1[[#This Row],[Wallet]],N:O,2,FALSE)</f>
        <v>0.89</v>
      </c>
      <c r="E182" t="str">
        <f>IF(Table1[[#This Row],[Balance 26689818]]&gt;=Table1[[#This Row],[Balance 26473818]],"yes","")</f>
        <v>yes</v>
      </c>
      <c r="F182">
        <f>IF(Table1[[#This Row],[Eligible?]]="yes",Table1[[#This Row],[Balance 26473818]],0)</f>
        <v>0.89</v>
      </c>
      <c r="G182" s="1">
        <f>Table1[[#This Row],[Amt eligible]]/$F$224</f>
        <v>5.1936025527911716E-6</v>
      </c>
      <c r="H182" s="1">
        <f>Table1[[#This Row],[% total]]*$K$6</f>
        <v>3.7160226265220832E-3</v>
      </c>
      <c r="N182" t="s">
        <v>156</v>
      </c>
      <c r="O182">
        <v>10.1</v>
      </c>
    </row>
    <row r="183" spans="2:15" x14ac:dyDescent="0.2">
      <c r="B183" t="s">
        <v>198</v>
      </c>
      <c r="C183">
        <v>0.79</v>
      </c>
      <c r="D183">
        <f>VLOOKUP(Table1[[#This Row],[Wallet]],N:O,2,FALSE)</f>
        <v>6.81</v>
      </c>
      <c r="E183" t="str">
        <f>IF(Table1[[#This Row],[Balance 26689818]]&gt;=Table1[[#This Row],[Balance 26473818]],"yes","")</f>
        <v>yes</v>
      </c>
      <c r="F183">
        <f>IF(Table1[[#This Row],[Eligible?]]="yes",Table1[[#This Row],[Balance 26473818]],0)</f>
        <v>0.79</v>
      </c>
      <c r="G183" s="1">
        <f>Table1[[#This Row],[Amt eligible]]/$F$224</f>
        <v>4.6100517041629499E-6</v>
      </c>
      <c r="H183" s="1">
        <f>Table1[[#This Row],[% total]]*$K$6</f>
        <v>3.2984919943285906E-3</v>
      </c>
      <c r="N183" t="s">
        <v>165</v>
      </c>
      <c r="O183">
        <v>10.08</v>
      </c>
    </row>
    <row r="184" spans="2:15" x14ac:dyDescent="0.2">
      <c r="B184" t="s">
        <v>199</v>
      </c>
      <c r="C184">
        <v>0.72</v>
      </c>
      <c r="D184">
        <f>VLOOKUP(Table1[[#This Row],[Wallet]],N:O,2,FALSE)</f>
        <v>0.72</v>
      </c>
      <c r="E184" t="str">
        <f>IF(Table1[[#This Row],[Balance 26689818]]&gt;=Table1[[#This Row],[Balance 26473818]],"yes","")</f>
        <v>yes</v>
      </c>
      <c r="F184">
        <f>IF(Table1[[#This Row],[Eligible?]]="yes",Table1[[#This Row],[Balance 26473818]],0)</f>
        <v>0.72</v>
      </c>
      <c r="G184" s="1">
        <f>Table1[[#This Row],[Amt eligible]]/$F$224</f>
        <v>4.2015661101231948E-6</v>
      </c>
      <c r="H184" s="1">
        <f>Table1[[#This Row],[% total]]*$K$6</f>
        <v>3.0062205517931459E-3</v>
      </c>
      <c r="N184" t="s">
        <v>244</v>
      </c>
      <c r="O184">
        <v>10.012751458256</v>
      </c>
    </row>
    <row r="185" spans="2:15" x14ac:dyDescent="0.2">
      <c r="B185" t="s">
        <v>200</v>
      </c>
      <c r="C185">
        <v>0.67377317500789902</v>
      </c>
      <c r="D185">
        <f>VLOOKUP(Table1[[#This Row],[Wallet]],N:O,2,FALSE)</f>
        <v>1.4865112440258801</v>
      </c>
      <c r="E185" t="str">
        <f>IF(Table1[[#This Row],[Balance 26689818]]&gt;=Table1[[#This Row],[Balance 26473818]],"yes","")</f>
        <v>yes</v>
      </c>
      <c r="F185">
        <f>IF(Table1[[#This Row],[Eligible?]]="yes",Table1[[#This Row],[Balance 26473818]],0)</f>
        <v>0.67377317500789902</v>
      </c>
      <c r="G185" s="1">
        <f>Table1[[#This Row],[Amt eligible]]/$F$224</f>
        <v>3.931809080587907E-6</v>
      </c>
      <c r="H185" s="1">
        <f>Table1[[#This Row],[% total]]*$K$6</f>
        <v>2.8132093971606474E-3</v>
      </c>
      <c r="N185" t="s">
        <v>154</v>
      </c>
      <c r="O185">
        <v>10</v>
      </c>
    </row>
    <row r="186" spans="2:15" x14ac:dyDescent="0.2">
      <c r="B186" t="s">
        <v>201</v>
      </c>
      <c r="C186">
        <v>0.56000000000000005</v>
      </c>
      <c r="D186">
        <f>VLOOKUP(Table1[[#This Row],[Wallet]],N:O,2,FALSE)</f>
        <v>0.56000000000000005</v>
      </c>
      <c r="E186" t="str">
        <f>IF(Table1[[#This Row],[Balance 26689818]]&gt;=Table1[[#This Row],[Balance 26473818]],"yes","")</f>
        <v>yes</v>
      </c>
      <c r="F186">
        <f>IF(Table1[[#This Row],[Eligible?]]="yes",Table1[[#This Row],[Balance 26473818]],0)</f>
        <v>0.56000000000000005</v>
      </c>
      <c r="G186" s="1">
        <f>Table1[[#This Row],[Amt eligible]]/$F$224</f>
        <v>3.2678847523180408E-6</v>
      </c>
      <c r="H186" s="1">
        <f>Table1[[#This Row],[% total]]*$K$6</f>
        <v>2.3381715402835583E-3</v>
      </c>
      <c r="N186" t="s">
        <v>155</v>
      </c>
      <c r="O186">
        <v>10</v>
      </c>
    </row>
    <row r="187" spans="2:15" x14ac:dyDescent="0.2">
      <c r="B187" t="s">
        <v>202</v>
      </c>
      <c r="C187">
        <v>0.45</v>
      </c>
      <c r="D187">
        <f>VLOOKUP(Table1[[#This Row],[Wallet]],N:O,2,FALSE)</f>
        <v>4.99</v>
      </c>
      <c r="E187" t="str">
        <f>IF(Table1[[#This Row],[Balance 26689818]]&gt;=Table1[[#This Row],[Balance 26473818]],"yes","")</f>
        <v>yes</v>
      </c>
      <c r="F187">
        <f>IF(Table1[[#This Row],[Eligible?]]="yes",Table1[[#This Row],[Balance 26473818]],0)</f>
        <v>0.45</v>
      </c>
      <c r="G187" s="1">
        <f>Table1[[#This Row],[Amt eligible]]/$F$224</f>
        <v>2.6259788188269968E-6</v>
      </c>
      <c r="H187" s="1">
        <f>Table1[[#This Row],[% total]]*$K$6</f>
        <v>1.8788878448707162E-3</v>
      </c>
      <c r="N187" t="s">
        <v>245</v>
      </c>
      <c r="O187">
        <v>10</v>
      </c>
    </row>
    <row r="188" spans="2:15" x14ac:dyDescent="0.2">
      <c r="B188" t="s">
        <v>203</v>
      </c>
      <c r="C188">
        <v>0.25</v>
      </c>
      <c r="D188">
        <f>VLOOKUP(Table1[[#This Row],[Wallet]],N:O,2,FALSE)</f>
        <v>7.4286099999999999</v>
      </c>
      <c r="E188" t="str">
        <f>IF(Table1[[#This Row],[Balance 26689818]]&gt;=Table1[[#This Row],[Balance 26473818]],"yes","")</f>
        <v>yes</v>
      </c>
      <c r="F188">
        <f>IF(Table1[[#This Row],[Eligible?]]="yes",Table1[[#This Row],[Balance 26473818]],0)</f>
        <v>0.25</v>
      </c>
      <c r="G188" s="1">
        <f>Table1[[#This Row],[Amt eligible]]/$F$224</f>
        <v>1.4588771215705538E-6</v>
      </c>
      <c r="H188" s="1">
        <f>Table1[[#This Row],[% total]]*$K$6</f>
        <v>1.0438265804837313E-3</v>
      </c>
      <c r="N188" t="s">
        <v>246</v>
      </c>
      <c r="O188">
        <v>9.6442004052011399</v>
      </c>
    </row>
    <row r="189" spans="2:15" x14ac:dyDescent="0.2">
      <c r="B189" t="s">
        <v>204</v>
      </c>
      <c r="C189">
        <v>0.21823999999999999</v>
      </c>
      <c r="D189">
        <f>VLOOKUP(Table1[[#This Row],[Wallet]],N:O,2,FALSE)</f>
        <v>0.21823999999999999</v>
      </c>
      <c r="E189" t="str">
        <f>IF(Table1[[#This Row],[Balance 26689818]]&gt;=Table1[[#This Row],[Balance 26473818]],"yes","")</f>
        <v>yes</v>
      </c>
      <c r="F189">
        <f>IF(Table1[[#This Row],[Eligible?]]="yes",Table1[[#This Row],[Balance 26473818]],0)</f>
        <v>0.21823999999999999</v>
      </c>
      <c r="G189" s="1">
        <f>Table1[[#This Row],[Amt eligible]]/$F$224</f>
        <v>1.2735413720462305E-6</v>
      </c>
      <c r="H189" s="1">
        <f>Table1[[#This Row],[% total]]*$K$6</f>
        <v>9.112188516990779E-4</v>
      </c>
      <c r="N189" t="s">
        <v>247</v>
      </c>
      <c r="O189">
        <v>9.1215677429006199</v>
      </c>
    </row>
    <row r="190" spans="2:15" x14ac:dyDescent="0.2">
      <c r="B190" t="s">
        <v>205</v>
      </c>
      <c r="C190">
        <v>0.19</v>
      </c>
      <c r="D190">
        <f>VLOOKUP(Table1[[#This Row],[Wallet]],N:O,2,FALSE)</f>
        <v>0.19</v>
      </c>
      <c r="E190" t="str">
        <f>IF(Table1[[#This Row],[Balance 26689818]]&gt;=Table1[[#This Row],[Balance 26473818]],"yes","")</f>
        <v>yes</v>
      </c>
      <c r="F190">
        <f>IF(Table1[[#This Row],[Eligible?]]="yes",Table1[[#This Row],[Balance 26473818]],0)</f>
        <v>0.19</v>
      </c>
      <c r="G190" s="1">
        <f>Table1[[#This Row],[Amt eligible]]/$F$224</f>
        <v>1.1087466123936208E-6</v>
      </c>
      <c r="H190" s="1">
        <f>Table1[[#This Row],[% total]]*$K$6</f>
        <v>7.9330820116763567E-4</v>
      </c>
      <c r="N190" t="s">
        <v>248</v>
      </c>
      <c r="O190">
        <v>8.9700000000000006</v>
      </c>
    </row>
    <row r="191" spans="2:15" x14ac:dyDescent="0.2">
      <c r="B191" t="s">
        <v>206</v>
      </c>
      <c r="C191">
        <v>0.11</v>
      </c>
      <c r="D191">
        <f>VLOOKUP(Table1[[#This Row],[Wallet]],N:O,2,FALSE)</f>
        <v>660.66</v>
      </c>
      <c r="E191" t="str">
        <f>IF(Table1[[#This Row],[Balance 26689818]]&gt;=Table1[[#This Row],[Balance 26473818]],"yes","")</f>
        <v>yes</v>
      </c>
      <c r="F191">
        <f>IF(Table1[[#This Row],[Eligible?]]="yes",Table1[[#This Row],[Balance 26473818]],0)</f>
        <v>0.11</v>
      </c>
      <c r="G191" s="1">
        <f>Table1[[#This Row],[Amt eligible]]/$F$224</f>
        <v>6.4190593349104371E-7</v>
      </c>
      <c r="H191" s="1">
        <f>Table1[[#This Row],[% total]]*$K$6</f>
        <v>4.5928369541284179E-4</v>
      </c>
      <c r="N191" t="s">
        <v>166</v>
      </c>
      <c r="O191">
        <v>8.7301528096245704</v>
      </c>
    </row>
    <row r="192" spans="2:15" x14ac:dyDescent="0.2">
      <c r="B192" t="s">
        <v>207</v>
      </c>
      <c r="C192">
        <v>0.03</v>
      </c>
      <c r="D192">
        <f>VLOOKUP(Table1[[#This Row],[Wallet]],N:O,2,FALSE)</f>
        <v>0.03</v>
      </c>
      <c r="E192" t="str">
        <f>IF(Table1[[#This Row],[Balance 26689818]]&gt;=Table1[[#This Row],[Balance 26473818]],"yes","")</f>
        <v>yes</v>
      </c>
      <c r="F192">
        <f>IF(Table1[[#This Row],[Eligible?]]="yes",Table1[[#This Row],[Balance 26473818]],0)</f>
        <v>0.03</v>
      </c>
      <c r="G192" s="1">
        <f>Table1[[#This Row],[Amt eligible]]/$F$224</f>
        <v>1.7506525458846643E-7</v>
      </c>
      <c r="H192" s="1">
        <f>Table1[[#This Row],[% total]]*$K$6</f>
        <v>1.2525918965804775E-4</v>
      </c>
      <c r="N192" t="s">
        <v>159</v>
      </c>
      <c r="O192">
        <v>8.4499999999999993</v>
      </c>
    </row>
    <row r="193" spans="2:15" x14ac:dyDescent="0.2">
      <c r="B193" t="s">
        <v>5</v>
      </c>
      <c r="C193">
        <v>7.1767298617192504E-3</v>
      </c>
      <c r="D193">
        <f>VLOOKUP(Table1[[#This Row],[Wallet]],N:O,2,FALSE)</f>
        <v>7.1767298617192504E-3</v>
      </c>
      <c r="E193" t="str">
        <f>IF(Table1[[#This Row],[Balance 26689818]]&gt;=Table1[[#This Row],[Balance 26473818]],"yes","")</f>
        <v>yes</v>
      </c>
      <c r="F193">
        <f>IF(Table1[[#This Row],[Eligible?]]="yes",Table1[[#This Row],[Balance 26473818]],0)</f>
        <v>7.1767298617192504E-3</v>
      </c>
      <c r="G193" s="1">
        <f>Table1[[#This Row],[Amt eligible]]/$F$224</f>
        <v>4.1879868011817671E-8</v>
      </c>
      <c r="H193" s="1">
        <f>Table1[[#This Row],[% total]]*$K$6</f>
        <v>2.9965045562455544E-5</v>
      </c>
      <c r="N193" t="s">
        <v>161</v>
      </c>
      <c r="O193">
        <v>8.32</v>
      </c>
    </row>
    <row r="194" spans="2:15" x14ac:dyDescent="0.2">
      <c r="B194" t="s">
        <v>6</v>
      </c>
      <c r="C194">
        <v>1.565588430934E-6</v>
      </c>
      <c r="D194">
        <f>VLOOKUP(Table1[[#This Row],[Wallet]],N:O,2,FALSE)</f>
        <v>1.565588430934E-6</v>
      </c>
      <c r="E194" t="str">
        <f>IF(Table1[[#This Row],[Balance 26689818]]&gt;=Table1[[#This Row],[Balance 26473818]],"yes","")</f>
        <v>yes</v>
      </c>
      <c r="F194">
        <f>IF(Table1[[#This Row],[Eligible?]]="yes",Table1[[#This Row],[Balance 26473818]],0)</f>
        <v>1.565588430934E-6</v>
      </c>
      <c r="G194" s="1">
        <f>Table1[[#This Row],[Amt eligible]]/$F$224</f>
        <v>9.1360045747406143E-12</v>
      </c>
      <c r="H194" s="1">
        <f>Table1[[#This Row],[% total]]*$K$6</f>
        <v>6.5368112732269093E-9</v>
      </c>
      <c r="N194" t="s">
        <v>203</v>
      </c>
      <c r="O194">
        <v>7.4286099999999999</v>
      </c>
    </row>
    <row r="195" spans="2:15" x14ac:dyDescent="0.2">
      <c r="G195" s="1"/>
      <c r="H195" s="1">
        <f>Table1[[#This Row],[% total]]*$K$6</f>
        <v>0</v>
      </c>
      <c r="N195" t="s">
        <v>249</v>
      </c>
      <c r="O195">
        <v>6.82</v>
      </c>
    </row>
    <row r="196" spans="2:15" x14ac:dyDescent="0.2">
      <c r="B196" t="s">
        <v>7</v>
      </c>
      <c r="C196">
        <v>0</v>
      </c>
      <c r="D196">
        <f>VLOOKUP(Table1[[#This Row],[Wallet]],N:O,2,FALSE)</f>
        <v>0</v>
      </c>
      <c r="E196" t="str">
        <f>IF(Table1[[#This Row],[Balance 26689818]]&gt;=Table1[[#This Row],[Balance 26473818]],"yes","")</f>
        <v>yes</v>
      </c>
      <c r="F196">
        <f>IF(Table1[[#This Row],[Eligible?]]="yes",Table1[[#This Row],[Balance 26473818]],0)</f>
        <v>0</v>
      </c>
      <c r="G196" s="1">
        <f>Table1[[#This Row],[Amt eligible]]/$F$224</f>
        <v>0</v>
      </c>
      <c r="H196" s="1">
        <f>Table1[[#This Row],[% total]]*$K$6</f>
        <v>0</v>
      </c>
      <c r="N196" t="s">
        <v>198</v>
      </c>
      <c r="O196">
        <v>6.81</v>
      </c>
    </row>
    <row r="197" spans="2:15" x14ac:dyDescent="0.2">
      <c r="B197" t="s">
        <v>8</v>
      </c>
      <c r="C197">
        <v>0</v>
      </c>
      <c r="D197">
        <f>VLOOKUP(Table1[[#This Row],[Wallet]],N:O,2,FALSE)</f>
        <v>4.0003429813341498</v>
      </c>
      <c r="E197" t="str">
        <f>IF(Table1[[#This Row],[Balance 26689818]]&gt;=Table1[[#This Row],[Balance 26473818]],"yes","")</f>
        <v>yes</v>
      </c>
      <c r="F197">
        <f>IF(Table1[[#This Row],[Eligible?]]="yes",Table1[[#This Row],[Balance 26473818]],0)</f>
        <v>0</v>
      </c>
      <c r="G197" s="1">
        <f>Table1[[#This Row],[Amt eligible]]/$F$224</f>
        <v>0</v>
      </c>
      <c r="H197" s="1">
        <f>Table1[[#This Row],[% total]]*$K$6</f>
        <v>0</v>
      </c>
      <c r="N197" t="s">
        <v>190</v>
      </c>
      <c r="O197">
        <v>6.55</v>
      </c>
    </row>
    <row r="198" spans="2:15" x14ac:dyDescent="0.2">
      <c r="B198" t="s">
        <v>18</v>
      </c>
      <c r="C198">
        <v>3660.7975440044502</v>
      </c>
      <c r="D198">
        <f>VLOOKUP(Table1[[#This Row],[Wallet]],N:O,2,FALSE)</f>
        <v>3279.8504539032701</v>
      </c>
      <c r="E198" t="str">
        <f>IF(Table1[[#This Row],[Balance 26689818]]&gt;=Table1[[#This Row],[Balance 26473818]],"yes","")</f>
        <v/>
      </c>
      <c r="F198">
        <f>IF(Table1[[#This Row],[Eligible?]]="yes",Table1[[#This Row],[Balance 26473818]],0)</f>
        <v>0</v>
      </c>
      <c r="G198" s="1">
        <f>Table1[[#This Row],[Amt eligible]]/$F$224</f>
        <v>0</v>
      </c>
      <c r="H198" s="1">
        <f>Table1[[#This Row],[% total]]*$K$6</f>
        <v>0</v>
      </c>
      <c r="N198" t="s">
        <v>164</v>
      </c>
      <c r="O198">
        <v>6.46</v>
      </c>
    </row>
    <row r="199" spans="2:15" x14ac:dyDescent="0.2">
      <c r="B199" t="s">
        <v>20</v>
      </c>
      <c r="C199">
        <v>1497.85</v>
      </c>
      <c r="D199">
        <f>VLOOKUP(Table1[[#This Row],[Wallet]],N:O,2,FALSE)</f>
        <v>0</v>
      </c>
      <c r="E199" t="str">
        <f>IF(Table1[[#This Row],[Balance 26689818]]&gt;=Table1[[#This Row],[Balance 26473818]],"yes","")</f>
        <v/>
      </c>
      <c r="F199">
        <f>IF(Table1[[#This Row],[Eligible?]]="yes",Table1[[#This Row],[Balance 26473818]],0)</f>
        <v>0</v>
      </c>
      <c r="G199" s="1">
        <f>Table1[[#This Row],[Amt eligible]]/$F$224</f>
        <v>0</v>
      </c>
      <c r="H199" s="1">
        <f>Table1[[#This Row],[% total]]*$K$6</f>
        <v>0</v>
      </c>
      <c r="N199" t="s">
        <v>250</v>
      </c>
      <c r="O199">
        <v>5.42</v>
      </c>
    </row>
    <row r="200" spans="2:15" x14ac:dyDescent="0.2">
      <c r="B200" t="s">
        <v>26</v>
      </c>
      <c r="C200">
        <v>965.42</v>
      </c>
      <c r="D200">
        <f>VLOOKUP(Table1[[#This Row],[Wallet]],N:O,2,FALSE)</f>
        <v>48.74053967191</v>
      </c>
      <c r="E200" t="str">
        <f>IF(Table1[[#This Row],[Balance 26689818]]&gt;=Table1[[#This Row],[Balance 26473818]],"yes","")</f>
        <v/>
      </c>
      <c r="F200">
        <f>IF(Table1[[#This Row],[Eligible?]]="yes",Table1[[#This Row],[Balance 26473818]],0)</f>
        <v>0</v>
      </c>
      <c r="G200" s="1">
        <f>Table1[[#This Row],[Amt eligible]]/$F$224</f>
        <v>0</v>
      </c>
      <c r="H200" s="1">
        <f>Table1[[#This Row],[% total]]*$K$6</f>
        <v>0</v>
      </c>
      <c r="N200" t="s">
        <v>167</v>
      </c>
      <c r="O200">
        <v>5.13</v>
      </c>
    </row>
    <row r="201" spans="2:15" x14ac:dyDescent="0.2">
      <c r="B201" t="s">
        <v>33</v>
      </c>
      <c r="C201">
        <v>707.96</v>
      </c>
      <c r="D201">
        <f>VLOOKUP(Table1[[#This Row],[Wallet]],N:O,2,FALSE)</f>
        <v>637.96</v>
      </c>
      <c r="E201" t="str">
        <f>IF(Table1[[#This Row],[Balance 26689818]]&gt;=Table1[[#This Row],[Balance 26473818]],"yes","")</f>
        <v/>
      </c>
      <c r="F201">
        <f>IF(Table1[[#This Row],[Eligible?]]="yes",Table1[[#This Row],[Balance 26473818]],0)</f>
        <v>0</v>
      </c>
      <c r="G201" s="1">
        <f>Table1[[#This Row],[Amt eligible]]/$F$224</f>
        <v>0</v>
      </c>
      <c r="H201" s="1">
        <f>Table1[[#This Row],[% total]]*$K$6</f>
        <v>0</v>
      </c>
      <c r="N201" t="s">
        <v>251</v>
      </c>
      <c r="O201">
        <v>5</v>
      </c>
    </row>
    <row r="202" spans="2:15" x14ac:dyDescent="0.2">
      <c r="B202" t="s">
        <v>35</v>
      </c>
      <c r="C202">
        <v>667.08576567479997</v>
      </c>
      <c r="D202">
        <f>VLOOKUP(Table1[[#This Row],[Wallet]],N:O,2,FALSE)</f>
        <v>565.30996567479997</v>
      </c>
      <c r="E202" t="str">
        <f>IF(Table1[[#This Row],[Balance 26689818]]&gt;=Table1[[#This Row],[Balance 26473818]],"yes","")</f>
        <v/>
      </c>
      <c r="F202">
        <f>IF(Table1[[#This Row],[Eligible?]]="yes",Table1[[#This Row],[Balance 26473818]],0)</f>
        <v>0</v>
      </c>
      <c r="G202" s="1">
        <f>Table1[[#This Row],[Amt eligible]]/$F$224</f>
        <v>0</v>
      </c>
      <c r="H202" s="1">
        <f>Table1[[#This Row],[% total]]*$K$6</f>
        <v>0</v>
      </c>
      <c r="N202" t="s">
        <v>202</v>
      </c>
      <c r="O202">
        <v>4.99</v>
      </c>
    </row>
    <row r="203" spans="2:15" x14ac:dyDescent="0.2">
      <c r="B203" t="s">
        <v>69</v>
      </c>
      <c r="C203">
        <v>125</v>
      </c>
      <c r="D203">
        <f>VLOOKUP(Table1[[#This Row],[Wallet]],N:O,2,FALSE)</f>
        <v>0</v>
      </c>
      <c r="E203" t="str">
        <f>IF(Table1[[#This Row],[Balance 26689818]]&gt;=Table1[[#This Row],[Balance 26473818]],"yes","")</f>
        <v/>
      </c>
      <c r="F203">
        <f>IF(Table1[[#This Row],[Eligible?]]="yes",Table1[[#This Row],[Balance 26473818]],0)</f>
        <v>0</v>
      </c>
      <c r="G203" s="1">
        <f>Table1[[#This Row],[Amt eligible]]/$F$224</f>
        <v>0</v>
      </c>
      <c r="H203" s="1">
        <f>Table1[[#This Row],[% total]]*$K$6</f>
        <v>0</v>
      </c>
      <c r="N203" t="s">
        <v>172</v>
      </c>
      <c r="O203">
        <v>4.6100000000000003</v>
      </c>
    </row>
    <row r="204" spans="2:15" x14ac:dyDescent="0.2">
      <c r="B204" t="s">
        <v>79</v>
      </c>
      <c r="C204">
        <v>85.430037618602995</v>
      </c>
      <c r="D204">
        <f>VLOOKUP(Table1[[#This Row],[Wallet]],N:O,2,FALSE)</f>
        <v>0</v>
      </c>
      <c r="E204" t="str">
        <f>IF(Table1[[#This Row],[Balance 26689818]]&gt;=Table1[[#This Row],[Balance 26473818]],"yes","")</f>
        <v/>
      </c>
      <c r="F204">
        <f>IF(Table1[[#This Row],[Eligible?]]="yes",Table1[[#This Row],[Balance 26473818]],0)</f>
        <v>0</v>
      </c>
      <c r="G204" s="1">
        <f>Table1[[#This Row],[Amt eligible]]/$F$224</f>
        <v>0</v>
      </c>
      <c r="H204" s="1">
        <f>Table1[[#This Row],[% total]]*$K$6</f>
        <v>0</v>
      </c>
      <c r="N204" t="s">
        <v>169</v>
      </c>
      <c r="O204">
        <v>4.26</v>
      </c>
    </row>
    <row r="205" spans="2:15" x14ac:dyDescent="0.2">
      <c r="B205" t="s">
        <v>128</v>
      </c>
      <c r="C205">
        <v>19.394382582621901</v>
      </c>
      <c r="D205">
        <f>VLOOKUP(Table1[[#This Row],[Wallet]],N:O,2,FALSE)</f>
        <v>0</v>
      </c>
      <c r="E205" t="str">
        <f>IF(Table1[[#This Row],[Balance 26689818]]&gt;=Table1[[#This Row],[Balance 26473818]],"yes","")</f>
        <v/>
      </c>
      <c r="F205">
        <f>IF(Table1[[#This Row],[Eligible?]]="yes",Table1[[#This Row],[Balance 26473818]],0)</f>
        <v>0</v>
      </c>
      <c r="G205" s="1">
        <f>Table1[[#This Row],[Amt eligible]]/$F$224</f>
        <v>0</v>
      </c>
      <c r="H205" s="1">
        <f>Table1[[#This Row],[% total]]*$K$6</f>
        <v>0</v>
      </c>
      <c r="N205" t="s">
        <v>181</v>
      </c>
      <c r="O205">
        <v>3.91</v>
      </c>
    </row>
    <row r="206" spans="2:15" x14ac:dyDescent="0.2">
      <c r="B206" t="s">
        <v>163</v>
      </c>
      <c r="C206">
        <v>7.2655399999999997</v>
      </c>
      <c r="D206">
        <f>VLOOKUP(Table1[[#This Row],[Wallet]],N:O,2,FALSE)</f>
        <v>0</v>
      </c>
      <c r="E206" t="str">
        <f>IF(Table1[[#This Row],[Balance 26689818]]&gt;=Table1[[#This Row],[Balance 26473818]],"yes","")</f>
        <v/>
      </c>
      <c r="F206">
        <f>IF(Table1[[#This Row],[Eligible?]]="yes",Table1[[#This Row],[Balance 26473818]],0)</f>
        <v>0</v>
      </c>
      <c r="G206" s="1">
        <f>Table1[[#This Row],[Amt eligible]]/$F$224</f>
        <v>0</v>
      </c>
      <c r="H206" s="1">
        <f>Table1[[#This Row],[% total]]*$K$6</f>
        <v>0</v>
      </c>
      <c r="N206" t="s">
        <v>170</v>
      </c>
      <c r="O206">
        <v>3.83</v>
      </c>
    </row>
    <row r="207" spans="2:15" x14ac:dyDescent="0.2">
      <c r="B207" t="s">
        <v>179</v>
      </c>
      <c r="C207">
        <v>2.4500000000000002</v>
      </c>
      <c r="D207">
        <f>VLOOKUP(Table1[[#This Row],[Wallet]],N:O,2,FALSE)</f>
        <v>0</v>
      </c>
      <c r="E207" t="str">
        <f>IF(Table1[[#This Row],[Balance 26689818]]&gt;=Table1[[#This Row],[Balance 26473818]],"yes","")</f>
        <v/>
      </c>
      <c r="F207">
        <f>IF(Table1[[#This Row],[Eligible?]]="yes",Table1[[#This Row],[Balance 26473818]],0)</f>
        <v>0</v>
      </c>
      <c r="G207" s="1">
        <f>Table1[[#This Row],[Amt eligible]]/$F$224</f>
        <v>0</v>
      </c>
      <c r="H207" s="1">
        <f>Table1[[#This Row],[% total]]*$K$6</f>
        <v>0</v>
      </c>
      <c r="N207" t="s">
        <v>188</v>
      </c>
      <c r="O207">
        <v>3.8227202530806998</v>
      </c>
    </row>
    <row r="208" spans="2:15" x14ac:dyDescent="0.2">
      <c r="B208" t="s">
        <v>208</v>
      </c>
      <c r="C208">
        <v>0</v>
      </c>
      <c r="D208">
        <f>VLOOKUP(Table1[[#This Row],[Wallet]],N:O,2,FALSE)</f>
        <v>0</v>
      </c>
      <c r="E208" t="str">
        <f>IF(Table1[[#This Row],[Balance 26689818]]&gt;=Table1[[#This Row],[Balance 26473818]],"yes","")</f>
        <v>yes</v>
      </c>
      <c r="F208">
        <f>IF(Table1[[#This Row],[Eligible?]]="yes",Table1[[#This Row],[Balance 26473818]],0)</f>
        <v>0</v>
      </c>
      <c r="G208" s="1">
        <f>Table1[[#This Row],[Amt eligible]]/$F$224</f>
        <v>0</v>
      </c>
      <c r="H208" s="1">
        <f>Table1[[#This Row],[% total]]*$K$6</f>
        <v>0</v>
      </c>
      <c r="N208" t="s">
        <v>171</v>
      </c>
      <c r="O208">
        <v>3.79</v>
      </c>
    </row>
    <row r="209" spans="2:15" x14ac:dyDescent="0.2">
      <c r="B209" t="s">
        <v>209</v>
      </c>
      <c r="C209">
        <v>0</v>
      </c>
      <c r="D209">
        <f>VLOOKUP(Table1[[#This Row],[Wallet]],N:O,2,FALSE)</f>
        <v>0</v>
      </c>
      <c r="E209" t="str">
        <f>IF(Table1[[#This Row],[Balance 26689818]]&gt;=Table1[[#This Row],[Balance 26473818]],"yes","")</f>
        <v>yes</v>
      </c>
      <c r="F209">
        <f>IF(Table1[[#This Row],[Eligible?]]="yes",Table1[[#This Row],[Balance 26473818]],0)</f>
        <v>0</v>
      </c>
      <c r="G209" s="1">
        <f>Table1[[#This Row],[Amt eligible]]/$F$224</f>
        <v>0</v>
      </c>
      <c r="H209" s="1">
        <f>Table1[[#This Row],[% total]]*$K$6</f>
        <v>0</v>
      </c>
      <c r="N209" t="s">
        <v>182</v>
      </c>
      <c r="O209">
        <v>3.63</v>
      </c>
    </row>
    <row r="210" spans="2:15" x14ac:dyDescent="0.2">
      <c r="B210" t="s">
        <v>210</v>
      </c>
      <c r="C210">
        <v>0</v>
      </c>
      <c r="D210">
        <f>VLOOKUP(Table1[[#This Row],[Wallet]],N:O,2,FALSE)</f>
        <v>0</v>
      </c>
      <c r="E210" t="str">
        <f>IF(Table1[[#This Row],[Balance 26689818]]&gt;=Table1[[#This Row],[Balance 26473818]],"yes","")</f>
        <v>yes</v>
      </c>
      <c r="F210">
        <f>IF(Table1[[#This Row],[Eligible?]]="yes",Table1[[#This Row],[Balance 26473818]],0)</f>
        <v>0</v>
      </c>
      <c r="G210" s="1">
        <f>Table1[[#This Row],[Amt eligible]]/$F$224</f>
        <v>0</v>
      </c>
      <c r="H210" s="1">
        <f>Table1[[#This Row],[% total]]*$K$6</f>
        <v>0</v>
      </c>
      <c r="N210" t="s">
        <v>175</v>
      </c>
      <c r="O210">
        <v>3.4</v>
      </c>
    </row>
    <row r="211" spans="2:15" x14ac:dyDescent="0.2">
      <c r="B211" t="s">
        <v>211</v>
      </c>
      <c r="C211">
        <v>0</v>
      </c>
      <c r="D211">
        <f>VLOOKUP(Table1[[#This Row],[Wallet]],N:O,2,FALSE)</f>
        <v>0</v>
      </c>
      <c r="E211" t="str">
        <f>IF(Table1[[#This Row],[Balance 26689818]]&gt;=Table1[[#This Row],[Balance 26473818]],"yes","")</f>
        <v>yes</v>
      </c>
      <c r="F211">
        <f>IF(Table1[[#This Row],[Eligible?]]="yes",Table1[[#This Row],[Balance 26473818]],0)</f>
        <v>0</v>
      </c>
      <c r="G211" s="1">
        <f>Table1[[#This Row],[Amt eligible]]/$F$224</f>
        <v>0</v>
      </c>
      <c r="H211" s="1">
        <f>Table1[[#This Row],[% total]]*$K$6</f>
        <v>0</v>
      </c>
      <c r="N211" t="s">
        <v>252</v>
      </c>
      <c r="O211">
        <v>3.3690528817735799</v>
      </c>
    </row>
    <row r="212" spans="2:15" x14ac:dyDescent="0.2">
      <c r="B212" t="s">
        <v>212</v>
      </c>
      <c r="C212">
        <v>0</v>
      </c>
      <c r="D212">
        <f>VLOOKUP(Table1[[#This Row],[Wallet]],N:O,2,FALSE)</f>
        <v>0</v>
      </c>
      <c r="E212" t="str">
        <f>IF(Table1[[#This Row],[Balance 26689818]]&gt;=Table1[[#This Row],[Balance 26473818]],"yes","")</f>
        <v>yes</v>
      </c>
      <c r="F212">
        <f>IF(Table1[[#This Row],[Eligible?]]="yes",Table1[[#This Row],[Balance 26473818]],0)</f>
        <v>0</v>
      </c>
      <c r="G212" s="1">
        <f>Table1[[#This Row],[Amt eligible]]/$F$224</f>
        <v>0</v>
      </c>
      <c r="H212" s="1">
        <f>Table1[[#This Row],[% total]]*$K$6</f>
        <v>0</v>
      </c>
      <c r="N212" t="s">
        <v>174</v>
      </c>
      <c r="O212">
        <v>3.12</v>
      </c>
    </row>
    <row r="213" spans="2:15" x14ac:dyDescent="0.2">
      <c r="B213" t="s">
        <v>213</v>
      </c>
      <c r="C213">
        <v>0</v>
      </c>
      <c r="D213">
        <f>VLOOKUP(Table1[[#This Row],[Wallet]],N:O,2,FALSE)</f>
        <v>0</v>
      </c>
      <c r="E213" t="str">
        <f>IF(Table1[[#This Row],[Balance 26689818]]&gt;=Table1[[#This Row],[Balance 26473818]],"yes","")</f>
        <v>yes</v>
      </c>
      <c r="F213">
        <f>IF(Table1[[#This Row],[Eligible?]]="yes",Table1[[#This Row],[Balance 26473818]],0)</f>
        <v>0</v>
      </c>
      <c r="G213" s="1">
        <f>Table1[[#This Row],[Amt eligible]]/$F$224</f>
        <v>0</v>
      </c>
      <c r="H213" s="1">
        <f>Table1[[#This Row],[% total]]*$K$6</f>
        <v>0</v>
      </c>
      <c r="N213" t="s">
        <v>253</v>
      </c>
      <c r="O213">
        <v>3</v>
      </c>
    </row>
    <row r="214" spans="2:15" x14ac:dyDescent="0.2">
      <c r="B214" t="s">
        <v>214</v>
      </c>
      <c r="C214">
        <v>0</v>
      </c>
      <c r="D214">
        <f>VLOOKUP(Table1[[#This Row],[Wallet]],N:O,2,FALSE)</f>
        <v>0</v>
      </c>
      <c r="E214" t="str">
        <f>IF(Table1[[#This Row],[Balance 26689818]]&gt;=Table1[[#This Row],[Balance 26473818]],"yes","")</f>
        <v>yes</v>
      </c>
      <c r="F214">
        <f>IF(Table1[[#This Row],[Eligible?]]="yes",Table1[[#This Row],[Balance 26473818]],0)</f>
        <v>0</v>
      </c>
      <c r="G214" s="1">
        <f>Table1[[#This Row],[Amt eligible]]/$F$224</f>
        <v>0</v>
      </c>
      <c r="H214" s="1">
        <f>Table1[[#This Row],[% total]]*$K$6</f>
        <v>0</v>
      </c>
      <c r="N214" t="s">
        <v>177</v>
      </c>
      <c r="O214">
        <v>2.78</v>
      </c>
    </row>
    <row r="215" spans="2:15" x14ac:dyDescent="0.2">
      <c r="B215" t="s">
        <v>215</v>
      </c>
      <c r="C215">
        <v>0</v>
      </c>
      <c r="D215">
        <f>VLOOKUP(Table1[[#This Row],[Wallet]],N:O,2,FALSE)</f>
        <v>0</v>
      </c>
      <c r="E215" t="str">
        <f>IF(Table1[[#This Row],[Balance 26689818]]&gt;=Table1[[#This Row],[Balance 26473818]],"yes","")</f>
        <v>yes</v>
      </c>
      <c r="F215">
        <f>IF(Table1[[#This Row],[Eligible?]]="yes",Table1[[#This Row],[Balance 26473818]],0)</f>
        <v>0</v>
      </c>
      <c r="G215" s="1">
        <f>Table1[[#This Row],[Amt eligible]]/$F$224</f>
        <v>0</v>
      </c>
      <c r="H215" s="1">
        <f>Table1[[#This Row],[% total]]*$K$6</f>
        <v>0</v>
      </c>
      <c r="N215" t="s">
        <v>178</v>
      </c>
      <c r="O215">
        <v>2.71</v>
      </c>
    </row>
    <row r="216" spans="2:15" x14ac:dyDescent="0.2">
      <c r="B216" t="s">
        <v>216</v>
      </c>
      <c r="C216">
        <v>0</v>
      </c>
      <c r="D216">
        <f>VLOOKUP(Table1[[#This Row],[Wallet]],N:O,2,FALSE)</f>
        <v>11.8867515247487</v>
      </c>
      <c r="E216" t="str">
        <f>IF(Table1[[#This Row],[Balance 26689818]]&gt;=Table1[[#This Row],[Balance 26473818]],"yes","")</f>
        <v>yes</v>
      </c>
      <c r="F216">
        <f>IF(Table1[[#This Row],[Eligible?]]="yes",Table1[[#This Row],[Balance 26473818]],0)</f>
        <v>0</v>
      </c>
      <c r="G216" s="1">
        <f>Table1[[#This Row],[Amt eligible]]/$F$224</f>
        <v>0</v>
      </c>
      <c r="H216" s="1">
        <f>Table1[[#This Row],[% total]]*$K$6</f>
        <v>0</v>
      </c>
      <c r="N216" t="s">
        <v>254</v>
      </c>
      <c r="O216">
        <v>2.6553568936002701</v>
      </c>
    </row>
    <row r="217" spans="2:15" x14ac:dyDescent="0.2">
      <c r="B217" t="s">
        <v>217</v>
      </c>
      <c r="C217">
        <v>0</v>
      </c>
      <c r="D217">
        <f>VLOOKUP(Table1[[#This Row],[Wallet]],N:O,2,FALSE)</f>
        <v>0</v>
      </c>
      <c r="E217" t="str">
        <f>IF(Table1[[#This Row],[Balance 26689818]]&gt;=Table1[[#This Row],[Balance 26473818]],"yes","")</f>
        <v>yes</v>
      </c>
      <c r="F217">
        <f>IF(Table1[[#This Row],[Eligible?]]="yes",Table1[[#This Row],[Balance 26473818]],0)</f>
        <v>0</v>
      </c>
      <c r="G217" s="1">
        <f>Table1[[#This Row],[Amt eligible]]/$F$224</f>
        <v>0</v>
      </c>
      <c r="H217" s="1">
        <f>Table1[[#This Row],[% total]]*$K$6</f>
        <v>0</v>
      </c>
      <c r="N217" t="s">
        <v>255</v>
      </c>
      <c r="O217">
        <v>2.5743190020064399</v>
      </c>
    </row>
    <row r="218" spans="2:15" x14ac:dyDescent="0.2">
      <c r="B218" t="s">
        <v>218</v>
      </c>
      <c r="C218">
        <v>0</v>
      </c>
      <c r="D218">
        <f>VLOOKUP(Table1[[#This Row],[Wallet]],N:O,2,FALSE)</f>
        <v>0</v>
      </c>
      <c r="E218" t="str">
        <f>IF(Table1[[#This Row],[Balance 26689818]]&gt;=Table1[[#This Row],[Balance 26473818]],"yes","")</f>
        <v>yes</v>
      </c>
      <c r="F218">
        <f>IF(Table1[[#This Row],[Eligible?]]="yes",Table1[[#This Row],[Balance 26473818]],0)</f>
        <v>0</v>
      </c>
      <c r="G218" s="1">
        <f>Table1[[#This Row],[Amt eligible]]/$F$224</f>
        <v>0</v>
      </c>
      <c r="H218" s="1">
        <f>Table1[[#This Row],[% total]]*$K$6</f>
        <v>0</v>
      </c>
      <c r="N218" t="s">
        <v>180</v>
      </c>
      <c r="O218">
        <v>2.4300000000000002</v>
      </c>
    </row>
    <row r="219" spans="2:15" x14ac:dyDescent="0.2">
      <c r="B219" t="s">
        <v>219</v>
      </c>
      <c r="C219">
        <v>0</v>
      </c>
      <c r="D219">
        <f>VLOOKUP(Table1[[#This Row],[Wallet]],N:O,2,FALSE)</f>
        <v>4185.3361086867199</v>
      </c>
      <c r="E219" t="str">
        <f>IF(Table1[[#This Row],[Balance 26689818]]&gt;=Table1[[#This Row],[Balance 26473818]],"yes","")</f>
        <v>yes</v>
      </c>
      <c r="F219">
        <f>IF(Table1[[#This Row],[Eligible?]]="yes",Table1[[#This Row],[Balance 26473818]],0)</f>
        <v>0</v>
      </c>
      <c r="G219" s="1">
        <f>Table1[[#This Row],[Amt eligible]]/$F$224</f>
        <v>0</v>
      </c>
      <c r="H219" s="1">
        <f>Table1[[#This Row],[% total]]*$K$6</f>
        <v>0</v>
      </c>
      <c r="N219" t="s">
        <v>256</v>
      </c>
      <c r="O219">
        <v>2.1</v>
      </c>
    </row>
    <row r="220" spans="2:15" x14ac:dyDescent="0.2">
      <c r="B220" t="s">
        <v>220</v>
      </c>
      <c r="C220">
        <v>0</v>
      </c>
      <c r="D220">
        <f>VLOOKUP(Table1[[#This Row],[Wallet]],N:O,2,FALSE)</f>
        <v>0</v>
      </c>
      <c r="E220" t="str">
        <f>IF(Table1[[#This Row],[Balance 26689818]]&gt;=Table1[[#This Row],[Balance 26473818]],"yes","")</f>
        <v>yes</v>
      </c>
      <c r="F220">
        <f>IF(Table1[[#This Row],[Eligible?]]="yes",Table1[[#This Row],[Balance 26473818]],0)</f>
        <v>0</v>
      </c>
      <c r="G220" s="1">
        <f>Table1[[#This Row],[Amt eligible]]/$F$224</f>
        <v>0</v>
      </c>
      <c r="H220" s="1">
        <f>Table1[[#This Row],[% total]]*$K$6</f>
        <v>0</v>
      </c>
      <c r="N220" t="s">
        <v>186</v>
      </c>
      <c r="O220">
        <v>2.0699999999999998</v>
      </c>
    </row>
    <row r="221" spans="2:15" x14ac:dyDescent="0.2">
      <c r="B221" t="s">
        <v>221</v>
      </c>
      <c r="C221">
        <v>0</v>
      </c>
      <c r="D221">
        <f>VLOOKUP(Table1[[#This Row],[Wallet]],N:O,2,FALSE)</f>
        <v>0</v>
      </c>
      <c r="E221" t="str">
        <f>IF(Table1[[#This Row],[Balance 26689818]]&gt;=Table1[[#This Row],[Balance 26473818]],"yes","")</f>
        <v>yes</v>
      </c>
      <c r="F221">
        <f>IF(Table1[[#This Row],[Eligible?]]="yes",Table1[[#This Row],[Balance 26473818]],0)</f>
        <v>0</v>
      </c>
      <c r="G221" s="1">
        <f>Table1[[#This Row],[Amt eligible]]/$F$224</f>
        <v>0</v>
      </c>
      <c r="H221" s="1">
        <f>Table1[[#This Row],[% total]]*$K$6</f>
        <v>0</v>
      </c>
      <c r="N221" t="s">
        <v>183</v>
      </c>
      <c r="O221">
        <v>2</v>
      </c>
    </row>
    <row r="222" spans="2:15" x14ac:dyDescent="0.2">
      <c r="N222" t="s">
        <v>184</v>
      </c>
      <c r="O222">
        <v>1.86416</v>
      </c>
    </row>
    <row r="223" spans="2:15" x14ac:dyDescent="0.2">
      <c r="N223" t="s">
        <v>185</v>
      </c>
      <c r="O223">
        <v>1.8375878603690201</v>
      </c>
    </row>
    <row r="224" spans="2:15" x14ac:dyDescent="0.2">
      <c r="F224">
        <f>SUM(F2:F221)</f>
        <v>171364.67239328736</v>
      </c>
      <c r="N224" t="s">
        <v>196</v>
      </c>
      <c r="O224">
        <v>1.62</v>
      </c>
    </row>
    <row r="225" spans="14:15" x14ac:dyDescent="0.2">
      <c r="N225" t="s">
        <v>187</v>
      </c>
      <c r="O225">
        <v>1.58</v>
      </c>
    </row>
    <row r="226" spans="14:15" x14ac:dyDescent="0.2">
      <c r="N226" t="s">
        <v>200</v>
      </c>
      <c r="O226">
        <v>1.4865112440258801</v>
      </c>
    </row>
    <row r="227" spans="14:15" x14ac:dyDescent="0.2">
      <c r="N227" t="s">
        <v>257</v>
      </c>
      <c r="O227">
        <v>1.4631212001095599</v>
      </c>
    </row>
    <row r="228" spans="14:15" x14ac:dyDescent="0.2">
      <c r="N228" t="s">
        <v>189</v>
      </c>
      <c r="O228">
        <v>1.43</v>
      </c>
    </row>
    <row r="229" spans="14:15" x14ac:dyDescent="0.2">
      <c r="N229" t="s">
        <v>191</v>
      </c>
      <c r="O229">
        <v>1.31620341239162</v>
      </c>
    </row>
    <row r="230" spans="14:15" x14ac:dyDescent="0.2">
      <c r="N230" t="s">
        <v>194</v>
      </c>
      <c r="O230">
        <v>1.26</v>
      </c>
    </row>
    <row r="231" spans="14:15" x14ac:dyDescent="0.2">
      <c r="N231" t="s">
        <v>192</v>
      </c>
      <c r="O231">
        <v>1.24</v>
      </c>
    </row>
    <row r="232" spans="14:15" x14ac:dyDescent="0.2">
      <c r="N232" t="s">
        <v>193</v>
      </c>
      <c r="O232">
        <v>1.23</v>
      </c>
    </row>
    <row r="233" spans="14:15" x14ac:dyDescent="0.2">
      <c r="N233" t="s">
        <v>195</v>
      </c>
      <c r="O233">
        <v>1</v>
      </c>
    </row>
    <row r="234" spans="14:15" x14ac:dyDescent="0.2">
      <c r="N234" t="s">
        <v>258</v>
      </c>
      <c r="O234">
        <v>1</v>
      </c>
    </row>
    <row r="235" spans="14:15" x14ac:dyDescent="0.2">
      <c r="N235" t="s">
        <v>197</v>
      </c>
      <c r="O235">
        <v>0.89</v>
      </c>
    </row>
    <row r="236" spans="14:15" x14ac:dyDescent="0.2">
      <c r="N236" t="s">
        <v>199</v>
      </c>
      <c r="O236">
        <v>0.72</v>
      </c>
    </row>
    <row r="237" spans="14:15" x14ac:dyDescent="0.2">
      <c r="N237" t="s">
        <v>201</v>
      </c>
      <c r="O237">
        <v>0.56000000000000005</v>
      </c>
    </row>
    <row r="238" spans="14:15" x14ac:dyDescent="0.2">
      <c r="N238" t="s">
        <v>259</v>
      </c>
      <c r="O238">
        <v>0.41706778601842798</v>
      </c>
    </row>
    <row r="239" spans="14:15" x14ac:dyDescent="0.2">
      <c r="N239" t="s">
        <v>204</v>
      </c>
      <c r="O239">
        <v>0.21823999999999999</v>
      </c>
    </row>
    <row r="240" spans="14:15" x14ac:dyDescent="0.2">
      <c r="N240" t="s">
        <v>205</v>
      </c>
      <c r="O240">
        <v>0.19</v>
      </c>
    </row>
    <row r="241" spans="14:15" x14ac:dyDescent="0.2">
      <c r="N241" t="s">
        <v>207</v>
      </c>
      <c r="O241">
        <v>0.03</v>
      </c>
    </row>
    <row r="242" spans="14:15" x14ac:dyDescent="0.2">
      <c r="N242" t="s">
        <v>260</v>
      </c>
      <c r="O242">
        <v>1.8728807921917699E-2</v>
      </c>
    </row>
    <row r="243" spans="14:15" x14ac:dyDescent="0.2">
      <c r="N243" t="s">
        <v>208</v>
      </c>
      <c r="O243">
        <v>0</v>
      </c>
    </row>
    <row r="244" spans="14:15" x14ac:dyDescent="0.2">
      <c r="N244" t="s">
        <v>179</v>
      </c>
      <c r="O244">
        <v>0</v>
      </c>
    </row>
    <row r="245" spans="14:15" x14ac:dyDescent="0.2">
      <c r="N245" t="s">
        <v>209</v>
      </c>
      <c r="O245">
        <v>0</v>
      </c>
    </row>
    <row r="246" spans="14:15" x14ac:dyDescent="0.2">
      <c r="N246" t="s">
        <v>20</v>
      </c>
      <c r="O246">
        <v>0</v>
      </c>
    </row>
    <row r="247" spans="14:15" x14ac:dyDescent="0.2">
      <c r="N247" t="s">
        <v>210</v>
      </c>
      <c r="O247">
        <v>0</v>
      </c>
    </row>
    <row r="248" spans="14:15" x14ac:dyDescent="0.2">
      <c r="N248" t="s">
        <v>69</v>
      </c>
      <c r="O248">
        <v>0</v>
      </c>
    </row>
    <row r="249" spans="14:15" x14ac:dyDescent="0.2">
      <c r="N249" t="s">
        <v>211</v>
      </c>
      <c r="O249">
        <v>0</v>
      </c>
    </row>
    <row r="250" spans="14:15" x14ac:dyDescent="0.2">
      <c r="N250" t="s">
        <v>212</v>
      </c>
      <c r="O250">
        <v>0</v>
      </c>
    </row>
    <row r="251" spans="14:15" x14ac:dyDescent="0.2">
      <c r="N251" t="s">
        <v>213</v>
      </c>
      <c r="O251">
        <v>0</v>
      </c>
    </row>
    <row r="252" spans="14:15" x14ac:dyDescent="0.2">
      <c r="N252" t="s">
        <v>214</v>
      </c>
      <c r="O252">
        <v>0</v>
      </c>
    </row>
    <row r="253" spans="14:15" x14ac:dyDescent="0.2">
      <c r="N253" t="s">
        <v>215</v>
      </c>
      <c r="O253">
        <v>0</v>
      </c>
    </row>
    <row r="254" spans="14:15" x14ac:dyDescent="0.2">
      <c r="N254" t="s">
        <v>217</v>
      </c>
      <c r="O254">
        <v>0</v>
      </c>
    </row>
    <row r="255" spans="14:15" x14ac:dyDescent="0.2">
      <c r="N255" t="s">
        <v>218</v>
      </c>
      <c r="O255">
        <v>0</v>
      </c>
    </row>
    <row r="256" spans="14:15" x14ac:dyDescent="0.2">
      <c r="N256" t="s">
        <v>79</v>
      </c>
      <c r="O256">
        <v>0</v>
      </c>
    </row>
    <row r="257" spans="14:15" x14ac:dyDescent="0.2">
      <c r="N257" t="s">
        <v>220</v>
      </c>
      <c r="O257">
        <v>0</v>
      </c>
    </row>
    <row r="258" spans="14:15" x14ac:dyDescent="0.2">
      <c r="N258" t="s">
        <v>128</v>
      </c>
      <c r="O258">
        <v>0</v>
      </c>
    </row>
    <row r="259" spans="14:15" x14ac:dyDescent="0.2">
      <c r="N259" t="s">
        <v>163</v>
      </c>
      <c r="O259">
        <v>0</v>
      </c>
    </row>
    <row r="260" spans="14:15" x14ac:dyDescent="0.2">
      <c r="N260" t="s">
        <v>221</v>
      </c>
      <c r="O260">
        <v>0</v>
      </c>
    </row>
    <row r="261" spans="14:15" x14ac:dyDescent="0.2">
      <c r="N261" t="s">
        <v>261</v>
      </c>
      <c r="O261">
        <v>0</v>
      </c>
    </row>
    <row r="262" spans="14:15" x14ac:dyDescent="0.2">
      <c r="N262" t="s">
        <v>262</v>
      </c>
      <c r="O262">
        <v>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2022-04-08T15:45:05Z</dcterms:created>
  <dcterms:modified xsi:type="dcterms:W3CDTF">2022-04-21T01:28:02Z</dcterms:modified>
</cp:coreProperties>
</file>