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ropbox/My Mac (Noahs-MacBook-Pro.local)/Desktop/projects/GotchiToys/gotchi-vault-public/vQi distributions/"/>
    </mc:Choice>
  </mc:AlternateContent>
  <xr:revisionPtr revIDLastSave="0" documentId="13_ncr:1_{28B85D39-22CC-FF42-8FF7-CC49BC6E18AE}" xr6:coauthVersionLast="47" xr6:coauthVersionMax="47" xr10:uidLastSave="{00000000-0000-0000-0000-000000000000}"/>
  <bookViews>
    <workbookView xWindow="8960" yWindow="1220" windowWidth="27240" windowHeight="15940" xr2:uid="{9139B20C-C7CF-464A-83D1-264D715908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L5" i="1"/>
  <c r="D3" i="1"/>
  <c r="E3" i="1" s="1"/>
  <c r="D18" i="1"/>
  <c r="E18" i="1" s="1"/>
  <c r="F18" i="1" s="1"/>
  <c r="D236" i="1"/>
  <c r="E236" i="1" s="1"/>
  <c r="F236" i="1" s="1"/>
  <c r="D264" i="1"/>
  <c r="E264" i="1" s="1"/>
  <c r="F264" i="1" s="1"/>
  <c r="D282" i="1"/>
  <c r="E282" i="1" s="1"/>
  <c r="F282" i="1" s="1"/>
  <c r="D283" i="1"/>
  <c r="E283" i="1" s="1"/>
  <c r="F283" i="1" s="1"/>
  <c r="D285" i="1"/>
  <c r="E285" i="1" s="1"/>
  <c r="F285" i="1" s="1"/>
  <c r="D2" i="1"/>
  <c r="E2" i="1" s="1"/>
  <c r="F2" i="1" s="1"/>
  <c r="D4" i="1"/>
  <c r="E4" i="1" s="1"/>
  <c r="F4" i="1" s="1"/>
  <c r="D6" i="1"/>
  <c r="E6" i="1" s="1"/>
  <c r="F6" i="1" s="1"/>
  <c r="D5" i="1"/>
  <c r="E5" i="1" s="1"/>
  <c r="F5" i="1" s="1"/>
  <c r="D7" i="1"/>
  <c r="E7" i="1" s="1"/>
  <c r="F7" i="1" s="1"/>
  <c r="D8" i="1"/>
  <c r="E8" i="1" s="1"/>
  <c r="F8" i="1" s="1"/>
  <c r="D9" i="1"/>
  <c r="E9" i="1" s="1"/>
  <c r="F9" i="1" s="1"/>
  <c r="D10" i="1"/>
  <c r="E10" i="1" s="1"/>
  <c r="F10" i="1" s="1"/>
  <c r="D11" i="1"/>
  <c r="E11" i="1" s="1"/>
  <c r="F11" i="1" s="1"/>
  <c r="D12" i="1"/>
  <c r="E12" i="1" s="1"/>
  <c r="F12" i="1" s="1"/>
  <c r="D13" i="1"/>
  <c r="E13" i="1" s="1"/>
  <c r="F13" i="1" s="1"/>
  <c r="D14" i="1"/>
  <c r="E14" i="1" s="1"/>
  <c r="F14" i="1" s="1"/>
  <c r="D15" i="1"/>
  <c r="E15" i="1" s="1"/>
  <c r="F15" i="1" s="1"/>
  <c r="D286" i="1"/>
  <c r="E286" i="1" s="1"/>
  <c r="F286" i="1" s="1"/>
  <c r="D16" i="1"/>
  <c r="E16" i="1" s="1"/>
  <c r="F16" i="1" s="1"/>
  <c r="D17" i="1"/>
  <c r="E17" i="1" s="1"/>
  <c r="F17" i="1" s="1"/>
  <c r="D19" i="1"/>
  <c r="E19" i="1" s="1"/>
  <c r="F19" i="1" s="1"/>
  <c r="D20" i="1"/>
  <c r="E20" i="1" s="1"/>
  <c r="F20" i="1" s="1"/>
  <c r="D21" i="1"/>
  <c r="E21" i="1" s="1"/>
  <c r="F21" i="1" s="1"/>
  <c r="D22" i="1"/>
  <c r="E22" i="1" s="1"/>
  <c r="F22" i="1" s="1"/>
  <c r="D23" i="1"/>
  <c r="E23" i="1" s="1"/>
  <c r="F23" i="1" s="1"/>
  <c r="D24" i="1"/>
  <c r="E24" i="1" s="1"/>
  <c r="F24" i="1" s="1"/>
  <c r="D25" i="1"/>
  <c r="E25" i="1" s="1"/>
  <c r="F25" i="1" s="1"/>
  <c r="D26" i="1"/>
  <c r="E26" i="1" s="1"/>
  <c r="F26" i="1" s="1"/>
  <c r="D27" i="1"/>
  <c r="E27" i="1" s="1"/>
  <c r="F27" i="1" s="1"/>
  <c r="D28" i="1"/>
  <c r="E28" i="1" s="1"/>
  <c r="F28" i="1" s="1"/>
  <c r="D29" i="1"/>
  <c r="E29" i="1" s="1"/>
  <c r="F29" i="1" s="1"/>
  <c r="D30" i="1"/>
  <c r="E30" i="1" s="1"/>
  <c r="F30" i="1" s="1"/>
  <c r="D31" i="1"/>
  <c r="E31" i="1" s="1"/>
  <c r="F31" i="1" s="1"/>
  <c r="D287" i="1"/>
  <c r="E287" i="1" s="1"/>
  <c r="F287" i="1" s="1"/>
  <c r="D32" i="1"/>
  <c r="E32" i="1" s="1"/>
  <c r="F32" i="1" s="1"/>
  <c r="D33" i="1"/>
  <c r="E33" i="1" s="1"/>
  <c r="F33" i="1" s="1"/>
  <c r="D34" i="1"/>
  <c r="E34" i="1" s="1"/>
  <c r="F34" i="1" s="1"/>
  <c r="D35" i="1"/>
  <c r="E35" i="1" s="1"/>
  <c r="F35" i="1" s="1"/>
  <c r="D36" i="1"/>
  <c r="E36" i="1" s="1"/>
  <c r="F36" i="1" s="1"/>
  <c r="D37" i="1"/>
  <c r="E37" i="1" s="1"/>
  <c r="F37" i="1" s="1"/>
  <c r="D38" i="1"/>
  <c r="E38" i="1" s="1"/>
  <c r="F38" i="1" s="1"/>
  <c r="D39" i="1"/>
  <c r="E39" i="1" s="1"/>
  <c r="F39" i="1" s="1"/>
  <c r="D40" i="1"/>
  <c r="E40" i="1" s="1"/>
  <c r="F40" i="1" s="1"/>
  <c r="D288" i="1"/>
  <c r="E288" i="1" s="1"/>
  <c r="F288" i="1" s="1"/>
  <c r="D41" i="1"/>
  <c r="E41" i="1" s="1"/>
  <c r="F41" i="1" s="1"/>
  <c r="D42" i="1"/>
  <c r="E42" i="1" s="1"/>
  <c r="F42" i="1" s="1"/>
  <c r="D43" i="1"/>
  <c r="E43" i="1" s="1"/>
  <c r="F43" i="1" s="1"/>
  <c r="D44" i="1"/>
  <c r="E44" i="1" s="1"/>
  <c r="F44" i="1" s="1"/>
  <c r="D45" i="1"/>
  <c r="E45" i="1" s="1"/>
  <c r="F45" i="1" s="1"/>
  <c r="D46" i="1"/>
  <c r="E46" i="1" s="1"/>
  <c r="F46" i="1" s="1"/>
  <c r="D47" i="1"/>
  <c r="E47" i="1" s="1"/>
  <c r="F47" i="1" s="1"/>
  <c r="D48" i="1"/>
  <c r="E48" i="1" s="1"/>
  <c r="F48" i="1" s="1"/>
  <c r="D49" i="1"/>
  <c r="E49" i="1" s="1"/>
  <c r="F49" i="1" s="1"/>
  <c r="D50" i="1"/>
  <c r="E50" i="1" s="1"/>
  <c r="F50" i="1" s="1"/>
  <c r="D51" i="1"/>
  <c r="E51" i="1" s="1"/>
  <c r="F51" i="1" s="1"/>
  <c r="D52" i="1"/>
  <c r="E52" i="1" s="1"/>
  <c r="F52" i="1" s="1"/>
  <c r="D53" i="1"/>
  <c r="E53" i="1" s="1"/>
  <c r="F53" i="1" s="1"/>
  <c r="D54" i="1"/>
  <c r="E54" i="1" s="1"/>
  <c r="F54" i="1" s="1"/>
  <c r="D55" i="1"/>
  <c r="E55" i="1" s="1"/>
  <c r="F55" i="1" s="1"/>
  <c r="D56" i="1"/>
  <c r="E56" i="1" s="1"/>
  <c r="F56" i="1" s="1"/>
  <c r="D57" i="1"/>
  <c r="E57" i="1" s="1"/>
  <c r="F57" i="1" s="1"/>
  <c r="D289" i="1"/>
  <c r="E289" i="1" s="1"/>
  <c r="F289" i="1" s="1"/>
  <c r="D58" i="1"/>
  <c r="E58" i="1" s="1"/>
  <c r="F58" i="1" s="1"/>
  <c r="D59" i="1"/>
  <c r="E59" i="1" s="1"/>
  <c r="F59" i="1" s="1"/>
  <c r="D60" i="1"/>
  <c r="E60" i="1" s="1"/>
  <c r="F60" i="1" s="1"/>
  <c r="D61" i="1"/>
  <c r="E61" i="1" s="1"/>
  <c r="F61" i="1" s="1"/>
  <c r="D62" i="1"/>
  <c r="E62" i="1" s="1"/>
  <c r="F62" i="1" s="1"/>
  <c r="D63" i="1"/>
  <c r="E63" i="1" s="1"/>
  <c r="F63" i="1" s="1"/>
  <c r="D64" i="1"/>
  <c r="E64" i="1" s="1"/>
  <c r="F64" i="1" s="1"/>
  <c r="D65" i="1"/>
  <c r="E65" i="1" s="1"/>
  <c r="F65" i="1" s="1"/>
  <c r="D66" i="1"/>
  <c r="E66" i="1" s="1"/>
  <c r="F66" i="1" s="1"/>
  <c r="D67" i="1"/>
  <c r="E67" i="1" s="1"/>
  <c r="F67" i="1" s="1"/>
  <c r="D68" i="1"/>
  <c r="E68" i="1" s="1"/>
  <c r="F68" i="1" s="1"/>
  <c r="D69" i="1"/>
  <c r="E69" i="1" s="1"/>
  <c r="F69" i="1" s="1"/>
  <c r="D70" i="1"/>
  <c r="E70" i="1" s="1"/>
  <c r="F70" i="1" s="1"/>
  <c r="D71" i="1"/>
  <c r="E71" i="1" s="1"/>
  <c r="F71" i="1" s="1"/>
  <c r="D72" i="1"/>
  <c r="E72" i="1" s="1"/>
  <c r="F72" i="1" s="1"/>
  <c r="D73" i="1"/>
  <c r="E73" i="1" s="1"/>
  <c r="F73" i="1" s="1"/>
  <c r="D74" i="1"/>
  <c r="E74" i="1" s="1"/>
  <c r="F74" i="1" s="1"/>
  <c r="D75" i="1"/>
  <c r="E75" i="1" s="1"/>
  <c r="F75" i="1" s="1"/>
  <c r="D76" i="1"/>
  <c r="E76" i="1" s="1"/>
  <c r="F76" i="1" s="1"/>
  <c r="D77" i="1"/>
  <c r="E77" i="1" s="1"/>
  <c r="F77" i="1" s="1"/>
  <c r="D78" i="1"/>
  <c r="E78" i="1" s="1"/>
  <c r="F78" i="1" s="1"/>
  <c r="D79" i="1"/>
  <c r="E79" i="1" s="1"/>
  <c r="F79" i="1" s="1"/>
  <c r="D80" i="1"/>
  <c r="E80" i="1" s="1"/>
  <c r="F80" i="1" s="1"/>
  <c r="D81" i="1"/>
  <c r="E81" i="1" s="1"/>
  <c r="F81" i="1" s="1"/>
  <c r="D82" i="1"/>
  <c r="E82" i="1" s="1"/>
  <c r="F82" i="1" s="1"/>
  <c r="D83" i="1"/>
  <c r="E83" i="1" s="1"/>
  <c r="F83" i="1" s="1"/>
  <c r="D84" i="1"/>
  <c r="E84" i="1" s="1"/>
  <c r="F84" i="1" s="1"/>
  <c r="D85" i="1"/>
  <c r="E85" i="1" s="1"/>
  <c r="F85" i="1" s="1"/>
  <c r="D86" i="1"/>
  <c r="E86" i="1" s="1"/>
  <c r="F86" i="1" s="1"/>
  <c r="D87" i="1"/>
  <c r="E87" i="1" s="1"/>
  <c r="F87" i="1" s="1"/>
  <c r="D88" i="1"/>
  <c r="E88" i="1" s="1"/>
  <c r="F88" i="1" s="1"/>
  <c r="D89" i="1"/>
  <c r="E89" i="1" s="1"/>
  <c r="F89" i="1" s="1"/>
  <c r="D90" i="1"/>
  <c r="E90" i="1" s="1"/>
  <c r="F90" i="1" s="1"/>
  <c r="D91" i="1"/>
  <c r="E91" i="1" s="1"/>
  <c r="F91" i="1" s="1"/>
  <c r="D92" i="1"/>
  <c r="E92" i="1" s="1"/>
  <c r="F92" i="1" s="1"/>
  <c r="D93" i="1"/>
  <c r="E93" i="1" s="1"/>
  <c r="F93" i="1" s="1"/>
  <c r="D94" i="1"/>
  <c r="E94" i="1" s="1"/>
  <c r="F94" i="1" s="1"/>
  <c r="D95" i="1"/>
  <c r="E95" i="1" s="1"/>
  <c r="F95" i="1" s="1"/>
  <c r="D96" i="1"/>
  <c r="E96" i="1" s="1"/>
  <c r="F96" i="1" s="1"/>
  <c r="D97" i="1"/>
  <c r="E97" i="1" s="1"/>
  <c r="F97" i="1" s="1"/>
  <c r="D98" i="1"/>
  <c r="E98" i="1" s="1"/>
  <c r="F98" i="1" s="1"/>
  <c r="D99" i="1"/>
  <c r="E99" i="1" s="1"/>
  <c r="F99" i="1" s="1"/>
  <c r="D100" i="1"/>
  <c r="E100" i="1" s="1"/>
  <c r="F100" i="1" s="1"/>
  <c r="D101" i="1"/>
  <c r="E101" i="1" s="1"/>
  <c r="F101" i="1" s="1"/>
  <c r="D102" i="1"/>
  <c r="E102" i="1" s="1"/>
  <c r="F102" i="1" s="1"/>
  <c r="D103" i="1"/>
  <c r="E103" i="1" s="1"/>
  <c r="F103" i="1" s="1"/>
  <c r="D104" i="1"/>
  <c r="E104" i="1" s="1"/>
  <c r="F104" i="1" s="1"/>
  <c r="D105" i="1"/>
  <c r="E105" i="1" s="1"/>
  <c r="F105" i="1" s="1"/>
  <c r="D106" i="1"/>
  <c r="E106" i="1" s="1"/>
  <c r="F106" i="1" s="1"/>
  <c r="D107" i="1"/>
  <c r="E107" i="1" s="1"/>
  <c r="F107" i="1" s="1"/>
  <c r="D108" i="1"/>
  <c r="E108" i="1" s="1"/>
  <c r="F108" i="1" s="1"/>
  <c r="D109" i="1"/>
  <c r="E109" i="1" s="1"/>
  <c r="F109" i="1" s="1"/>
  <c r="D110" i="1"/>
  <c r="E110" i="1" s="1"/>
  <c r="F110" i="1" s="1"/>
  <c r="D111" i="1"/>
  <c r="E111" i="1" s="1"/>
  <c r="F111" i="1" s="1"/>
  <c r="D112" i="1"/>
  <c r="E112" i="1" s="1"/>
  <c r="F112" i="1" s="1"/>
  <c r="D113" i="1"/>
  <c r="E113" i="1" s="1"/>
  <c r="F113" i="1" s="1"/>
  <c r="D114" i="1"/>
  <c r="E114" i="1" s="1"/>
  <c r="F114" i="1" s="1"/>
  <c r="D115" i="1"/>
  <c r="E115" i="1" s="1"/>
  <c r="F115" i="1" s="1"/>
  <c r="D116" i="1"/>
  <c r="E116" i="1" s="1"/>
  <c r="F116" i="1" s="1"/>
  <c r="D117" i="1"/>
  <c r="E117" i="1" s="1"/>
  <c r="F117" i="1" s="1"/>
  <c r="D118" i="1"/>
  <c r="E118" i="1" s="1"/>
  <c r="F118" i="1" s="1"/>
  <c r="D119" i="1"/>
  <c r="E119" i="1" s="1"/>
  <c r="F119" i="1" s="1"/>
  <c r="D120" i="1"/>
  <c r="E120" i="1" s="1"/>
  <c r="F120" i="1" s="1"/>
  <c r="D121" i="1"/>
  <c r="E121" i="1" s="1"/>
  <c r="F121" i="1" s="1"/>
  <c r="D122" i="1"/>
  <c r="E122" i="1" s="1"/>
  <c r="F122" i="1" s="1"/>
  <c r="D123" i="1"/>
  <c r="E123" i="1" s="1"/>
  <c r="F123" i="1" s="1"/>
  <c r="D124" i="1"/>
  <c r="E124" i="1" s="1"/>
  <c r="F124" i="1" s="1"/>
  <c r="D125" i="1"/>
  <c r="E125" i="1" s="1"/>
  <c r="F125" i="1" s="1"/>
  <c r="D126" i="1"/>
  <c r="E126" i="1" s="1"/>
  <c r="F126" i="1" s="1"/>
  <c r="D127" i="1"/>
  <c r="E127" i="1" s="1"/>
  <c r="F127" i="1" s="1"/>
  <c r="D128" i="1"/>
  <c r="E128" i="1" s="1"/>
  <c r="F128" i="1" s="1"/>
  <c r="D129" i="1"/>
  <c r="E129" i="1" s="1"/>
  <c r="F129" i="1" s="1"/>
  <c r="D130" i="1"/>
  <c r="E130" i="1" s="1"/>
  <c r="F130" i="1" s="1"/>
  <c r="D131" i="1"/>
  <c r="E131" i="1" s="1"/>
  <c r="F131" i="1" s="1"/>
  <c r="D132" i="1"/>
  <c r="E132" i="1" s="1"/>
  <c r="F132" i="1" s="1"/>
  <c r="D133" i="1"/>
  <c r="E133" i="1" s="1"/>
  <c r="F133" i="1" s="1"/>
  <c r="D134" i="1"/>
  <c r="E134" i="1" s="1"/>
  <c r="F134" i="1" s="1"/>
  <c r="D135" i="1"/>
  <c r="E135" i="1" s="1"/>
  <c r="F135" i="1" s="1"/>
  <c r="D136" i="1"/>
  <c r="E136" i="1" s="1"/>
  <c r="F136" i="1" s="1"/>
  <c r="D290" i="1"/>
  <c r="E290" i="1" s="1"/>
  <c r="F290" i="1" s="1"/>
  <c r="D137" i="1"/>
  <c r="E137" i="1" s="1"/>
  <c r="F137" i="1" s="1"/>
  <c r="D291" i="1"/>
  <c r="E291" i="1" s="1"/>
  <c r="F291" i="1" s="1"/>
  <c r="D138" i="1"/>
  <c r="E138" i="1" s="1"/>
  <c r="F138" i="1" s="1"/>
  <c r="D139" i="1"/>
  <c r="E139" i="1" s="1"/>
  <c r="F139" i="1" s="1"/>
  <c r="D140" i="1"/>
  <c r="E140" i="1" s="1"/>
  <c r="F140" i="1" s="1"/>
  <c r="D141" i="1"/>
  <c r="E141" i="1" s="1"/>
  <c r="F141" i="1" s="1"/>
  <c r="D142" i="1"/>
  <c r="E142" i="1" s="1"/>
  <c r="F142" i="1" s="1"/>
  <c r="D143" i="1"/>
  <c r="E143" i="1" s="1"/>
  <c r="F143" i="1" s="1"/>
  <c r="D144" i="1"/>
  <c r="E144" i="1" s="1"/>
  <c r="F144" i="1" s="1"/>
  <c r="D145" i="1"/>
  <c r="E145" i="1" s="1"/>
  <c r="F145" i="1" s="1"/>
  <c r="D146" i="1"/>
  <c r="E146" i="1" s="1"/>
  <c r="F146" i="1" s="1"/>
  <c r="D147" i="1"/>
  <c r="E147" i="1" s="1"/>
  <c r="F147" i="1" s="1"/>
  <c r="D148" i="1"/>
  <c r="E148" i="1" s="1"/>
  <c r="F148" i="1" s="1"/>
  <c r="D292" i="1"/>
  <c r="E292" i="1" s="1"/>
  <c r="F292" i="1" s="1"/>
  <c r="D149" i="1"/>
  <c r="E149" i="1" s="1"/>
  <c r="F149" i="1" s="1"/>
  <c r="D150" i="1"/>
  <c r="E150" i="1" s="1"/>
  <c r="F150" i="1" s="1"/>
  <c r="D151" i="1"/>
  <c r="E151" i="1" s="1"/>
  <c r="F151" i="1" s="1"/>
  <c r="D152" i="1"/>
  <c r="E152" i="1" s="1"/>
  <c r="F152" i="1" s="1"/>
  <c r="D153" i="1"/>
  <c r="E153" i="1" s="1"/>
  <c r="F153" i="1" s="1"/>
  <c r="D154" i="1"/>
  <c r="E154" i="1" s="1"/>
  <c r="F154" i="1" s="1"/>
  <c r="D155" i="1"/>
  <c r="E155" i="1" s="1"/>
  <c r="F155" i="1" s="1"/>
  <c r="D156" i="1"/>
  <c r="E156" i="1" s="1"/>
  <c r="F156" i="1" s="1"/>
  <c r="D157" i="1"/>
  <c r="E157" i="1" s="1"/>
  <c r="F157" i="1" s="1"/>
  <c r="D158" i="1"/>
  <c r="E158" i="1" s="1"/>
  <c r="F158" i="1" s="1"/>
  <c r="D159" i="1"/>
  <c r="E159" i="1" s="1"/>
  <c r="F159" i="1" s="1"/>
  <c r="D160" i="1"/>
  <c r="E160" i="1" s="1"/>
  <c r="F160" i="1" s="1"/>
  <c r="D161" i="1"/>
  <c r="E161" i="1" s="1"/>
  <c r="F161" i="1" s="1"/>
  <c r="D162" i="1"/>
  <c r="E162" i="1" s="1"/>
  <c r="F162" i="1" s="1"/>
  <c r="D163" i="1"/>
  <c r="E163" i="1" s="1"/>
  <c r="F163" i="1" s="1"/>
  <c r="D164" i="1"/>
  <c r="E164" i="1" s="1"/>
  <c r="F164" i="1" s="1"/>
  <c r="D165" i="1"/>
  <c r="E165" i="1" s="1"/>
  <c r="F165" i="1" s="1"/>
  <c r="D166" i="1"/>
  <c r="E166" i="1" s="1"/>
  <c r="F166" i="1" s="1"/>
  <c r="D167" i="1"/>
  <c r="E167" i="1" s="1"/>
  <c r="F167" i="1" s="1"/>
  <c r="D168" i="1"/>
  <c r="E168" i="1" s="1"/>
  <c r="F168" i="1" s="1"/>
  <c r="D169" i="1"/>
  <c r="E169" i="1" s="1"/>
  <c r="F169" i="1" s="1"/>
  <c r="D293" i="1"/>
  <c r="E293" i="1" s="1"/>
  <c r="F293" i="1" s="1"/>
  <c r="D170" i="1"/>
  <c r="E170" i="1" s="1"/>
  <c r="F170" i="1" s="1"/>
  <c r="D171" i="1"/>
  <c r="E171" i="1" s="1"/>
  <c r="F171" i="1" s="1"/>
  <c r="D294" i="1"/>
  <c r="E294" i="1" s="1"/>
  <c r="F294" i="1" s="1"/>
  <c r="D172" i="1"/>
  <c r="E172" i="1" s="1"/>
  <c r="F172" i="1" s="1"/>
  <c r="D173" i="1"/>
  <c r="E173" i="1" s="1"/>
  <c r="F173" i="1" s="1"/>
  <c r="D174" i="1"/>
  <c r="E174" i="1" s="1"/>
  <c r="F174" i="1" s="1"/>
  <c r="D175" i="1"/>
  <c r="E175" i="1" s="1"/>
  <c r="F175" i="1" s="1"/>
  <c r="D176" i="1"/>
  <c r="E176" i="1" s="1"/>
  <c r="F176" i="1" s="1"/>
  <c r="D177" i="1"/>
  <c r="E177" i="1" s="1"/>
  <c r="F177" i="1" s="1"/>
  <c r="D178" i="1"/>
  <c r="E178" i="1" s="1"/>
  <c r="F178" i="1" s="1"/>
  <c r="D179" i="1"/>
  <c r="E179" i="1" s="1"/>
  <c r="F179" i="1" s="1"/>
  <c r="D180" i="1"/>
  <c r="E180" i="1" s="1"/>
  <c r="F180" i="1" s="1"/>
  <c r="D181" i="1"/>
  <c r="E181" i="1" s="1"/>
  <c r="F181" i="1" s="1"/>
  <c r="D182" i="1"/>
  <c r="E182" i="1" s="1"/>
  <c r="F182" i="1" s="1"/>
  <c r="D183" i="1"/>
  <c r="E183" i="1" s="1"/>
  <c r="F183" i="1" s="1"/>
  <c r="D184" i="1"/>
  <c r="E184" i="1" s="1"/>
  <c r="F184" i="1" s="1"/>
  <c r="D185" i="1"/>
  <c r="E185" i="1" s="1"/>
  <c r="F185" i="1" s="1"/>
  <c r="D295" i="1"/>
  <c r="E295" i="1" s="1"/>
  <c r="F295" i="1" s="1"/>
  <c r="D186" i="1"/>
  <c r="E186" i="1" s="1"/>
  <c r="F186" i="1" s="1"/>
  <c r="D296" i="1"/>
  <c r="E296" i="1" s="1"/>
  <c r="F296" i="1" s="1"/>
  <c r="D187" i="1"/>
  <c r="E187" i="1" s="1"/>
  <c r="F187" i="1" s="1"/>
  <c r="D188" i="1"/>
  <c r="E188" i="1" s="1"/>
  <c r="F188" i="1" s="1"/>
  <c r="D189" i="1"/>
  <c r="E189" i="1" s="1"/>
  <c r="F189" i="1" s="1"/>
  <c r="D190" i="1"/>
  <c r="E190" i="1" s="1"/>
  <c r="F190" i="1" s="1"/>
  <c r="D191" i="1"/>
  <c r="E191" i="1" s="1"/>
  <c r="F191" i="1" s="1"/>
  <c r="D192" i="1"/>
  <c r="E192" i="1" s="1"/>
  <c r="F192" i="1" s="1"/>
  <c r="D193" i="1"/>
  <c r="E193" i="1" s="1"/>
  <c r="F193" i="1" s="1"/>
  <c r="D194" i="1"/>
  <c r="E194" i="1" s="1"/>
  <c r="F194" i="1" s="1"/>
  <c r="D195" i="1"/>
  <c r="E195" i="1" s="1"/>
  <c r="F195" i="1" s="1"/>
  <c r="D196" i="1"/>
  <c r="E196" i="1" s="1"/>
  <c r="F196" i="1" s="1"/>
  <c r="D197" i="1"/>
  <c r="E197" i="1" s="1"/>
  <c r="F197" i="1" s="1"/>
  <c r="D198" i="1"/>
  <c r="E198" i="1" s="1"/>
  <c r="F198" i="1" s="1"/>
  <c r="D199" i="1"/>
  <c r="E199" i="1" s="1"/>
  <c r="F199" i="1" s="1"/>
  <c r="D200" i="1"/>
  <c r="E200" i="1" s="1"/>
  <c r="F200" i="1" s="1"/>
  <c r="D201" i="1"/>
  <c r="E201" i="1" s="1"/>
  <c r="F201" i="1" s="1"/>
  <c r="D202" i="1"/>
  <c r="E202" i="1" s="1"/>
  <c r="F202" i="1" s="1"/>
  <c r="D203" i="1"/>
  <c r="E203" i="1" s="1"/>
  <c r="F203" i="1" s="1"/>
  <c r="D204" i="1"/>
  <c r="E204" i="1" s="1"/>
  <c r="F204" i="1" s="1"/>
  <c r="D205" i="1"/>
  <c r="E205" i="1" s="1"/>
  <c r="F205" i="1" s="1"/>
  <c r="D206" i="1"/>
  <c r="E206" i="1" s="1"/>
  <c r="F206" i="1" s="1"/>
  <c r="D207" i="1"/>
  <c r="E207" i="1" s="1"/>
  <c r="F207" i="1" s="1"/>
  <c r="D208" i="1"/>
  <c r="E208" i="1" s="1"/>
  <c r="F208" i="1" s="1"/>
  <c r="D209" i="1"/>
  <c r="E209" i="1" s="1"/>
  <c r="F209" i="1" s="1"/>
  <c r="D210" i="1"/>
  <c r="E210" i="1" s="1"/>
  <c r="F210" i="1" s="1"/>
  <c r="D211" i="1"/>
  <c r="E211" i="1" s="1"/>
  <c r="F211" i="1" s="1"/>
  <c r="D212" i="1"/>
  <c r="E212" i="1" s="1"/>
  <c r="F212" i="1" s="1"/>
  <c r="D297" i="1"/>
  <c r="E297" i="1" s="1"/>
  <c r="F297" i="1" s="1"/>
  <c r="D213" i="1"/>
  <c r="E213" i="1" s="1"/>
  <c r="F213" i="1" s="1"/>
  <c r="D214" i="1"/>
  <c r="E214" i="1" s="1"/>
  <c r="F214" i="1" s="1"/>
  <c r="D215" i="1"/>
  <c r="E215" i="1" s="1"/>
  <c r="F215" i="1" s="1"/>
  <c r="D216" i="1"/>
  <c r="E216" i="1" s="1"/>
  <c r="F216" i="1" s="1"/>
  <c r="D217" i="1"/>
  <c r="E217" i="1" s="1"/>
  <c r="F217" i="1" s="1"/>
  <c r="D218" i="1"/>
  <c r="E218" i="1" s="1"/>
  <c r="F218" i="1" s="1"/>
  <c r="D219" i="1"/>
  <c r="E219" i="1" s="1"/>
  <c r="F219" i="1" s="1"/>
  <c r="D220" i="1"/>
  <c r="E220" i="1" s="1"/>
  <c r="F220" i="1" s="1"/>
  <c r="D221" i="1"/>
  <c r="E221" i="1" s="1"/>
  <c r="F221" i="1" s="1"/>
  <c r="D222" i="1"/>
  <c r="E222" i="1" s="1"/>
  <c r="F222" i="1" s="1"/>
  <c r="D298" i="1"/>
  <c r="E298" i="1" s="1"/>
  <c r="F298" i="1" s="1"/>
  <c r="D223" i="1"/>
  <c r="E223" i="1" s="1"/>
  <c r="F223" i="1" s="1"/>
  <c r="D224" i="1"/>
  <c r="E224" i="1" s="1"/>
  <c r="F224" i="1" s="1"/>
  <c r="D225" i="1"/>
  <c r="E225" i="1" s="1"/>
  <c r="F225" i="1" s="1"/>
  <c r="D226" i="1"/>
  <c r="E226" i="1" s="1"/>
  <c r="F226" i="1" s="1"/>
  <c r="D227" i="1"/>
  <c r="E227" i="1" s="1"/>
  <c r="F227" i="1" s="1"/>
  <c r="D228" i="1"/>
  <c r="E228" i="1" s="1"/>
  <c r="F228" i="1" s="1"/>
  <c r="D299" i="1"/>
  <c r="E299" i="1" s="1"/>
  <c r="F299" i="1" s="1"/>
  <c r="D229" i="1"/>
  <c r="E229" i="1" s="1"/>
  <c r="F229" i="1" s="1"/>
  <c r="D230" i="1"/>
  <c r="E230" i="1" s="1"/>
  <c r="F230" i="1" s="1"/>
  <c r="D231" i="1"/>
  <c r="E231" i="1" s="1"/>
  <c r="F231" i="1" s="1"/>
  <c r="D232" i="1"/>
  <c r="E232" i="1" s="1"/>
  <c r="F232" i="1" s="1"/>
  <c r="D233" i="1"/>
  <c r="E233" i="1" s="1"/>
  <c r="F233" i="1" s="1"/>
  <c r="D234" i="1"/>
  <c r="E234" i="1" s="1"/>
  <c r="F234" i="1" s="1"/>
  <c r="D235" i="1"/>
  <c r="E235" i="1" s="1"/>
  <c r="F235" i="1" s="1"/>
  <c r="D237" i="1"/>
  <c r="E237" i="1" s="1"/>
  <c r="F237" i="1" s="1"/>
  <c r="D238" i="1"/>
  <c r="E238" i="1" s="1"/>
  <c r="F238" i="1" s="1"/>
  <c r="D239" i="1"/>
  <c r="E239" i="1" s="1"/>
  <c r="F239" i="1" s="1"/>
  <c r="D300" i="1"/>
  <c r="E300" i="1" s="1"/>
  <c r="F300" i="1" s="1"/>
  <c r="D240" i="1"/>
  <c r="E240" i="1" s="1"/>
  <c r="F240" i="1" s="1"/>
  <c r="D241" i="1"/>
  <c r="E241" i="1" s="1"/>
  <c r="F241" i="1" s="1"/>
  <c r="D242" i="1"/>
  <c r="E242" i="1" s="1"/>
  <c r="F242" i="1" s="1"/>
  <c r="D243" i="1"/>
  <c r="E243" i="1" s="1"/>
  <c r="F243" i="1" s="1"/>
  <c r="D244" i="1"/>
  <c r="E244" i="1" s="1"/>
  <c r="F244" i="1" s="1"/>
  <c r="D245" i="1"/>
  <c r="E245" i="1" s="1"/>
  <c r="F245" i="1" s="1"/>
  <c r="D246" i="1"/>
  <c r="E246" i="1" s="1"/>
  <c r="F246" i="1" s="1"/>
  <c r="D301" i="1"/>
  <c r="E301" i="1" s="1"/>
  <c r="F301" i="1" s="1"/>
  <c r="D247" i="1"/>
  <c r="E247" i="1" s="1"/>
  <c r="F247" i="1" s="1"/>
  <c r="D248" i="1"/>
  <c r="E248" i="1" s="1"/>
  <c r="F248" i="1" s="1"/>
  <c r="D249" i="1"/>
  <c r="E249" i="1" s="1"/>
  <c r="F249" i="1" s="1"/>
  <c r="D250" i="1"/>
  <c r="E250" i="1" s="1"/>
  <c r="F250" i="1" s="1"/>
  <c r="D251" i="1"/>
  <c r="E251" i="1" s="1"/>
  <c r="F251" i="1" s="1"/>
  <c r="D252" i="1"/>
  <c r="E252" i="1" s="1"/>
  <c r="F252" i="1" s="1"/>
  <c r="D253" i="1"/>
  <c r="E253" i="1" s="1"/>
  <c r="F253" i="1" s="1"/>
  <c r="D254" i="1"/>
  <c r="E254" i="1" s="1"/>
  <c r="F254" i="1" s="1"/>
  <c r="D255" i="1"/>
  <c r="E255" i="1" s="1"/>
  <c r="F255" i="1" s="1"/>
  <c r="D256" i="1"/>
  <c r="E256" i="1" s="1"/>
  <c r="F256" i="1" s="1"/>
  <c r="D257" i="1"/>
  <c r="E257" i="1" s="1"/>
  <c r="F257" i="1" s="1"/>
  <c r="D258" i="1"/>
  <c r="E258" i="1" s="1"/>
  <c r="F258" i="1" s="1"/>
  <c r="D259" i="1"/>
  <c r="E259" i="1" s="1"/>
  <c r="F259" i="1" s="1"/>
  <c r="D260" i="1"/>
  <c r="E260" i="1" s="1"/>
  <c r="F260" i="1" s="1"/>
  <c r="D261" i="1"/>
  <c r="E261" i="1" s="1"/>
  <c r="F261" i="1" s="1"/>
  <c r="D262" i="1"/>
  <c r="E262" i="1" s="1"/>
  <c r="F262" i="1" s="1"/>
  <c r="D263" i="1"/>
  <c r="E263" i="1" s="1"/>
  <c r="F263" i="1" s="1"/>
  <c r="D265" i="1"/>
  <c r="E265" i="1" s="1"/>
  <c r="F265" i="1" s="1"/>
  <c r="D266" i="1"/>
  <c r="E266" i="1" s="1"/>
  <c r="F266" i="1" s="1"/>
  <c r="D267" i="1"/>
  <c r="E267" i="1" s="1"/>
  <c r="F267" i="1" s="1"/>
  <c r="D268" i="1"/>
  <c r="E268" i="1" s="1"/>
  <c r="F268" i="1" s="1"/>
  <c r="D269" i="1"/>
  <c r="E269" i="1" s="1"/>
  <c r="F269" i="1" s="1"/>
  <c r="D270" i="1"/>
  <c r="E270" i="1" s="1"/>
  <c r="F270" i="1" s="1"/>
  <c r="D271" i="1"/>
  <c r="E271" i="1" s="1"/>
  <c r="F271" i="1" s="1"/>
  <c r="D272" i="1"/>
  <c r="E272" i="1" s="1"/>
  <c r="F272" i="1" s="1"/>
  <c r="D273" i="1"/>
  <c r="E273" i="1" s="1"/>
  <c r="F273" i="1" s="1"/>
  <c r="D274" i="1"/>
  <c r="E274" i="1" s="1"/>
  <c r="F274" i="1" s="1"/>
  <c r="D275" i="1"/>
  <c r="E275" i="1" s="1"/>
  <c r="F275" i="1" s="1"/>
  <c r="D276" i="1"/>
  <c r="E276" i="1" s="1"/>
  <c r="F276" i="1" s="1"/>
  <c r="D277" i="1"/>
  <c r="E277" i="1" s="1"/>
  <c r="F277" i="1" s="1"/>
  <c r="D278" i="1"/>
  <c r="E278" i="1" s="1"/>
  <c r="F278" i="1" s="1"/>
  <c r="D279" i="1"/>
  <c r="E279" i="1" s="1"/>
  <c r="F279" i="1" s="1"/>
  <c r="D280" i="1"/>
  <c r="E280" i="1" s="1"/>
  <c r="F280" i="1" s="1"/>
  <c r="D281" i="1"/>
  <c r="E281" i="1" s="1"/>
  <c r="F281" i="1" s="1"/>
  <c r="D284" i="1"/>
  <c r="E284" i="1" s="1"/>
  <c r="F284" i="1" s="1"/>
  <c r="D302" i="1"/>
  <c r="E302" i="1" s="1"/>
  <c r="F302" i="1" s="1"/>
  <c r="D303" i="1"/>
  <c r="E303" i="1" s="1"/>
  <c r="F303" i="1" s="1"/>
  <c r="D304" i="1"/>
  <c r="E304" i="1" s="1"/>
  <c r="F304" i="1" s="1"/>
  <c r="D305" i="1"/>
  <c r="E305" i="1" s="1"/>
  <c r="F305" i="1" s="1"/>
  <c r="D306" i="1"/>
  <c r="E306" i="1" s="1"/>
  <c r="F306" i="1" s="1"/>
  <c r="D307" i="1"/>
  <c r="E307" i="1" s="1"/>
  <c r="F307" i="1" s="1"/>
  <c r="D308" i="1"/>
  <c r="E308" i="1" s="1"/>
  <c r="F308" i="1" s="1"/>
  <c r="D309" i="1"/>
  <c r="E309" i="1" s="1"/>
  <c r="F309" i="1" s="1"/>
  <c r="D310" i="1"/>
  <c r="E310" i="1" s="1"/>
  <c r="F310" i="1" s="1"/>
  <c r="D311" i="1"/>
  <c r="E311" i="1" s="1"/>
  <c r="F311" i="1" s="1"/>
  <c r="D312" i="1"/>
  <c r="E312" i="1" s="1"/>
  <c r="F312" i="1" s="1"/>
  <c r="D313" i="1"/>
  <c r="E313" i="1" s="1"/>
  <c r="F313" i="1" s="1"/>
  <c r="D314" i="1"/>
  <c r="E314" i="1" s="1"/>
  <c r="F314" i="1" s="1"/>
  <c r="D315" i="1"/>
  <c r="E315" i="1" s="1"/>
  <c r="F315" i="1" s="1"/>
  <c r="D316" i="1"/>
  <c r="E316" i="1" s="1"/>
  <c r="F316" i="1" s="1"/>
  <c r="D317" i="1"/>
  <c r="E317" i="1" s="1"/>
  <c r="F317" i="1" s="1"/>
  <c r="D318" i="1"/>
  <c r="E318" i="1" s="1"/>
  <c r="F318" i="1" s="1"/>
  <c r="D319" i="1"/>
  <c r="E319" i="1" s="1"/>
  <c r="F319" i="1" s="1"/>
  <c r="D320" i="1"/>
  <c r="E320" i="1" s="1"/>
  <c r="F320" i="1" s="1"/>
  <c r="D321" i="1"/>
  <c r="E321" i="1" s="1"/>
  <c r="F321" i="1" s="1"/>
  <c r="D322" i="1"/>
  <c r="E322" i="1" s="1"/>
  <c r="F322" i="1" s="1"/>
  <c r="D323" i="1"/>
  <c r="E323" i="1" s="1"/>
  <c r="F323" i="1" s="1"/>
  <c r="D324" i="1"/>
  <c r="E324" i="1" s="1"/>
  <c r="F324" i="1" s="1"/>
  <c r="D325" i="1"/>
  <c r="E325" i="1" s="1"/>
  <c r="F325" i="1" s="1"/>
  <c r="D326" i="1"/>
  <c r="E326" i="1" s="1"/>
  <c r="F326" i="1" s="1"/>
  <c r="D327" i="1"/>
  <c r="E327" i="1" s="1"/>
  <c r="F327" i="1" s="1"/>
  <c r="D328" i="1"/>
  <c r="E328" i="1" s="1"/>
  <c r="F328" i="1" s="1"/>
  <c r="D329" i="1"/>
  <c r="E329" i="1" s="1"/>
  <c r="F329" i="1" s="1"/>
  <c r="D330" i="1"/>
  <c r="E330" i="1" s="1"/>
  <c r="F330" i="1" s="1"/>
  <c r="D331" i="1"/>
  <c r="E331" i="1" s="1"/>
  <c r="F331" i="1" s="1"/>
  <c r="D332" i="1"/>
  <c r="E332" i="1" s="1"/>
  <c r="F332" i="1" s="1"/>
  <c r="D333" i="1"/>
  <c r="E333" i="1" s="1"/>
  <c r="F333" i="1" s="1"/>
  <c r="D334" i="1"/>
  <c r="E334" i="1" s="1"/>
  <c r="F334" i="1" s="1"/>
  <c r="D335" i="1"/>
  <c r="E335" i="1" s="1"/>
  <c r="F335" i="1" s="1"/>
  <c r="D336" i="1"/>
  <c r="E336" i="1" s="1"/>
  <c r="F336" i="1" s="1"/>
  <c r="D337" i="1"/>
  <c r="E337" i="1" s="1"/>
  <c r="F337" i="1" s="1"/>
  <c r="D338" i="1"/>
  <c r="E338" i="1" s="1"/>
  <c r="F338" i="1" s="1"/>
  <c r="D339" i="1"/>
  <c r="E339" i="1" s="1"/>
  <c r="F339" i="1" s="1"/>
  <c r="D340" i="1"/>
  <c r="E340" i="1" s="1"/>
  <c r="F340" i="1" s="1"/>
  <c r="D341" i="1"/>
  <c r="E341" i="1" s="1"/>
  <c r="F341" i="1" s="1"/>
  <c r="D342" i="1"/>
  <c r="E342" i="1" s="1"/>
  <c r="F342" i="1" s="1"/>
  <c r="D343" i="1"/>
  <c r="E343" i="1" s="1"/>
  <c r="F343" i="1" s="1"/>
  <c r="D344" i="1"/>
  <c r="E344" i="1" s="1"/>
  <c r="F344" i="1" s="1"/>
  <c r="D345" i="1"/>
  <c r="E345" i="1" s="1"/>
  <c r="F345" i="1" s="1"/>
  <c r="D346" i="1"/>
  <c r="E346" i="1" s="1"/>
  <c r="F346" i="1" s="1"/>
  <c r="D347" i="1"/>
  <c r="E347" i="1" s="1"/>
  <c r="F347" i="1" s="1"/>
  <c r="D348" i="1"/>
  <c r="E348" i="1" s="1"/>
  <c r="F348" i="1" s="1"/>
  <c r="D349" i="1"/>
  <c r="E349" i="1" s="1"/>
  <c r="F349" i="1" s="1"/>
  <c r="D350" i="1"/>
  <c r="E350" i="1" s="1"/>
  <c r="F350" i="1" s="1"/>
  <c r="D351" i="1"/>
  <c r="E351" i="1" s="1"/>
  <c r="F351" i="1" s="1"/>
  <c r="D352" i="1"/>
  <c r="E352" i="1" s="1"/>
  <c r="F352" i="1" s="1"/>
  <c r="D353" i="1"/>
  <c r="E353" i="1" s="1"/>
  <c r="F353" i="1" s="1"/>
  <c r="L8" i="1" l="1"/>
  <c r="G309" i="1" s="1"/>
  <c r="H309" i="1" s="1"/>
  <c r="I309" i="1" s="1"/>
  <c r="G43" i="1" l="1"/>
  <c r="H43" i="1" s="1"/>
  <c r="I43" i="1" s="1"/>
  <c r="G106" i="1"/>
  <c r="H106" i="1" s="1"/>
  <c r="I106" i="1" s="1"/>
  <c r="G173" i="1"/>
  <c r="H173" i="1" s="1"/>
  <c r="I173" i="1" s="1"/>
  <c r="G37" i="1"/>
  <c r="H37" i="1" s="1"/>
  <c r="I37" i="1" s="1"/>
  <c r="G92" i="1"/>
  <c r="H92" i="1" s="1"/>
  <c r="I92" i="1" s="1"/>
  <c r="G183" i="1"/>
  <c r="H183" i="1" s="1"/>
  <c r="I183" i="1" s="1"/>
  <c r="G266" i="1"/>
  <c r="H266" i="1" s="1"/>
  <c r="I266" i="1" s="1"/>
  <c r="G349" i="1"/>
  <c r="H349" i="1" s="1"/>
  <c r="I349" i="1" s="1"/>
  <c r="G282" i="1"/>
  <c r="H282" i="1" s="1"/>
  <c r="I282" i="1" s="1"/>
  <c r="G77" i="1"/>
  <c r="H77" i="1" s="1"/>
  <c r="I77" i="1" s="1"/>
  <c r="G139" i="1"/>
  <c r="H139" i="1" s="1"/>
  <c r="I139" i="1" s="1"/>
  <c r="G198" i="1"/>
  <c r="H198" i="1" s="1"/>
  <c r="I198" i="1" s="1"/>
  <c r="G267" i="1"/>
  <c r="H267" i="1" s="1"/>
  <c r="I267" i="1" s="1"/>
  <c r="G281" i="1"/>
  <c r="H281" i="1" s="1"/>
  <c r="I281" i="1" s="1"/>
  <c r="G94" i="1"/>
  <c r="H94" i="1" s="1"/>
  <c r="I94" i="1" s="1"/>
  <c r="G155" i="1"/>
  <c r="H155" i="1" s="1"/>
  <c r="I155" i="1" s="1"/>
  <c r="G299" i="1"/>
  <c r="H299" i="1" s="1"/>
  <c r="I299" i="1" s="1"/>
  <c r="G311" i="1"/>
  <c r="H311" i="1" s="1"/>
  <c r="I311" i="1" s="1"/>
  <c r="G305" i="1"/>
  <c r="H305" i="1" s="1"/>
  <c r="I305" i="1" s="1"/>
  <c r="G48" i="1"/>
  <c r="H48" i="1" s="1"/>
  <c r="I48" i="1" s="1"/>
  <c r="G111" i="1"/>
  <c r="H111" i="1" s="1"/>
  <c r="I111" i="1" s="1"/>
  <c r="G171" i="1"/>
  <c r="H171" i="1" s="1"/>
  <c r="I171" i="1" s="1"/>
  <c r="G229" i="1"/>
  <c r="H229" i="1" s="1"/>
  <c r="I229" i="1" s="1"/>
  <c r="G312" i="1"/>
  <c r="H312" i="1" s="1"/>
  <c r="I312" i="1" s="1"/>
  <c r="G11" i="1"/>
  <c r="H11" i="1" s="1"/>
  <c r="I11" i="1" s="1"/>
  <c r="G96" i="1"/>
  <c r="H96" i="1" s="1"/>
  <c r="I96" i="1" s="1"/>
  <c r="G157" i="1"/>
  <c r="H157" i="1" s="1"/>
  <c r="I157" i="1" s="1"/>
  <c r="G239" i="1"/>
  <c r="H239" i="1" s="1"/>
  <c r="I239" i="1" s="1"/>
  <c r="G20" i="1"/>
  <c r="H20" i="1" s="1"/>
  <c r="I20" i="1" s="1"/>
  <c r="G158" i="1"/>
  <c r="H158" i="1" s="1"/>
  <c r="I158" i="1" s="1"/>
  <c r="G224" i="1"/>
  <c r="H224" i="1" s="1"/>
  <c r="I224" i="1" s="1"/>
  <c r="G306" i="1"/>
  <c r="H306" i="1" s="1"/>
  <c r="I306" i="1" s="1"/>
  <c r="G240" i="1"/>
  <c r="H240" i="1" s="1"/>
  <c r="I240" i="1" s="1"/>
  <c r="G247" i="1"/>
  <c r="H247" i="1" s="1"/>
  <c r="I247" i="1" s="1"/>
  <c r="G44" i="1"/>
  <c r="H44" i="1" s="1"/>
  <c r="I44" i="1" s="1"/>
  <c r="G189" i="1"/>
  <c r="H189" i="1" s="1"/>
  <c r="I189" i="1" s="1"/>
  <c r="G85" i="1"/>
  <c r="H85" i="1" s="1"/>
  <c r="I85" i="1" s="1"/>
  <c r="G147" i="1"/>
  <c r="H147" i="1" s="1"/>
  <c r="I147" i="1" s="1"/>
  <c r="G206" i="1"/>
  <c r="H206" i="1" s="1"/>
  <c r="I206" i="1" s="1"/>
  <c r="G275" i="1"/>
  <c r="H275" i="1" s="1"/>
  <c r="I275" i="1" s="1"/>
  <c r="G283" i="1"/>
  <c r="H283" i="1" s="1"/>
  <c r="I283" i="1" s="1"/>
  <c r="G102" i="1"/>
  <c r="H102" i="1" s="1"/>
  <c r="I102" i="1" s="1"/>
  <c r="G163" i="1"/>
  <c r="H163" i="1" s="1"/>
  <c r="I163" i="1" s="1"/>
  <c r="G237" i="1"/>
  <c r="H237" i="1" s="1"/>
  <c r="I237" i="1" s="1"/>
  <c r="G319" i="1"/>
  <c r="H319" i="1" s="1"/>
  <c r="I319" i="1" s="1"/>
  <c r="G321" i="1"/>
  <c r="H321" i="1" s="1"/>
  <c r="I321" i="1" s="1"/>
  <c r="G56" i="1"/>
  <c r="H56" i="1" s="1"/>
  <c r="I56" i="1" s="1"/>
  <c r="G119" i="1"/>
  <c r="H119" i="1" s="1"/>
  <c r="I119" i="1" s="1"/>
  <c r="G178" i="1"/>
  <c r="H178" i="1" s="1"/>
  <c r="I178" i="1" s="1"/>
  <c r="G238" i="1"/>
  <c r="H238" i="1" s="1"/>
  <c r="I238" i="1" s="1"/>
  <c r="G320" i="1"/>
  <c r="H320" i="1" s="1"/>
  <c r="I320" i="1" s="1"/>
  <c r="G19" i="1"/>
  <c r="H19" i="1" s="1"/>
  <c r="I19" i="1" s="1"/>
  <c r="G104" i="1"/>
  <c r="H104" i="1" s="1"/>
  <c r="I104" i="1" s="1"/>
  <c r="G165" i="1"/>
  <c r="H165" i="1" s="1"/>
  <c r="I165" i="1" s="1"/>
  <c r="G253" i="1"/>
  <c r="H253" i="1" s="1"/>
  <c r="I253" i="1" s="1"/>
  <c r="G28" i="1"/>
  <c r="H28" i="1" s="1"/>
  <c r="I28" i="1" s="1"/>
  <c r="G166" i="1"/>
  <c r="H166" i="1" s="1"/>
  <c r="I166" i="1" s="1"/>
  <c r="G231" i="1"/>
  <c r="H231" i="1" s="1"/>
  <c r="I231" i="1" s="1"/>
  <c r="G314" i="1"/>
  <c r="H314" i="1" s="1"/>
  <c r="I314" i="1" s="1"/>
  <c r="G248" i="1"/>
  <c r="H248" i="1" s="1"/>
  <c r="I248" i="1" s="1"/>
  <c r="G255" i="1"/>
  <c r="H255" i="1" s="1"/>
  <c r="I255" i="1" s="1"/>
  <c r="G93" i="1"/>
  <c r="H93" i="1" s="1"/>
  <c r="I93" i="1" s="1"/>
  <c r="G110" i="1"/>
  <c r="H110" i="1" s="1"/>
  <c r="I110" i="1" s="1"/>
  <c r="G170" i="1"/>
  <c r="H170" i="1" s="1"/>
  <c r="I170" i="1" s="1"/>
  <c r="G244" i="1"/>
  <c r="H244" i="1" s="1"/>
  <c r="I244" i="1" s="1"/>
  <c r="G327" i="1"/>
  <c r="H327" i="1" s="1"/>
  <c r="I327" i="1" s="1"/>
  <c r="G316" i="1"/>
  <c r="H316" i="1" s="1"/>
  <c r="I316" i="1" s="1"/>
  <c r="G63" i="1"/>
  <c r="H63" i="1" s="1"/>
  <c r="I63" i="1" s="1"/>
  <c r="G127" i="1"/>
  <c r="H127" i="1" s="1"/>
  <c r="I127" i="1" s="1"/>
  <c r="G295" i="1"/>
  <c r="H295" i="1" s="1"/>
  <c r="I295" i="1" s="1"/>
  <c r="G245" i="1"/>
  <c r="H245" i="1" s="1"/>
  <c r="I245" i="1" s="1"/>
  <c r="G328" i="1"/>
  <c r="H328" i="1" s="1"/>
  <c r="I328" i="1" s="1"/>
  <c r="G27" i="1"/>
  <c r="H27" i="1" s="1"/>
  <c r="I27" i="1" s="1"/>
  <c r="G112" i="1"/>
  <c r="H112" i="1" s="1"/>
  <c r="I112" i="1" s="1"/>
  <c r="G294" i="1"/>
  <c r="H294" i="1" s="1"/>
  <c r="I294" i="1" s="1"/>
  <c r="G278" i="1"/>
  <c r="H278" i="1" s="1"/>
  <c r="I278" i="1" s="1"/>
  <c r="G35" i="1"/>
  <c r="H35" i="1" s="1"/>
  <c r="I35" i="1" s="1"/>
  <c r="G172" i="1"/>
  <c r="H172" i="1" s="1"/>
  <c r="I172" i="1" s="1"/>
  <c r="G300" i="1"/>
  <c r="H300" i="1" s="1"/>
  <c r="I300" i="1" s="1"/>
  <c r="G322" i="1"/>
  <c r="H322" i="1" s="1"/>
  <c r="I322" i="1" s="1"/>
  <c r="G291" i="1"/>
  <c r="H291" i="1" s="1"/>
  <c r="I291" i="1" s="1"/>
  <c r="G3" i="1"/>
  <c r="H3" i="1" s="1"/>
  <c r="I3" i="1" s="1"/>
  <c r="G6" i="1"/>
  <c r="H6" i="1" s="1"/>
  <c r="I6" i="1" s="1"/>
  <c r="G38" i="1"/>
  <c r="H38" i="1" s="1"/>
  <c r="I38" i="1" s="1"/>
  <c r="G62" i="1"/>
  <c r="H62" i="1" s="1"/>
  <c r="I62" i="1" s="1"/>
  <c r="G286" i="1"/>
  <c r="H286" i="1" s="1"/>
  <c r="I286" i="1" s="1"/>
  <c r="G7" i="1"/>
  <c r="H7" i="1" s="1"/>
  <c r="I7" i="1" s="1"/>
  <c r="G15" i="1"/>
  <c r="H15" i="1" s="1"/>
  <c r="I15" i="1" s="1"/>
  <c r="G23" i="1"/>
  <c r="H23" i="1" s="1"/>
  <c r="I23" i="1" s="1"/>
  <c r="G31" i="1"/>
  <c r="H31" i="1" s="1"/>
  <c r="I31" i="1" s="1"/>
  <c r="G47" i="1"/>
  <c r="H47" i="1" s="1"/>
  <c r="I47" i="1" s="1"/>
  <c r="G55" i="1"/>
  <c r="H55" i="1" s="1"/>
  <c r="I55" i="1" s="1"/>
  <c r="G287" i="1"/>
  <c r="H287" i="1" s="1"/>
  <c r="I287" i="1" s="1"/>
  <c r="G9" i="1"/>
  <c r="H9" i="1" s="1"/>
  <c r="I9" i="1" s="1"/>
  <c r="G17" i="1"/>
  <c r="H17" i="1" s="1"/>
  <c r="I17" i="1" s="1"/>
  <c r="G25" i="1"/>
  <c r="H25" i="1" s="1"/>
  <c r="I25" i="1" s="1"/>
  <c r="G33" i="1"/>
  <c r="H33" i="1" s="1"/>
  <c r="I33" i="1" s="1"/>
  <c r="G41" i="1"/>
  <c r="H41" i="1" s="1"/>
  <c r="I41" i="1" s="1"/>
  <c r="G49" i="1"/>
  <c r="H49" i="1" s="1"/>
  <c r="I49" i="1" s="1"/>
  <c r="G57" i="1"/>
  <c r="H57" i="1" s="1"/>
  <c r="I57" i="1" s="1"/>
  <c r="G65" i="1"/>
  <c r="H65" i="1" s="1"/>
  <c r="I65" i="1" s="1"/>
  <c r="G73" i="1"/>
  <c r="H73" i="1" s="1"/>
  <c r="I73" i="1" s="1"/>
  <c r="G81" i="1"/>
  <c r="H81" i="1" s="1"/>
  <c r="I81" i="1" s="1"/>
  <c r="G89" i="1"/>
  <c r="H89" i="1" s="1"/>
  <c r="I89" i="1" s="1"/>
  <c r="G97" i="1"/>
  <c r="H97" i="1" s="1"/>
  <c r="I97" i="1" s="1"/>
  <c r="G105" i="1"/>
  <c r="H105" i="1" s="1"/>
  <c r="I105" i="1" s="1"/>
  <c r="G113" i="1"/>
  <c r="H113" i="1" s="1"/>
  <c r="I113" i="1" s="1"/>
  <c r="G121" i="1"/>
  <c r="H121" i="1" s="1"/>
  <c r="I121" i="1" s="1"/>
  <c r="G129" i="1"/>
  <c r="H129" i="1" s="1"/>
  <c r="I129" i="1" s="1"/>
  <c r="G137" i="1"/>
  <c r="H137" i="1" s="1"/>
  <c r="I137" i="1" s="1"/>
  <c r="G153" i="1"/>
  <c r="H153" i="1" s="1"/>
  <c r="I153" i="1" s="1"/>
  <c r="G161" i="1"/>
  <c r="H161" i="1" s="1"/>
  <c r="I161" i="1" s="1"/>
  <c r="G169" i="1"/>
  <c r="H169" i="1" s="1"/>
  <c r="I169" i="1" s="1"/>
  <c r="G177" i="1"/>
  <c r="H177" i="1" s="1"/>
  <c r="I177" i="1" s="1"/>
  <c r="G185" i="1"/>
  <c r="H185" i="1" s="1"/>
  <c r="I185" i="1" s="1"/>
  <c r="G193" i="1"/>
  <c r="H193" i="1" s="1"/>
  <c r="I193" i="1" s="1"/>
  <c r="G201" i="1"/>
  <c r="H201" i="1" s="1"/>
  <c r="I201" i="1" s="1"/>
  <c r="G209" i="1"/>
  <c r="H209" i="1" s="1"/>
  <c r="I209" i="1" s="1"/>
  <c r="G217" i="1"/>
  <c r="H217" i="1" s="1"/>
  <c r="I217" i="1" s="1"/>
  <c r="G225" i="1"/>
  <c r="H225" i="1" s="1"/>
  <c r="I225" i="1" s="1"/>
  <c r="G249" i="1"/>
  <c r="H249" i="1" s="1"/>
  <c r="I249" i="1" s="1"/>
  <c r="G257" i="1"/>
  <c r="H257" i="1" s="1"/>
  <c r="I257" i="1" s="1"/>
  <c r="G289" i="1"/>
  <c r="H289" i="1" s="1"/>
  <c r="I289" i="1" s="1"/>
  <c r="G297" i="1"/>
  <c r="H297" i="1" s="1"/>
  <c r="I297" i="1" s="1"/>
  <c r="G339" i="1"/>
  <c r="H339" i="1" s="1"/>
  <c r="I339" i="1" s="1"/>
  <c r="G168" i="1"/>
  <c r="H168" i="1" s="1"/>
  <c r="I168" i="1" s="1"/>
  <c r="G284" i="1"/>
  <c r="H284" i="1" s="1"/>
  <c r="I284" i="1" s="1"/>
  <c r="G16" i="1"/>
  <c r="H16" i="1" s="1"/>
  <c r="I16" i="1" s="1"/>
  <c r="G130" i="1"/>
  <c r="H130" i="1" s="1"/>
  <c r="I130" i="1" s="1"/>
  <c r="G174" i="1"/>
  <c r="H174" i="1" s="1"/>
  <c r="I174" i="1" s="1"/>
  <c r="G45" i="1"/>
  <c r="H45" i="1" s="1"/>
  <c r="I45" i="1" s="1"/>
  <c r="G39" i="1"/>
  <c r="H39" i="1" s="1"/>
  <c r="I39" i="1" s="1"/>
  <c r="G221" i="1"/>
  <c r="H221" i="1" s="1"/>
  <c r="I221" i="1" s="1"/>
  <c r="G251" i="1"/>
  <c r="H251" i="1" s="1"/>
  <c r="I251" i="1" s="1"/>
  <c r="G135" i="1"/>
  <c r="H135" i="1" s="1"/>
  <c r="I135" i="1" s="1"/>
  <c r="G34" i="1"/>
  <c r="H34" i="1" s="1"/>
  <c r="I34" i="1" s="1"/>
  <c r="G301" i="1"/>
  <c r="H301" i="1" s="1"/>
  <c r="I301" i="1" s="1"/>
  <c r="G74" i="1"/>
  <c r="H74" i="1" s="1"/>
  <c r="I74" i="1" s="1"/>
  <c r="G52" i="1"/>
  <c r="H52" i="1" s="1"/>
  <c r="I52" i="1" s="1"/>
  <c r="G53" i="1"/>
  <c r="H53" i="1" s="1"/>
  <c r="I53" i="1" s="1"/>
  <c r="G46" i="1"/>
  <c r="H46" i="1" s="1"/>
  <c r="I46" i="1" s="1"/>
  <c r="G318" i="1"/>
  <c r="H318" i="1" s="1"/>
  <c r="I318" i="1" s="1"/>
  <c r="G126" i="1"/>
  <c r="H126" i="1" s="1"/>
  <c r="I126" i="1" s="1"/>
  <c r="G343" i="1"/>
  <c r="H343" i="1" s="1"/>
  <c r="I343" i="1" s="1"/>
  <c r="G285" i="1"/>
  <c r="H285" i="1" s="1"/>
  <c r="I285" i="1" s="1"/>
  <c r="G79" i="1"/>
  <c r="H79" i="1" s="1"/>
  <c r="I79" i="1" s="1"/>
  <c r="G141" i="1"/>
  <c r="H141" i="1" s="1"/>
  <c r="I141" i="1" s="1"/>
  <c r="G200" i="1"/>
  <c r="H200" i="1" s="1"/>
  <c r="I200" i="1" s="1"/>
  <c r="G260" i="1"/>
  <c r="H260" i="1" s="1"/>
  <c r="I260" i="1" s="1"/>
  <c r="G261" i="1"/>
  <c r="H261" i="1" s="1"/>
  <c r="I261" i="1" s="1"/>
  <c r="G64" i="1"/>
  <c r="H64" i="1" s="1"/>
  <c r="I64" i="1" s="1"/>
  <c r="G128" i="1"/>
  <c r="H128" i="1" s="1"/>
  <c r="I128" i="1" s="1"/>
  <c r="G186" i="1"/>
  <c r="H186" i="1" s="1"/>
  <c r="I186" i="1" s="1"/>
  <c r="G346" i="1"/>
  <c r="H346" i="1" s="1"/>
  <c r="I346" i="1" s="1"/>
  <c r="G50" i="1"/>
  <c r="H50" i="1" s="1"/>
  <c r="I50" i="1" s="1"/>
  <c r="G296" i="1"/>
  <c r="H296" i="1" s="1"/>
  <c r="I296" i="1" s="1"/>
  <c r="G254" i="1"/>
  <c r="H254" i="1" s="1"/>
  <c r="I254" i="1" s="1"/>
  <c r="G308" i="1"/>
  <c r="H308" i="1" s="1"/>
  <c r="I308" i="1" s="1"/>
  <c r="G256" i="1"/>
  <c r="H256" i="1" s="1"/>
  <c r="I256" i="1" s="1"/>
  <c r="G114" i="1"/>
  <c r="H114" i="1" s="1"/>
  <c r="I114" i="1" s="1"/>
  <c r="G145" i="1"/>
  <c r="H145" i="1" s="1"/>
  <c r="I145" i="1" s="1"/>
  <c r="G152" i="1"/>
  <c r="H152" i="1" s="1"/>
  <c r="I152" i="1" s="1"/>
  <c r="G243" i="1"/>
  <c r="H243" i="1" s="1"/>
  <c r="I243" i="1" s="1"/>
  <c r="G122" i="1"/>
  <c r="H122" i="1" s="1"/>
  <c r="I122" i="1" s="1"/>
  <c r="G160" i="1"/>
  <c r="H160" i="1" s="1"/>
  <c r="I160" i="1" s="1"/>
  <c r="G264" i="1"/>
  <c r="H264" i="1" s="1"/>
  <c r="I264" i="1" s="1"/>
  <c r="G334" i="1"/>
  <c r="H334" i="1" s="1"/>
  <c r="I334" i="1" s="1"/>
  <c r="G213" i="1"/>
  <c r="H213" i="1" s="1"/>
  <c r="I213" i="1" s="1"/>
  <c r="G66" i="1"/>
  <c r="H66" i="1" s="1"/>
  <c r="I66" i="1" s="1"/>
  <c r="G347" i="1"/>
  <c r="H347" i="1" s="1"/>
  <c r="I347" i="1" s="1"/>
  <c r="G67" i="1"/>
  <c r="H67" i="1" s="1"/>
  <c r="I67" i="1" s="1"/>
  <c r="G205" i="1"/>
  <c r="H205" i="1" s="1"/>
  <c r="I205" i="1" s="1"/>
  <c r="G32" i="1"/>
  <c r="H32" i="1" s="1"/>
  <c r="I32" i="1" s="1"/>
  <c r="G335" i="1"/>
  <c r="H335" i="1" s="1"/>
  <c r="I335" i="1" s="1"/>
  <c r="G192" i="1"/>
  <c r="H192" i="1" s="1"/>
  <c r="I192" i="1" s="1"/>
  <c r="G120" i="1"/>
  <c r="H120" i="1" s="1"/>
  <c r="I120" i="1" s="1"/>
  <c r="G330" i="1"/>
  <c r="H330" i="1" s="1"/>
  <c r="I330" i="1" s="1"/>
  <c r="G203" i="1"/>
  <c r="H203" i="1" s="1"/>
  <c r="I203" i="1" s="1"/>
  <c r="G5" i="1"/>
  <c r="H5" i="1" s="1"/>
  <c r="I5" i="1" s="1"/>
  <c r="G132" i="1"/>
  <c r="H132" i="1" s="1"/>
  <c r="I132" i="1" s="1"/>
  <c r="G352" i="1"/>
  <c r="H352" i="1" s="1"/>
  <c r="I352" i="1" s="1"/>
  <c r="G228" i="1"/>
  <c r="H228" i="1" s="1"/>
  <c r="I228" i="1" s="1"/>
  <c r="G199" i="1"/>
  <c r="H199" i="1" s="1"/>
  <c r="I199" i="1" s="1"/>
  <c r="G82" i="1"/>
  <c r="H82" i="1" s="1"/>
  <c r="I82" i="1" s="1"/>
  <c r="G280" i="1"/>
  <c r="H280" i="1" s="1"/>
  <c r="I280" i="1" s="1"/>
  <c r="G14" i="1"/>
  <c r="H14" i="1" s="1"/>
  <c r="I14" i="1" s="1"/>
  <c r="G91" i="1"/>
  <c r="H91" i="1" s="1"/>
  <c r="I91" i="1" s="1"/>
  <c r="G212" i="1"/>
  <c r="H212" i="1" s="1"/>
  <c r="I212" i="1" s="1"/>
  <c r="G60" i="1"/>
  <c r="H60" i="1" s="1"/>
  <c r="I60" i="1" s="1"/>
  <c r="G138" i="1"/>
  <c r="H138" i="1" s="1"/>
  <c r="I138" i="1" s="1"/>
  <c r="G227" i="1"/>
  <c r="H227" i="1" s="1"/>
  <c r="I227" i="1" s="1"/>
  <c r="G325" i="1"/>
  <c r="H325" i="1" s="1"/>
  <c r="I325" i="1" s="1"/>
  <c r="G313" i="1"/>
  <c r="H313" i="1" s="1"/>
  <c r="I313" i="1" s="1"/>
  <c r="G54" i="1"/>
  <c r="H54" i="1" s="1"/>
  <c r="I54" i="1" s="1"/>
  <c r="G117" i="1"/>
  <c r="H117" i="1" s="1"/>
  <c r="I117" i="1" s="1"/>
  <c r="G176" i="1"/>
  <c r="H176" i="1" s="1"/>
  <c r="I176" i="1" s="1"/>
  <c r="G235" i="1"/>
  <c r="H235" i="1" s="1"/>
  <c r="I235" i="1" s="1"/>
  <c r="G326" i="1"/>
  <c r="H326" i="1" s="1"/>
  <c r="I326" i="1" s="1"/>
  <c r="G70" i="1"/>
  <c r="H70" i="1" s="1"/>
  <c r="I70" i="1" s="1"/>
  <c r="G134" i="1"/>
  <c r="H134" i="1" s="1"/>
  <c r="I134" i="1" s="1"/>
  <c r="G207" i="1"/>
  <c r="H207" i="1" s="1"/>
  <c r="I207" i="1" s="1"/>
  <c r="G268" i="1"/>
  <c r="H268" i="1" s="1"/>
  <c r="I268" i="1" s="1"/>
  <c r="G351" i="1"/>
  <c r="H351" i="1" s="1"/>
  <c r="I351" i="1" s="1"/>
  <c r="G10" i="1"/>
  <c r="H10" i="1" s="1"/>
  <c r="I10" i="1" s="1"/>
  <c r="G87" i="1"/>
  <c r="H87" i="1" s="1"/>
  <c r="I87" i="1" s="1"/>
  <c r="G292" i="1"/>
  <c r="H292" i="1" s="1"/>
  <c r="I292" i="1" s="1"/>
  <c r="G208" i="1"/>
  <c r="H208" i="1" s="1"/>
  <c r="I208" i="1" s="1"/>
  <c r="G269" i="1"/>
  <c r="H269" i="1" s="1"/>
  <c r="I269" i="1" s="1"/>
  <c r="G273" i="1"/>
  <c r="H273" i="1" s="1"/>
  <c r="I273" i="1" s="1"/>
  <c r="G72" i="1"/>
  <c r="H72" i="1" s="1"/>
  <c r="I72" i="1" s="1"/>
  <c r="G136" i="1"/>
  <c r="H136" i="1" s="1"/>
  <c r="I136" i="1" s="1"/>
  <c r="G216" i="1"/>
  <c r="H216" i="1" s="1"/>
  <c r="I216" i="1" s="1"/>
  <c r="G348" i="1"/>
  <c r="H348" i="1" s="1"/>
  <c r="I348" i="1" s="1"/>
  <c r="G290" i="1"/>
  <c r="H290" i="1" s="1"/>
  <c r="I290" i="1" s="1"/>
  <c r="G194" i="1"/>
  <c r="H194" i="1" s="1"/>
  <c r="I194" i="1" s="1"/>
  <c r="G262" i="1"/>
  <c r="H262" i="1" s="1"/>
  <c r="I262" i="1" s="1"/>
  <c r="G353" i="1"/>
  <c r="H353" i="1" s="1"/>
  <c r="I353" i="1" s="1"/>
  <c r="G131" i="1"/>
  <c r="H131" i="1" s="1"/>
  <c r="I131" i="1" s="1"/>
  <c r="G181" i="1"/>
  <c r="H181" i="1" s="1"/>
  <c r="I181" i="1" s="1"/>
  <c r="G265" i="1"/>
  <c r="H265" i="1" s="1"/>
  <c r="I265" i="1" s="1"/>
  <c r="G324" i="1"/>
  <c r="H324" i="1" s="1"/>
  <c r="I324" i="1" s="1"/>
  <c r="G274" i="1"/>
  <c r="H274" i="1" s="1"/>
  <c r="I274" i="1" s="1"/>
  <c r="G58" i="1"/>
  <c r="H58" i="1" s="1"/>
  <c r="I58" i="1" s="1"/>
  <c r="G332" i="1"/>
  <c r="H332" i="1" s="1"/>
  <c r="I332" i="1" s="1"/>
  <c r="G197" i="1"/>
  <c r="H197" i="1" s="1"/>
  <c r="I197" i="1" s="1"/>
  <c r="G302" i="1"/>
  <c r="H302" i="1" s="1"/>
  <c r="I302" i="1" s="1"/>
  <c r="G195" i="1"/>
  <c r="H195" i="1" s="1"/>
  <c r="I195" i="1" s="1"/>
  <c r="G236" i="1"/>
  <c r="H236" i="1" s="1"/>
  <c r="I236" i="1" s="1"/>
  <c r="G124" i="1"/>
  <c r="H124" i="1" s="1"/>
  <c r="I124" i="1" s="1"/>
  <c r="G101" i="1"/>
  <c r="H101" i="1" s="1"/>
  <c r="I101" i="1" s="1"/>
  <c r="G162" i="1"/>
  <c r="H162" i="1" s="1"/>
  <c r="I162" i="1" s="1"/>
  <c r="G118" i="1"/>
  <c r="H118" i="1" s="1"/>
  <c r="I118" i="1" s="1"/>
  <c r="G71" i="1"/>
  <c r="H71" i="1" s="1"/>
  <c r="I71" i="1" s="1"/>
  <c r="G344" i="1"/>
  <c r="H344" i="1" s="1"/>
  <c r="I344" i="1" s="1"/>
  <c r="G329" i="1"/>
  <c r="H329" i="1" s="1"/>
  <c r="I329" i="1" s="1"/>
  <c r="G42" i="1"/>
  <c r="H42" i="1" s="1"/>
  <c r="I42" i="1" s="1"/>
  <c r="G13" i="1"/>
  <c r="H13" i="1" s="1"/>
  <c r="I13" i="1" s="1"/>
  <c r="G272" i="1"/>
  <c r="H272" i="1" s="1"/>
  <c r="I272" i="1" s="1"/>
  <c r="G75" i="1"/>
  <c r="H75" i="1" s="1"/>
  <c r="I75" i="1" s="1"/>
  <c r="G220" i="1"/>
  <c r="H220" i="1" s="1"/>
  <c r="I220" i="1" s="1"/>
  <c r="G109" i="1"/>
  <c r="H109" i="1" s="1"/>
  <c r="I109" i="1" s="1"/>
  <c r="G40" i="1"/>
  <c r="H40" i="1" s="1"/>
  <c r="I40" i="1" s="1"/>
  <c r="G21" i="1"/>
  <c r="H21" i="1" s="1"/>
  <c r="I21" i="1" s="1"/>
  <c r="G151" i="1"/>
  <c r="H151" i="1" s="1"/>
  <c r="I151" i="1" s="1"/>
  <c r="G83" i="1"/>
  <c r="H83" i="1" s="1"/>
  <c r="I83" i="1" s="1"/>
  <c r="G29" i="1"/>
  <c r="H29" i="1" s="1"/>
  <c r="I29" i="1" s="1"/>
  <c r="G218" i="1"/>
  <c r="H218" i="1" s="1"/>
  <c r="I218" i="1" s="1"/>
  <c r="G99" i="1"/>
  <c r="H99" i="1" s="1"/>
  <c r="I99" i="1" s="1"/>
  <c r="G22" i="1"/>
  <c r="H22" i="1" s="1"/>
  <c r="I22" i="1" s="1"/>
  <c r="G226" i="1"/>
  <c r="H226" i="1" s="1"/>
  <c r="I226" i="1" s="1"/>
  <c r="G234" i="1"/>
  <c r="H234" i="1" s="1"/>
  <c r="I234" i="1" s="1"/>
  <c r="G61" i="1"/>
  <c r="H61" i="1" s="1"/>
  <c r="I61" i="1" s="1"/>
  <c r="G184" i="1"/>
  <c r="H184" i="1" s="1"/>
  <c r="I184" i="1" s="1"/>
  <c r="G350" i="1"/>
  <c r="H350" i="1" s="1"/>
  <c r="I350" i="1" s="1"/>
  <c r="G78" i="1"/>
  <c r="H78" i="1" s="1"/>
  <c r="I78" i="1" s="1"/>
  <c r="G140" i="1"/>
  <c r="H140" i="1" s="1"/>
  <c r="I140" i="1" s="1"/>
  <c r="G214" i="1"/>
  <c r="H214" i="1" s="1"/>
  <c r="I214" i="1" s="1"/>
  <c r="G276" i="1"/>
  <c r="H276" i="1" s="1"/>
  <c r="I276" i="1" s="1"/>
  <c r="G336" i="1"/>
  <c r="H336" i="1" s="1"/>
  <c r="I336" i="1" s="1"/>
  <c r="G26" i="1"/>
  <c r="H26" i="1" s="1"/>
  <c r="I26" i="1" s="1"/>
  <c r="G95" i="1"/>
  <c r="H95" i="1" s="1"/>
  <c r="I95" i="1" s="1"/>
  <c r="G156" i="1"/>
  <c r="H156" i="1" s="1"/>
  <c r="I156" i="1" s="1"/>
  <c r="G215" i="1"/>
  <c r="H215" i="1" s="1"/>
  <c r="I215" i="1" s="1"/>
  <c r="G277" i="1"/>
  <c r="H277" i="1" s="1"/>
  <c r="I277" i="1" s="1"/>
  <c r="G100" i="1"/>
  <c r="H100" i="1" s="1"/>
  <c r="I100" i="1" s="1"/>
  <c r="G80" i="1"/>
  <c r="H80" i="1" s="1"/>
  <c r="I80" i="1" s="1"/>
  <c r="G142" i="1"/>
  <c r="H142" i="1" s="1"/>
  <c r="I142" i="1" s="1"/>
  <c r="G223" i="1"/>
  <c r="H223" i="1" s="1"/>
  <c r="I223" i="1" s="1"/>
  <c r="G4" i="1"/>
  <c r="H4" i="1" s="1"/>
  <c r="I4" i="1" s="1"/>
  <c r="G143" i="1"/>
  <c r="H143" i="1" s="1"/>
  <c r="I143" i="1" s="1"/>
  <c r="G202" i="1"/>
  <c r="H202" i="1" s="1"/>
  <c r="I202" i="1" s="1"/>
  <c r="G271" i="1"/>
  <c r="H271" i="1" s="1"/>
  <c r="I271" i="1" s="1"/>
  <c r="G337" i="1"/>
  <c r="H337" i="1" s="1"/>
  <c r="I337" i="1" s="1"/>
  <c r="G323" i="1"/>
  <c r="H323" i="1" s="1"/>
  <c r="I323" i="1" s="1"/>
  <c r="G51" i="1"/>
  <c r="H51" i="1" s="1"/>
  <c r="I51" i="1" s="1"/>
  <c r="G331" i="1"/>
  <c r="H331" i="1" s="1"/>
  <c r="I331" i="1" s="1"/>
  <c r="G108" i="1"/>
  <c r="H108" i="1" s="1"/>
  <c r="I108" i="1" s="1"/>
  <c r="G8" i="1"/>
  <c r="H8" i="1" s="1"/>
  <c r="I8" i="1" s="1"/>
  <c r="G187" i="1"/>
  <c r="H187" i="1" s="1"/>
  <c r="I187" i="1" s="1"/>
  <c r="G59" i="1"/>
  <c r="H59" i="1" s="1"/>
  <c r="I59" i="1" s="1"/>
  <c r="G116" i="1"/>
  <c r="H116" i="1" s="1"/>
  <c r="I116" i="1" s="1"/>
  <c r="G24" i="1"/>
  <c r="H24" i="1" s="1"/>
  <c r="I24" i="1" s="1"/>
  <c r="G154" i="1"/>
  <c r="H154" i="1" s="1"/>
  <c r="I154" i="1" s="1"/>
  <c r="G18" i="1"/>
  <c r="H18" i="1" s="1"/>
  <c r="I18" i="1" s="1"/>
  <c r="G263" i="1"/>
  <c r="H263" i="1" s="1"/>
  <c r="I263" i="1" s="1"/>
  <c r="G182" i="1"/>
  <c r="H182" i="1" s="1"/>
  <c r="I182" i="1" s="1"/>
  <c r="G342" i="1"/>
  <c r="H342" i="1" s="1"/>
  <c r="I342" i="1" s="1"/>
  <c r="G310" i="1"/>
  <c r="H310" i="1" s="1"/>
  <c r="I310" i="1" s="1"/>
  <c r="G191" i="1"/>
  <c r="H191" i="1" s="1"/>
  <c r="I191" i="1" s="1"/>
  <c r="G84" i="1"/>
  <c r="H84" i="1" s="1"/>
  <c r="I84" i="1" s="1"/>
  <c r="G252" i="1"/>
  <c r="H252" i="1" s="1"/>
  <c r="I252" i="1" s="1"/>
  <c r="G179" i="1"/>
  <c r="H179" i="1" s="1"/>
  <c r="I179" i="1" s="1"/>
  <c r="G180" i="1"/>
  <c r="H180" i="1" s="1"/>
  <c r="I180" i="1" s="1"/>
  <c r="G144" i="1"/>
  <c r="H144" i="1" s="1"/>
  <c r="I144" i="1" s="1"/>
  <c r="G188" i="1"/>
  <c r="H188" i="1" s="1"/>
  <c r="I188" i="1" s="1"/>
  <c r="G196" i="1"/>
  <c r="H196" i="1" s="1"/>
  <c r="I196" i="1" s="1"/>
  <c r="G317" i="1"/>
  <c r="H317" i="1" s="1"/>
  <c r="I317" i="1" s="1"/>
  <c r="G293" i="1"/>
  <c r="H293" i="1" s="1"/>
  <c r="I293" i="1" s="1"/>
  <c r="G259" i="1"/>
  <c r="H259" i="1" s="1"/>
  <c r="I259" i="1" s="1"/>
  <c r="G211" i="1"/>
  <c r="H211" i="1" s="1"/>
  <c r="I211" i="1" s="1"/>
  <c r="G204" i="1"/>
  <c r="H204" i="1" s="1"/>
  <c r="I204" i="1" s="1"/>
  <c r="G90" i="1"/>
  <c r="H90" i="1" s="1"/>
  <c r="I90" i="1" s="1"/>
  <c r="G159" i="1"/>
  <c r="H159" i="1" s="1"/>
  <c r="I159" i="1" s="1"/>
  <c r="G307" i="1"/>
  <c r="H307" i="1" s="1"/>
  <c r="I307" i="1" s="1"/>
  <c r="G219" i="1"/>
  <c r="H219" i="1" s="1"/>
  <c r="I219" i="1" s="1"/>
  <c r="G107" i="1"/>
  <c r="H107" i="1" s="1"/>
  <c r="I107" i="1" s="1"/>
  <c r="G68" i="1"/>
  <c r="H68" i="1" s="1"/>
  <c r="I68" i="1" s="1"/>
  <c r="G146" i="1"/>
  <c r="H146" i="1" s="1"/>
  <c r="I146" i="1" s="1"/>
  <c r="G333" i="1"/>
  <c r="H333" i="1" s="1"/>
  <c r="I333" i="1" s="1"/>
  <c r="G338" i="1"/>
  <c r="H338" i="1" s="1"/>
  <c r="I338" i="1" s="1"/>
  <c r="G125" i="1"/>
  <c r="H125" i="1" s="1"/>
  <c r="I125" i="1" s="1"/>
  <c r="G250" i="1"/>
  <c r="H250" i="1" s="1"/>
  <c r="I250" i="1" s="1"/>
  <c r="G36" i="1"/>
  <c r="H36" i="1" s="1"/>
  <c r="I36" i="1" s="1"/>
  <c r="G98" i="1"/>
  <c r="H98" i="1" s="1"/>
  <c r="I98" i="1" s="1"/>
  <c r="G167" i="1"/>
  <c r="H167" i="1" s="1"/>
  <c r="I167" i="1" s="1"/>
  <c r="G232" i="1"/>
  <c r="H232" i="1" s="1"/>
  <c r="I232" i="1" s="1"/>
  <c r="G315" i="1"/>
  <c r="H315" i="1" s="1"/>
  <c r="I315" i="1" s="1"/>
  <c r="G115" i="1"/>
  <c r="H115" i="1" s="1"/>
  <c r="I115" i="1" s="1"/>
  <c r="G233" i="1"/>
  <c r="H233" i="1" s="1"/>
  <c r="I233" i="1" s="1"/>
  <c r="G30" i="1"/>
  <c r="H30" i="1" s="1"/>
  <c r="I30" i="1" s="1"/>
  <c r="G123" i="1"/>
  <c r="H123" i="1" s="1"/>
  <c r="I123" i="1" s="1"/>
  <c r="G241" i="1"/>
  <c r="H241" i="1" s="1"/>
  <c r="I241" i="1" s="1"/>
  <c r="G76" i="1"/>
  <c r="H76" i="1" s="1"/>
  <c r="I76" i="1" s="1"/>
  <c r="G175" i="1"/>
  <c r="H175" i="1" s="1"/>
  <c r="I175" i="1" s="1"/>
  <c r="G242" i="1"/>
  <c r="H242" i="1" s="1"/>
  <c r="I242" i="1" s="1"/>
  <c r="G341" i="1"/>
  <c r="H341" i="1" s="1"/>
  <c r="I341" i="1" s="1"/>
  <c r="G340" i="1"/>
  <c r="H340" i="1" s="1"/>
  <c r="I340" i="1" s="1"/>
  <c r="G69" i="1"/>
  <c r="H69" i="1" s="1"/>
  <c r="I69" i="1" s="1"/>
  <c r="G133" i="1"/>
  <c r="H133" i="1" s="1"/>
  <c r="I133" i="1" s="1"/>
  <c r="G190" i="1"/>
  <c r="H190" i="1" s="1"/>
  <c r="I190" i="1" s="1"/>
  <c r="G258" i="1"/>
  <c r="H258" i="1" s="1"/>
  <c r="I258" i="1" s="1"/>
  <c r="G270" i="1"/>
  <c r="H270" i="1" s="1"/>
  <c r="I270" i="1" s="1"/>
  <c r="G86" i="1"/>
  <c r="H86" i="1" s="1"/>
  <c r="I86" i="1" s="1"/>
  <c r="G148" i="1"/>
  <c r="H148" i="1" s="1"/>
  <c r="I148" i="1" s="1"/>
  <c r="G222" i="1"/>
  <c r="H222" i="1" s="1"/>
  <c r="I222" i="1" s="1"/>
  <c r="G303" i="1"/>
  <c r="H303" i="1" s="1"/>
  <c r="I303" i="1" s="1"/>
  <c r="G246" i="1"/>
  <c r="H246" i="1" s="1"/>
  <c r="I246" i="1" s="1"/>
  <c r="G288" i="1"/>
  <c r="H288" i="1" s="1"/>
  <c r="I288" i="1" s="1"/>
  <c r="G103" i="1"/>
  <c r="H103" i="1" s="1"/>
  <c r="I103" i="1" s="1"/>
  <c r="G164" i="1"/>
  <c r="H164" i="1" s="1"/>
  <c r="I164" i="1" s="1"/>
  <c r="G298" i="1"/>
  <c r="H298" i="1" s="1"/>
  <c r="I298" i="1" s="1"/>
  <c r="G304" i="1"/>
  <c r="H304" i="1" s="1"/>
  <c r="I304" i="1" s="1"/>
  <c r="G2" i="1"/>
  <c r="H2" i="1" s="1"/>
  <c r="I2" i="1" s="1"/>
  <c r="G88" i="1"/>
  <c r="H88" i="1" s="1"/>
  <c r="I88" i="1" s="1"/>
  <c r="G149" i="1"/>
  <c r="H149" i="1" s="1"/>
  <c r="I149" i="1" s="1"/>
  <c r="G230" i="1"/>
  <c r="H230" i="1" s="1"/>
  <c r="I230" i="1" s="1"/>
  <c r="G12" i="1"/>
  <c r="H12" i="1" s="1"/>
  <c r="I12" i="1" s="1"/>
  <c r="G150" i="1"/>
  <c r="H150" i="1" s="1"/>
  <c r="I150" i="1" s="1"/>
  <c r="G210" i="1"/>
  <c r="H210" i="1" s="1"/>
  <c r="I210" i="1" s="1"/>
  <c r="G279" i="1"/>
  <c r="H279" i="1" s="1"/>
  <c r="I279" i="1" s="1"/>
  <c r="G345" i="1"/>
  <c r="H345" i="1" s="1"/>
  <c r="I345" i="1" s="1"/>
</calcChain>
</file>

<file path=xl/sharedStrings.xml><?xml version="1.0" encoding="utf-8"?>
<sst xmlns="http://schemas.openxmlformats.org/spreadsheetml/2006/main" count="762" uniqueCount="408">
  <si>
    <t>Wallet</t>
  </si>
  <si>
    <t>Balance</t>
  </si>
  <si>
    <t>0xBA12222222228d8Ba445958a75a0704d566BF2C8</t>
  </si>
  <si>
    <t>0xF036e411717bf8E123c245Ff5A7604DABE0Ab1ca</t>
  </si>
  <si>
    <t>0xce88686553686DA562CE7Cea497CE749DA109f9F</t>
  </si>
  <si>
    <t>0x6256f45198Fb506188cE154dC083ae568160B98f</t>
  </si>
  <si>
    <t>0xF43B6b81A4Fd23B3482cfa48E4A4450F20e0dbd7</t>
  </si>
  <si>
    <t>0x0C84cd406B8a4E07dF9a1B15ef348023a1DCD075</t>
  </si>
  <si>
    <t>0xDEF171Fe48CF0115B1d80b88dc8eAB59176FEe57</t>
  </si>
  <si>
    <t>0x8c0ad528b58b83b50206C81AD35631C02478039b</t>
  </si>
  <si>
    <t>0xF24b73A328dF29cdde804aCF605B8722aD5030DA</t>
  </si>
  <si>
    <t>0x00dEcFEec5d6D9D77275CFdc1e447cF284Ae13e2</t>
  </si>
  <si>
    <t>0x8565faab405b06936014C8b6bD5Ab60376Cc051B</t>
  </si>
  <si>
    <t>0x54008ab19ae9D2AB8b3751B3Be11Bb562aF1a578</t>
  </si>
  <si>
    <t>0xd281F988242C900d67fF2aafABe683B8004Ee778</t>
  </si>
  <si>
    <t>0x0883090dA1AfEcbD88Cd18e5Df1A671A13cA8f77</t>
  </si>
  <si>
    <t>0xF981a33484E26Cab32963AA37618c4440Abf67cf</t>
  </si>
  <si>
    <t>0xbA018D9d99714616BaBfA208d2fAA921fa0c2D28</t>
  </si>
  <si>
    <t>0x9824697F7c12CAbAda9b57842060931c48dEA969</t>
  </si>
  <si>
    <t>0x59bdFB381CA2080D0D042903e776D3DCb548050A</t>
  </si>
  <si>
    <t>0xF17fAf9978B2F0087E6c78553Ede42D15abF76c5</t>
  </si>
  <si>
    <t>0x4a39beD3F97ac8e4774b7407dE7090E7A1050A69</t>
  </si>
  <si>
    <t>0x451bD9Ca84bD43Ac0b86D400E0DBdA6BB8429D68</t>
  </si>
  <si>
    <t>0xe5Ae5AAc9A19Ec43aBdd161e95640A1cc12aE348</t>
  </si>
  <si>
    <t>0xc5Df8672232f1C2b75310e4f2B80863721705a12</t>
  </si>
  <si>
    <t>0x947ebecd725e07baC225363F328De957AA5819b3</t>
  </si>
  <si>
    <t>0x99655CA16C742b46A4a05AFAf0f7798C336Fd279</t>
  </si>
  <si>
    <t>0x15464A146107F673CfBe094540cFc3CE2fec9Fa1</t>
  </si>
  <si>
    <t>0xd0548DbBc3683a6C0B6A98445372C403585Dea20</t>
  </si>
  <si>
    <t>0x2143bC6e4994Abb9C23C37F565C846FE36DEfCeA</t>
  </si>
  <si>
    <t>0xf2B9ec5724dC97362A53907c0b4cc0AA72369e63</t>
  </si>
  <si>
    <t>0xF1E34bdc4D2316f27a5A61E2d5679292Faf67A4f</t>
  </si>
  <si>
    <t>0xCdD402E52AC33A54f60415C38CaD2Db6DEBe01a5</t>
  </si>
  <si>
    <t>0x1e204ED6B3BC5e976c5103EfF2f624BcCB8D8bC1</t>
  </si>
  <si>
    <t>0xaB9786A5e330B50e44579132b8A3Cf7C1c3A9517</t>
  </si>
  <si>
    <t>0x605572243c30Af7493707C9c8E8aA2Ee25537e9A</t>
  </si>
  <si>
    <t>0x9fBD237a72292a475D6470b7bE99a9c237D28fdA</t>
  </si>
  <si>
    <t>0x52555b437EeE8F55a7897B4E1F8fB3e7Edb2b344</t>
  </si>
  <si>
    <t>0xa05f67c36cb5fE19Aca3fDb8b4671F4b2d46E421</t>
  </si>
  <si>
    <t>0xe7ef5F4803E85f91871Bc8f4a609b954F2112ac9</t>
  </si>
  <si>
    <t>0x4177a5c0E2369F6830A4c3825aFc8fB3Dd47790D</t>
  </si>
  <si>
    <t>0xe7d51F5419dd26320a8d75507f214c8deF731bF8</t>
  </si>
  <si>
    <t>0x636bFC1dAde24c7E60E5807795E4534D42cb5803</t>
  </si>
  <si>
    <t>0x67fC284F546B2C5eCEb2DBE438d063A73192e6D4</t>
  </si>
  <si>
    <t>0xb74125Df13CB9194D93d8b62e0DB30352f2B8001</t>
  </si>
  <si>
    <t>0xB27f6Df486ef5dEE2e3A4DC4f257DD63E5A5e371</t>
  </si>
  <si>
    <t>0x86c7e05B935eC835610531Ae5c716e081FABc828</t>
  </si>
  <si>
    <t>0x7af4922fc22037D573e889201bE7C38E42f22220</t>
  </si>
  <si>
    <t>0xCE8Fc6755EfCaf7F85C28901Bca4F4b936591542</t>
  </si>
  <si>
    <t>0x1163E75d2bf3E0ffDB3602FBe0aBA099D5c20e3c</t>
  </si>
  <si>
    <t>0xbed58fA67Bd966A40460b42f065DccCb0fD4fE4f</t>
  </si>
  <si>
    <t>0xF3080047c88F0561B310dfa4e79592F277E13B26</t>
  </si>
  <si>
    <t>0xc0AFEF712a1341cA78dA145B2AFAd346E8C3574F</t>
  </si>
  <si>
    <t>0x56f820BC0bB5326C74b804CEbAA37C3EE7524f8E</t>
  </si>
  <si>
    <t>0x0b3CEf9F913f4F08bba1ED0FD5BA892C0FeC5617</t>
  </si>
  <si>
    <t>0x8C9F3175d8aa227ecCdBc21B95bC5fA328006A0f</t>
  </si>
  <si>
    <t>0x157DD18CF70815dF7c25948ced9760aA61f6DF17</t>
  </si>
  <si>
    <t>0x7893cBC9e89245e0470fe3Ce9bb8bC3fb0bF27C3</t>
  </si>
  <si>
    <t>0xC7c7D9d19069312918147905e20b003D3B3B1E35</t>
  </si>
  <si>
    <t>0xb7b1Cc940Cc88640089028d4910De22E39e6D117</t>
  </si>
  <si>
    <t>0xE8f4Db2D3476b3EE198CC1d32651cD9d082eFF89</t>
  </si>
  <si>
    <t>0x04f34aAfD1cB080F5ad336532223c3A058B3F0b6</t>
  </si>
  <si>
    <t>0x5039E2936ec2a588CaD92E4EDCf41a1D3a443186</t>
  </si>
  <si>
    <t>0x840647CB127112d0eDB9E6c3ce8E0c083b99516a</t>
  </si>
  <si>
    <t>0xe0f1F6d9b57DB098a1c786a835A55A1Ff64d39EE</t>
  </si>
  <si>
    <t>0x88d5EB1993dD04bf2175f940e64fD49A90D13F8b</t>
  </si>
  <si>
    <t>0x9F533Eec49dc2DBbf495F1cD687c2536d424bE07</t>
  </si>
  <si>
    <t>0x005f16f017aA933bb41965b52848cEb8ee48b171</t>
  </si>
  <si>
    <t>0x18829e507e072aF3697eD1A33a6d8D53a86f11a9</t>
  </si>
  <si>
    <t>0xc928499a080594C8854D1A46DCAe5E862acC5d08</t>
  </si>
  <si>
    <t>0x63712C2f30f48FF20BeB3837578071b70CEa9F07</t>
  </si>
  <si>
    <t>0x1A760e3A431c8B9C075eD1280C8835a1a0F1651b</t>
  </si>
  <si>
    <t>0x090445BA57A90EdC50CB7Ca50DC33D6b05125e20</t>
  </si>
  <si>
    <t>0xb646e04fA4dbf9f69b5A8dBaD9dd7c83E4033654</t>
  </si>
  <si>
    <t>0x585E184Dc84968F83e5702659e7e4546545979C0</t>
  </si>
  <si>
    <t>0xE2C67350D0A0768De07E556073BeeEc0AE86a684</t>
  </si>
  <si>
    <t>0x5EB476bFD8C1a9Ba7A9663543a6686193b42600c</t>
  </si>
  <si>
    <t>0x3DD1B656fcC459Cc4CF203b53AAAbF8C85181f1d</t>
  </si>
  <si>
    <t>0xa1BbD8D39eD536DEa030A32F3F6C5916C845A800</t>
  </si>
  <si>
    <t>0x79a0E19c6410284598AFf270fCef21cb7827E61E</t>
  </si>
  <si>
    <t>0xe7DABc911F5a7250872da534a3eA5DFBAfbbaEd4</t>
  </si>
  <si>
    <t>0x612356EA7E7F2D9d9BDC1aF83043Eb6f14061Dd4</t>
  </si>
  <si>
    <t>0xc8728Ae130381EB77Fc9a8b715564B00e83E19Df</t>
  </si>
  <si>
    <t>0xfa4a45D755eA1c2b72Dd581b3E05dde3bFc13fad</t>
  </si>
  <si>
    <t>0x5279c6792D38F3c8d7d870178EF3cC26C7AB5d1E</t>
  </si>
  <si>
    <t>0x8B200F4c81c54d9014B4cDA3F16501069FA20Ab9</t>
  </si>
  <si>
    <t>0xA9bEA5C0C25E4D02d56CBFE9A7564c3CcF599617</t>
  </si>
  <si>
    <t>0xCd8Eddd0A27047D53D65f23D483A8A169D54526B</t>
  </si>
  <si>
    <t>0x7a9A2FFA209C212e8c36e74FB209518E959F65dB</t>
  </si>
  <si>
    <t>0x4961a4c211E482C45b09e02848575324cf86F988</t>
  </si>
  <si>
    <t>0x002d2715b179d0DB3e17cC28317A98F2F65E6884</t>
  </si>
  <si>
    <t>0x31F10E898CA5432c95e287e671BC1EFef8Ce5362</t>
  </si>
  <si>
    <t>0xBb46A8ee4315a37C56AEcE45783045722dFD72a7</t>
  </si>
  <si>
    <t>0x294C3c4F59b7A422230e59700BC0ae11020Aa1c8</t>
  </si>
  <si>
    <t>0x2848b9f2D4FaEBaA4838c41071684c70688B455d</t>
  </si>
  <si>
    <t>0x4C5d1029C2c64fC6477529d5A391cA667a514B4C</t>
  </si>
  <si>
    <t>0xd07f70Dd326A34a00961139458d86c6A30FcdCA5</t>
  </si>
  <si>
    <t>0x349a163d796546d34e8998948a205FdAeE14e718</t>
  </si>
  <si>
    <t>0x8E13649613B774Ab67D1C1eDfc22a2202270fD81</t>
  </si>
  <si>
    <t>0xc15E011B8E117FbA8cC241C70950fC79f515AB3E</t>
  </si>
  <si>
    <t>0xf1FCeD5B0475a935b49B95786aDBDA2d40794D2d</t>
  </si>
  <si>
    <t>0x8CbF96319b3C56d50a7C82EFb6d3c46bD6f889Ba</t>
  </si>
  <si>
    <t>0x8c904FacfcC37c5c9d09f014e4b657342524F1e4</t>
  </si>
  <si>
    <t>0xCFB7Ab914C8B93391cB5B2Ba95fa7239e1ee2bbc</t>
  </si>
  <si>
    <t>0x3237835f43A7336005262C724CE5886ac406417F</t>
  </si>
  <si>
    <t>0x603A2531b6BAb9666C77042B1dA1639c9C5D1c33</t>
  </si>
  <si>
    <t>0xEb7989a7C04b70cEA2bef6C2160ab7AFCa2A0d98</t>
  </si>
  <si>
    <t>0xb26B4A4BBA425aC28224cFDd45B4Bd00C886cC33</t>
  </si>
  <si>
    <t>0x34EC9c1D89cE8Afa701D079FD908FcA95f49667a</t>
  </si>
  <si>
    <t>0xB203df26AF3666f4214661f7f903C46EDF9403b0</t>
  </si>
  <si>
    <t>0x97495531A4073953c39e61a09Cc5B4eD69Da1F2B</t>
  </si>
  <si>
    <t>0xaFa59C65e2965B6A0f4d7780CeEb4a8ed30786d4</t>
  </si>
  <si>
    <t>0xCD05a3969c5158D658a9bDF3Ee6eBcC0712a0292</t>
  </si>
  <si>
    <t>0x956F1CE3ff2ea59A8b41DF83Ce9F85ED59D73F92</t>
  </si>
  <si>
    <t>0xB728311c5557f82050CDa1bbE98DfF6595BE969a</t>
  </si>
  <si>
    <t>0x0AfC923A39acCF090540CC67480b6dd338188144</t>
  </si>
  <si>
    <t>0x4bd69A8Ceb37b52Aa03dF9eE80A58f94d6A1fB33</t>
  </si>
  <si>
    <t>0xc9c026d92314aaA032cf493DB1058B143DBf9AFF</t>
  </si>
  <si>
    <t>0x5d5D7CA38EB488F49DD700c786a1b7Baa31b4486</t>
  </si>
  <si>
    <t>0x329c54289Ff5D6B7b7daE13592C6B1EDA1543eD4</t>
  </si>
  <si>
    <t>0xd6715f048B7812F6fcFd04a84CcE9F391968e705</t>
  </si>
  <si>
    <t>0xBf3FA037a65A6816623BB7fbf836E3540cd857AA</t>
  </si>
  <si>
    <t>0x69344717556C64DC49A2Ba36267A04efAcF34d27</t>
  </si>
  <si>
    <t>0x0b81aC392FDdF9d9cDebf238757Df5e834a8AFe2</t>
  </si>
  <si>
    <t>0x1BcA3E8C3E0B452C0D03D6F1Fa58f500fC3C66F6</t>
  </si>
  <si>
    <t>0x6Bfc2cc988C513A481607777990F7799E84B1442</t>
  </si>
  <si>
    <t>0x25612e8bd7683De22dA45D717D0493B0e96424b4</t>
  </si>
  <si>
    <t>0x97945356AcB19a96B4B88cf870AA78EC2c712F99</t>
  </si>
  <si>
    <t>0xa8bd174385B14F880F8b7F06894Cc1bF265Db32e</t>
  </si>
  <si>
    <t>0x040528e6eBdcBC6e37e3C78350dE0a59AedCe622</t>
  </si>
  <si>
    <t>0x251762e6013f0B366D3FCB24A1451a110F65675d</t>
  </si>
  <si>
    <t>0x9C48c80064975C01d5E4b7ed528aC1d124355CAF</t>
  </si>
  <si>
    <t>0x9ded7B691962446704C7bD7D0dfb1F028a2a52F1</t>
  </si>
  <si>
    <t>0x6129aEAf582DD8B748772E19FB7A80Af26d4C2d3</t>
  </si>
  <si>
    <t>0x1F751b1da0e87B6372d7bE92106b6239fa7eFc60</t>
  </si>
  <si>
    <t>0x4a47096E0dDD4EEd05eF00f0F081bc7700c6DD75</t>
  </si>
  <si>
    <t>0x49a338c8A8C92f3f7E5A4700A191bb41595591b2</t>
  </si>
  <si>
    <t>0x4Ea6415289Cf688f8A19381e1a9Af213d2510454</t>
  </si>
  <si>
    <t>0x13E965baAFDa80C7501c23cbED282d5e53e3066B</t>
  </si>
  <si>
    <t>0xBB848BD68E52D7DA5A8921E637e38079eE0728D4</t>
  </si>
  <si>
    <t>0x748a9FB91ADE6d9CD48AB1D1AF6F4c27620B703C</t>
  </si>
  <si>
    <t>0xEc503C9FAC9ccc823ab7F7cebe8953d7ee4CC5AC</t>
  </si>
  <si>
    <t>0x6994ba66FD6789044c4aD43786CC16840d099C8a</t>
  </si>
  <si>
    <t>0xEF66d1cdefc888818CEcb1eac36E8Ae20d1403c5</t>
  </si>
  <si>
    <t>0xfE3f16B1cB7CE908B5386F6643a691526d2a0A84</t>
  </si>
  <si>
    <t>0xE1bCD0f5c6c855ee3452B38E16FeD0b7Cb0CC507</t>
  </si>
  <si>
    <t>0xa4701a688fE870d64D2a1d38797491E6e3361D6A</t>
  </si>
  <si>
    <t>0x5687a9eC9d71AE22D738D0Bc4Cc64f23e8345E34</t>
  </si>
  <si>
    <t>0xB71Fb919489092f5262cc39235F1bD18F728Dd4B</t>
  </si>
  <si>
    <t>0xb4D502361a3c6f823EEb9A99Af09E110382206ee</t>
  </si>
  <si>
    <t>0x7Fe4D3F9A56444A7A779d691B1C1c2421c0C9AaB</t>
  </si>
  <si>
    <t>0xbEE2D469AACB46251aE33Cca91F482e26c971dFF</t>
  </si>
  <si>
    <t>0x68DEb97E36275fe189f4d9db80e53aA96B17a04c</t>
  </si>
  <si>
    <t>0x8a26529afDDcf6DB1f54A8F24b6834B0761b7E66</t>
  </si>
  <si>
    <t>0x547c0dbd2FC303c8e97475Ec072A58DE60EC134a</t>
  </si>
  <si>
    <t>0x11f11DAFde2eD523CD935184dd28876cE52F1652</t>
  </si>
  <si>
    <t>0xf1CD34aFA3e93559Ef2e26e06d39A1A707bE4fB4</t>
  </si>
  <si>
    <t>0x1C190aea1409aC9036ED45E829de2018002Ac3D7</t>
  </si>
  <si>
    <t>0xBfBD59C39f83068Ebe8EF181B927B85400222292</t>
  </si>
  <si>
    <t>0xC5aFc3a0F462C5a387393421b6A253204a3Be8D2</t>
  </si>
  <si>
    <t>0x9517DD3573A349AeCaba61b67fa22d74aB2E7460</t>
  </si>
  <si>
    <t>0xafae1E9EcD3a355b93960402E875b886f718C55E</t>
  </si>
  <si>
    <t>0x3f43a33Be58a84bfCa084d25328Af4Ae41678620</t>
  </si>
  <si>
    <t>0xEc46DB756a85Cb85BD90C0E74b1d0394021dae54</t>
  </si>
  <si>
    <t>0xf041e368e33d7f28dec1918D52D691C383f42e2d</t>
  </si>
  <si>
    <t>0x5a5D07EF209bF2e2608405cfB0B7D7d5df396a36</t>
  </si>
  <si>
    <t>0x60523Cd3F5CF0061C6f042545371Fa6ff8cD397B</t>
  </si>
  <si>
    <t>0x3A631b481a1B225e32D20C28BB531587e9F32dA0</t>
  </si>
  <si>
    <t>0x4eDb4161D16c89b71Aec027930a943c3d4cf0777</t>
  </si>
  <si>
    <t>0x282c8d5CAD767a93e1E042E33E7A15877A8E6A1b</t>
  </si>
  <si>
    <t>0xaC21Ba42297Bc030e730A5cDb0aDC962DA149691</t>
  </si>
  <si>
    <t>0xBe9e265c78a22e31d6a41Fc2710D9590ED2d5a96</t>
  </si>
  <si>
    <t>0xad6034C145530682eD7643478b6678e2E2bBaad6</t>
  </si>
  <si>
    <t>0x37fD5Ad757C529a88F144d9D5F72dF8AE3083049</t>
  </si>
  <si>
    <t>0x54BF5A30C00b29171Fb846C24ef8328CE5e338D5</t>
  </si>
  <si>
    <t>0x442e783Df75dF94AaA3D88136528810c06DaBae5</t>
  </si>
  <si>
    <t>0x071D217637b6322a7faaC6895a9EB00e529D3424</t>
  </si>
  <si>
    <t>0x209cC72C78999A4536Df882D969e49029605cd04</t>
  </si>
  <si>
    <t>0x937Df4e3d6dB229A10ff0098ab3A1bCC40C33ea4</t>
  </si>
  <si>
    <t>0x7821f46f652D5485d6E4FE3B66F30DA3351fc6f7</t>
  </si>
  <si>
    <t>0x41b7533741E01B47aCD3B41292a7D109E5a3d8Fc</t>
  </si>
  <si>
    <t>0xB88B58b5473Ab14E6ce9d2279797A71C13250ACC</t>
  </si>
  <si>
    <t>0x9098B23Ed9cc4cA858B642af81442E9E591Ff073</t>
  </si>
  <si>
    <t>0x8aBc3D7c9547f91EfAb69e2D2283c13039acd27e</t>
  </si>
  <si>
    <t>0x435b7D470767Cb121F37dD296B2AC7913fDF5427</t>
  </si>
  <si>
    <t>0x0224b2311d5968fA00a42103788b2F4CCd0651aD</t>
  </si>
  <si>
    <t>0x3FbacD52FA6F1F15Bc3D776474FdAB07ec9D8d59</t>
  </si>
  <si>
    <t>0xe64757d213bA264D511a85CC9B53A24CC9e10859</t>
  </si>
  <si>
    <t>0x07557E561E7baA14BC8ac7040271AA1443d566e9</t>
  </si>
  <si>
    <t>0x5AA59e166E4405C05ABF85AD44A8ED84A1d51a06</t>
  </si>
  <si>
    <t>0x64931189b070Fc7C8c80839C8a2d9a10b83082AB</t>
  </si>
  <si>
    <t>0x80adc6DA57e97F33035899962278A5FAfF8492E4</t>
  </si>
  <si>
    <t>0x32f8c8b40b62A73D514E8bE0f58074eDBA533937</t>
  </si>
  <si>
    <t>0xdba64f019c92649CF645D598322AE1aE2318e55b</t>
  </si>
  <si>
    <t>0x741DF195c5c1d860A13AF1A984303feB1cc7F001</t>
  </si>
  <si>
    <t>0xEfBc827ee8B564C67F7aE80D1B10E8a14E1c4c38</t>
  </si>
  <si>
    <t>0xc81c14281aa00864EcAdBc3768fB08EDC9817B21</t>
  </si>
  <si>
    <t>0x92CB71850Aa43263EBaAa1E0ED3E78Cb984915Ff</t>
  </si>
  <si>
    <t>0xBBeefC36f1947609476097fEB4389e1C89293F4f</t>
  </si>
  <si>
    <t>0xA65BfcB60b3DCCB68Be2F9AF7b53eC6864eD6098</t>
  </si>
  <si>
    <t>0x482d63381DeD49C5374C346F38fcb9cD27B5D2Ba</t>
  </si>
  <si>
    <t>0xe023d9eaD98a431A88E913629599884839cDF92f</t>
  </si>
  <si>
    <t>0x7A05B87F0e95c3ABE3f296017C69b5A62C82e286</t>
  </si>
  <si>
    <t>0x01e9E7D4e589cFDF2853178a2cBF666FD3708A60</t>
  </si>
  <si>
    <t>0xfb19EC463183F414bE8f65674d18a015a0200baf</t>
  </si>
  <si>
    <t>0x68D3d9291424331063E74086d514F19E3F4Edd5e</t>
  </si>
  <si>
    <t>0x552398406EAf406c6a9A52c7D7D3C601E588Dc98</t>
  </si>
  <si>
    <t>0x156E6C5a2Fac34bB2Fcf2Ac1bbAA0E75BDE3aC4F</t>
  </si>
  <si>
    <t>0x6299dbe5BE8ED5d5DF9Ff5a21B485c7da0cF3476</t>
  </si>
  <si>
    <t>0xa605c28Fad3E79B93B0003379b1A766Ee798E93A</t>
  </si>
  <si>
    <t>0x8238892095d3BAc5322894e84F349BCd52F843d5</t>
  </si>
  <si>
    <t>0x62eD8ea00796e46fDf8E1f5F84fE51484BF3daEf</t>
  </si>
  <si>
    <t>0x9f32B5A3A6A21dF1671c74372F18415CB3FCaca2</t>
  </si>
  <si>
    <t>0x5642111A57c82f2f50716C397efF0eefC25a2501</t>
  </si>
  <si>
    <t>0x3967D78660bCBc95c625d58A40C42Ce10bd905D6</t>
  </si>
  <si>
    <t>0xf5Ae09413941Aa09c211aD7A745Df4864151336d</t>
  </si>
  <si>
    <t>0x3499604cf488845D9c6d327C7af2C93ba770b3c0</t>
  </si>
  <si>
    <t>0x78bfA2a0241804733c58091d431b5a840D9D6F73</t>
  </si>
  <si>
    <t>0xa4dDA080E000478EB51C5a9e1122f98Ca76ebD8E</t>
  </si>
  <si>
    <t>0xDa7Ba364dc71527055608A76f816BEF129AE6dBa</t>
  </si>
  <si>
    <t>0xf7c668dFCACA968F2cE01226DdB15EEB7210CF1D</t>
  </si>
  <si>
    <t>0xeBa1db3E9B6384df08dE527300FfB904A38EF60e</t>
  </si>
  <si>
    <t>0x60fbA3B1d069E1317D2B4B718739e280FBAd9896</t>
  </si>
  <si>
    <t>0x281AAE78f08b69a514AaBe0A17916387eDA3ddcF</t>
  </si>
  <si>
    <t>0x65f80893c4F177882281f654C386e058F8E10DF4</t>
  </si>
  <si>
    <t>0xD147F5D14D5542A128fd1245Af8987298Ee9963D</t>
  </si>
  <si>
    <t>0x9023EfED128bd40917547722dB12c396Af044b50</t>
  </si>
  <si>
    <t>0x23c3472fc4F75E882226b6295D3fa817cCfDe28C</t>
  </si>
  <si>
    <t>0x0AE57350662045c32B34f3b1E70C36E4EF1502E2</t>
  </si>
  <si>
    <t>0xD1288262eD6E22d415f72AB85c450b277BE130c3</t>
  </si>
  <si>
    <t>0xb93aeb0E49f3c9E1F8dDb96460e44d478Ca1C505</t>
  </si>
  <si>
    <t>0x58805f572924b83b8c224184d2Cf60ad3302DBDF</t>
  </si>
  <si>
    <t>0x2ba7F536fF0A4a043C2f3c25163F0384681657e8</t>
  </si>
  <si>
    <t>0x8CE134D810f5361f3D4bB0707482bcDe92c26777</t>
  </si>
  <si>
    <t>0xfD9A9bCb6A7f3a26b7D0dE1Cb80458395429cc41</t>
  </si>
  <si>
    <t>0xe00EaA2787a8830A485153b7Bf508Bc781E4A220</t>
  </si>
  <si>
    <t>0xf5ED909Ff51045A4c1a8fc194809108a6F33d656</t>
  </si>
  <si>
    <t>0x07A009e9E98649Bff954cf3032ceB3E21E020f49</t>
  </si>
  <si>
    <t>0x50754d43E7694998FE3Ca282cbb391Bc8E7698C1</t>
  </si>
  <si>
    <t>0xEf5BAD176FB6319395e74b6E74caf43B0F5A613b</t>
  </si>
  <si>
    <t>0x3172aee5e0B47bB23e87db93327F58E06e6A73B6</t>
  </si>
  <si>
    <t>0xAb2e11C99D8830D5d9B2494A565c974595e39eef</t>
  </si>
  <si>
    <t>0xe1690f5153aD0BBc683964aA81645C49b3cF6567</t>
  </si>
  <si>
    <t>0xd34bc82B9092f5334056daC1aF8cd5d32aBc6802</t>
  </si>
  <si>
    <t>0x68Db64A8cC0AEA50b479BdD5Bc3B3Dd5E5821ed4</t>
  </si>
  <si>
    <t>0x9942796AfeFEa0C2C651b80fA0024B46F5827506</t>
  </si>
  <si>
    <t>0xAF51e6E946263e1d7B474073ee64EA0c5Bc01dA9</t>
  </si>
  <si>
    <t>0x086A9a352537D1DE7809D4919A24C4bB156487B4</t>
  </si>
  <si>
    <t>0xFefd7E49FD2Ba5a3449D952fe883355bDad33dB5</t>
  </si>
  <si>
    <t>0x8F747EB4F5e4eDb0702FbADebe2Da915AF91fd90</t>
  </si>
  <si>
    <t>0xA11f19D27A73C6dfb7A700175357c1dedf79367D</t>
  </si>
  <si>
    <t>0xf5be55cBBB102ED3403a6907DAcD1F90EA584e7c</t>
  </si>
  <si>
    <t>0xC0aEf1759A279CED58223F34E0fe6426610B1bEE</t>
  </si>
  <si>
    <t>0x658AB0A138F70105859050d625f7b9893C64C325</t>
  </si>
  <si>
    <t>0x02AEe0CE756fa0157294Ff3Ff48c1Dd02ADCCF04</t>
  </si>
  <si>
    <t>0xf746A85E0e1A8f5E9E5c221135FacA5ADF71eb14</t>
  </si>
  <si>
    <t>0x71A0Adb369DA76e300A9eC9f6e1ffcBa6e185182</t>
  </si>
  <si>
    <t>0x521866351B73EAE5aCb8962469526B38CBE47372</t>
  </si>
  <si>
    <t>0x6d7b212d1C91E735a2d0C3Cca20074c4285E8a44</t>
  </si>
  <si>
    <t>0xD8e367019Dc5C28290F1e036790d72B975d35EDA</t>
  </si>
  <si>
    <t>0xb19BC46C52A1352A071fe2389503B6FE1ABD50Ff</t>
  </si>
  <si>
    <t>0x4264e905F87a68F67F4E51a1DDcfFFD62bf7Ce73</t>
  </si>
  <si>
    <t>0xa07dAB9273Fe521A55eAFF0F00a89bA34A6E5811</t>
  </si>
  <si>
    <t>0xBB5B9e70345e2679c73373758694ecE96C550612</t>
  </si>
  <si>
    <t>0xbd789Aa56F6e5d519BdaF47001799f5857125f6e</t>
  </si>
  <si>
    <t>0x3E184AF75c982E16eEAF97c9A66cC607d8966f2D</t>
  </si>
  <si>
    <t>0x2718E86f5793Ac08bd3C4A301382E8c1DA2a1e30</t>
  </si>
  <si>
    <t>0x87a78919AdC0A79303940418A9C35AD7A5F31561</t>
  </si>
  <si>
    <t>0x2bD7716Ce2c43B9c0D58982F5BAC67633bf2E7dC</t>
  </si>
  <si>
    <t>0xd1629474d25a63B1018FcC965e1d218A00F6CbD3</t>
  </si>
  <si>
    <t>0xCc55D35a19c166d9dC720D894BFfF14827D9385C</t>
  </si>
  <si>
    <t>0x31426Feb31a80bDf5EBf7150DdB1e437a3d2346f</t>
  </si>
  <si>
    <t>0xd15B0342DED129C3baE109f4731ff0AE614592E3</t>
  </si>
  <si>
    <t>0x00553b963DE06016C68681C9BEE10A79c51c5D8A</t>
  </si>
  <si>
    <t>0xf929a6e76b4Bed6D81bcD58E0aC2991854892214</t>
  </si>
  <si>
    <t>0xcCB02E7CBFa20f05391190b219cfDd84A7688D47</t>
  </si>
  <si>
    <t>0x43edCBE5be576B5FdAC57e3ab552B36a256bCBA7</t>
  </si>
  <si>
    <t>0x4734e2F2d5C314DAd4ab38403B56dc0c48d2e5A4</t>
  </si>
  <si>
    <t>0xd0C0f0307b3644BC03bc96DdD2FaDD5442624Bb6</t>
  </si>
  <si>
    <t>0x7931ee0C5B306C6D6C8BB8cfDf7F6D275741E09d</t>
  </si>
  <si>
    <t>0x19223782AD6556B0De843156E968270e32A5c10c</t>
  </si>
  <si>
    <t>0x551d3A37E1613E8b21f2AD613A01Bf97ec2d2389</t>
  </si>
  <si>
    <t>0x25E441081898bA179D77362cE6E48Bcd1E949Ce8</t>
  </si>
  <si>
    <t>0xd30126cDd9BbB338E0ca5A8d504B2EC2d43488c7</t>
  </si>
  <si>
    <t>0x5dA68351bD082aBDA73E42Ac981dB51d9364fe69</t>
  </si>
  <si>
    <t>0x2017E5195fF122d29AB94Dd422C50e4B52b7Abd7</t>
  </si>
  <si>
    <t>0x650c1E71fD009DBD8344BB63a8727b538397B5D3</t>
  </si>
  <si>
    <t>0x15252F0327D916Be16b4FE23a6e846c223fE9CdE</t>
  </si>
  <si>
    <t>0x0839f5C6cd90FdF95de496d0196C1e6016954c94</t>
  </si>
  <si>
    <t>0xbb899870561D48e823DdfACFFa201dc20214a530</t>
  </si>
  <si>
    <t>0x1C494f1919C1512ebE74a5dCc17DAC9A64069023</t>
  </si>
  <si>
    <t>0x373D41B30a9255e67934329539076c5A8354a2Ab</t>
  </si>
  <si>
    <t>0x3Fc3E6514fD4925f55fB3Ae17bbfbca2eb126608</t>
  </si>
  <si>
    <t>0xED3dB70381c81E349d55f14bf0A333cB140f948D</t>
  </si>
  <si>
    <t>0xDc8a00412f414aed9642e553fE07F9EFcEAeeC20</t>
  </si>
  <si>
    <t>0xAcba84F681250A027686B85fb4903f9F1C9caeF3</t>
  </si>
  <si>
    <t>0x00987cbCE7014389197f9D5468Dab5A8facFfeE0</t>
  </si>
  <si>
    <t>0x2f08D099C60823Ce5955e747909D216dCBC9bF21</t>
  </si>
  <si>
    <t>0x47a2eb88539359D5cd0388Eb3bEE8b33D0B49D7c</t>
  </si>
  <si>
    <t>0xBD2402D96474493BaDC395C3Db061A71b3f0cEB7</t>
  </si>
  <si>
    <t>0x934dff4d5e1a5138D9863F38ab959b07046Dba45</t>
  </si>
  <si>
    <t>0xA78171Ee1f73dc95a8f11409Ba3fCF41e1CDbd85</t>
  </si>
  <si>
    <t>0xa499Df2Bdae854093e5576c26C9e53E1b30d25E5</t>
  </si>
  <si>
    <t>0x5A010c2f9182c03a2247b2dAa9fe5033B727A06a</t>
  </si>
  <si>
    <t>0xA709f9904a4E3cF50816609834175446C2246577</t>
  </si>
  <si>
    <t>0xAe5499976FfD3e58Be47BDD51c787A5201D957f4</t>
  </si>
  <si>
    <t>0x260EDfEa92898A3C918A80212e937e6033F8489E</t>
  </si>
  <si>
    <t>0xEf3FEA148B4933A9d8716842E093AACbFC96600c</t>
  </si>
  <si>
    <t>0x007De57773B6EB4ebbf6A740dFdE1EfDd5629630</t>
  </si>
  <si>
    <t>0xDeE45f774FA311199c5900e7C99A609E27EdCd4E</t>
  </si>
  <si>
    <t>0xaA983Fe498c300094B708c3B48deDE9bd91A0183</t>
  </si>
  <si>
    <t>0xe2c0eA29434b11E8aFa2A1649831Ce53Bc975e5D</t>
  </si>
  <si>
    <t>0x46dA6594F8f4bfe15daA4a45119EA4bF47Ba4006</t>
  </si>
  <si>
    <t>0xdB19555BE6b11dA29b4DBB8D977Db92fBED4407c</t>
  </si>
  <si>
    <t>0x2FAf55a544c5F73666438BC185aeCC9D685E6E3C</t>
  </si>
  <si>
    <t>0x362910Ffbae11381Ab46e93D484CBE694C996366</t>
  </si>
  <si>
    <t>0xEd71d7586839Db87Ee8D48454969AB8609f24136</t>
  </si>
  <si>
    <t>0xD41213C320d05c0B6882EdF1021328939AA18be6</t>
  </si>
  <si>
    <t>0x6523a02072D736535148aa67DB26F80C2E456547</t>
  </si>
  <si>
    <t>0xE08Fd80d7D0593a616c01A3F2A17bdC3206c71b4</t>
  </si>
  <si>
    <t>0x142C26F781a195FF4a210daf1Ed0B538dD396DD1</t>
  </si>
  <si>
    <t>0x94A468FCB53A043Bf5Cd95EF21892E02C71134Be</t>
  </si>
  <si>
    <t>0x198a9426C5275d6c612A1c68d11126A75a05c609</t>
  </si>
  <si>
    <t>0x8EA8721F27eFcAaBB3901Ed6756505Ab873F15a7</t>
  </si>
  <si>
    <t>0xefb3141fF2CC4BAcC32274560F67Ce44A02b47a2</t>
  </si>
  <si>
    <t>0x56f959355470D4b504dbf24E1BC4453a768Bc854</t>
  </si>
  <si>
    <t>0x6e52a3F199B9E2dA6F9bCe4A395CB015a0C737d9</t>
  </si>
  <si>
    <t>0x56E7d2A9D752BbC63B47215eA3608eb85a5968D7</t>
  </si>
  <si>
    <t>0x5e5FFEf1103717f17a9A155D0c7646EC5e16551E</t>
  </si>
  <si>
    <t>0xeA9D77121A5fe0d58E1a0734DC4349F21E64B9DC</t>
  </si>
  <si>
    <t>0x6877FdEAC0d0D5d61B4cA3BBd42501a2fF02c144</t>
  </si>
  <si>
    <t>0x34453671ad02330cBE70C75687f0D1647Aa2B5BA</t>
  </si>
  <si>
    <t>0xC76b85Cd226518DAF2027081dEfF2Eac4Cc91a00</t>
  </si>
  <si>
    <t>0x4A32007040567190BeD4fa6Ff3f5A03C0d47C9D7</t>
  </si>
  <si>
    <t>0xC6A0E24751F56c98aF228274f6fEe0ffD751968D</t>
  </si>
  <si>
    <t>0xbfD82bD44b3DF57B26e29770D0c8f1690f1c49F1</t>
  </si>
  <si>
    <t>0xF373359a8A2D828a7b165887d2a27218fDAF6200</t>
  </si>
  <si>
    <t>0x46077ac2F9F1c76C075b5964e4dCC02ef441c8eb</t>
  </si>
  <si>
    <t>0xB3D88863240DBEc830e989E6333cD3F98B25e46F</t>
  </si>
  <si>
    <t>0xa03dEdE2EeCC86e590D343E42137940ab647d14b</t>
  </si>
  <si>
    <t>0xc0719b1040f7f8e904A6509F99335656C1d881eD</t>
  </si>
  <si>
    <t>0x1B3c00A967aA935100342eCdf38198E21De1a1CF</t>
  </si>
  <si>
    <t>0x7bB85b553c04cF2dFCBbDac998eA3621e17236c3</t>
  </si>
  <si>
    <t>0xc89A3292Eb0a8396A2505deB6195AFA7f83A8A30</t>
  </si>
  <si>
    <t>0x77f379C6EDEE12340a4Ea062d3bc571417E2b2aA</t>
  </si>
  <si>
    <t>0x8d5736a8793C84490747d9686617b18dd3dBb982</t>
  </si>
  <si>
    <t>0x8B8B67CD569882e9f200a58e875802e5017D88c0</t>
  </si>
  <si>
    <t>0x5317Ef9170f26112FBA458958889C15Af78dfCf7</t>
  </si>
  <si>
    <t>0xDA9890c4d573fe27f79C0665ae7E740c6a11412F</t>
  </si>
  <si>
    <t>0x3A645aBbc55A6a77E7c424D7e64C289b00b6Fa30</t>
  </si>
  <si>
    <t>0x77f07Ab7B444C7C9FCfAfc76c053A810cD6203CB</t>
  </si>
  <si>
    <t>0x3DF761F1845358003018e4Ca55E45F12F7e87C41</t>
  </si>
  <si>
    <t>0x303f68639795A93778a205b8c050bd1D1136Cb95</t>
  </si>
  <si>
    <t>0xC02ef60402178c728E9Ce281d47Fb017F6fe8aA7</t>
  </si>
  <si>
    <t>0x8307c2CeAf56C4414A27683b6E31120Aed42a947</t>
  </si>
  <si>
    <t>0x06B1aE2F94cAdE4dba91127F456Fa90f4dE91c34</t>
  </si>
  <si>
    <t>0x4e46cd691B0A159FBE5e2D08a3951a324e2fb4C0</t>
  </si>
  <si>
    <t>0x3b7e1AB658C9B6FB5328296168C9A48ECa683E6E</t>
  </si>
  <si>
    <t>0xc50c77DD954f6366E034Da86e8f3fE9958cc6418</t>
  </si>
  <si>
    <t>0x41546ACDE94953FAdE02CF27a25303a4159D5187</t>
  </si>
  <si>
    <t>0x73Bb129019992794002AF6F53a86D671A4887901</t>
  </si>
  <si>
    <t>0xC4fe12630fEffDb5Ee72eDdCBBB43b595407442F</t>
  </si>
  <si>
    <t>0x985116F8C174fE13325D36685424d1796cC11f51</t>
  </si>
  <si>
    <t>0x59705600dEbb62b1e6Daf8C8D538b404beA8EfED</t>
  </si>
  <si>
    <t>0x1E058F0cf4fA59B9F342e61e8951a9fbF966eFcd</t>
  </si>
  <si>
    <t>0xf47462597741c21032e36F6299422818ee67615b</t>
  </si>
  <si>
    <t>0xE333845affc43F6beF32Aa9106Fd8Bbd24b84A62</t>
  </si>
  <si>
    <t>0xE8bf6A58DADf67921933E361e02E40AF0fF38295</t>
  </si>
  <si>
    <t>0xa865fF51D15dcAc4973F73E13A8656ac3E748720</t>
  </si>
  <si>
    <t>0x3A542300159d084382e228EC8F54A402451E5A67</t>
  </si>
  <si>
    <t>0xae69b8F27FCB1A4F939Fe5246a189656821DFe77</t>
  </si>
  <si>
    <t>0xc92D60af8001b1070CE40337205Af18a0bbED142</t>
  </si>
  <si>
    <t>0x5AbDF1bDf263963601D3cC57D14723465D9FC505</t>
  </si>
  <si>
    <t>0x3BaC1185Ce631D2AfF051C4894BeAf4071be1993</t>
  </si>
  <si>
    <t>0x3cD49c9aD5766Fb4a19a42DB15E516480dc58673</t>
  </si>
  <si>
    <t>0x64dF7AF696e0977771a0E1e1B1a8dD22DED3Cf4b</t>
  </si>
  <si>
    <t>0x2127AA7265D573Aa467f1D73554D17890b872E76</t>
  </si>
  <si>
    <t>0x8886DcA35291F05Ed5d8e21F083998EA8dcEB50f</t>
  </si>
  <si>
    <t>0x33Caf1E780FC8a92247F42A220cAEAFdE3B5D553</t>
  </si>
  <si>
    <t>0x73719C0C85a430aB716bafC6A2A6768e40F7D334</t>
  </si>
  <si>
    <t>0x989923d33bE0612680064Dc7223a9f292C89A538</t>
  </si>
  <si>
    <t>0xE7c8712fC60B20693046c71E5012801eaAfc7217</t>
  </si>
  <si>
    <t>0x70d545fB144Db628f7Ef75cb7Bc2a3E80d1798fC</t>
  </si>
  <si>
    <t>0x581dE43B0273915f61D015E394D2C6aF1F9ce8E6</t>
  </si>
  <si>
    <t>0xa59e113fbef3B4129bAef6b5355dFf683851aFA7</t>
  </si>
  <si>
    <t>0x508cc508c415Bf1DB6d35C0D53eC7BEBdcCe6A84</t>
  </si>
  <si>
    <t>0x43d4c6291919D37148de3FF040cd5a4655d9ea09</t>
  </si>
  <si>
    <t>0xaA99157856D8785C3A0BAB85F070766554A1d882</t>
  </si>
  <si>
    <t>0xAdf228a1A9E705CA02a998E1b1bC6f14B3Bba908</t>
  </si>
  <si>
    <t>0x789C552F1F3ac2FaA8fbD901CF4C3FD3b45C1A66</t>
  </si>
  <si>
    <t>0xe5465CEd137EcF8c80bBf7A1e2f2bf457a12A466</t>
  </si>
  <si>
    <t>0xbA2010e19Fa7CA59982A70Ff957E1F14C03E2AEB</t>
  </si>
  <si>
    <t>0xd1ccaB6B1F4606d80106B52a4415985ab78CbB93</t>
  </si>
  <si>
    <t>0x9238c46b544d3d01Be091F3fAA553AfBE4d02D43</t>
  </si>
  <si>
    <t>0x45F055553Eb4A91F4DB1ecF89682cB90b4482B15</t>
  </si>
  <si>
    <t>0xc0C3a547231ea6aeBC543826bC55895B015467b3</t>
  </si>
  <si>
    <t>0x75bbECBC4fA323d304E41Dd383f1F1878288DB00</t>
  </si>
  <si>
    <t>0x0630717c9c6baEAbd2b0852e09dF08FEbAcCd227</t>
  </si>
  <si>
    <t>Balance 2</t>
  </si>
  <si>
    <t>Eligible?</t>
  </si>
  <si>
    <t>Amt eligible</t>
  </si>
  <si>
    <t>% total</t>
  </si>
  <si>
    <t>APR</t>
  </si>
  <si>
    <t>10% to Marc:</t>
  </si>
  <si>
    <t>90% distributed:</t>
  </si>
  <si>
    <t>Qi received:</t>
  </si>
  <si>
    <t>Total vQi eligible:</t>
  </si>
  <si>
    <t>Qi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</si>
</sst>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3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AC9297-1E90-C34A-896D-10069041D6DB}" name="Table5" displayName="Table5" ref="B1:I353" totalsRowShown="0">
  <autoFilter ref="B1:I353" xr:uid="{69AC9297-1E90-C34A-896D-10069041D6DB}">
    <filterColumn colId="6">
      <filters>
        <filter val="0.000194334"/>
        <filter val="0.000308194"/>
        <filter val="0.001171286"/>
        <filter val="0.001942401"/>
        <filter val="0.002269929"/>
        <filter val="0.002354983"/>
        <filter val="0.00249133"/>
        <filter val="0.002607312"/>
        <filter val="0.00390176"/>
        <filter val="0.004982706"/>
        <filter val="0.005506313"/>
        <filter val="0.006227188"/>
        <filter val="0.006676103"/>
        <filter val="0.007484931"/>
        <filter val="0.008537605"/>
        <filter val="0.008601835"/>
        <filter val="0.0107542"/>
        <filter val="0.011383816"/>
        <filter val="0.011946994"/>
        <filter val="0.014694802"/>
        <filter val="0.014814272"/>
        <filter val="0.015473664"/>
        <filter val="0.016180148"/>
        <filter val="0.0174799"/>
        <filter val="0.020696999"/>
        <filter val="0.02170709"/>
        <filter val="0.021953651"/>
        <filter val="0.022271108"/>
        <filter val="0.023893987"/>
        <filter val="0.025088687"/>
        <filter val="0.027282313"/>
        <filter val="0.028595498"/>
        <filter val="0.029031195"/>
        <filter val="0.029182866"/>
        <filter val="0.032376353"/>
        <filter val="0.033080013"/>
        <filter val="0.033212642"/>
        <filter val="0.035840981"/>
        <filter val="0.038541503"/>
        <filter val="0.045279106"/>
        <filter val="0.045756986"/>
        <filter val="0.05083324"/>
        <filter val="0.053065605"/>
        <filter val="0.053434341"/>
        <filter val="0.054146462"/>
        <filter val="0.056075993"/>
        <filter val="0.058878276"/>
        <filter val="0.063403719"/>
        <filter val="0.066694123"/>
        <filter val="0.067500514"/>
        <filter val="0.069987672"/>
        <filter val="0.071681962"/>
        <filter val="0.097009589"/>
        <filter val="0.097131903"/>
        <filter val="0.099398987"/>
        <filter val="0.099920235"/>
        <filter val="0.104613071"/>
        <filter val="0.107164533"/>
        <filter val="0.110846856"/>
        <filter val="0.112914884"/>
        <filter val="0.113017912"/>
        <filter val="0.119469937"/>
        <filter val="0.134403679"/>
        <filter val="0.136723533"/>
        <filter val="0.143363924"/>
        <filter val="0.145277607"/>
        <filter val="0.146183319"/>
        <filter val="0.150169769"/>
        <filter val="0.154745267"/>
        <filter val="0.156625087"/>
        <filter val="0.163912753"/>
        <filter val="0.164772172"/>
        <filter val="0.165585332"/>
        <filter val="0.167257911"/>
        <filter val="0.177525283"/>
        <filter val="0.178498598"/>
        <filter val="0.179204905"/>
        <filter val="0.183625293"/>
        <filter val="0.185178402"/>
        <filter val="0.189258199"/>
        <filter val="0.190047716"/>
        <filter val="0.192236097"/>
        <filter val="0.197211699"/>
        <filter val="0.203098892"/>
        <filter val="0.204834346"/>
        <filter val="0.208952919"/>
        <filter val="0.214144931"/>
        <filter val="0.214865533"/>
        <filter val="0.223170727"/>
        <filter val="0.223488264"/>
        <filter val="0.224902103"/>
        <filter val="0.231335683"/>
        <filter val="0.247711308"/>
        <filter val="0.254389886"/>
        <filter val="0.254581511"/>
        <filter val="0.26283386"/>
        <filter val="0.270696891"/>
        <filter val="0.273785226"/>
        <filter val="0.274094081"/>
        <filter val="0.275873807"/>
        <filter val="0.277409193"/>
        <filter val="0.284816329"/>
        <filter val="0.289218987"/>
        <filter val="0.289552117"/>
        <filter val="0.294587418"/>
        <filter val="0.299272191"/>
        <filter val="0.301618519"/>
        <filter val="0.315281163"/>
        <filter val="0.31742313"/>
        <filter val="0.352174683"/>
        <filter val="0.353510949"/>
        <filter val="0.35840981"/>
        <filter val="0.363666487"/>
        <filter val="0.364980656"/>
        <filter val="0.376746038"/>
        <filter val="0.381337618"/>
        <filter val="0.410701094"/>
        <filter val="0.412540917"/>
        <filter val="0.416830609"/>
        <filter val="0.440091896"/>
        <filter val="0.446963482"/>
        <filter val="0.451205163"/>
        <filter val="0.451333097"/>
        <filter val="0.477879746"/>
        <filter val="0.478835506"/>
        <filter val="0.492604323"/>
        <filter val="0.494508795"/>
        <filter val="0.503919283"/>
        <filter val="0.525667721"/>
        <filter val="0.536137856"/>
        <filter val="0.543799223"/>
        <filter val="0.55287932"/>
        <filter val="0.561608549"/>
        <filter val="0.567455084"/>
        <filter val="0.597349683"/>
        <filter val="0.644071396"/>
        <filter val="0.645137658"/>
        <filter val="0.648423002"/>
        <filter val="0.680665098"/>
        <filter val="0.707023085"/>
        <filter val="0.768713617"/>
        <filter val="0.769027982"/>
        <filter val="0.789434327"/>
        <filter val="0.825761641"/>
        <filter val="0.872914095"/>
        <filter val="0.886515994"/>
        <filter val="0.898042954"/>
        <filter val="0.905813746"/>
        <filter val="0.90741597"/>
        <filter val="0.930891191"/>
        <filter val="0.989921835"/>
        <filter val="0.991445424"/>
        <filter val="0.997676282"/>
        <filter val="1.026461276"/>
        <filter val="1.073493665"/>
        <filter val="1.101091451"/>
        <filter val="1.10258055"/>
        <filter val="1.122243257"/>
        <filter val="1.194012777"/>
        <filter val="1.194699366"/>
        <filter val="1.205102143"/>
        <filter val="1.215606605"/>
        <filter val="1.242410476"/>
        <filter val="1.345350956"/>
        <filter val="1.36850016"/>
        <filter val="1.389368142"/>
        <filter val="1.397798258"/>
        <filter val="1.425284221"/>
        <filter val="1.429378711"/>
        <filter val="1.46983863"/>
        <filter val="1.529215188"/>
        <filter val="1.542626408"/>
        <filter val="1.563287043"/>
        <filter val="1.578560097"/>
        <filter val="1.667561375"/>
        <filter val="1.7337934"/>
        <filter val="1.792049049"/>
        <filter val="1.792640614"/>
        <filter val="1.815472481"/>
        <filter val="1.819168724"/>
        <filter val="1.87041E-08"/>
        <filter val="1.876301868"/>
        <filter val="1.947359966"/>
        <filter val="100.487305"/>
        <filter val="11.32574999"/>
        <filter val="11.94699366"/>
        <filter val="1102.831524"/>
        <filter val="117.2221598"/>
        <filter val="119.5078717"/>
        <filter val="12.00852068"/>
        <filter val="12.18357118"/>
        <filter val="12.21759306"/>
        <filter val="12.78075699"/>
        <filter val="13.24711648"/>
        <filter val="13.3995056"/>
        <filter val="14.43687403"/>
        <filter val="15.19470502"/>
        <filter val="15.39934081"/>
        <filter val="151.6869846"/>
        <filter val="152.8906948"/>
        <filter val="16.57089989"/>
        <filter val="17.01865971"/>
        <filter val="17.57517267"/>
        <filter val="17.92035907"/>
        <filter val="177.7730577"/>
        <filter val="18.21916533"/>
        <filter val="18.4813643"/>
        <filter val="192.2384188"/>
        <filter val="2.014311277"/>
        <filter val="2.030988922"/>
        <filter val="2.078776897"/>
        <filter val="2.097653147"/>
        <filter val="2.209074899"/>
        <filter val="2.212224816"/>
        <filter val="2.257732168"/>
        <filter val="2.376486769"/>
        <filter val="2.389398732"/>
        <filter val="2.580077023"/>
        <filter val="2.589466692"/>
        <filter val="2.602385799"/>
        <filter val="2.655475249"/>
        <filter val="2.718060527"/>
        <filter val="2.988721403"/>
        <filter val="20.09075266"/>
        <filter val="20.91580522"/>
        <filter val="215.0458859"/>
        <filter val="24.80347618"/>
        <filter val="3.06853592"/>
        <filter val="3.082324364"/>
        <filter val="3.281948001"/>
        <filter val="3.372012799"/>
        <filter val="3.584098098"/>
        <filter val="3.596767496"/>
        <filter val="3.926977295"/>
        <filter val="31.52338869"/>
        <filter val="31.56230491"/>
        <filter val="35.571995"/>
        <filter val="35.84347136"/>
        <filter val="36.77023367"/>
        <filter val="37.01130312"/>
        <filter val="4.05003085"/>
        <filter val="4.074364668"/>
        <filter val="4.184854867"/>
        <filter val="4.190847327"/>
        <filter val="4.223501198"/>
        <filter val="4.229673736"/>
        <filter val="4.409271468"/>
        <filter val="4.431661651"/>
        <filter val="4.571596417"/>
        <filter val="4.67127452"/>
        <filter val="4.848623245"/>
        <filter val="4.854780007"/>
        <filter val="43.76798706"/>
        <filter val="44.98363296"/>
        <filter val="49.60392591"/>
        <filter val="5.065965987"/>
        <filter val="5.533184449"/>
        <filter val="5.8591641"/>
        <filter val="5.973496829"/>
        <filter val="59.73510361"/>
        <filter val="6.012849924"/>
        <filter val="6.470593624"/>
        <filter val="6.664029616"/>
        <filter val="6.870664652"/>
        <filter val="60.24099746"/>
        <filter val="60.53123542"/>
        <filter val="746.626922"/>
        <filter val="8.13348416"/>
        <filter val="8.57403E-05"/>
        <filter val="8.7193236"/>
        <filter val="8.949175546"/>
        <filter val="84.90350517"/>
        <filter val="9.430658976"/>
        <filter val="9.55759E-20"/>
        <filter val="9.892887951"/>
        <filter val="9.946552106"/>
      </filters>
    </filterColumn>
  </autoFilter>
  <sortState xmlns:xlrd2="http://schemas.microsoft.com/office/spreadsheetml/2017/richdata2" ref="B2:I353">
    <sortCondition descending="1" ref="F1:F353"/>
  </sortState>
  <tableColumns count="8">
    <tableColumn id="1" xr3:uid="{1A6F1D5F-33B4-EC48-B97D-C558F882038D}" name="Wallet"/>
    <tableColumn id="2" xr3:uid="{4D7639FA-3EFA-1640-A68C-DFD3814F548D}" name="Balance"/>
    <tableColumn id="3" xr3:uid="{D384262A-9B53-384E-96C7-3F9E5ED5B167}" name="Balance 2" dataDxfId="5">
      <calculatedColumnFormula>VLOOKUP(Table5[[#This Row],[Wallet]],N:O,2,FALSE)</calculatedColumnFormula>
    </tableColumn>
    <tableColumn id="4" xr3:uid="{EB0F7BC0-ACEA-8A42-BC9D-3201B5CF3ED9}" name="Eligible?" dataDxfId="4">
      <calculatedColumnFormula>IF(Table5[[#This Row],[Balance 2]]&gt;=Table5[[#This Row],[Balance]],"yes","")</calculatedColumnFormula>
    </tableColumn>
    <tableColumn id="5" xr3:uid="{3A18E4EF-5223-0A42-BDA0-2884CCF5B537}" name="Amt eligible" dataDxfId="3">
      <calculatedColumnFormula>IF(Table5[[#This Row],[Eligible?]]="yes",Table5[[#This Row],[Balance]],Table5[[#This Row],[Balance 2]])</calculatedColumnFormula>
    </tableColumn>
    <tableColumn id="6" xr3:uid="{ACCBEAC7-4438-FC4C-AB65-26F30DA1312F}" name="% total" dataDxfId="2">
      <calculatedColumnFormula>Table5[[#This Row],[Amt eligible]]/$L$8</calculatedColumnFormula>
    </tableColumn>
    <tableColumn id="8" xr3:uid="{D008C64B-72FB-FF4F-BBEB-3BBBAB681A9E}" name="Qi distribution" dataDxfId="1">
      <calculatedColumnFormula>Table5[[#This Row],[% total]]*$L$6</calculatedColumnFormula>
    </tableColumn>
    <tableColumn id="7" xr3:uid="{5D691F8B-442A-644F-A481-29B38F608950}" name="APR" dataDxfId="0">
      <calculatedColumnFormula>(Table5[[#This Row],[Qi distribution]]/Table5[[#This Row],[Amt eligible]])*52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451274-02E2-EF44-9919-984D3C5A3BDD}" name="Table2" displayName="Table2" ref="N1:O397" totalsRowShown="0">
  <autoFilter ref="N1:O397" xr:uid="{1F451274-02E2-EF44-9919-984D3C5A3BDD}"/>
  <tableColumns count="2">
    <tableColumn id="1" xr3:uid="{31CE2D42-E1EC-6E41-AC06-A02C4C6325D3}" name="Wallet"/>
    <tableColumn id="2" xr3:uid="{52E1D686-C831-DE4C-A5E5-B1909E044212}" name="Balanc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BFF6F-D9D9-BA41-BD75-13B9383887F0}">
  <dimension ref="A1:O397"/>
  <sheetViews>
    <sheetView tabSelected="1" workbookViewId="0">
      <selection activeCell="H2" sqref="H2:H284"/>
    </sheetView>
  </sheetViews>
  <sheetFormatPr baseColWidth="10" defaultRowHeight="16" x14ac:dyDescent="0.2"/>
  <cols>
    <col min="11" max="11" width="13.6640625" customWidth="1"/>
  </cols>
  <sheetData>
    <row r="1" spans="1:15" ht="17" x14ac:dyDescent="0.2">
      <c r="A1">
        <v>27516182</v>
      </c>
      <c r="B1" t="s">
        <v>0</v>
      </c>
      <c r="C1" t="s">
        <v>1</v>
      </c>
      <c r="D1" t="s">
        <v>398</v>
      </c>
      <c r="E1" t="s">
        <v>399</v>
      </c>
      <c r="F1" t="s">
        <v>400</v>
      </c>
      <c r="G1" t="s">
        <v>401</v>
      </c>
      <c r="H1" t="s">
        <v>407</v>
      </c>
      <c r="I1" t="s">
        <v>402</v>
      </c>
      <c r="M1" s="1">
        <v>27791091</v>
      </c>
      <c r="N1" t="s">
        <v>0</v>
      </c>
      <c r="O1" t="s">
        <v>1</v>
      </c>
    </row>
    <row r="2" spans="1:15" x14ac:dyDescent="0.2">
      <c r="B2" t="s">
        <v>9</v>
      </c>
      <c r="C2">
        <v>92310.38</v>
      </c>
      <c r="D2">
        <f>VLOOKUP(Table5[[#This Row],[Wallet]],N:O,2,FALSE)</f>
        <v>97810.38</v>
      </c>
      <c r="E2" t="str">
        <f>IF(Table5[[#This Row],[Balance 2]]&gt;=Table5[[#This Row],[Balance]],"yes","")</f>
        <v>yes</v>
      </c>
      <c r="F2">
        <f>IF(Table5[[#This Row],[Eligible?]]="yes",Table5[[#This Row],[Balance]],Table5[[#This Row],[Balance 2]])</f>
        <v>92310.38</v>
      </c>
      <c r="G2">
        <f>Table5[[#This Row],[Amt eligible]]/$L$8</f>
        <v>0.25624599759993621</v>
      </c>
      <c r="H2">
        <f>Table5[[#This Row],[% total]]*$L$6</f>
        <v>1102.8315244706055</v>
      </c>
      <c r="I2">
        <f>(Table5[[#This Row],[Qi distribution]]/Table5[[#This Row],[Amt eligible]])*52</f>
        <v>0.62124367024024252</v>
      </c>
      <c r="N2" t="s">
        <v>2</v>
      </c>
      <c r="O2">
        <v>103425.220133005</v>
      </c>
    </row>
    <row r="3" spans="1:15" hidden="1" x14ac:dyDescent="0.2">
      <c r="B3" t="s">
        <v>2</v>
      </c>
      <c r="C3">
        <v>90718.223226123999</v>
      </c>
      <c r="D3">
        <f>VLOOKUP(Table5[[#This Row],[Wallet]],N:O,2,FALSE)</f>
        <v>103425.220133005</v>
      </c>
      <c r="E3" t="str">
        <f>IF(Table5[[#This Row],[Balance 2]]&gt;=Table5[[#This Row],[Balance]],"yes","")</f>
        <v>yes</v>
      </c>
      <c r="G3">
        <f>Table5[[#This Row],[Amt eligible]]/$L$8</f>
        <v>0</v>
      </c>
      <c r="H3">
        <f>Table5[[#This Row],[% total]]*$L$6</f>
        <v>0</v>
      </c>
      <c r="I3" t="e">
        <f>(Table5[[#This Row],[Qi distribution]]/Table5[[#This Row],[Amt eligible]])*52</f>
        <v>#DIV/0!</v>
      </c>
      <c r="N3" t="s">
        <v>3</v>
      </c>
      <c r="O3">
        <v>4664.01009400981</v>
      </c>
    </row>
    <row r="4" spans="1:15" x14ac:dyDescent="0.2">
      <c r="B4" t="s">
        <v>10</v>
      </c>
      <c r="C4">
        <v>62494.9626140939</v>
      </c>
      <c r="D4">
        <f>VLOOKUP(Table5[[#This Row],[Wallet]],N:O,2,FALSE)</f>
        <v>62524.952226483903</v>
      </c>
      <c r="E4" t="str">
        <f>IF(Table5[[#This Row],[Balance 2]]&gt;=Table5[[#This Row],[Balance]],"yes","")</f>
        <v>yes</v>
      </c>
      <c r="F4">
        <f>IF(Table5[[#This Row],[Eligible?]]="yes",Table5[[#This Row],[Balance]],Table5[[#This Row],[Balance 2]])</f>
        <v>62494.9626140939</v>
      </c>
      <c r="G4">
        <f>Table5[[#This Row],[Amt eligible]]/$L$8</f>
        <v>0.17348085924918963</v>
      </c>
      <c r="H4">
        <f>Table5[[#This Row],[% total]]*$L$6</f>
        <v>746.62692203666234</v>
      </c>
      <c r="I4">
        <f>(Table5[[#This Row],[Qi distribution]]/Table5[[#This Row],[Amt eligible]])*52</f>
        <v>0.62124367024024263</v>
      </c>
      <c r="K4" t="s">
        <v>405</v>
      </c>
      <c r="L4">
        <v>4782</v>
      </c>
      <c r="N4" t="s">
        <v>4</v>
      </c>
      <c r="O4">
        <v>5.52738419590173</v>
      </c>
    </row>
    <row r="5" spans="1:15" x14ac:dyDescent="0.2">
      <c r="B5" t="s">
        <v>12</v>
      </c>
      <c r="C5">
        <v>18000</v>
      </c>
      <c r="D5">
        <f>VLOOKUP(Table5[[#This Row],[Wallet]],N:O,2,FALSE)</f>
        <v>18000</v>
      </c>
      <c r="E5" t="str">
        <f>IF(Table5[[#This Row],[Balance 2]]&gt;=Table5[[#This Row],[Balance]],"yes","")</f>
        <v>yes</v>
      </c>
      <c r="F5">
        <f>IF(Table5[[#This Row],[Eligible?]]="yes",Table5[[#This Row],[Balance]],Table5[[#This Row],[Balance 2]])</f>
        <v>18000</v>
      </c>
      <c r="G5">
        <f>Table5[[#This Row],[Amt eligible]]/$L$8</f>
        <v>4.9966514673635318E-2</v>
      </c>
      <c r="H5">
        <f>Table5[[#This Row],[% total]]*$L$6</f>
        <v>215.04588585239168</v>
      </c>
      <c r="I5">
        <f>(Table5[[#This Row],[Qi distribution]]/Table5[[#This Row],[Amt eligible]])*52</f>
        <v>0.62124367024024263</v>
      </c>
      <c r="K5" t="s">
        <v>403</v>
      </c>
      <c r="L5">
        <f>L4*0.1</f>
        <v>478.20000000000005</v>
      </c>
      <c r="N5" t="s">
        <v>5</v>
      </c>
      <c r="O5">
        <v>0.95286029008260698</v>
      </c>
    </row>
    <row r="6" spans="1:15" x14ac:dyDescent="0.2">
      <c r="B6" t="s">
        <v>11</v>
      </c>
      <c r="C6">
        <v>26993.921875460099</v>
      </c>
      <c r="D6">
        <f>VLOOKUP(Table5[[#This Row],[Wallet]],N:O,2,FALSE)</f>
        <v>16090.945079134901</v>
      </c>
      <c r="E6" t="str">
        <f>IF(Table5[[#This Row],[Balance 2]]&gt;=Table5[[#This Row],[Balance]],"yes","")</f>
        <v/>
      </c>
      <c r="F6">
        <f>IF(Table5[[#This Row],[Eligible?]]="yes",Table5[[#This Row],[Balance]],Table5[[#This Row],[Balance 2]])</f>
        <v>16090.945079134901</v>
      </c>
      <c r="G6">
        <f>Table5[[#This Row],[Amt eligible]]/$L$8</f>
        <v>4.4667135744958557E-2</v>
      </c>
      <c r="H6">
        <f>Table5[[#This Row],[% total]]*$L$6</f>
        <v>192.23841881915266</v>
      </c>
      <c r="I6">
        <f>(Table5[[#This Row],[Qi distribution]]/Table5[[#This Row],[Amt eligible]])*52</f>
        <v>0.62124367024024263</v>
      </c>
      <c r="K6" t="s">
        <v>404</v>
      </c>
      <c r="L6">
        <f>L4*0.9</f>
        <v>4303.8</v>
      </c>
      <c r="N6" t="s">
        <v>6</v>
      </c>
      <c r="O6">
        <v>7.1767298617192504E-3</v>
      </c>
    </row>
    <row r="7" spans="1:15" x14ac:dyDescent="0.2">
      <c r="B7" t="s">
        <v>13</v>
      </c>
      <c r="C7">
        <v>14880.15</v>
      </c>
      <c r="D7">
        <f>VLOOKUP(Table5[[#This Row],[Wallet]],N:O,2,FALSE)</f>
        <v>15090.6773502579</v>
      </c>
      <c r="E7" t="str">
        <f>IF(Table5[[#This Row],[Balance 2]]&gt;=Table5[[#This Row],[Balance]],"yes","")</f>
        <v>yes</v>
      </c>
      <c r="F7">
        <f>IF(Table5[[#This Row],[Eligible?]]="yes",Table5[[#This Row],[Balance]],Table5[[#This Row],[Balance 2]])</f>
        <v>14880.15</v>
      </c>
      <c r="G7">
        <f>Table5[[#This Row],[Amt eligible]]/$L$8</f>
        <v>4.1306068517827477E-2</v>
      </c>
      <c r="H7">
        <f>Table5[[#This Row],[% total]]*$L$6</f>
        <v>177.7730576870259</v>
      </c>
      <c r="I7">
        <f>(Table5[[#This Row],[Qi distribution]]/Table5[[#This Row],[Amt eligible]])*52</f>
        <v>0.62124367024024263</v>
      </c>
      <c r="N7" t="s">
        <v>7</v>
      </c>
      <c r="O7">
        <v>1.565588430934E-6</v>
      </c>
    </row>
    <row r="8" spans="1:15" x14ac:dyDescent="0.2">
      <c r="B8" t="s">
        <v>14</v>
      </c>
      <c r="C8">
        <v>12797.419931665199</v>
      </c>
      <c r="D8">
        <f>VLOOKUP(Table5[[#This Row],[Wallet]],N:O,2,FALSE)</f>
        <v>13226.9978316295</v>
      </c>
      <c r="E8" t="str">
        <f>IF(Table5[[#This Row],[Balance 2]]&gt;=Table5[[#This Row],[Balance]],"yes","")</f>
        <v>yes</v>
      </c>
      <c r="F8">
        <f>IF(Table5[[#This Row],[Eligible?]]="yes",Table5[[#This Row],[Balance]],Table5[[#This Row],[Balance 2]])</f>
        <v>12797.419931665199</v>
      </c>
      <c r="G8">
        <f>Table5[[#This Row],[Amt eligible]]/$L$8</f>
        <v>3.5524581711123458E-2</v>
      </c>
      <c r="H8">
        <f>Table5[[#This Row],[% total]]*$L$6</f>
        <v>152.89069476833313</v>
      </c>
      <c r="I8">
        <f>(Table5[[#This Row],[Qi distribution]]/Table5[[#This Row],[Amt eligible]])*52</f>
        <v>0.62124367024024252</v>
      </c>
      <c r="K8" t="s">
        <v>406</v>
      </c>
      <c r="L8">
        <f>SUM(F:F)</f>
        <v>360241.25592049042</v>
      </c>
      <c r="N8" t="s">
        <v>8</v>
      </c>
      <c r="O8">
        <v>0</v>
      </c>
    </row>
    <row r="9" spans="1:15" x14ac:dyDescent="0.2">
      <c r="B9" t="s">
        <v>15</v>
      </c>
      <c r="C9">
        <v>12696.665699695201</v>
      </c>
      <c r="D9">
        <f>VLOOKUP(Table5[[#This Row],[Wallet]],N:O,2,FALSE)</f>
        <v>12821.018867926899</v>
      </c>
      <c r="E9" t="str">
        <f>IF(Table5[[#This Row],[Balance 2]]&gt;=Table5[[#This Row],[Balance]],"yes","")</f>
        <v>yes</v>
      </c>
      <c r="F9">
        <f>IF(Table5[[#This Row],[Eligible?]]="yes",Table5[[#This Row],[Balance]],Table5[[#This Row],[Balance 2]])</f>
        <v>12696.665699695201</v>
      </c>
      <c r="G9">
        <f>Table5[[#This Row],[Amt eligible]]/$L$8</f>
        <v>3.5244896277225692E-2</v>
      </c>
      <c r="H9">
        <f>Table5[[#This Row],[% total]]*$L$6</f>
        <v>151.68698459792392</v>
      </c>
      <c r="I9">
        <f>(Table5[[#This Row],[Qi distribution]]/Table5[[#This Row],[Amt eligible]])*52</f>
        <v>0.62124367024024252</v>
      </c>
      <c r="N9" t="s">
        <v>9</v>
      </c>
      <c r="O9">
        <v>97810.38</v>
      </c>
    </row>
    <row r="10" spans="1:15" x14ac:dyDescent="0.2">
      <c r="B10" t="s">
        <v>16</v>
      </c>
      <c r="C10">
        <v>10003.1752858418</v>
      </c>
      <c r="D10">
        <f>VLOOKUP(Table5[[#This Row],[Wallet]],N:O,2,FALSE)</f>
        <v>10003.1752858418</v>
      </c>
      <c r="E10" t="str">
        <f>IF(Table5[[#This Row],[Balance 2]]&gt;=Table5[[#This Row],[Balance]],"yes","")</f>
        <v>yes</v>
      </c>
      <c r="F10">
        <f>IF(Table5[[#This Row],[Eligible?]]="yes",Table5[[#This Row],[Balance]],Table5[[#This Row],[Balance 2]])</f>
        <v>10003.1752858418</v>
      </c>
      <c r="G10">
        <f>Table5[[#This Row],[Amt eligible]]/$L$8</f>
        <v>2.7767989150164471E-2</v>
      </c>
      <c r="H10">
        <f>Table5[[#This Row],[% total]]*$L$6</f>
        <v>119.50787170447785</v>
      </c>
      <c r="I10">
        <f>(Table5[[#This Row],[Qi distribution]]/Table5[[#This Row],[Amt eligible]])*52</f>
        <v>0.62124367024024263</v>
      </c>
      <c r="N10" t="s">
        <v>10</v>
      </c>
      <c r="O10">
        <v>62524.952226483903</v>
      </c>
    </row>
    <row r="11" spans="1:15" x14ac:dyDescent="0.2">
      <c r="B11" t="s">
        <v>17</v>
      </c>
      <c r="C11">
        <v>9811.8541935713492</v>
      </c>
      <c r="D11">
        <f>VLOOKUP(Table5[[#This Row],[Wallet]],N:O,2,FALSE)</f>
        <v>9811.8541935713492</v>
      </c>
      <c r="E11" t="str">
        <f>IF(Table5[[#This Row],[Balance 2]]&gt;=Table5[[#This Row],[Balance]],"yes","")</f>
        <v>yes</v>
      </c>
      <c r="F11">
        <f>IF(Table5[[#This Row],[Eligible?]]="yes",Table5[[#This Row],[Balance]],Table5[[#This Row],[Balance 2]])</f>
        <v>9811.8541935713492</v>
      </c>
      <c r="G11">
        <f>Table5[[#This Row],[Amt eligible]]/$L$8</f>
        <v>2.7236897585480722E-2</v>
      </c>
      <c r="H11">
        <f>Table5[[#This Row],[% total]]*$L$6</f>
        <v>117.22215982839194</v>
      </c>
      <c r="I11">
        <f>(Table5[[#This Row],[Qi distribution]]/Table5[[#This Row],[Amt eligible]])*52</f>
        <v>0.62124367024024263</v>
      </c>
      <c r="N11" t="s">
        <v>12</v>
      </c>
      <c r="O11">
        <v>18000</v>
      </c>
    </row>
    <row r="12" spans="1:15" x14ac:dyDescent="0.2">
      <c r="B12" t="s">
        <v>18</v>
      </c>
      <c r="C12">
        <v>8411.0955307234308</v>
      </c>
      <c r="D12">
        <f>VLOOKUP(Table5[[#This Row],[Wallet]],N:O,2,FALSE)</f>
        <v>8411.0955307234308</v>
      </c>
      <c r="E12" t="str">
        <f>IF(Table5[[#This Row],[Balance 2]]&gt;=Table5[[#This Row],[Balance]],"yes","")</f>
        <v>yes</v>
      </c>
      <c r="F12">
        <f>IF(Table5[[#This Row],[Eligible?]]="yes",Table5[[#This Row],[Balance]],Table5[[#This Row],[Balance 2]])</f>
        <v>8411.0955307234308</v>
      </c>
      <c r="G12">
        <f>Table5[[#This Row],[Amt eligible]]/$L$8</f>
        <v>2.3348507125402262E-2</v>
      </c>
      <c r="H12">
        <f>Table5[[#This Row],[% total]]*$L$6</f>
        <v>100.48730496630625</v>
      </c>
      <c r="I12">
        <f>(Table5[[#This Row],[Qi distribution]]/Table5[[#This Row],[Amt eligible]])*52</f>
        <v>0.62124367024024252</v>
      </c>
      <c r="N12" t="s">
        <v>11</v>
      </c>
      <c r="O12">
        <v>16090.945079134901</v>
      </c>
    </row>
    <row r="13" spans="1:15" x14ac:dyDescent="0.2">
      <c r="B13" t="s">
        <v>19</v>
      </c>
      <c r="C13">
        <v>7106.68370643246</v>
      </c>
      <c r="D13">
        <f>VLOOKUP(Table5[[#This Row],[Wallet]],N:O,2,FALSE)</f>
        <v>7161.54798723967</v>
      </c>
      <c r="E13" t="str">
        <f>IF(Table5[[#This Row],[Balance 2]]&gt;=Table5[[#This Row],[Balance]],"yes","")</f>
        <v>yes</v>
      </c>
      <c r="F13">
        <f>IF(Table5[[#This Row],[Eligible?]]="yes",Table5[[#This Row],[Balance]],Table5[[#This Row],[Balance 2]])</f>
        <v>7106.68370643246</v>
      </c>
      <c r="G13">
        <f>Table5[[#This Row],[Amt eligible]]/$L$8</f>
        <v>1.9727567538796807E-2</v>
      </c>
      <c r="H13">
        <f>Table5[[#This Row],[% total]]*$L$6</f>
        <v>84.903505173473704</v>
      </c>
      <c r="I13">
        <f>(Table5[[#This Row],[Qi distribution]]/Table5[[#This Row],[Amt eligible]])*52</f>
        <v>0.62124367024024263</v>
      </c>
      <c r="N13" t="s">
        <v>13</v>
      </c>
      <c r="O13">
        <v>15090.6773502579</v>
      </c>
    </row>
    <row r="14" spans="1:15" x14ac:dyDescent="0.2">
      <c r="B14" t="s">
        <v>20</v>
      </c>
      <c r="C14">
        <v>5066.6499999999996</v>
      </c>
      <c r="D14">
        <f>VLOOKUP(Table5[[#This Row],[Wallet]],N:O,2,FALSE)</f>
        <v>5357.38</v>
      </c>
      <c r="E14" t="str">
        <f>IF(Table5[[#This Row],[Balance 2]]&gt;=Table5[[#This Row],[Balance]],"yes","")</f>
        <v>yes</v>
      </c>
      <c r="F14">
        <f>IF(Table5[[#This Row],[Eligible?]]="yes",Table5[[#This Row],[Balance]],Table5[[#This Row],[Balance 2]])</f>
        <v>5066.6499999999996</v>
      </c>
      <c r="G14">
        <f>Table5[[#This Row],[Amt eligible]]/$L$8</f>
        <v>1.4064602309509686E-2</v>
      </c>
      <c r="H14">
        <f>Table5[[#This Row],[% total]]*$L$6</f>
        <v>60.531235419667787</v>
      </c>
      <c r="I14">
        <f>(Table5[[#This Row],[Qi distribution]]/Table5[[#This Row],[Amt eligible]])*52</f>
        <v>0.62124367024024263</v>
      </c>
      <c r="N14" t="s">
        <v>14</v>
      </c>
      <c r="O14">
        <v>13226.9978316295</v>
      </c>
    </row>
    <row r="15" spans="1:15" x14ac:dyDescent="0.2">
      <c r="B15" t="s">
        <v>21</v>
      </c>
      <c r="C15">
        <v>5042.35619283304</v>
      </c>
      <c r="D15">
        <f>VLOOKUP(Table5[[#This Row],[Wallet]],N:O,2,FALSE)</f>
        <v>5042.35619283304</v>
      </c>
      <c r="E15" t="str">
        <f>IF(Table5[[#This Row],[Balance 2]]&gt;=Table5[[#This Row],[Balance]],"yes","")</f>
        <v>yes</v>
      </c>
      <c r="F15">
        <f>IF(Table5[[#This Row],[Eligible?]]="yes",Table5[[#This Row],[Balance]],Table5[[#This Row],[Balance 2]])</f>
        <v>5042.35619283304</v>
      </c>
      <c r="G15">
        <f>Table5[[#This Row],[Amt eligible]]/$L$8</f>
        <v>1.3997164705493777E-2</v>
      </c>
      <c r="H15">
        <f>Table5[[#This Row],[% total]]*$L$6</f>
        <v>60.240997459504122</v>
      </c>
      <c r="I15">
        <f>(Table5[[#This Row],[Qi distribution]]/Table5[[#This Row],[Amt eligible]])*52</f>
        <v>0.62124367024024263</v>
      </c>
      <c r="N15" t="s">
        <v>15</v>
      </c>
      <c r="O15">
        <v>12821.018867926899</v>
      </c>
    </row>
    <row r="16" spans="1:15" x14ac:dyDescent="0.2">
      <c r="B16" t="s">
        <v>23</v>
      </c>
      <c r="C16">
        <v>5000.0113267266997</v>
      </c>
      <c r="D16">
        <f>VLOOKUP(Table5[[#This Row],[Wallet]],N:O,2,FALSE)</f>
        <v>5000.0113267266997</v>
      </c>
      <c r="E16" t="str">
        <f>IF(Table5[[#This Row],[Balance 2]]&gt;=Table5[[#This Row],[Balance]],"yes","")</f>
        <v>yes</v>
      </c>
      <c r="F16">
        <f>IF(Table5[[#This Row],[Eligible?]]="yes",Table5[[#This Row],[Balance]],Table5[[#This Row],[Balance 2]])</f>
        <v>5000.0113267266997</v>
      </c>
      <c r="G16">
        <f>Table5[[#This Row],[Amt eligible]]/$L$8</f>
        <v>1.3879618851401801E-2</v>
      </c>
      <c r="H16">
        <f>Table5[[#This Row],[% total]]*$L$6</f>
        <v>59.735103612663075</v>
      </c>
      <c r="I16">
        <f>(Table5[[#This Row],[Qi distribution]]/Table5[[#This Row],[Amt eligible]])*52</f>
        <v>0.62124367024024263</v>
      </c>
      <c r="N16" t="s">
        <v>16</v>
      </c>
      <c r="O16">
        <v>10003.1752858418</v>
      </c>
    </row>
    <row r="17" spans="2:15" x14ac:dyDescent="0.2">
      <c r="B17" t="s">
        <v>24</v>
      </c>
      <c r="C17">
        <v>4152.0006895745</v>
      </c>
      <c r="D17">
        <f>VLOOKUP(Table5[[#This Row],[Wallet]],N:O,2,FALSE)</f>
        <v>4152.0006895745</v>
      </c>
      <c r="E17" t="str">
        <f>IF(Table5[[#This Row],[Balance 2]]&gt;=Table5[[#This Row],[Balance]],"yes","")</f>
        <v>yes</v>
      </c>
      <c r="F17">
        <f>IF(Table5[[#This Row],[Eligible?]]="yes",Table5[[#This Row],[Balance]],Table5[[#This Row],[Balance 2]])</f>
        <v>4152.0006895745</v>
      </c>
      <c r="G17">
        <f>Table5[[#This Row],[Amt eligible]]/$L$8</f>
        <v>1.1525611298920456E-2</v>
      </c>
      <c r="H17">
        <f>Table5[[#This Row],[% total]]*$L$6</f>
        <v>49.60392590829386</v>
      </c>
      <c r="I17">
        <f>(Table5[[#This Row],[Qi distribution]]/Table5[[#This Row],[Amt eligible]])*52</f>
        <v>0.62124367024024263</v>
      </c>
      <c r="N17" t="s">
        <v>17</v>
      </c>
      <c r="O17">
        <v>9811.8541935713492</v>
      </c>
    </row>
    <row r="18" spans="2:15" x14ac:dyDescent="0.2">
      <c r="B18" t="s">
        <v>3</v>
      </c>
      <c r="C18">
        <v>3765.26800363857</v>
      </c>
      <c r="D18">
        <f>VLOOKUP(Table5[[#This Row],[Wallet]],N:O,2,FALSE)</f>
        <v>4664.01009400981</v>
      </c>
      <c r="E18" t="str">
        <f>IF(Table5[[#This Row],[Balance 2]]&gt;=Table5[[#This Row],[Balance]],"yes","")</f>
        <v>yes</v>
      </c>
      <c r="F18">
        <f>IF(Table5[[#This Row],[Eligible?]]="yes",Table5[[#This Row],[Balance]],Table5[[#This Row],[Balance 2]])</f>
        <v>3765.26800363857</v>
      </c>
      <c r="G18">
        <f>Table5[[#This Row],[Amt eligible]]/$L$8</f>
        <v>1.0452073275220897E-2</v>
      </c>
      <c r="H18">
        <f>Table5[[#This Row],[% total]]*$L$6</f>
        <v>44.983632961895701</v>
      </c>
      <c r="I18">
        <f>(Table5[[#This Row],[Qi distribution]]/Table5[[#This Row],[Amt eligible]])*52</f>
        <v>0.62124367024024263</v>
      </c>
      <c r="N18" t="s">
        <v>18</v>
      </c>
      <c r="O18">
        <v>8411.0955307234308</v>
      </c>
    </row>
    <row r="19" spans="2:15" x14ac:dyDescent="0.2">
      <c r="B19" t="s">
        <v>25</v>
      </c>
      <c r="C19">
        <v>3663.5147141846201</v>
      </c>
      <c r="D19">
        <f>VLOOKUP(Table5[[#This Row],[Wallet]],N:O,2,FALSE)</f>
        <v>3663.5147141846201</v>
      </c>
      <c r="E19" t="str">
        <f>IF(Table5[[#This Row],[Balance 2]]&gt;=Table5[[#This Row],[Balance]],"yes","")</f>
        <v>yes</v>
      </c>
      <c r="F19">
        <f>IF(Table5[[#This Row],[Eligible?]]="yes",Table5[[#This Row],[Balance]],Table5[[#This Row],[Balance 2]])</f>
        <v>3663.5147141846201</v>
      </c>
      <c r="G19">
        <f>Table5[[#This Row],[Amt eligible]]/$L$8</f>
        <v>1.0169614540188039E-2</v>
      </c>
      <c r="H19">
        <f>Table5[[#This Row],[% total]]*$L$6</f>
        <v>43.76798705806128</v>
      </c>
      <c r="I19">
        <f>(Table5[[#This Row],[Qi distribution]]/Table5[[#This Row],[Amt eligible]])*52</f>
        <v>0.62124367024024252</v>
      </c>
      <c r="N19" t="s">
        <v>19</v>
      </c>
      <c r="O19">
        <v>7161.54798723967</v>
      </c>
    </row>
    <row r="20" spans="2:15" x14ac:dyDescent="0.2">
      <c r="B20" t="s">
        <v>26</v>
      </c>
      <c r="C20">
        <v>3097.95955168316</v>
      </c>
      <c r="D20">
        <f>VLOOKUP(Table5[[#This Row],[Wallet]],N:O,2,FALSE)</f>
        <v>3941.5621669809898</v>
      </c>
      <c r="E20" t="str">
        <f>IF(Table5[[#This Row],[Balance 2]]&gt;=Table5[[#This Row],[Balance]],"yes","")</f>
        <v>yes</v>
      </c>
      <c r="F20">
        <f>IF(Table5[[#This Row],[Eligible?]]="yes",Table5[[#This Row],[Balance]],Table5[[#This Row],[Balance 2]])</f>
        <v>3097.95955168316</v>
      </c>
      <c r="G20">
        <f>Table5[[#This Row],[Amt eligible]]/$L$8</f>
        <v>8.5996800776391834E-3</v>
      </c>
      <c r="H20">
        <f>Table5[[#This Row],[% total]]*$L$6</f>
        <v>37.011303118143516</v>
      </c>
      <c r="I20">
        <f>(Table5[[#This Row],[Qi distribution]]/Table5[[#This Row],[Amt eligible]])*52</f>
        <v>0.62124367024024252</v>
      </c>
      <c r="N20" t="s">
        <v>20</v>
      </c>
      <c r="O20">
        <v>5357.38</v>
      </c>
    </row>
    <row r="21" spans="2:15" x14ac:dyDescent="0.2">
      <c r="B21" t="s">
        <v>27</v>
      </c>
      <c r="C21">
        <v>3077.7813000000001</v>
      </c>
      <c r="D21">
        <f>VLOOKUP(Table5[[#This Row],[Wallet]],N:O,2,FALSE)</f>
        <v>3077.7813000000001</v>
      </c>
      <c r="E21" t="str">
        <f>IF(Table5[[#This Row],[Balance 2]]&gt;=Table5[[#This Row],[Balance]],"yes","")</f>
        <v>yes</v>
      </c>
      <c r="F21">
        <f>IF(Table5[[#This Row],[Eligible?]]="yes",Table5[[#This Row],[Balance]],Table5[[#This Row],[Balance 2]])</f>
        <v>3077.7813000000001</v>
      </c>
      <c r="G21">
        <f>Table5[[#This Row],[Amt eligible]]/$L$8</f>
        <v>8.5436669160383547E-3</v>
      </c>
      <c r="H21">
        <f>Table5[[#This Row],[% total]]*$L$6</f>
        <v>36.770233673245869</v>
      </c>
      <c r="I21">
        <f>(Table5[[#This Row],[Qi distribution]]/Table5[[#This Row],[Amt eligible]])*52</f>
        <v>0.62124367024024252</v>
      </c>
      <c r="N21" t="s">
        <v>21</v>
      </c>
      <c r="O21">
        <v>5042.35619283304</v>
      </c>
    </row>
    <row r="22" spans="2:15" x14ac:dyDescent="0.2">
      <c r="B22" t="s">
        <v>28</v>
      </c>
      <c r="C22">
        <v>3000.2084530980401</v>
      </c>
      <c r="D22">
        <f>VLOOKUP(Table5[[#This Row],[Wallet]],N:O,2,FALSE)</f>
        <v>3000.2084530980401</v>
      </c>
      <c r="E22" t="str">
        <f>IF(Table5[[#This Row],[Balance 2]]&gt;=Table5[[#This Row],[Balance]],"yes","")</f>
        <v>yes</v>
      </c>
      <c r="F22">
        <f>IF(Table5[[#This Row],[Eligible?]]="yes",Table5[[#This Row],[Balance]],Table5[[#This Row],[Balance 2]])</f>
        <v>3000.2084530980401</v>
      </c>
      <c r="G22">
        <f>Table5[[#This Row],[Amt eligible]]/$L$8</f>
        <v>8.3283310942048848E-3</v>
      </c>
      <c r="H22">
        <f>Table5[[#This Row],[% total]]*$L$6</f>
        <v>35.843471363238983</v>
      </c>
      <c r="I22">
        <f>(Table5[[#This Row],[Qi distribution]]/Table5[[#This Row],[Amt eligible]])*52</f>
        <v>0.62124367024024252</v>
      </c>
      <c r="N22" t="s">
        <v>23</v>
      </c>
      <c r="O22">
        <v>5000.0113267266997</v>
      </c>
    </row>
    <row r="23" spans="2:15" x14ac:dyDescent="0.2">
      <c r="B23" t="s">
        <v>29</v>
      </c>
      <c r="C23">
        <v>2977.4850490169601</v>
      </c>
      <c r="D23">
        <f>VLOOKUP(Table5[[#This Row],[Wallet]],N:O,2,FALSE)</f>
        <v>2977.4850490169601</v>
      </c>
      <c r="E23" t="str">
        <f>IF(Table5[[#This Row],[Balance 2]]&gt;=Table5[[#This Row],[Balance]],"yes","")</f>
        <v>yes</v>
      </c>
      <c r="F23">
        <f>IF(Table5[[#This Row],[Eligible?]]="yes",Table5[[#This Row],[Balance]],Table5[[#This Row],[Balance 2]])</f>
        <v>2977.4850490169601</v>
      </c>
      <c r="G23">
        <f>Table5[[#This Row],[Amt eligible]]/$L$8</f>
        <v>8.2652527995686498E-3</v>
      </c>
      <c r="H23">
        <f>Table5[[#This Row],[% total]]*$L$6</f>
        <v>35.571994998783559</v>
      </c>
      <c r="I23">
        <f>(Table5[[#This Row],[Qi distribution]]/Table5[[#This Row],[Amt eligible]])*52</f>
        <v>0.62124367024024263</v>
      </c>
      <c r="N23" t="s">
        <v>119</v>
      </c>
      <c r="O23">
        <v>4214.3918834055903</v>
      </c>
    </row>
    <row r="24" spans="2:15" x14ac:dyDescent="0.2">
      <c r="B24" t="s">
        <v>30</v>
      </c>
      <c r="C24">
        <v>2641.8616947821902</v>
      </c>
      <c r="D24">
        <f>VLOOKUP(Table5[[#This Row],[Wallet]],N:O,2,FALSE)</f>
        <v>2744.7690930774202</v>
      </c>
      <c r="E24" t="str">
        <f>IF(Table5[[#This Row],[Balance 2]]&gt;=Table5[[#This Row],[Balance]],"yes","")</f>
        <v>yes</v>
      </c>
      <c r="F24">
        <f>IF(Table5[[#This Row],[Eligible?]]="yes",Table5[[#This Row],[Balance]],Table5[[#This Row],[Balance 2]])</f>
        <v>2641.8616947821902</v>
      </c>
      <c r="G24">
        <f>Table5[[#This Row],[Amt eligible]]/$L$8</f>
        <v>7.3335900632249653E-3</v>
      </c>
      <c r="H24">
        <f>Table5[[#This Row],[% total]]*$L$6</f>
        <v>31.562304914107607</v>
      </c>
      <c r="I24">
        <f>(Table5[[#This Row],[Qi distribution]]/Table5[[#This Row],[Amt eligible]])*52</f>
        <v>0.62124367024024263</v>
      </c>
      <c r="N24" t="s">
        <v>24</v>
      </c>
      <c r="O24">
        <v>4152.0006895745</v>
      </c>
    </row>
    <row r="25" spans="2:15" x14ac:dyDescent="0.2">
      <c r="B25" t="s">
        <v>31</v>
      </c>
      <c r="C25">
        <v>2638.6042878274102</v>
      </c>
      <c r="D25">
        <f>VLOOKUP(Table5[[#This Row],[Wallet]],N:O,2,FALSE)</f>
        <v>2647.0283704870199</v>
      </c>
      <c r="E25" t="str">
        <f>IF(Table5[[#This Row],[Balance 2]]&gt;=Table5[[#This Row],[Balance]],"yes","")</f>
        <v>yes</v>
      </c>
      <c r="F25">
        <f>IF(Table5[[#This Row],[Eligible?]]="yes",Table5[[#This Row],[Balance]],Table5[[#This Row],[Balance 2]])</f>
        <v>2638.6042878274102</v>
      </c>
      <c r="G25">
        <f>Table5[[#This Row],[Amt eligible]]/$L$8</f>
        <v>7.3245477703136304E-3</v>
      </c>
      <c r="H25">
        <f>Table5[[#This Row],[% total]]*$L$6</f>
        <v>31.523388693875805</v>
      </c>
      <c r="I25">
        <f>(Table5[[#This Row],[Qi distribution]]/Table5[[#This Row],[Amt eligible]])*52</f>
        <v>0.62124367024024263</v>
      </c>
      <c r="N25" t="s">
        <v>26</v>
      </c>
      <c r="O25">
        <v>3941.5621669809898</v>
      </c>
    </row>
    <row r="26" spans="2:15" x14ac:dyDescent="0.2">
      <c r="B26" t="s">
        <v>32</v>
      </c>
      <c r="C26">
        <v>2076.1270064486898</v>
      </c>
      <c r="D26">
        <f>VLOOKUP(Table5[[#This Row],[Wallet]],N:O,2,FALSE)</f>
        <v>2076.1270064486898</v>
      </c>
      <c r="E26" t="str">
        <f>IF(Table5[[#This Row],[Balance 2]]&gt;=Table5[[#This Row],[Balance]],"yes","")</f>
        <v>yes</v>
      </c>
      <c r="F26">
        <f>IF(Table5[[#This Row],[Eligible?]]="yes",Table5[[#This Row],[Balance]],Table5[[#This Row],[Balance 2]])</f>
        <v>2076.1270064486898</v>
      </c>
      <c r="G26">
        <f>Table5[[#This Row],[Amt eligible]]/$L$8</f>
        <v>5.7631572517805015E-3</v>
      </c>
      <c r="H26">
        <f>Table5[[#This Row],[% total]]*$L$6</f>
        <v>24.803476180212922</v>
      </c>
      <c r="I26">
        <f>(Table5[[#This Row],[Qi distribution]]/Table5[[#This Row],[Amt eligible]])*52</f>
        <v>0.62124367024024263</v>
      </c>
      <c r="N26" t="s">
        <v>25</v>
      </c>
      <c r="O26">
        <v>3663.5147141846201</v>
      </c>
    </row>
    <row r="27" spans="2:15" x14ac:dyDescent="0.2">
      <c r="B27" t="s">
        <v>33</v>
      </c>
      <c r="C27">
        <v>1750.7170272512001</v>
      </c>
      <c r="D27">
        <f>VLOOKUP(Table5[[#This Row],[Wallet]],N:O,2,FALSE)</f>
        <v>1750.7170272512001</v>
      </c>
      <c r="E27" t="str">
        <f>IF(Table5[[#This Row],[Balance 2]]&gt;=Table5[[#This Row],[Balance]],"yes","")</f>
        <v>yes</v>
      </c>
      <c r="F27">
        <f>IF(Table5[[#This Row],[Eligible?]]="yes",Table5[[#This Row],[Balance]],Table5[[#This Row],[Balance 2]])</f>
        <v>1750.7170272512001</v>
      </c>
      <c r="G27">
        <f>Table5[[#This Row],[Amt eligible]]/$L$8</f>
        <v>4.8598460017516823E-3</v>
      </c>
      <c r="H27">
        <f>Table5[[#This Row],[% total]]*$L$6</f>
        <v>20.915805222338889</v>
      </c>
      <c r="I27">
        <f>(Table5[[#This Row],[Qi distribution]]/Table5[[#This Row],[Amt eligible]])*52</f>
        <v>0.62124367024024252</v>
      </c>
      <c r="N27" t="s">
        <v>27</v>
      </c>
      <c r="O27">
        <v>3077.7813000000001</v>
      </c>
    </row>
    <row r="28" spans="2:15" x14ac:dyDescent="0.2">
      <c r="B28" t="s">
        <v>34</v>
      </c>
      <c r="C28">
        <v>1681.65759780902</v>
      </c>
      <c r="D28">
        <f>VLOOKUP(Table5[[#This Row],[Wallet]],N:O,2,FALSE)</f>
        <v>1916.8581462899001</v>
      </c>
      <c r="E28" t="str">
        <f>IF(Table5[[#This Row],[Balance 2]]&gt;=Table5[[#This Row],[Balance]],"yes","")</f>
        <v>yes</v>
      </c>
      <c r="F28">
        <f>IF(Table5[[#This Row],[Eligible?]]="yes",Table5[[#This Row],[Balance]],Table5[[#This Row],[Balance 2]])</f>
        <v>1681.65759780902</v>
      </c>
      <c r="G28">
        <f>Table5[[#This Row],[Amt eligible]]/$L$8</f>
        <v>4.6681427242752623E-3</v>
      </c>
      <c r="H28">
        <f>Table5[[#This Row],[% total]]*$L$6</f>
        <v>20.090752656735873</v>
      </c>
      <c r="I28">
        <f>(Table5[[#This Row],[Qi distribution]]/Table5[[#This Row],[Amt eligible]])*52</f>
        <v>0.62124367024024263</v>
      </c>
      <c r="N28" t="s">
        <v>43</v>
      </c>
      <c r="O28">
        <v>3051.3759966657199</v>
      </c>
    </row>
    <row r="29" spans="2:15" x14ac:dyDescent="0.2">
      <c r="B29" t="s">
        <v>35</v>
      </c>
      <c r="C29">
        <v>1546.9468575005601</v>
      </c>
      <c r="D29">
        <f>VLOOKUP(Table5[[#This Row],[Wallet]],N:O,2,FALSE)</f>
        <v>1605.0164362073999</v>
      </c>
      <c r="E29" t="str">
        <f>IF(Table5[[#This Row],[Balance 2]]&gt;=Table5[[#This Row],[Balance]],"yes","")</f>
        <v>yes</v>
      </c>
      <c r="F29">
        <f>IF(Table5[[#This Row],[Eligible?]]="yes",Table5[[#This Row],[Balance]],Table5[[#This Row],[Balance 2]])</f>
        <v>1546.9468575005601</v>
      </c>
      <c r="G29">
        <f>Table5[[#This Row],[Amt eligible]]/$L$8</f>
        <v>4.294196825257543E-3</v>
      </c>
      <c r="H29">
        <f>Table5[[#This Row],[% total]]*$L$6</f>
        <v>18.481364296543415</v>
      </c>
      <c r="I29">
        <f>(Table5[[#This Row],[Qi distribution]]/Table5[[#This Row],[Amt eligible]])*52</f>
        <v>0.62124367024024263</v>
      </c>
      <c r="N29" t="s">
        <v>28</v>
      </c>
      <c r="O29">
        <v>3000.2084530980401</v>
      </c>
    </row>
    <row r="30" spans="2:15" x14ac:dyDescent="0.2">
      <c r="B30" t="s">
        <v>36</v>
      </c>
      <c r="C30">
        <v>1525</v>
      </c>
      <c r="D30">
        <f>VLOOKUP(Table5[[#This Row],[Wallet]],N:O,2,FALSE)</f>
        <v>2040</v>
      </c>
      <c r="E30" t="str">
        <f>IF(Table5[[#This Row],[Balance 2]]&gt;=Table5[[#This Row],[Balance]],"yes","")</f>
        <v>yes</v>
      </c>
      <c r="F30">
        <f>IF(Table5[[#This Row],[Eligible?]]="yes",Table5[[#This Row],[Balance]],Table5[[#This Row],[Balance 2]])</f>
        <v>1525</v>
      </c>
      <c r="G30">
        <f>Table5[[#This Row],[Amt eligible]]/$L$8</f>
        <v>4.2332741598496591E-3</v>
      </c>
      <c r="H30">
        <f>Table5[[#This Row],[% total]]*$L$6</f>
        <v>18.219165329160962</v>
      </c>
      <c r="I30">
        <f>(Table5[[#This Row],[Qi distribution]]/Table5[[#This Row],[Amt eligible]])*52</f>
        <v>0.62124367024024263</v>
      </c>
      <c r="N30" t="s">
        <v>29</v>
      </c>
      <c r="O30">
        <v>2977.4850490169601</v>
      </c>
    </row>
    <row r="31" spans="2:15" x14ac:dyDescent="0.2">
      <c r="B31" t="s">
        <v>37</v>
      </c>
      <c r="C31">
        <v>1499.989</v>
      </c>
      <c r="D31">
        <f>VLOOKUP(Table5[[#This Row],[Wallet]],N:O,2,FALSE)</f>
        <v>1499.989</v>
      </c>
      <c r="E31" t="str">
        <f>IF(Table5[[#This Row],[Balance 2]]&gt;=Table5[[#This Row],[Balance]],"yes","")</f>
        <v>yes</v>
      </c>
      <c r="F31">
        <f>IF(Table5[[#This Row],[Eligible?]]="yes",Table5[[#This Row],[Balance]],Table5[[#This Row],[Balance 2]])</f>
        <v>1499.989</v>
      </c>
      <c r="G31">
        <f>Table5[[#This Row],[Amt eligible]]/$L$8</f>
        <v>4.1638456877106421E-3</v>
      </c>
      <c r="H31">
        <f>Table5[[#This Row],[% total]]*$L$6</f>
        <v>17.920359070769063</v>
      </c>
      <c r="I31">
        <f>(Table5[[#This Row],[Qi distribution]]/Table5[[#This Row],[Amt eligible]])*52</f>
        <v>0.62124367024024263</v>
      </c>
      <c r="N31" t="s">
        <v>30</v>
      </c>
      <c r="O31">
        <v>2744.7690930774202</v>
      </c>
    </row>
    <row r="32" spans="2:15" x14ac:dyDescent="0.2">
      <c r="B32" t="s">
        <v>39</v>
      </c>
      <c r="C32">
        <v>1471.09584</v>
      </c>
      <c r="D32">
        <f>VLOOKUP(Table5[[#This Row],[Wallet]],N:O,2,FALSE)</f>
        <v>1548.1358399999999</v>
      </c>
      <c r="E32" t="str">
        <f>IF(Table5[[#This Row],[Balance 2]]&gt;=Table5[[#This Row],[Balance]],"yes","")</f>
        <v>yes</v>
      </c>
      <c r="F32">
        <f>IF(Table5[[#This Row],[Eligible?]]="yes",Table5[[#This Row],[Balance]],Table5[[#This Row],[Balance 2]])</f>
        <v>1471.09584</v>
      </c>
      <c r="G32">
        <f>Table5[[#This Row],[Amt eligible]]/$L$8</f>
        <v>4.0836406597602147E-3</v>
      </c>
      <c r="H32">
        <f>Table5[[#This Row],[% total]]*$L$6</f>
        <v>17.575172671476011</v>
      </c>
      <c r="I32">
        <f>(Table5[[#This Row],[Qi distribution]]/Table5[[#This Row],[Amt eligible]])*52</f>
        <v>0.62124367024024252</v>
      </c>
      <c r="N32" t="s">
        <v>31</v>
      </c>
      <c r="O32">
        <v>2647.0283704870199</v>
      </c>
    </row>
    <row r="33" spans="2:15" x14ac:dyDescent="0.2">
      <c r="B33" t="s">
        <v>40</v>
      </c>
      <c r="C33">
        <v>1424.51399918471</v>
      </c>
      <c r="D33">
        <f>VLOOKUP(Table5[[#This Row],[Wallet]],N:O,2,FALSE)</f>
        <v>1584.07249417049</v>
      </c>
      <c r="E33" t="str">
        <f>IF(Table5[[#This Row],[Balance 2]]&gt;=Table5[[#This Row],[Balance]],"yes","")</f>
        <v>yes</v>
      </c>
      <c r="F33">
        <f>IF(Table5[[#This Row],[Eligible?]]="yes",Table5[[#This Row],[Balance]],Table5[[#This Row],[Balance 2]])</f>
        <v>1424.51399918471</v>
      </c>
      <c r="G33">
        <f>Table5[[#This Row],[Amt eligible]]/$L$8</f>
        <v>3.9543333135034298E-3</v>
      </c>
      <c r="H33">
        <f>Table5[[#This Row],[% total]]*$L$6</f>
        <v>17.01865971465606</v>
      </c>
      <c r="I33">
        <f>(Table5[[#This Row],[Qi distribution]]/Table5[[#This Row],[Amt eligible]])*52</f>
        <v>0.62124367024024252</v>
      </c>
      <c r="N33" t="s">
        <v>32</v>
      </c>
      <c r="O33">
        <v>2076.1270064486898</v>
      </c>
    </row>
    <row r="34" spans="2:15" x14ac:dyDescent="0.2">
      <c r="B34" t="s">
        <v>41</v>
      </c>
      <c r="C34">
        <v>1387.03512889936</v>
      </c>
      <c r="D34">
        <f>VLOOKUP(Table5[[#This Row],[Wallet]],N:O,2,FALSE)</f>
        <v>1387.03512889936</v>
      </c>
      <c r="E34" t="str">
        <f>IF(Table5[[#This Row],[Balance 2]]&gt;=Table5[[#This Row],[Balance]],"yes","")</f>
        <v>yes</v>
      </c>
      <c r="F34">
        <f>IF(Table5[[#This Row],[Eligible?]]="yes",Table5[[#This Row],[Balance]],Table5[[#This Row],[Balance 2]])</f>
        <v>1387.03512889936</v>
      </c>
      <c r="G34">
        <f>Table5[[#This Row],[Amt eligible]]/$L$8</f>
        <v>3.8502950622776402E-3</v>
      </c>
      <c r="H34">
        <f>Table5[[#This Row],[% total]]*$L$6</f>
        <v>16.570899889030507</v>
      </c>
      <c r="I34">
        <f>(Table5[[#This Row],[Qi distribution]]/Table5[[#This Row],[Amt eligible]])*52</f>
        <v>0.62124367024024252</v>
      </c>
      <c r="N34" t="s">
        <v>36</v>
      </c>
      <c r="O34">
        <v>2040</v>
      </c>
    </row>
    <row r="35" spans="2:15" x14ac:dyDescent="0.2">
      <c r="B35" t="s">
        <v>42</v>
      </c>
      <c r="C35">
        <v>1288.9720420293299</v>
      </c>
      <c r="D35">
        <f>VLOOKUP(Table5[[#This Row],[Wallet]],N:O,2,FALSE)</f>
        <v>1358.73571962093</v>
      </c>
      <c r="E35" t="str">
        <f>IF(Table5[[#This Row],[Balance 2]]&gt;=Table5[[#This Row],[Balance]],"yes","")</f>
        <v>yes</v>
      </c>
      <c r="F35">
        <f>IF(Table5[[#This Row],[Eligible?]]="yes",Table5[[#This Row],[Balance]],Table5[[#This Row],[Balance 2]])</f>
        <v>1288.9720420293299</v>
      </c>
      <c r="G35">
        <f>Table5[[#This Row],[Amt eligible]]/$L$8</f>
        <v>3.5780800251091218E-3</v>
      </c>
      <c r="H35">
        <f>Table5[[#This Row],[% total]]*$L$6</f>
        <v>15.399340812064638</v>
      </c>
      <c r="I35">
        <f>(Table5[[#This Row],[Qi distribution]]/Table5[[#This Row],[Amt eligible]])*52</f>
        <v>0.62124367024024263</v>
      </c>
      <c r="N35" t="s">
        <v>34</v>
      </c>
      <c r="O35">
        <v>1916.8581462899001</v>
      </c>
    </row>
    <row r="36" spans="2:15" x14ac:dyDescent="0.2">
      <c r="B36" t="s">
        <v>43</v>
      </c>
      <c r="C36">
        <v>1271.8433989195601</v>
      </c>
      <c r="D36">
        <f>VLOOKUP(Table5[[#This Row],[Wallet]],N:O,2,FALSE)</f>
        <v>3051.3759966657199</v>
      </c>
      <c r="E36" t="str">
        <f>IF(Table5[[#This Row],[Balance 2]]&gt;=Table5[[#This Row],[Balance]],"yes","")</f>
        <v>yes</v>
      </c>
      <c r="F36">
        <f>IF(Table5[[#This Row],[Eligible?]]="yes",Table5[[#This Row],[Balance]],Table5[[#This Row],[Balance 2]])</f>
        <v>1271.8433989195601</v>
      </c>
      <c r="G36">
        <f>Table5[[#This Row],[Amt eligible]]/$L$8</f>
        <v>3.5305323252600228E-3</v>
      </c>
      <c r="H36">
        <f>Table5[[#This Row],[% total]]*$L$6</f>
        <v>15.194705021454087</v>
      </c>
      <c r="I36">
        <f>(Table5[[#This Row],[Qi distribution]]/Table5[[#This Row],[Amt eligible]])*52</f>
        <v>0.62124367024024263</v>
      </c>
      <c r="N36" t="s">
        <v>33</v>
      </c>
      <c r="O36">
        <v>1750.7170272512001</v>
      </c>
    </row>
    <row r="37" spans="2:15" x14ac:dyDescent="0.2">
      <c r="B37" t="s">
        <v>44</v>
      </c>
      <c r="C37">
        <v>1208.4106211437399</v>
      </c>
      <c r="D37">
        <f>VLOOKUP(Table5[[#This Row],[Wallet]],N:O,2,FALSE)</f>
        <v>1225.9607447573801</v>
      </c>
      <c r="E37" t="str">
        <f>IF(Table5[[#This Row],[Balance 2]]&gt;=Table5[[#This Row],[Balance]],"yes","")</f>
        <v>yes</v>
      </c>
      <c r="F37">
        <f>IF(Table5[[#This Row],[Eligible?]]="yes",Table5[[#This Row],[Balance]],Table5[[#This Row],[Balance 2]])</f>
        <v>1208.4106211437399</v>
      </c>
      <c r="G37">
        <f>Table5[[#This Row],[Amt eligible]]/$L$8</f>
        <v>3.3544481685086362E-3</v>
      </c>
      <c r="H37">
        <f>Table5[[#This Row],[% total]]*$L$6</f>
        <v>14.43687402762747</v>
      </c>
      <c r="I37">
        <f>(Table5[[#This Row],[Qi distribution]]/Table5[[#This Row],[Amt eligible]])*52</f>
        <v>0.62124367024024274</v>
      </c>
      <c r="N37" t="s">
        <v>35</v>
      </c>
      <c r="O37">
        <v>1605.0164362073999</v>
      </c>
    </row>
    <row r="38" spans="2:15" x14ac:dyDescent="0.2">
      <c r="B38" t="s">
        <v>45</v>
      </c>
      <c r="C38">
        <v>1121.5797033946201</v>
      </c>
      <c r="D38">
        <f>VLOOKUP(Table5[[#This Row],[Wallet]],N:O,2,FALSE)</f>
        <v>1121.5797033946201</v>
      </c>
      <c r="E38" t="str">
        <f>IF(Table5[[#This Row],[Balance 2]]&gt;=Table5[[#This Row],[Balance]],"yes","")</f>
        <v>yes</v>
      </c>
      <c r="F38">
        <f>IF(Table5[[#This Row],[Eligible?]]="yes",Table5[[#This Row],[Balance]],Table5[[#This Row],[Balance 2]])</f>
        <v>1121.5797033946201</v>
      </c>
      <c r="G38">
        <f>Table5[[#This Row],[Amt eligible]]/$L$8</f>
        <v>3.1134127059621571E-3</v>
      </c>
      <c r="H38">
        <f>Table5[[#This Row],[% total]]*$L$6</f>
        <v>13.399505603919932</v>
      </c>
      <c r="I38">
        <f>(Table5[[#This Row],[Qi distribution]]/Table5[[#This Row],[Amt eligible]])*52</f>
        <v>0.62124367024024263</v>
      </c>
      <c r="N38" t="s">
        <v>40</v>
      </c>
      <c r="O38">
        <v>1584.07249417049</v>
      </c>
    </row>
    <row r="39" spans="2:15" x14ac:dyDescent="0.2">
      <c r="B39" t="s">
        <v>46</v>
      </c>
      <c r="C39">
        <v>1108.82426679788</v>
      </c>
      <c r="D39">
        <f>VLOOKUP(Table5[[#This Row],[Wallet]],N:O,2,FALSE)</f>
        <v>1334.2601251208</v>
      </c>
      <c r="E39" t="str">
        <f>IF(Table5[[#This Row],[Balance 2]]&gt;=Table5[[#This Row],[Balance]],"yes","")</f>
        <v>yes</v>
      </c>
      <c r="F39">
        <f>IF(Table5[[#This Row],[Eligible?]]="yes",Table5[[#This Row],[Balance]],Table5[[#This Row],[Balance 2]])</f>
        <v>1108.82426679788</v>
      </c>
      <c r="G39">
        <f>Table5[[#This Row],[Amt eligible]]/$L$8</f>
        <v>3.0780046665243995E-3</v>
      </c>
      <c r="H39">
        <f>Table5[[#This Row],[% total]]*$L$6</f>
        <v>13.24711648378771</v>
      </c>
      <c r="I39">
        <f>(Table5[[#This Row],[Qi distribution]]/Table5[[#This Row],[Amt eligible]])*52</f>
        <v>0.62124367024024263</v>
      </c>
      <c r="N39" t="s">
        <v>39</v>
      </c>
      <c r="O39">
        <v>1548.1358399999999</v>
      </c>
    </row>
    <row r="40" spans="2:15" x14ac:dyDescent="0.2">
      <c r="B40" t="s">
        <v>47</v>
      </c>
      <c r="C40">
        <v>1069.78854719785</v>
      </c>
      <c r="D40">
        <f>VLOOKUP(Table5[[#This Row],[Wallet]],N:O,2,FALSE)</f>
        <v>1125.57510138374</v>
      </c>
      <c r="E40" t="str">
        <f>IF(Table5[[#This Row],[Balance 2]]&gt;=Table5[[#This Row],[Balance]],"yes","")</f>
        <v>yes</v>
      </c>
      <c r="F40">
        <f>IF(Table5[[#This Row],[Eligible?]]="yes",Table5[[#This Row],[Balance]],Table5[[#This Row],[Balance 2]])</f>
        <v>1069.78854719785</v>
      </c>
      <c r="G40">
        <f>Table5[[#This Row],[Amt eligible]]/$L$8</f>
        <v>2.9696447300693544E-3</v>
      </c>
      <c r="H40">
        <f>Table5[[#This Row],[% total]]*$L$6</f>
        <v>12.780756989272488</v>
      </c>
      <c r="I40">
        <f>(Table5[[#This Row],[Qi distribution]]/Table5[[#This Row],[Amt eligible]])*52</f>
        <v>0.62124367024024263</v>
      </c>
      <c r="N40" t="s">
        <v>37</v>
      </c>
      <c r="O40">
        <v>1499.989</v>
      </c>
    </row>
    <row r="41" spans="2:15" x14ac:dyDescent="0.2">
      <c r="B41" t="s">
        <v>49</v>
      </c>
      <c r="C41">
        <v>1022.65</v>
      </c>
      <c r="D41">
        <f>VLOOKUP(Table5[[#This Row],[Wallet]],N:O,2,FALSE)</f>
        <v>1125.5</v>
      </c>
      <c r="E41" t="str">
        <f>IF(Table5[[#This Row],[Balance 2]]&gt;=Table5[[#This Row],[Balance]],"yes","")</f>
        <v>yes</v>
      </c>
      <c r="F41">
        <f>IF(Table5[[#This Row],[Eligible?]]="yes",Table5[[#This Row],[Balance]],Table5[[#This Row],[Balance 2]])</f>
        <v>1022.65</v>
      </c>
      <c r="G41">
        <f>Table5[[#This Row],[Amt eligible]]/$L$8</f>
        <v>2.8387920128329532E-3</v>
      </c>
      <c r="H41">
        <f>Table5[[#This Row],[% total]]*$L$6</f>
        <v>12.217593064830464</v>
      </c>
      <c r="I41">
        <f>(Table5[[#This Row],[Qi distribution]]/Table5[[#This Row],[Amt eligible]])*52</f>
        <v>0.62124367024024263</v>
      </c>
      <c r="N41" t="s">
        <v>41</v>
      </c>
      <c r="O41">
        <v>1387.03512889936</v>
      </c>
    </row>
    <row r="42" spans="2:15" x14ac:dyDescent="0.2">
      <c r="B42" t="s">
        <v>50</v>
      </c>
      <c r="C42">
        <v>1019.80226405427</v>
      </c>
      <c r="D42">
        <f>VLOOKUP(Table5[[#This Row],[Wallet]],N:O,2,FALSE)</f>
        <v>1019.80226405427</v>
      </c>
      <c r="E42" t="str">
        <f>IF(Table5[[#This Row],[Balance 2]]&gt;=Table5[[#This Row],[Balance]],"yes","")</f>
        <v>yes</v>
      </c>
      <c r="F42">
        <f>IF(Table5[[#This Row],[Eligible?]]="yes",Table5[[#This Row],[Balance]],Table5[[#This Row],[Balance 2]])</f>
        <v>1019.80226405427</v>
      </c>
      <c r="G42">
        <f>Table5[[#This Row],[Amt eligible]]/$L$8</f>
        <v>2.8308869328374556E-3</v>
      </c>
      <c r="H42">
        <f>Table5[[#This Row],[% total]]*$L$6</f>
        <v>12.183571181545842</v>
      </c>
      <c r="I42">
        <f>(Table5[[#This Row],[Qi distribution]]/Table5[[#This Row],[Amt eligible]])*52</f>
        <v>0.62124367024024263</v>
      </c>
      <c r="N42" t="s">
        <v>42</v>
      </c>
      <c r="O42">
        <v>1358.73571962093</v>
      </c>
    </row>
    <row r="43" spans="2:15" x14ac:dyDescent="0.2">
      <c r="B43" t="s">
        <v>51</v>
      </c>
      <c r="C43">
        <v>1005.15</v>
      </c>
      <c r="D43">
        <f>VLOOKUP(Table5[[#This Row],[Wallet]],N:O,2,FALSE)</f>
        <v>1074.6391256336799</v>
      </c>
      <c r="E43" t="str">
        <f>IF(Table5[[#This Row],[Balance 2]]&gt;=Table5[[#This Row],[Balance]],"yes","")</f>
        <v>yes</v>
      </c>
      <c r="F43">
        <f>IF(Table5[[#This Row],[Eligible?]]="yes",Table5[[#This Row],[Balance]],Table5[[#This Row],[Balance 2]])</f>
        <v>1005.15</v>
      </c>
      <c r="G43">
        <f>Table5[[#This Row],[Amt eligible]]/$L$8</f>
        <v>2.7902134569002522E-3</v>
      </c>
      <c r="H43">
        <f>Table5[[#This Row],[% total]]*$L$6</f>
        <v>12.008520675807306</v>
      </c>
      <c r="I43">
        <f>(Table5[[#This Row],[Qi distribution]]/Table5[[#This Row],[Amt eligible]])*52</f>
        <v>0.62124367024024263</v>
      </c>
      <c r="N43" t="s">
        <v>46</v>
      </c>
      <c r="O43">
        <v>1334.2601251208</v>
      </c>
    </row>
    <row r="44" spans="2:15" x14ac:dyDescent="0.2">
      <c r="B44" t="s">
        <v>52</v>
      </c>
      <c r="C44">
        <v>1000</v>
      </c>
      <c r="D44">
        <f>VLOOKUP(Table5[[#This Row],[Wallet]],N:O,2,FALSE)</f>
        <v>1000</v>
      </c>
      <c r="E44" t="str">
        <f>IF(Table5[[#This Row],[Balance 2]]&gt;=Table5[[#This Row],[Balance]],"yes","")</f>
        <v>yes</v>
      </c>
      <c r="F44">
        <f>IF(Table5[[#This Row],[Eligible?]]="yes",Table5[[#This Row],[Balance]],Table5[[#This Row],[Balance 2]])</f>
        <v>1000</v>
      </c>
      <c r="G44">
        <f>Table5[[#This Row],[Amt eligible]]/$L$8</f>
        <v>2.7759174818686285E-3</v>
      </c>
      <c r="H44">
        <f>Table5[[#This Row],[% total]]*$L$6</f>
        <v>11.946993658466203</v>
      </c>
      <c r="I44">
        <f>(Table5[[#This Row],[Qi distribution]]/Table5[[#This Row],[Amt eligible]])*52</f>
        <v>0.62124367024024252</v>
      </c>
      <c r="N44" t="s">
        <v>44</v>
      </c>
      <c r="O44">
        <v>1225.9607447573801</v>
      </c>
    </row>
    <row r="45" spans="2:15" x14ac:dyDescent="0.2">
      <c r="B45" t="s">
        <v>53</v>
      </c>
      <c r="C45">
        <v>948</v>
      </c>
      <c r="D45">
        <f>VLOOKUP(Table5[[#This Row],[Wallet]],N:O,2,FALSE)</f>
        <v>948</v>
      </c>
      <c r="E45" t="str">
        <f>IF(Table5[[#This Row],[Balance 2]]&gt;=Table5[[#This Row],[Balance]],"yes","")</f>
        <v>yes</v>
      </c>
      <c r="F45">
        <f>IF(Table5[[#This Row],[Eligible?]]="yes",Table5[[#This Row],[Balance]],Table5[[#This Row],[Balance 2]])</f>
        <v>948</v>
      </c>
      <c r="G45">
        <f>Table5[[#This Row],[Amt eligible]]/$L$8</f>
        <v>2.6315697728114601E-3</v>
      </c>
      <c r="H45">
        <f>Table5[[#This Row],[% total]]*$L$6</f>
        <v>11.325749988225962</v>
      </c>
      <c r="I45">
        <f>(Table5[[#This Row],[Qi distribution]]/Table5[[#This Row],[Amt eligible]])*52</f>
        <v>0.62124367024024263</v>
      </c>
      <c r="N45" t="s">
        <v>47</v>
      </c>
      <c r="O45">
        <v>1125.57510138374</v>
      </c>
    </row>
    <row r="46" spans="2:15" x14ac:dyDescent="0.2">
      <c r="B46" t="s">
        <v>54</v>
      </c>
      <c r="C46">
        <v>832.55690850604901</v>
      </c>
      <c r="D46">
        <f>VLOOKUP(Table5[[#This Row],[Wallet]],N:O,2,FALSE)</f>
        <v>832.55690850604901</v>
      </c>
      <c r="E46" t="str">
        <f>IF(Table5[[#This Row],[Balance 2]]&gt;=Table5[[#This Row],[Balance]],"yes","")</f>
        <v>yes</v>
      </c>
      <c r="F46">
        <f>IF(Table5[[#This Row],[Eligible?]]="yes",Table5[[#This Row],[Balance]],Table5[[#This Row],[Balance 2]])</f>
        <v>832.55690850604901</v>
      </c>
      <c r="G46">
        <f>Table5[[#This Row],[Amt eligible]]/$L$8</f>
        <v>2.3111092769724419E-3</v>
      </c>
      <c r="H46">
        <f>Table5[[#This Row],[% total]]*$L$6</f>
        <v>9.9465521062339963</v>
      </c>
      <c r="I46">
        <f>(Table5[[#This Row],[Qi distribution]]/Table5[[#This Row],[Amt eligible]])*52</f>
        <v>0.62124367024024263</v>
      </c>
      <c r="N46" t="s">
        <v>49</v>
      </c>
      <c r="O46">
        <v>1125.5</v>
      </c>
    </row>
    <row r="47" spans="2:15" x14ac:dyDescent="0.2">
      <c r="B47" t="s">
        <v>55</v>
      </c>
      <c r="C47">
        <v>828.06505413604896</v>
      </c>
      <c r="D47">
        <f>VLOOKUP(Table5[[#This Row],[Wallet]],N:O,2,FALSE)</f>
        <v>864.30909481241304</v>
      </c>
      <c r="E47" t="str">
        <f>IF(Table5[[#This Row],[Balance 2]]&gt;=Table5[[#This Row],[Balance]],"yes","")</f>
        <v>yes</v>
      </c>
      <c r="F47">
        <f>IF(Table5[[#This Row],[Eligible?]]="yes",Table5[[#This Row],[Balance]],Table5[[#This Row],[Balance 2]])</f>
        <v>828.06505413604896</v>
      </c>
      <c r="G47">
        <f>Table5[[#This Row],[Amt eligible]]/$L$8</f>
        <v>2.2986402599007509E-3</v>
      </c>
      <c r="H47">
        <f>Table5[[#This Row],[% total]]*$L$6</f>
        <v>9.8928879505608514</v>
      </c>
      <c r="I47">
        <f>(Table5[[#This Row],[Qi distribution]]/Table5[[#This Row],[Amt eligible]])*52</f>
        <v>0.62124367024024263</v>
      </c>
      <c r="N47" t="s">
        <v>45</v>
      </c>
      <c r="O47">
        <v>1121.5797033946201</v>
      </c>
    </row>
    <row r="48" spans="2:15" x14ac:dyDescent="0.2">
      <c r="B48" t="s">
        <v>56</v>
      </c>
      <c r="C48">
        <v>789.37507169508899</v>
      </c>
      <c r="D48">
        <f>VLOOKUP(Table5[[#This Row],[Wallet]],N:O,2,FALSE)</f>
        <v>789.37507169508899</v>
      </c>
      <c r="E48" t="str">
        <f>IF(Table5[[#This Row],[Balance 2]]&gt;=Table5[[#This Row],[Balance]],"yes","")</f>
        <v>yes</v>
      </c>
      <c r="F48">
        <f>IF(Table5[[#This Row],[Eligible?]]="yes",Table5[[#This Row],[Balance]],Table5[[#This Row],[Balance 2]])</f>
        <v>789.37507169508899</v>
      </c>
      <c r="G48">
        <f>Table5[[#This Row],[Amt eligible]]/$L$8</f>
        <v>2.1912400612696995E-3</v>
      </c>
      <c r="H48">
        <f>Table5[[#This Row],[% total]]*$L$6</f>
        <v>9.4306589756925323</v>
      </c>
      <c r="I48">
        <f>(Table5[[#This Row],[Qi distribution]]/Table5[[#This Row],[Amt eligible]])*52</f>
        <v>0.62124367024024252</v>
      </c>
      <c r="N48" t="s">
        <v>51</v>
      </c>
      <c r="O48">
        <v>1074.6391256336799</v>
      </c>
    </row>
    <row r="49" spans="2:15" x14ac:dyDescent="0.2">
      <c r="B49" t="s">
        <v>57</v>
      </c>
      <c r="C49">
        <v>749.07343232345897</v>
      </c>
      <c r="D49">
        <f>VLOOKUP(Table5[[#This Row],[Wallet]],N:O,2,FALSE)</f>
        <v>749.07343232345897</v>
      </c>
      <c r="E49" t="str">
        <f>IF(Table5[[#This Row],[Balance 2]]&gt;=Table5[[#This Row],[Balance]],"yes","")</f>
        <v>yes</v>
      </c>
      <c r="F49">
        <f>IF(Table5[[#This Row],[Eligible?]]="yes",Table5[[#This Row],[Balance]],Table5[[#This Row],[Balance 2]])</f>
        <v>749.07343232345897</v>
      </c>
      <c r="G49">
        <f>Table5[[#This Row],[Amt eligible]]/$L$8</f>
        <v>2.079366035990027E-3</v>
      </c>
      <c r="H49">
        <f>Table5[[#This Row],[% total]]*$L$6</f>
        <v>8.949175545693878</v>
      </c>
      <c r="I49">
        <f>(Table5[[#This Row],[Qi distribution]]/Table5[[#This Row],[Amt eligible]])*52</f>
        <v>0.62124367024024263</v>
      </c>
      <c r="N49" t="s">
        <v>50</v>
      </c>
      <c r="O49">
        <v>1019.80226405427</v>
      </c>
    </row>
    <row r="50" spans="2:15" x14ac:dyDescent="0.2">
      <c r="B50" t="s">
        <v>58</v>
      </c>
      <c r="C50">
        <v>729.83411971524697</v>
      </c>
      <c r="D50">
        <f>VLOOKUP(Table5[[#This Row],[Wallet]],N:O,2,FALSE)</f>
        <v>741.76867471602395</v>
      </c>
      <c r="E50" t="str">
        <f>IF(Table5[[#This Row],[Balance 2]]&gt;=Table5[[#This Row],[Balance]],"yes","")</f>
        <v>yes</v>
      </c>
      <c r="F50">
        <f>IF(Table5[[#This Row],[Eligible?]]="yes",Table5[[#This Row],[Balance]],Table5[[#This Row],[Balance 2]])</f>
        <v>729.83411971524697</v>
      </c>
      <c r="G50">
        <f>Table5[[#This Row],[Amt eligible]]/$L$8</f>
        <v>2.0259592917817558E-3</v>
      </c>
      <c r="H50">
        <f>Table5[[#This Row],[% total]]*$L$6</f>
        <v>8.7193235999703216</v>
      </c>
      <c r="I50">
        <f>(Table5[[#This Row],[Qi distribution]]/Table5[[#This Row],[Amt eligible]])*52</f>
        <v>0.62124367024024274</v>
      </c>
      <c r="N50" t="s">
        <v>354</v>
      </c>
      <c r="O50">
        <v>1006.28111635611</v>
      </c>
    </row>
    <row r="51" spans="2:15" x14ac:dyDescent="0.2">
      <c r="B51" t="s">
        <v>59</v>
      </c>
      <c r="C51">
        <v>680.79756232916804</v>
      </c>
      <c r="D51">
        <f>VLOOKUP(Table5[[#This Row],[Wallet]],N:O,2,FALSE)</f>
        <v>680.79756232916804</v>
      </c>
      <c r="E51" t="str">
        <f>IF(Table5[[#This Row],[Balance 2]]&gt;=Table5[[#This Row],[Balance]],"yes","")</f>
        <v>yes</v>
      </c>
      <c r="F51">
        <f>IF(Table5[[#This Row],[Eligible?]]="yes",Table5[[#This Row],[Balance]],Table5[[#This Row],[Balance 2]])</f>
        <v>680.79756232916804</v>
      </c>
      <c r="G51">
        <f>Table5[[#This Row],[Amt eligible]]/$L$8</f>
        <v>1.889837854883085E-3</v>
      </c>
      <c r="H51">
        <f>Table5[[#This Row],[% total]]*$L$6</f>
        <v>8.1334841598458212</v>
      </c>
      <c r="I51">
        <f>(Table5[[#This Row],[Qi distribution]]/Table5[[#This Row],[Amt eligible]])*52</f>
        <v>0.62124367024024263</v>
      </c>
      <c r="N51" t="s">
        <v>52</v>
      </c>
      <c r="O51">
        <v>1000</v>
      </c>
    </row>
    <row r="52" spans="2:15" x14ac:dyDescent="0.2">
      <c r="B52" t="s">
        <v>60</v>
      </c>
      <c r="C52">
        <v>575.09569755223197</v>
      </c>
      <c r="D52">
        <f>VLOOKUP(Table5[[#This Row],[Wallet]],N:O,2,FALSE)</f>
        <v>575.09569755223197</v>
      </c>
      <c r="E52" t="str">
        <f>IF(Table5[[#This Row],[Balance 2]]&gt;=Table5[[#This Row],[Balance]],"yes","")</f>
        <v>yes</v>
      </c>
      <c r="F52">
        <f>IF(Table5[[#This Row],[Eligible?]]="yes",Table5[[#This Row],[Balance]],Table5[[#This Row],[Balance 2]])</f>
        <v>575.09569755223197</v>
      </c>
      <c r="G52">
        <f>Table5[[#This Row],[Amt eligible]]/$L$8</f>
        <v>1.5964182005826742E-3</v>
      </c>
      <c r="H52">
        <f>Table5[[#This Row],[% total]]*$L$6</f>
        <v>6.8706646516677132</v>
      </c>
      <c r="I52">
        <f>(Table5[[#This Row],[Qi distribution]]/Table5[[#This Row],[Amt eligible]])*52</f>
        <v>0.62124367024024252</v>
      </c>
      <c r="N52" t="s">
        <v>355</v>
      </c>
      <c r="O52">
        <v>1000</v>
      </c>
    </row>
    <row r="53" spans="2:15" x14ac:dyDescent="0.2">
      <c r="B53" t="s">
        <v>61</v>
      </c>
      <c r="C53">
        <v>557.79971152012797</v>
      </c>
      <c r="D53">
        <f>VLOOKUP(Table5[[#This Row],[Wallet]],N:O,2,FALSE)</f>
        <v>658.58186710460097</v>
      </c>
      <c r="E53" t="str">
        <f>IF(Table5[[#This Row],[Balance 2]]&gt;=Table5[[#This Row],[Balance]],"yes","")</f>
        <v>yes</v>
      </c>
      <c r="F53">
        <f>IF(Table5[[#This Row],[Eligible?]]="yes",Table5[[#This Row],[Balance]],Table5[[#This Row],[Balance 2]])</f>
        <v>557.79971152012797</v>
      </c>
      <c r="G53">
        <f>Table5[[#This Row],[Amt eligible]]/$L$8</f>
        <v>1.548405970590001E-3</v>
      </c>
      <c r="H53">
        <f>Table5[[#This Row],[% total]]*$L$6</f>
        <v>6.664029616225247</v>
      </c>
      <c r="I53">
        <f>(Table5[[#This Row],[Qi distribution]]/Table5[[#This Row],[Amt eligible]])*52</f>
        <v>0.62124367024024263</v>
      </c>
      <c r="N53" t="s">
        <v>67</v>
      </c>
      <c r="O53">
        <v>972.70372305947399</v>
      </c>
    </row>
    <row r="54" spans="2:15" x14ac:dyDescent="0.2">
      <c r="B54" t="s">
        <v>62</v>
      </c>
      <c r="C54">
        <v>541.60852586964597</v>
      </c>
      <c r="D54">
        <f>VLOOKUP(Table5[[#This Row],[Wallet]],N:O,2,FALSE)</f>
        <v>570.14002258432504</v>
      </c>
      <c r="E54" t="str">
        <f>IF(Table5[[#This Row],[Balance 2]]&gt;=Table5[[#This Row],[Balance]],"yes","")</f>
        <v>yes</v>
      </c>
      <c r="F54">
        <f>IF(Table5[[#This Row],[Eligible?]]="yes",Table5[[#This Row],[Balance]],Table5[[#This Row],[Balance 2]])</f>
        <v>541.60852586964597</v>
      </c>
      <c r="G54">
        <f>Table5[[#This Row],[Amt eligible]]/$L$8</f>
        <v>1.5034605752906477E-3</v>
      </c>
      <c r="H54">
        <f>Table5[[#This Row],[% total]]*$L$6</f>
        <v>6.4705936239358897</v>
      </c>
      <c r="I54">
        <f>(Table5[[#This Row],[Qi distribution]]/Table5[[#This Row],[Amt eligible]])*52</f>
        <v>0.62124367024024263</v>
      </c>
      <c r="N54" t="s">
        <v>53</v>
      </c>
      <c r="O54">
        <v>948</v>
      </c>
    </row>
    <row r="55" spans="2:15" x14ac:dyDescent="0.2">
      <c r="B55" t="s">
        <v>63</v>
      </c>
      <c r="C55">
        <v>503.29397469858299</v>
      </c>
      <c r="D55">
        <f>VLOOKUP(Table5[[#This Row],[Wallet]],N:O,2,FALSE)</f>
        <v>503.29397469858299</v>
      </c>
      <c r="E55" t="str">
        <f>IF(Table5[[#This Row],[Balance 2]]&gt;=Table5[[#This Row],[Balance]],"yes","")</f>
        <v>yes</v>
      </c>
      <c r="F55">
        <f>IF(Table5[[#This Row],[Eligible?]]="yes",Table5[[#This Row],[Balance]],Table5[[#This Row],[Balance 2]])</f>
        <v>503.29397469858299</v>
      </c>
      <c r="G55">
        <f>Table5[[#This Row],[Amt eligible]]/$L$8</f>
        <v>1.3971025428849437E-3</v>
      </c>
      <c r="H55">
        <f>Table5[[#This Row],[% total]]*$L$6</f>
        <v>6.0128499240682212</v>
      </c>
      <c r="I55">
        <f>(Table5[[#This Row],[Qi distribution]]/Table5[[#This Row],[Amt eligible]])*52</f>
        <v>0.62124367024024263</v>
      </c>
      <c r="N55" t="s">
        <v>55</v>
      </c>
      <c r="O55">
        <v>864.30909481241304</v>
      </c>
    </row>
    <row r="56" spans="2:15" x14ac:dyDescent="0.2">
      <c r="B56" t="s">
        <v>64</v>
      </c>
      <c r="C56">
        <v>500</v>
      </c>
      <c r="D56">
        <f>VLOOKUP(Table5[[#This Row],[Wallet]],N:O,2,FALSE)</f>
        <v>500</v>
      </c>
      <c r="E56" t="str">
        <f>IF(Table5[[#This Row],[Balance 2]]&gt;=Table5[[#This Row],[Balance]],"yes","")</f>
        <v>yes</v>
      </c>
      <c r="F56">
        <f>IF(Table5[[#This Row],[Eligible?]]="yes",Table5[[#This Row],[Balance]],Table5[[#This Row],[Balance 2]])</f>
        <v>500</v>
      </c>
      <c r="G56">
        <f>Table5[[#This Row],[Amt eligible]]/$L$8</f>
        <v>1.3879587409343142E-3</v>
      </c>
      <c r="H56">
        <f>Table5[[#This Row],[% total]]*$L$6</f>
        <v>5.9734968292331017</v>
      </c>
      <c r="I56">
        <f>(Table5[[#This Row],[Qi distribution]]/Table5[[#This Row],[Amt eligible]])*52</f>
        <v>0.62124367024024252</v>
      </c>
      <c r="N56" t="s">
        <v>54</v>
      </c>
      <c r="O56">
        <v>832.55690850604901</v>
      </c>
    </row>
    <row r="57" spans="2:15" x14ac:dyDescent="0.2">
      <c r="B57" t="s">
        <v>65</v>
      </c>
      <c r="C57">
        <v>490.43</v>
      </c>
      <c r="D57">
        <f>VLOOKUP(Table5[[#This Row],[Wallet]],N:O,2,FALSE)</f>
        <v>490.43</v>
      </c>
      <c r="E57" t="str">
        <f>IF(Table5[[#This Row],[Balance 2]]&gt;=Table5[[#This Row],[Balance]],"yes","")</f>
        <v>yes</v>
      </c>
      <c r="F57">
        <f>IF(Table5[[#This Row],[Eligible?]]="yes",Table5[[#This Row],[Balance]],Table5[[#This Row],[Balance 2]])</f>
        <v>490.43</v>
      </c>
      <c r="G57">
        <f>Table5[[#This Row],[Amt eligible]]/$L$8</f>
        <v>1.3613932106328315E-3</v>
      </c>
      <c r="H57">
        <f>Table5[[#This Row],[% total]]*$L$6</f>
        <v>5.8591640999215802</v>
      </c>
      <c r="I57">
        <f>(Table5[[#This Row],[Qi distribution]]/Table5[[#This Row],[Amt eligible]])*52</f>
        <v>0.62124367024024252</v>
      </c>
      <c r="N57" t="s">
        <v>56</v>
      </c>
      <c r="O57">
        <v>789.37507169508899</v>
      </c>
    </row>
    <row r="58" spans="2:15" x14ac:dyDescent="0.2">
      <c r="B58" t="s">
        <v>67</v>
      </c>
      <c r="C58">
        <v>463.14450372196399</v>
      </c>
      <c r="D58">
        <f>VLOOKUP(Table5[[#This Row],[Wallet]],N:O,2,FALSE)</f>
        <v>972.70372305947399</v>
      </c>
      <c r="E58" t="str">
        <f>IF(Table5[[#This Row],[Balance 2]]&gt;=Table5[[#This Row],[Balance]],"yes","")</f>
        <v>yes</v>
      </c>
      <c r="F58">
        <f>IF(Table5[[#This Row],[Eligible?]]="yes",Table5[[#This Row],[Balance]],Table5[[#This Row],[Balance 2]])</f>
        <v>463.14450372196399</v>
      </c>
      <c r="G58">
        <f>Table5[[#This Row],[Amt eligible]]/$L$8</f>
        <v>1.28565092451317E-3</v>
      </c>
      <c r="H58">
        <f>Table5[[#This Row],[% total]]*$L$6</f>
        <v>5.5331844489197808</v>
      </c>
      <c r="I58">
        <f>(Table5[[#This Row],[Qi distribution]]/Table5[[#This Row],[Amt eligible]])*52</f>
        <v>0.62124367024024252</v>
      </c>
      <c r="N58" t="s">
        <v>57</v>
      </c>
      <c r="O58">
        <v>749.07343232345897</v>
      </c>
    </row>
    <row r="59" spans="2:15" x14ac:dyDescent="0.2">
      <c r="B59" t="s">
        <v>68</v>
      </c>
      <c r="C59">
        <v>424.03688590031197</v>
      </c>
      <c r="D59">
        <f>VLOOKUP(Table5[[#This Row],[Wallet]],N:O,2,FALSE)</f>
        <v>424.03688590031197</v>
      </c>
      <c r="E59" t="str">
        <f>IF(Table5[[#This Row],[Balance 2]]&gt;=Table5[[#This Row],[Balance]],"yes","")</f>
        <v>yes</v>
      </c>
      <c r="F59">
        <f>IF(Table5[[#This Row],[Eligible?]]="yes",Table5[[#This Row],[Balance]],Table5[[#This Row],[Balance 2]])</f>
        <v>424.03688590031197</v>
      </c>
      <c r="G59">
        <f>Table5[[#This Row],[Amt eligible]]/$L$8</f>
        <v>1.1770914045278089E-3</v>
      </c>
      <c r="H59">
        <f>Table5[[#This Row],[% total]]*$L$6</f>
        <v>5.0659659868067841</v>
      </c>
      <c r="I59">
        <f>(Table5[[#This Row],[Qi distribution]]/Table5[[#This Row],[Amt eligible]])*52</f>
        <v>0.62124367024024252</v>
      </c>
      <c r="N59" t="s">
        <v>58</v>
      </c>
      <c r="O59">
        <v>741.76867471602395</v>
      </c>
    </row>
    <row r="60" spans="2:15" x14ac:dyDescent="0.2">
      <c r="B60" t="s">
        <v>69</v>
      </c>
      <c r="C60">
        <v>406.359971874341</v>
      </c>
      <c r="D60">
        <f>VLOOKUP(Table5[[#This Row],[Wallet]],N:O,2,FALSE)</f>
        <v>740.74130988194997</v>
      </c>
      <c r="E60" t="str">
        <f>IF(Table5[[#This Row],[Balance 2]]&gt;=Table5[[#This Row],[Balance]],"yes","")</f>
        <v>yes</v>
      </c>
      <c r="F60">
        <f>IF(Table5[[#This Row],[Eligible?]]="yes",Table5[[#This Row],[Balance]],Table5[[#This Row],[Balance 2]])</f>
        <v>406.359971874341</v>
      </c>
      <c r="G60">
        <f>Table5[[#This Row],[Amt eligible]]/$L$8</f>
        <v>1.1280217498576275E-3</v>
      </c>
      <c r="H60">
        <f>Table5[[#This Row],[% total]]*$L$6</f>
        <v>4.8547800070372578</v>
      </c>
      <c r="I60">
        <f>(Table5[[#This Row],[Qi distribution]]/Table5[[#This Row],[Amt eligible]])*52</f>
        <v>0.62124367024024274</v>
      </c>
      <c r="N60" t="s">
        <v>69</v>
      </c>
      <c r="O60">
        <v>740.74130988194997</v>
      </c>
    </row>
    <row r="61" spans="2:15" x14ac:dyDescent="0.2">
      <c r="B61" t="s">
        <v>70</v>
      </c>
      <c r="C61">
        <v>405.84463204796401</v>
      </c>
      <c r="D61">
        <f>VLOOKUP(Table5[[#This Row],[Wallet]],N:O,2,FALSE)</f>
        <v>405.84463204796401</v>
      </c>
      <c r="E61" t="str">
        <f>IF(Table5[[#This Row],[Balance 2]]&gt;=Table5[[#This Row],[Balance]],"yes","")</f>
        <v>yes</v>
      </c>
      <c r="F61">
        <f>IF(Table5[[#This Row],[Eligible?]]="yes",Table5[[#This Row],[Balance]],Table5[[#This Row],[Balance 2]])</f>
        <v>405.84463204796401</v>
      </c>
      <c r="G61">
        <f>Table5[[#This Row],[Amt eligible]]/$L$8</f>
        <v>1.1265912090244845E-3</v>
      </c>
      <c r="H61">
        <f>Table5[[#This Row],[% total]]*$L$6</f>
        <v>4.8486232453995761</v>
      </c>
      <c r="I61">
        <f>(Table5[[#This Row],[Qi distribution]]/Table5[[#This Row],[Amt eligible]])*52</f>
        <v>0.62124367024024263</v>
      </c>
      <c r="N61" t="s">
        <v>59</v>
      </c>
      <c r="O61">
        <v>680.79756232916804</v>
      </c>
    </row>
    <row r="62" spans="2:15" x14ac:dyDescent="0.2">
      <c r="B62" t="s">
        <v>71</v>
      </c>
      <c r="C62">
        <v>391</v>
      </c>
      <c r="D62">
        <f>VLOOKUP(Table5[[#This Row],[Wallet]],N:O,2,FALSE)</f>
        <v>391</v>
      </c>
      <c r="E62" t="str">
        <f>IF(Table5[[#This Row],[Balance 2]]&gt;=Table5[[#This Row],[Balance]],"yes","")</f>
        <v>yes</v>
      </c>
      <c r="F62">
        <f>IF(Table5[[#This Row],[Eligible?]]="yes",Table5[[#This Row],[Balance]],Table5[[#This Row],[Balance 2]])</f>
        <v>391</v>
      </c>
      <c r="G62">
        <f>Table5[[#This Row],[Amt eligible]]/$L$8</f>
        <v>1.0853837354106337E-3</v>
      </c>
      <c r="H62">
        <f>Table5[[#This Row],[% total]]*$L$6</f>
        <v>4.6712745204602859</v>
      </c>
      <c r="I62">
        <f>(Table5[[#This Row],[Qi distribution]]/Table5[[#This Row],[Amt eligible]])*52</f>
        <v>0.62124367024024263</v>
      </c>
      <c r="N62" t="s">
        <v>61</v>
      </c>
      <c r="O62">
        <v>658.58186710460097</v>
      </c>
    </row>
    <row r="63" spans="2:15" x14ac:dyDescent="0.2">
      <c r="B63" t="s">
        <v>72</v>
      </c>
      <c r="C63">
        <v>382.65663707517803</v>
      </c>
      <c r="D63">
        <f>VLOOKUP(Table5[[#This Row],[Wallet]],N:O,2,FALSE)</f>
        <v>382.65663707517803</v>
      </c>
      <c r="E63" t="str">
        <f>IF(Table5[[#This Row],[Balance 2]]&gt;=Table5[[#This Row],[Balance]],"yes","")</f>
        <v>yes</v>
      </c>
      <c r="F63">
        <f>IF(Table5[[#This Row],[Eligible?]]="yes",Table5[[#This Row],[Balance]],Table5[[#This Row],[Balance 2]])</f>
        <v>382.65663707517803</v>
      </c>
      <c r="G63">
        <f>Table5[[#This Row],[Amt eligible]]/$L$8</f>
        <v>1.0622232484100459E-3</v>
      </c>
      <c r="H63">
        <f>Table5[[#This Row],[% total]]*$L$6</f>
        <v>4.5715964165071563</v>
      </c>
      <c r="I63">
        <f>(Table5[[#This Row],[Qi distribution]]/Table5[[#This Row],[Amt eligible]])*52</f>
        <v>0.62124367024024274</v>
      </c>
      <c r="N63" t="s">
        <v>60</v>
      </c>
      <c r="O63">
        <v>575.09569755223197</v>
      </c>
    </row>
    <row r="64" spans="2:15" x14ac:dyDescent="0.2">
      <c r="B64" t="s">
        <v>73</v>
      </c>
      <c r="C64">
        <v>370.94366817793002</v>
      </c>
      <c r="D64">
        <f>VLOOKUP(Table5[[#This Row],[Wallet]],N:O,2,FALSE)</f>
        <v>371.12193864523601</v>
      </c>
      <c r="E64" t="str">
        <f>IF(Table5[[#This Row],[Balance 2]]&gt;=Table5[[#This Row],[Balance]],"yes","")</f>
        <v>yes</v>
      </c>
      <c r="F64">
        <f>IF(Table5[[#This Row],[Eligible?]]="yes",Table5[[#This Row],[Balance]],Table5[[#This Row],[Balance 2]])</f>
        <v>370.94366817793002</v>
      </c>
      <c r="G64">
        <f>Table5[[#This Row],[Amt eligible]]/$L$8</f>
        <v>1.0297090132835916E-3</v>
      </c>
      <c r="H64">
        <f>Table5[[#This Row],[% total]]*$L$6</f>
        <v>4.4316616513699216</v>
      </c>
      <c r="I64">
        <f>(Table5[[#This Row],[Qi distribution]]/Table5[[#This Row],[Amt eligible]])*52</f>
        <v>0.62124367024024252</v>
      </c>
      <c r="N64" t="s">
        <v>62</v>
      </c>
      <c r="O64">
        <v>570.14002258432504</v>
      </c>
    </row>
    <row r="65" spans="2:15" x14ac:dyDescent="0.2">
      <c r="B65" t="s">
        <v>74</v>
      </c>
      <c r="C65">
        <v>369.069541217893</v>
      </c>
      <c r="D65">
        <f>VLOOKUP(Table5[[#This Row],[Wallet]],N:O,2,FALSE)</f>
        <v>369.069541217893</v>
      </c>
      <c r="E65" t="str">
        <f>IF(Table5[[#This Row],[Balance 2]]&gt;=Table5[[#This Row],[Balance]],"yes","")</f>
        <v>yes</v>
      </c>
      <c r="F65">
        <f>IF(Table5[[#This Row],[Eligible?]]="yes",Table5[[#This Row],[Balance]],Table5[[#This Row],[Balance 2]])</f>
        <v>369.069541217893</v>
      </c>
      <c r="G65">
        <f>Table5[[#This Row],[Amt eligible]]/$L$8</f>
        <v>1.0245065914919835E-3</v>
      </c>
      <c r="H65">
        <f>Table5[[#This Row],[% total]]*$L$6</f>
        <v>4.4092714684631993</v>
      </c>
      <c r="I65">
        <f>(Table5[[#This Row],[Qi distribution]]/Table5[[#This Row],[Amt eligible]])*52</f>
        <v>0.62124367024024263</v>
      </c>
      <c r="N65" t="s">
        <v>77</v>
      </c>
      <c r="O65">
        <v>547.18438530206402</v>
      </c>
    </row>
    <row r="66" spans="2:15" x14ac:dyDescent="0.2">
      <c r="B66" t="s">
        <v>75</v>
      </c>
      <c r="C66">
        <v>354.03666035314501</v>
      </c>
      <c r="D66">
        <f>VLOOKUP(Table5[[#This Row],[Wallet]],N:O,2,FALSE)</f>
        <v>383.16477307376999</v>
      </c>
      <c r="E66" t="str">
        <f>IF(Table5[[#This Row],[Balance 2]]&gt;=Table5[[#This Row],[Balance]],"yes","")</f>
        <v>yes</v>
      </c>
      <c r="F66">
        <f>IF(Table5[[#This Row],[Eligible?]]="yes",Table5[[#This Row],[Balance]],Table5[[#This Row],[Balance 2]])</f>
        <v>354.03666035314501</v>
      </c>
      <c r="G66">
        <f>Table5[[#This Row],[Amt eligible]]/$L$8</f>
        <v>9.8277655469668126E-4</v>
      </c>
      <c r="H66">
        <f>Table5[[#This Row],[% total]]*$L$6</f>
        <v>4.2296737361035772</v>
      </c>
      <c r="I66">
        <f>(Table5[[#This Row],[Qi distribution]]/Table5[[#This Row],[Amt eligible]])*52</f>
        <v>0.62124367024024263</v>
      </c>
      <c r="N66" t="s">
        <v>78</v>
      </c>
      <c r="O66">
        <v>521.57146069882799</v>
      </c>
    </row>
    <row r="67" spans="2:15" x14ac:dyDescent="0.2">
      <c r="B67" t="s">
        <v>76</v>
      </c>
      <c r="C67">
        <v>353.52</v>
      </c>
      <c r="D67">
        <f>VLOOKUP(Table5[[#This Row],[Wallet]],N:O,2,FALSE)</f>
        <v>353.52</v>
      </c>
      <c r="E67" t="str">
        <f>IF(Table5[[#This Row],[Balance 2]]&gt;=Table5[[#This Row],[Balance]],"yes","")</f>
        <v>yes</v>
      </c>
      <c r="F67">
        <f>IF(Table5[[#This Row],[Eligible?]]="yes",Table5[[#This Row],[Balance]],Table5[[#This Row],[Balance 2]])</f>
        <v>353.52</v>
      </c>
      <c r="G67">
        <f>Table5[[#This Row],[Amt eligible]]/$L$8</f>
        <v>9.8134234819019766E-4</v>
      </c>
      <c r="H67">
        <f>Table5[[#This Row],[% total]]*$L$6</f>
        <v>4.2235011981409727</v>
      </c>
      <c r="I67">
        <f>(Table5[[#This Row],[Qi distribution]]/Table5[[#This Row],[Amt eligible]])*52</f>
        <v>0.62124367024024263</v>
      </c>
      <c r="N67" t="s">
        <v>63</v>
      </c>
      <c r="O67">
        <v>503.29397469858299</v>
      </c>
    </row>
    <row r="68" spans="2:15" x14ac:dyDescent="0.2">
      <c r="B68" t="s">
        <v>77</v>
      </c>
      <c r="C68">
        <v>350.78677083082499</v>
      </c>
      <c r="D68">
        <f>VLOOKUP(Table5[[#This Row],[Wallet]],N:O,2,FALSE)</f>
        <v>547.18438530206402</v>
      </c>
      <c r="E68" t="str">
        <f>IF(Table5[[#This Row],[Balance 2]]&gt;=Table5[[#This Row],[Balance]],"yes","")</f>
        <v>yes</v>
      </c>
      <c r="F68">
        <f>IF(Table5[[#This Row],[Eligible?]]="yes",Table5[[#This Row],[Balance]],Table5[[#This Row],[Balance 2]])</f>
        <v>350.78677083082499</v>
      </c>
      <c r="G68">
        <f>Table5[[#This Row],[Amt eligible]]/$L$8</f>
        <v>9.7375512955753145E-4</v>
      </c>
      <c r="H68">
        <f>Table5[[#This Row],[% total]]*$L$6</f>
        <v>4.1908473265897044</v>
      </c>
      <c r="I68">
        <f>(Table5[[#This Row],[Qi distribution]]/Table5[[#This Row],[Amt eligible]])*52</f>
        <v>0.62124367024024274</v>
      </c>
      <c r="N68" t="s">
        <v>64</v>
      </c>
      <c r="O68">
        <v>500</v>
      </c>
    </row>
    <row r="69" spans="2:15" x14ac:dyDescent="0.2">
      <c r="B69" t="s">
        <v>78</v>
      </c>
      <c r="C69">
        <v>350.28518358938902</v>
      </c>
      <c r="D69">
        <f>VLOOKUP(Table5[[#This Row],[Wallet]],N:O,2,FALSE)</f>
        <v>521.57146069882799</v>
      </c>
      <c r="E69" t="str">
        <f>IF(Table5[[#This Row],[Balance 2]]&gt;=Table5[[#This Row],[Balance]],"yes","")</f>
        <v>yes</v>
      </c>
      <c r="F69">
        <f>IF(Table5[[#This Row],[Eligible?]]="yes",Table5[[#This Row],[Balance]],Table5[[#This Row],[Balance 2]])</f>
        <v>350.28518358938902</v>
      </c>
      <c r="G69">
        <f>Table5[[#This Row],[Amt eligible]]/$L$8</f>
        <v>9.7236276476534702E-4</v>
      </c>
      <c r="H69">
        <f>Table5[[#This Row],[% total]]*$L$6</f>
        <v>4.1848548669971004</v>
      </c>
      <c r="I69">
        <f>(Table5[[#This Row],[Qi distribution]]/Table5[[#This Row],[Amt eligible]])*52</f>
        <v>0.62124367024024252</v>
      </c>
      <c r="N69" t="s">
        <v>65</v>
      </c>
      <c r="O69">
        <v>490.43</v>
      </c>
    </row>
    <row r="70" spans="2:15" x14ac:dyDescent="0.2">
      <c r="B70" t="s">
        <v>79</v>
      </c>
      <c r="C70">
        <v>341.03681518820298</v>
      </c>
      <c r="D70">
        <f>VLOOKUP(Table5[[#This Row],[Wallet]],N:O,2,FALSE)</f>
        <v>348.921194589518</v>
      </c>
      <c r="E70" t="str">
        <f>IF(Table5[[#This Row],[Balance 2]]&gt;=Table5[[#This Row],[Balance]],"yes","")</f>
        <v>yes</v>
      </c>
      <c r="F70">
        <f>IF(Table5[[#This Row],[Eligible?]]="yes",Table5[[#This Row],[Balance]],Table5[[#This Row],[Balance 2]])</f>
        <v>341.03681518820298</v>
      </c>
      <c r="G70">
        <f>Table5[[#This Row],[Amt eligible]]/$L$8</f>
        <v>9.466900572417333E-4</v>
      </c>
      <c r="H70">
        <f>Table5[[#This Row],[% total]]*$L$6</f>
        <v>4.0743646683569716</v>
      </c>
      <c r="I70">
        <f>(Table5[[#This Row],[Qi distribution]]/Table5[[#This Row],[Amt eligible]])*52</f>
        <v>0.62124367024024252</v>
      </c>
      <c r="N70" t="s">
        <v>356</v>
      </c>
      <c r="O70">
        <v>469.87850601315199</v>
      </c>
    </row>
    <row r="71" spans="2:15" x14ac:dyDescent="0.2">
      <c r="B71" t="s">
        <v>80</v>
      </c>
      <c r="C71">
        <v>339</v>
      </c>
      <c r="D71">
        <f>VLOOKUP(Table5[[#This Row],[Wallet]],N:O,2,FALSE)</f>
        <v>339</v>
      </c>
      <c r="E71" t="str">
        <f>IF(Table5[[#This Row],[Balance 2]]&gt;=Table5[[#This Row],[Balance]],"yes","")</f>
        <v>yes</v>
      </c>
      <c r="F71">
        <f>IF(Table5[[#This Row],[Eligible?]]="yes",Table5[[#This Row],[Balance]],Table5[[#This Row],[Balance 2]])</f>
        <v>339</v>
      </c>
      <c r="G71">
        <f>Table5[[#This Row],[Amt eligible]]/$L$8</f>
        <v>9.4103602635346511E-4</v>
      </c>
      <c r="H71">
        <f>Table5[[#This Row],[% total]]*$L$6</f>
        <v>4.0500308502200433</v>
      </c>
      <c r="I71">
        <f>(Table5[[#This Row],[Qi distribution]]/Table5[[#This Row],[Amt eligible]])*52</f>
        <v>0.62124367024024263</v>
      </c>
      <c r="N71" t="s">
        <v>68</v>
      </c>
      <c r="O71">
        <v>424.03688590031197</v>
      </c>
    </row>
    <row r="72" spans="2:15" x14ac:dyDescent="0.2">
      <c r="B72" t="s">
        <v>81</v>
      </c>
      <c r="C72">
        <v>328.70004015134401</v>
      </c>
      <c r="D72">
        <f>VLOOKUP(Table5[[#This Row],[Wallet]],N:O,2,FALSE)</f>
        <v>328.70004015134401</v>
      </c>
      <c r="E72" t="str">
        <f>IF(Table5[[#This Row],[Balance 2]]&gt;=Table5[[#This Row],[Balance]],"yes","")</f>
        <v>yes</v>
      </c>
      <c r="F72">
        <f>IF(Table5[[#This Row],[Eligible?]]="yes",Table5[[#This Row],[Balance]],Table5[[#This Row],[Balance 2]])</f>
        <v>328.70004015134401</v>
      </c>
      <c r="G72">
        <f>Table5[[#This Row],[Amt eligible]]/$L$8</f>
        <v>9.1244418774703601E-4</v>
      </c>
      <c r="H72">
        <f>Table5[[#This Row],[% total]]*$L$6</f>
        <v>3.9269772952256936</v>
      </c>
      <c r="I72">
        <f>(Table5[[#This Row],[Qi distribution]]/Table5[[#This Row],[Amt eligible]])*52</f>
        <v>0.62124367024024263</v>
      </c>
      <c r="N72" t="s">
        <v>357</v>
      </c>
      <c r="O72">
        <v>407.54558085111103</v>
      </c>
    </row>
    <row r="73" spans="2:15" x14ac:dyDescent="0.2">
      <c r="B73" t="s">
        <v>82</v>
      </c>
      <c r="C73">
        <v>301.06046749182002</v>
      </c>
      <c r="D73">
        <f>VLOOKUP(Table5[[#This Row],[Wallet]],N:O,2,FALSE)</f>
        <v>301.06046749182002</v>
      </c>
      <c r="E73" t="str">
        <f>IF(Table5[[#This Row],[Balance 2]]&gt;=Table5[[#This Row],[Balance]],"yes","")</f>
        <v>yes</v>
      </c>
      <c r="F73">
        <f>IF(Table5[[#This Row],[Eligible?]]="yes",Table5[[#This Row],[Balance]],Table5[[#This Row],[Balance 2]])</f>
        <v>301.06046749182002</v>
      </c>
      <c r="G73">
        <f>Table5[[#This Row],[Amt eligible]]/$L$8</f>
        <v>8.3571901481008519E-4</v>
      </c>
      <c r="H73">
        <f>Table5[[#This Row],[% total]]*$L$6</f>
        <v>3.5967674959396447</v>
      </c>
      <c r="I73">
        <f>(Table5[[#This Row],[Qi distribution]]/Table5[[#This Row],[Amt eligible]])*52</f>
        <v>0.62124367024024263</v>
      </c>
      <c r="N73" t="s">
        <v>70</v>
      </c>
      <c r="O73">
        <v>405.84463204796401</v>
      </c>
    </row>
    <row r="74" spans="2:15" x14ac:dyDescent="0.2">
      <c r="B74" t="s">
        <v>83</v>
      </c>
      <c r="C74">
        <v>300</v>
      </c>
      <c r="D74">
        <f>VLOOKUP(Table5[[#This Row],[Wallet]],N:O,2,FALSE)</f>
        <v>350</v>
      </c>
      <c r="E74" t="str">
        <f>IF(Table5[[#This Row],[Balance 2]]&gt;=Table5[[#This Row],[Balance]],"yes","")</f>
        <v>yes</v>
      </c>
      <c r="F74">
        <f>IF(Table5[[#This Row],[Eligible?]]="yes",Table5[[#This Row],[Balance]],Table5[[#This Row],[Balance 2]])</f>
        <v>300</v>
      </c>
      <c r="G74">
        <f>Table5[[#This Row],[Amt eligible]]/$L$8</f>
        <v>8.3277524456058859E-4</v>
      </c>
      <c r="H74">
        <f>Table5[[#This Row],[% total]]*$L$6</f>
        <v>3.5840980975398615</v>
      </c>
      <c r="I74">
        <f>(Table5[[#This Row],[Qi distribution]]/Table5[[#This Row],[Amt eligible]])*52</f>
        <v>0.62124367024024263</v>
      </c>
      <c r="N74" t="s">
        <v>71</v>
      </c>
      <c r="O74">
        <v>391</v>
      </c>
    </row>
    <row r="75" spans="2:15" x14ac:dyDescent="0.2">
      <c r="B75" t="s">
        <v>84</v>
      </c>
      <c r="C75">
        <v>282.24781020670099</v>
      </c>
      <c r="D75">
        <f>VLOOKUP(Table5[[#This Row],[Wallet]],N:O,2,FALSE)</f>
        <v>366.81479751189897</v>
      </c>
      <c r="E75" t="str">
        <f>IF(Table5[[#This Row],[Balance 2]]&gt;=Table5[[#This Row],[Balance]],"yes","")</f>
        <v>yes</v>
      </c>
      <c r="F75">
        <f>IF(Table5[[#This Row],[Eligible?]]="yes",Table5[[#This Row],[Balance]],Table5[[#This Row],[Balance 2]])</f>
        <v>282.24781020670099</v>
      </c>
      <c r="G75">
        <f>Table5[[#This Row],[Amt eligible]]/$L$8</f>
        <v>7.8349663057192005E-4</v>
      </c>
      <c r="H75">
        <f>Table5[[#This Row],[% total]]*$L$6</f>
        <v>3.3720127986554296</v>
      </c>
      <c r="I75">
        <f>(Table5[[#This Row],[Qi distribution]]/Table5[[#This Row],[Amt eligible]])*52</f>
        <v>0.62124367024024263</v>
      </c>
      <c r="N75" t="s">
        <v>75</v>
      </c>
      <c r="O75">
        <v>383.16477307376999</v>
      </c>
    </row>
    <row r="76" spans="2:15" x14ac:dyDescent="0.2">
      <c r="B76" t="s">
        <v>85</v>
      </c>
      <c r="C76">
        <v>274.70911051433802</v>
      </c>
      <c r="D76">
        <f>VLOOKUP(Table5[[#This Row],[Wallet]],N:O,2,FALSE)</f>
        <v>274.70911051433802</v>
      </c>
      <c r="E76" t="str">
        <f>IF(Table5[[#This Row],[Balance 2]]&gt;=Table5[[#This Row],[Balance]],"yes","")</f>
        <v>yes</v>
      </c>
      <c r="F76">
        <f>IF(Table5[[#This Row],[Eligible?]]="yes",Table5[[#This Row],[Balance]],Table5[[#This Row],[Balance 2]])</f>
        <v>274.70911051433802</v>
      </c>
      <c r="G76">
        <f>Table5[[#This Row],[Amt eligible]]/$L$8</f>
        <v>7.6256982230533206E-4</v>
      </c>
      <c r="H76">
        <f>Table5[[#This Row],[% total]]*$L$6</f>
        <v>3.281948001237688</v>
      </c>
      <c r="I76">
        <f>(Table5[[#This Row],[Qi distribution]]/Table5[[#This Row],[Amt eligible]])*52</f>
        <v>0.62124367024024263</v>
      </c>
      <c r="N76" t="s">
        <v>72</v>
      </c>
      <c r="O76">
        <v>382.65663707517803</v>
      </c>
    </row>
    <row r="77" spans="2:15" x14ac:dyDescent="0.2">
      <c r="B77" t="s">
        <v>86</v>
      </c>
      <c r="C77">
        <v>258</v>
      </c>
      <c r="D77">
        <f>VLOOKUP(Table5[[#This Row],[Wallet]],N:O,2,FALSE)</f>
        <v>381.007610694562</v>
      </c>
      <c r="E77" t="str">
        <f>IF(Table5[[#This Row],[Balance 2]]&gt;=Table5[[#This Row],[Balance]],"yes","")</f>
        <v>yes</v>
      </c>
      <c r="F77">
        <f>IF(Table5[[#This Row],[Eligible?]]="yes",Table5[[#This Row],[Balance]],Table5[[#This Row],[Balance 2]])</f>
        <v>258</v>
      </c>
      <c r="G77">
        <f>Table5[[#This Row],[Amt eligible]]/$L$8</f>
        <v>7.1618671032210621E-4</v>
      </c>
      <c r="H77">
        <f>Table5[[#This Row],[% total]]*$L$6</f>
        <v>3.0823243638842808</v>
      </c>
      <c r="I77">
        <f>(Table5[[#This Row],[Qi distribution]]/Table5[[#This Row],[Amt eligible]])*52</f>
        <v>0.62124367024024263</v>
      </c>
      <c r="N77" t="s">
        <v>86</v>
      </c>
      <c r="O77">
        <v>381.007610694562</v>
      </c>
    </row>
    <row r="78" spans="2:15" x14ac:dyDescent="0.2">
      <c r="B78" t="s">
        <v>87</v>
      </c>
      <c r="C78">
        <v>256.84586493584698</v>
      </c>
      <c r="D78">
        <f>VLOOKUP(Table5[[#This Row],[Wallet]],N:O,2,FALSE)</f>
        <v>311.62076144034899</v>
      </c>
      <c r="E78" t="str">
        <f>IF(Table5[[#This Row],[Balance 2]]&gt;=Table5[[#This Row],[Balance]],"yes","")</f>
        <v>yes</v>
      </c>
      <c r="F78">
        <f>IF(Table5[[#This Row],[Eligible?]]="yes",Table5[[#This Row],[Balance]],Table5[[#This Row],[Balance 2]])</f>
        <v>256.84586493584698</v>
      </c>
      <c r="G78">
        <f>Table5[[#This Row],[Amt eligible]]/$L$8</f>
        <v>7.129829266210862E-4</v>
      </c>
      <c r="H78">
        <f>Table5[[#This Row],[% total]]*$L$6</f>
        <v>3.0685359195918309</v>
      </c>
      <c r="I78">
        <f>(Table5[[#This Row],[Qi distribution]]/Table5[[#This Row],[Amt eligible]])*52</f>
        <v>0.62124367024024263</v>
      </c>
      <c r="N78" t="s">
        <v>73</v>
      </c>
      <c r="O78">
        <v>371.12193864523601</v>
      </c>
    </row>
    <row r="79" spans="2:15" x14ac:dyDescent="0.2">
      <c r="B79" t="s">
        <v>88</v>
      </c>
      <c r="C79">
        <v>250.16514514810299</v>
      </c>
      <c r="D79">
        <f>VLOOKUP(Table5[[#This Row],[Wallet]],N:O,2,FALSE)</f>
        <v>266.72233455655601</v>
      </c>
      <c r="E79" t="str">
        <f>IF(Table5[[#This Row],[Balance 2]]&gt;=Table5[[#This Row],[Balance]],"yes","")</f>
        <v>yes</v>
      </c>
      <c r="F79">
        <f>IF(Table5[[#This Row],[Eligible?]]="yes",Table5[[#This Row],[Balance]],Table5[[#This Row],[Balance 2]])</f>
        <v>250.16514514810299</v>
      </c>
      <c r="G79">
        <f>Table5[[#This Row],[Amt eligible]]/$L$8</f>
        <v>6.9443779977082206E-4</v>
      </c>
      <c r="H79">
        <f>Table5[[#This Row],[% total]]*$L$6</f>
        <v>2.9887214026536641</v>
      </c>
      <c r="I79">
        <f>(Table5[[#This Row],[Qi distribution]]/Table5[[#This Row],[Amt eligible]])*52</f>
        <v>0.62124367024024263</v>
      </c>
      <c r="N79" t="s">
        <v>74</v>
      </c>
      <c r="O79">
        <v>369.069541217893</v>
      </c>
    </row>
    <row r="80" spans="2:15" x14ac:dyDescent="0.2">
      <c r="B80" t="s">
        <v>89</v>
      </c>
      <c r="C80">
        <v>227.51</v>
      </c>
      <c r="D80">
        <f>VLOOKUP(Table5[[#This Row],[Wallet]],N:O,2,FALSE)</f>
        <v>227.51</v>
      </c>
      <c r="E80" t="str">
        <f>IF(Table5[[#This Row],[Balance 2]]&gt;=Table5[[#This Row],[Balance]],"yes","")</f>
        <v>yes</v>
      </c>
      <c r="F80">
        <f>IF(Table5[[#This Row],[Eligible?]]="yes",Table5[[#This Row],[Balance]],Table5[[#This Row],[Balance 2]])</f>
        <v>227.51</v>
      </c>
      <c r="G80">
        <f>Table5[[#This Row],[Amt eligible]]/$L$8</f>
        <v>6.3154898629993171E-4</v>
      </c>
      <c r="H80">
        <f>Table5[[#This Row],[% total]]*$L$6</f>
        <v>2.7180605272376464</v>
      </c>
      <c r="I80">
        <f>(Table5[[#This Row],[Qi distribution]]/Table5[[#This Row],[Amt eligible]])*52</f>
        <v>0.62124367024024274</v>
      </c>
      <c r="N80" t="s">
        <v>84</v>
      </c>
      <c r="O80">
        <v>366.81479751189897</v>
      </c>
    </row>
    <row r="81" spans="2:15" x14ac:dyDescent="0.2">
      <c r="B81" t="s">
        <v>90</v>
      </c>
      <c r="C81">
        <v>222.27142031624501</v>
      </c>
      <c r="D81">
        <f>VLOOKUP(Table5[[#This Row],[Wallet]],N:O,2,FALSE)</f>
        <v>222.27142031624501</v>
      </c>
      <c r="E81" t="str">
        <f>IF(Table5[[#This Row],[Balance 2]]&gt;=Table5[[#This Row],[Balance]],"yes","")</f>
        <v>yes</v>
      </c>
      <c r="F81">
        <f>IF(Table5[[#This Row],[Eligible?]]="yes",Table5[[#This Row],[Balance]],Table5[[#This Row],[Balance 2]])</f>
        <v>222.27142031624501</v>
      </c>
      <c r="G81">
        <f>Table5[[#This Row],[Amt eligible]]/$L$8</f>
        <v>6.1700712137563441E-4</v>
      </c>
      <c r="H81">
        <f>Table5[[#This Row],[% total]]*$L$6</f>
        <v>2.6554752489764555</v>
      </c>
      <c r="I81">
        <f>(Table5[[#This Row],[Qi distribution]]/Table5[[#This Row],[Amt eligible]])*52</f>
        <v>0.62124367024024263</v>
      </c>
      <c r="N81" t="s">
        <v>358</v>
      </c>
      <c r="O81">
        <v>365.29038726432401</v>
      </c>
    </row>
    <row r="82" spans="2:15" x14ac:dyDescent="0.2">
      <c r="B82" t="s">
        <v>91</v>
      </c>
      <c r="C82">
        <v>217.827670543686</v>
      </c>
      <c r="D82">
        <f>VLOOKUP(Table5[[#This Row],[Wallet]],N:O,2,FALSE)</f>
        <v>220.84940250842499</v>
      </c>
      <c r="E82" t="str">
        <f>IF(Table5[[#This Row],[Balance 2]]&gt;=Table5[[#This Row],[Balance]],"yes","")</f>
        <v>yes</v>
      </c>
      <c r="F82">
        <f>IF(Table5[[#This Row],[Eligible?]]="yes",Table5[[#This Row],[Balance]],Table5[[#This Row],[Balance 2]])</f>
        <v>217.827670543686</v>
      </c>
      <c r="G82">
        <f>Table5[[#This Row],[Amt eligible]]/$L$8</f>
        <v>6.046716386969381E-4</v>
      </c>
      <c r="H82">
        <f>Table5[[#This Row],[% total]]*$L$6</f>
        <v>2.6023857986238821</v>
      </c>
      <c r="I82">
        <f>(Table5[[#This Row],[Qi distribution]]/Table5[[#This Row],[Amt eligible]])*52</f>
        <v>0.62124367024024252</v>
      </c>
      <c r="N82" t="s">
        <v>359</v>
      </c>
      <c r="O82">
        <v>361.91751569757099</v>
      </c>
    </row>
    <row r="83" spans="2:15" x14ac:dyDescent="0.2">
      <c r="B83" t="s">
        <v>92</v>
      </c>
      <c r="C83">
        <v>216.74630173451001</v>
      </c>
      <c r="D83">
        <f>VLOOKUP(Table5[[#This Row],[Wallet]],N:O,2,FALSE)</f>
        <v>216.74630173451001</v>
      </c>
      <c r="E83" t="str">
        <f>IF(Table5[[#This Row],[Balance 2]]&gt;=Table5[[#This Row],[Balance]],"yes","")</f>
        <v>yes</v>
      </c>
      <c r="F83">
        <f>IF(Table5[[#This Row],[Eligible?]]="yes",Table5[[#This Row],[Balance]],Table5[[#This Row],[Balance 2]])</f>
        <v>216.74630173451001</v>
      </c>
      <c r="G83">
        <f>Table5[[#This Row],[Amt eligible]]/$L$8</f>
        <v>6.0166984811519904E-4</v>
      </c>
      <c r="H83">
        <f>Table5[[#This Row],[% total]]*$L$6</f>
        <v>2.5894666923181937</v>
      </c>
      <c r="I83">
        <f>(Table5[[#This Row],[Qi distribution]]/Table5[[#This Row],[Amt eligible]])*52</f>
        <v>0.62124367024024263</v>
      </c>
      <c r="N83" t="s">
        <v>76</v>
      </c>
      <c r="O83">
        <v>353.52</v>
      </c>
    </row>
    <row r="84" spans="2:15" x14ac:dyDescent="0.2">
      <c r="B84" t="s">
        <v>93</v>
      </c>
      <c r="C84">
        <v>215.96035766101801</v>
      </c>
      <c r="D84">
        <f>VLOOKUP(Table5[[#This Row],[Wallet]],N:O,2,FALSE)</f>
        <v>288.57190338982002</v>
      </c>
      <c r="E84" t="str">
        <f>IF(Table5[[#This Row],[Balance 2]]&gt;=Table5[[#This Row],[Balance]],"yes","")</f>
        <v>yes</v>
      </c>
      <c r="F84">
        <f>IF(Table5[[#This Row],[Eligible?]]="yes",Table5[[#This Row],[Balance]],Table5[[#This Row],[Balance 2]])</f>
        <v>215.96035766101801</v>
      </c>
      <c r="G84">
        <f>Table5[[#This Row],[Amt eligible]]/$L$8</f>
        <v>5.9948813222182151E-4</v>
      </c>
      <c r="H84">
        <f>Table5[[#This Row],[% total]]*$L$6</f>
        <v>2.5800770234562753</v>
      </c>
      <c r="I84">
        <f>(Table5[[#This Row],[Qi distribution]]/Table5[[#This Row],[Amt eligible]])*52</f>
        <v>0.62124367024024252</v>
      </c>
      <c r="N84" t="s">
        <v>83</v>
      </c>
      <c r="O84">
        <v>350</v>
      </c>
    </row>
    <row r="85" spans="2:15" x14ac:dyDescent="0.2">
      <c r="B85" t="s">
        <v>94</v>
      </c>
      <c r="C85">
        <v>200</v>
      </c>
      <c r="D85">
        <f>VLOOKUP(Table5[[#This Row],[Wallet]],N:O,2,FALSE)</f>
        <v>200</v>
      </c>
      <c r="E85" t="str">
        <f>IF(Table5[[#This Row],[Balance 2]]&gt;=Table5[[#This Row],[Balance]],"yes","")</f>
        <v>yes</v>
      </c>
      <c r="F85">
        <f>IF(Table5[[#This Row],[Eligible?]]="yes",Table5[[#This Row],[Balance]],Table5[[#This Row],[Balance 2]])</f>
        <v>200</v>
      </c>
      <c r="G85">
        <f>Table5[[#This Row],[Amt eligible]]/$L$8</f>
        <v>5.5518349637372576E-4</v>
      </c>
      <c r="H85">
        <f>Table5[[#This Row],[% total]]*$L$6</f>
        <v>2.389398731693241</v>
      </c>
      <c r="I85">
        <f>(Table5[[#This Row],[Qi distribution]]/Table5[[#This Row],[Amt eligible]])*52</f>
        <v>0.62124367024024263</v>
      </c>
      <c r="N85" t="s">
        <v>79</v>
      </c>
      <c r="O85">
        <v>348.921194589518</v>
      </c>
    </row>
    <row r="86" spans="2:15" x14ac:dyDescent="0.2">
      <c r="B86" t="s">
        <v>95</v>
      </c>
      <c r="C86">
        <v>198.919229116297</v>
      </c>
      <c r="D86">
        <f>VLOOKUP(Table5[[#This Row],[Wallet]],N:O,2,FALSE)</f>
        <v>248.36881371098301</v>
      </c>
      <c r="E86" t="str">
        <f>IF(Table5[[#This Row],[Balance 2]]&gt;=Table5[[#This Row],[Balance]],"yes","")</f>
        <v>yes</v>
      </c>
      <c r="F86">
        <f>IF(Table5[[#This Row],[Eligible?]]="yes",Table5[[#This Row],[Balance]],Table5[[#This Row],[Balance 2]])</f>
        <v>198.919229116297</v>
      </c>
      <c r="G86">
        <f>Table5[[#This Row],[Amt eligible]]/$L$8</f>
        <v>5.5218336558376002E-4</v>
      </c>
      <c r="H86">
        <f>Table5[[#This Row],[% total]]*$L$6</f>
        <v>2.3764867687993867</v>
      </c>
      <c r="I86">
        <f>(Table5[[#This Row],[Qi distribution]]/Table5[[#This Row],[Amt eligible]])*52</f>
        <v>0.62124367024024274</v>
      </c>
      <c r="N86" t="s">
        <v>360</v>
      </c>
      <c r="O86">
        <v>343.51679119399398</v>
      </c>
    </row>
    <row r="87" spans="2:15" x14ac:dyDescent="0.2">
      <c r="B87" t="s">
        <v>96</v>
      </c>
      <c r="C87">
        <v>188.97910488226901</v>
      </c>
      <c r="D87">
        <f>VLOOKUP(Table5[[#This Row],[Wallet]],N:O,2,FALSE)</f>
        <v>188.97910488226901</v>
      </c>
      <c r="E87" t="str">
        <f>IF(Table5[[#This Row],[Balance 2]]&gt;=Table5[[#This Row],[Balance]],"yes","")</f>
        <v>yes</v>
      </c>
      <c r="F87">
        <f>IF(Table5[[#This Row],[Eligible?]]="yes",Table5[[#This Row],[Balance]],Table5[[#This Row],[Balance 2]])</f>
        <v>188.97910488226901</v>
      </c>
      <c r="G87">
        <f>Table5[[#This Row],[Amt eligible]]/$L$8</f>
        <v>5.2459040095057571E-4</v>
      </c>
      <c r="H87">
        <f>Table5[[#This Row],[% total]]*$L$6</f>
        <v>2.257732167611088</v>
      </c>
      <c r="I87">
        <f>(Table5[[#This Row],[Qi distribution]]/Table5[[#This Row],[Amt eligible]])*52</f>
        <v>0.62124367024024274</v>
      </c>
      <c r="N87" t="s">
        <v>80</v>
      </c>
      <c r="O87">
        <v>339</v>
      </c>
    </row>
    <row r="88" spans="2:15" x14ac:dyDescent="0.2">
      <c r="B88" t="s">
        <v>97</v>
      </c>
      <c r="C88">
        <v>185.17</v>
      </c>
      <c r="D88">
        <f>VLOOKUP(Table5[[#This Row],[Wallet]],N:O,2,FALSE)</f>
        <v>185.17</v>
      </c>
      <c r="E88" t="str">
        <f>IF(Table5[[#This Row],[Balance 2]]&gt;=Table5[[#This Row],[Balance]],"yes","")</f>
        <v>yes</v>
      </c>
      <c r="F88">
        <f>IF(Table5[[#This Row],[Eligible?]]="yes",Table5[[#This Row],[Balance]],Table5[[#This Row],[Balance 2]])</f>
        <v>185.17</v>
      </c>
      <c r="G88">
        <f>Table5[[#This Row],[Amt eligible]]/$L$8</f>
        <v>5.1401664011761392E-4</v>
      </c>
      <c r="H88">
        <f>Table5[[#This Row],[% total]]*$L$6</f>
        <v>2.2122248157381867</v>
      </c>
      <c r="I88">
        <f>(Table5[[#This Row],[Qi distribution]]/Table5[[#This Row],[Amt eligible]])*52</f>
        <v>0.62124367024024252</v>
      </c>
      <c r="N88" t="s">
        <v>81</v>
      </c>
      <c r="O88">
        <v>328.70004015134401</v>
      </c>
    </row>
    <row r="89" spans="2:15" x14ac:dyDescent="0.2">
      <c r="B89" t="s">
        <v>98</v>
      </c>
      <c r="C89">
        <v>184.90634234654701</v>
      </c>
      <c r="D89">
        <f>VLOOKUP(Table5[[#This Row],[Wallet]],N:O,2,FALSE)</f>
        <v>194.39225776152901</v>
      </c>
      <c r="E89" t="str">
        <f>IF(Table5[[#This Row],[Balance 2]]&gt;=Table5[[#This Row],[Balance]],"yes","")</f>
        <v>yes</v>
      </c>
      <c r="F89">
        <f>IF(Table5[[#This Row],[Eligible?]]="yes",Table5[[#This Row],[Balance]],Table5[[#This Row],[Balance 2]])</f>
        <v>184.90634234654701</v>
      </c>
      <c r="G89">
        <f>Table5[[#This Row],[Amt eligible]]/$L$8</f>
        <v>5.1328474822816533E-4</v>
      </c>
      <c r="H89">
        <f>Table5[[#This Row],[% total]]*$L$6</f>
        <v>2.2090748994243778</v>
      </c>
      <c r="I89">
        <f>(Table5[[#This Row],[Qi distribution]]/Table5[[#This Row],[Amt eligible]])*52</f>
        <v>0.62124367024024252</v>
      </c>
      <c r="N89" t="s">
        <v>87</v>
      </c>
      <c r="O89">
        <v>311.62076144034899</v>
      </c>
    </row>
    <row r="90" spans="2:15" x14ac:dyDescent="0.2">
      <c r="B90" t="s">
        <v>99</v>
      </c>
      <c r="C90">
        <v>175.58</v>
      </c>
      <c r="D90">
        <f>VLOOKUP(Table5[[#This Row],[Wallet]],N:O,2,FALSE)</f>
        <v>175.58</v>
      </c>
      <c r="E90" t="str">
        <f>IF(Table5[[#This Row],[Balance 2]]&gt;=Table5[[#This Row],[Balance]],"yes","")</f>
        <v>yes</v>
      </c>
      <c r="F90">
        <f>IF(Table5[[#This Row],[Eligible?]]="yes",Table5[[#This Row],[Balance]],Table5[[#This Row],[Balance 2]])</f>
        <v>175.58</v>
      </c>
      <c r="G90">
        <f>Table5[[#This Row],[Amt eligible]]/$L$8</f>
        <v>4.8739559146649384E-4</v>
      </c>
      <c r="H90">
        <f>Table5[[#This Row],[% total]]*$L$6</f>
        <v>2.0976531465534962</v>
      </c>
      <c r="I90">
        <f>(Table5[[#This Row],[Qi distribution]]/Table5[[#This Row],[Amt eligible]])*52</f>
        <v>0.62124367024024263</v>
      </c>
      <c r="N90" t="s">
        <v>82</v>
      </c>
      <c r="O90">
        <v>301.06046749182002</v>
      </c>
    </row>
    <row r="91" spans="2:15" x14ac:dyDescent="0.2">
      <c r="B91" t="s">
        <v>100</v>
      </c>
      <c r="C91">
        <v>174</v>
      </c>
      <c r="D91">
        <f>VLOOKUP(Table5[[#This Row],[Wallet]],N:O,2,FALSE)</f>
        <v>174</v>
      </c>
      <c r="E91" t="str">
        <f>IF(Table5[[#This Row],[Balance 2]]&gt;=Table5[[#This Row],[Balance]],"yes","")</f>
        <v>yes</v>
      </c>
      <c r="F91">
        <f>IF(Table5[[#This Row],[Eligible?]]="yes",Table5[[#This Row],[Balance]],Table5[[#This Row],[Balance 2]])</f>
        <v>174</v>
      </c>
      <c r="G91">
        <f>Table5[[#This Row],[Amt eligible]]/$L$8</f>
        <v>4.8300964184514139E-4</v>
      </c>
      <c r="H91">
        <f>Table5[[#This Row],[% total]]*$L$6</f>
        <v>2.0787768965731197</v>
      </c>
      <c r="I91">
        <f>(Table5[[#This Row],[Qi distribution]]/Table5[[#This Row],[Amt eligible]])*52</f>
        <v>0.62124367024024263</v>
      </c>
      <c r="N91" t="s">
        <v>93</v>
      </c>
      <c r="O91">
        <v>288.57190338982002</v>
      </c>
    </row>
    <row r="92" spans="2:15" x14ac:dyDescent="0.2">
      <c r="B92" t="s">
        <v>101</v>
      </c>
      <c r="C92">
        <v>170</v>
      </c>
      <c r="D92">
        <f>VLOOKUP(Table5[[#This Row],[Wallet]],N:O,2,FALSE)</f>
        <v>210</v>
      </c>
      <c r="E92" t="str">
        <f>IF(Table5[[#This Row],[Balance 2]]&gt;=Table5[[#This Row],[Balance]],"yes","")</f>
        <v>yes</v>
      </c>
      <c r="F92">
        <f>IF(Table5[[#This Row],[Eligible?]]="yes",Table5[[#This Row],[Balance]],Table5[[#This Row],[Balance 2]])</f>
        <v>170</v>
      </c>
      <c r="G92">
        <f>Table5[[#This Row],[Amt eligible]]/$L$8</f>
        <v>4.719059719176669E-4</v>
      </c>
      <c r="H92">
        <f>Table5[[#This Row],[% total]]*$L$6</f>
        <v>2.030988921939255</v>
      </c>
      <c r="I92">
        <f>(Table5[[#This Row],[Qi distribution]]/Table5[[#This Row],[Amt eligible]])*52</f>
        <v>0.62124367024024274</v>
      </c>
      <c r="N92" t="s">
        <v>217</v>
      </c>
      <c r="O92">
        <v>286.47656957482201</v>
      </c>
    </row>
    <row r="93" spans="2:15" x14ac:dyDescent="0.2">
      <c r="B93" t="s">
        <v>102</v>
      </c>
      <c r="C93">
        <v>168.60403000537099</v>
      </c>
      <c r="D93">
        <f>VLOOKUP(Table5[[#This Row],[Wallet]],N:O,2,FALSE)</f>
        <v>189.71157054712</v>
      </c>
      <c r="E93" t="str">
        <f>IF(Table5[[#This Row],[Balance 2]]&gt;=Table5[[#This Row],[Balance]],"yes","")</f>
        <v>yes</v>
      </c>
      <c r="F93">
        <f>IF(Table5[[#This Row],[Eligible?]]="yes",Table5[[#This Row],[Balance]],Table5[[#This Row],[Balance 2]])</f>
        <v>168.60403000537099</v>
      </c>
      <c r="G93">
        <f>Table5[[#This Row],[Amt eligible]]/$L$8</f>
        <v>4.6803087440541215E-4</v>
      </c>
      <c r="H93">
        <f>Table5[[#This Row],[% total]]*$L$6</f>
        <v>2.014311277266013</v>
      </c>
      <c r="I93">
        <f>(Table5[[#This Row],[Qi distribution]]/Table5[[#This Row],[Amt eligible]])*52</f>
        <v>0.62124367024024263</v>
      </c>
      <c r="N93" t="s">
        <v>142</v>
      </c>
      <c r="O93">
        <v>280.73966876438698</v>
      </c>
    </row>
    <row r="94" spans="2:15" x14ac:dyDescent="0.2">
      <c r="B94" t="s">
        <v>103</v>
      </c>
      <c r="C94">
        <v>163</v>
      </c>
      <c r="D94">
        <f>VLOOKUP(Table5[[#This Row],[Wallet]],N:O,2,FALSE)</f>
        <v>163</v>
      </c>
      <c r="E94" t="str">
        <f>IF(Table5[[#This Row],[Balance 2]]&gt;=Table5[[#This Row],[Balance]],"yes","")</f>
        <v>yes</v>
      </c>
      <c r="F94">
        <f>IF(Table5[[#This Row],[Eligible?]]="yes",Table5[[#This Row],[Balance]],Table5[[#This Row],[Balance 2]])</f>
        <v>163</v>
      </c>
      <c r="G94">
        <f>Table5[[#This Row],[Amt eligible]]/$L$8</f>
        <v>4.5247454954458645E-4</v>
      </c>
      <c r="H94">
        <f>Table5[[#This Row],[% total]]*$L$6</f>
        <v>1.9473599663299912</v>
      </c>
      <c r="I94">
        <f>(Table5[[#This Row],[Qi distribution]]/Table5[[#This Row],[Amt eligible]])*52</f>
        <v>0.62124367024024252</v>
      </c>
      <c r="N94" t="s">
        <v>85</v>
      </c>
      <c r="O94">
        <v>274.70911051433802</v>
      </c>
    </row>
    <row r="95" spans="2:15" x14ac:dyDescent="0.2">
      <c r="B95" t="s">
        <v>104</v>
      </c>
      <c r="C95">
        <v>157.05221932444601</v>
      </c>
      <c r="D95">
        <f>VLOOKUP(Table5[[#This Row],[Wallet]],N:O,2,FALSE)</f>
        <v>171.61322983620599</v>
      </c>
      <c r="E95" t="str">
        <f>IF(Table5[[#This Row],[Balance 2]]&gt;=Table5[[#This Row],[Balance]],"yes","")</f>
        <v>yes</v>
      </c>
      <c r="F95">
        <f>IF(Table5[[#This Row],[Eligible?]]="yes",Table5[[#This Row],[Balance]],Table5[[#This Row],[Balance 2]])</f>
        <v>157.05221932444601</v>
      </c>
      <c r="G95">
        <f>Table5[[#This Row],[Amt eligible]]/$L$8</f>
        <v>4.3596400118899574E-4</v>
      </c>
      <c r="H95">
        <f>Table5[[#This Row],[% total]]*$L$6</f>
        <v>1.8763018683171999</v>
      </c>
      <c r="I95">
        <f>(Table5[[#This Row],[Qi distribution]]/Table5[[#This Row],[Amt eligible]])*52</f>
        <v>0.62124367024024252</v>
      </c>
      <c r="N95" t="s">
        <v>88</v>
      </c>
      <c r="O95">
        <v>266.72233455655601</v>
      </c>
    </row>
    <row r="96" spans="2:15" x14ac:dyDescent="0.2">
      <c r="B96" t="s">
        <v>105</v>
      </c>
      <c r="C96">
        <v>152.27000000000001</v>
      </c>
      <c r="D96">
        <f>VLOOKUP(Table5[[#This Row],[Wallet]],N:O,2,FALSE)</f>
        <v>222.58083009572999</v>
      </c>
      <c r="E96" t="str">
        <f>IF(Table5[[#This Row],[Balance 2]]&gt;=Table5[[#This Row],[Balance]],"yes","")</f>
        <v>yes</v>
      </c>
      <c r="F96">
        <f>IF(Table5[[#This Row],[Eligible?]]="yes",Table5[[#This Row],[Balance]],Table5[[#This Row],[Balance 2]])</f>
        <v>152.27000000000001</v>
      </c>
      <c r="G96">
        <f>Table5[[#This Row],[Amt eligible]]/$L$8</f>
        <v>4.2268895496413609E-4</v>
      </c>
      <c r="H96">
        <f>Table5[[#This Row],[% total]]*$L$6</f>
        <v>1.819168724374649</v>
      </c>
      <c r="I96">
        <f>(Table5[[#This Row],[Qi distribution]]/Table5[[#This Row],[Amt eligible]])*52</f>
        <v>0.62124367024024263</v>
      </c>
      <c r="N96" t="s">
        <v>95</v>
      </c>
      <c r="O96">
        <v>248.36881371098301</v>
      </c>
    </row>
    <row r="97" spans="2:15" x14ac:dyDescent="0.2">
      <c r="B97" t="s">
        <v>106</v>
      </c>
      <c r="C97">
        <v>151.96061307524599</v>
      </c>
      <c r="D97">
        <f>VLOOKUP(Table5[[#This Row],[Wallet]],N:O,2,FALSE)</f>
        <v>245.11266893443701</v>
      </c>
      <c r="E97" t="str">
        <f>IF(Table5[[#This Row],[Balance 2]]&gt;=Table5[[#This Row],[Balance]],"yes","")</f>
        <v>yes</v>
      </c>
      <c r="F97">
        <f>IF(Table5[[#This Row],[Eligible?]]="yes",Table5[[#This Row],[Balance]],Table5[[#This Row],[Balance 2]])</f>
        <v>151.96061307524599</v>
      </c>
      <c r="G97">
        <f>Table5[[#This Row],[Amt eligible]]/$L$8</f>
        <v>4.2183012239104987E-4</v>
      </c>
      <c r="H97">
        <f>Table5[[#This Row],[% total]]*$L$6</f>
        <v>1.8154724807466005</v>
      </c>
      <c r="I97">
        <f>(Table5[[#This Row],[Qi distribution]]/Table5[[#This Row],[Amt eligible]])*52</f>
        <v>0.62124367024024263</v>
      </c>
      <c r="N97" t="s">
        <v>106</v>
      </c>
      <c r="O97">
        <v>245.11266893443701</v>
      </c>
    </row>
    <row r="98" spans="2:15" x14ac:dyDescent="0.2">
      <c r="B98" t="s">
        <v>107</v>
      </c>
      <c r="C98">
        <v>150.04951583664501</v>
      </c>
      <c r="D98">
        <f>VLOOKUP(Table5[[#This Row],[Wallet]],N:O,2,FALSE)</f>
        <v>150.04951583664501</v>
      </c>
      <c r="E98" t="str">
        <f>IF(Table5[[#This Row],[Balance 2]]&gt;=Table5[[#This Row],[Balance]],"yes","")</f>
        <v>yes</v>
      </c>
      <c r="F98">
        <f>IF(Table5[[#This Row],[Eligible?]]="yes",Table5[[#This Row],[Balance]],Table5[[#This Row],[Balance 2]])</f>
        <v>150.04951583664501</v>
      </c>
      <c r="G98">
        <f>Table5[[#This Row],[Amt eligible]]/$L$8</f>
        <v>4.1652507415686652E-4</v>
      </c>
      <c r="H98">
        <f>Table5[[#This Row],[% total]]*$L$6</f>
        <v>1.7926406141563223</v>
      </c>
      <c r="I98">
        <f>(Table5[[#This Row],[Qi distribution]]/Table5[[#This Row],[Amt eligible]])*52</f>
        <v>0.62124367024024263</v>
      </c>
      <c r="N98" t="s">
        <v>89</v>
      </c>
      <c r="O98">
        <v>227.51</v>
      </c>
    </row>
    <row r="99" spans="2:15" x14ac:dyDescent="0.2">
      <c r="B99" t="s">
        <v>108</v>
      </c>
      <c r="C99">
        <v>150</v>
      </c>
      <c r="D99">
        <f>VLOOKUP(Table5[[#This Row],[Wallet]],N:O,2,FALSE)</f>
        <v>180</v>
      </c>
      <c r="E99" t="str">
        <f>IF(Table5[[#This Row],[Balance 2]]&gt;=Table5[[#This Row],[Balance]],"yes","")</f>
        <v>yes</v>
      </c>
      <c r="F99">
        <f>IF(Table5[[#This Row],[Eligible?]]="yes",Table5[[#This Row],[Balance]],Table5[[#This Row],[Balance 2]])</f>
        <v>150</v>
      </c>
      <c r="G99">
        <f>Table5[[#This Row],[Amt eligible]]/$L$8</f>
        <v>4.1638762228029429E-4</v>
      </c>
      <c r="H99">
        <f>Table5[[#This Row],[% total]]*$L$6</f>
        <v>1.7920490487699308</v>
      </c>
      <c r="I99">
        <f>(Table5[[#This Row],[Qi distribution]]/Table5[[#This Row],[Amt eligible]])*52</f>
        <v>0.62124367024024263</v>
      </c>
      <c r="N99" t="s">
        <v>105</v>
      </c>
      <c r="O99">
        <v>222.58083009572999</v>
      </c>
    </row>
    <row r="100" spans="2:15" x14ac:dyDescent="0.2">
      <c r="B100" t="s">
        <v>109</v>
      </c>
      <c r="C100">
        <v>145.123823555379</v>
      </c>
      <c r="D100">
        <f>VLOOKUP(Table5[[#This Row],[Wallet]],N:O,2,FALSE)</f>
        <v>145.123823555379</v>
      </c>
      <c r="E100" t="str">
        <f>IF(Table5[[#This Row],[Balance 2]]&gt;=Table5[[#This Row],[Balance]],"yes","")</f>
        <v>yes</v>
      </c>
      <c r="F100">
        <f>IF(Table5[[#This Row],[Eligible?]]="yes",Table5[[#This Row],[Balance]],Table5[[#This Row],[Balance 2]])</f>
        <v>145.123823555379</v>
      </c>
      <c r="G100">
        <f>Table5[[#This Row],[Amt eligible]]/$L$8</f>
        <v>4.0285175884299487E-4</v>
      </c>
      <c r="H100">
        <f>Table5[[#This Row],[% total]]*$L$6</f>
        <v>1.7337933997084813</v>
      </c>
      <c r="I100">
        <f>(Table5[[#This Row],[Qi distribution]]/Table5[[#This Row],[Amt eligible]])*52</f>
        <v>0.62124367024024263</v>
      </c>
      <c r="N100" t="s">
        <v>90</v>
      </c>
      <c r="O100">
        <v>222.27142031624501</v>
      </c>
    </row>
    <row r="101" spans="2:15" x14ac:dyDescent="0.2">
      <c r="B101" t="s">
        <v>110</v>
      </c>
      <c r="C101">
        <v>139.58000000000001</v>
      </c>
      <c r="D101">
        <f>VLOOKUP(Table5[[#This Row],[Wallet]],N:O,2,FALSE)</f>
        <v>139.58000000000001</v>
      </c>
      <c r="E101" t="str">
        <f>IF(Table5[[#This Row],[Balance 2]]&gt;=Table5[[#This Row],[Balance]],"yes","")</f>
        <v>yes</v>
      </c>
      <c r="F101">
        <f>IF(Table5[[#This Row],[Eligible?]]="yes",Table5[[#This Row],[Balance]],Table5[[#This Row],[Balance 2]])</f>
        <v>139.58000000000001</v>
      </c>
      <c r="G101">
        <f>Table5[[#This Row],[Amt eligible]]/$L$8</f>
        <v>3.8746256211922322E-4</v>
      </c>
      <c r="H101">
        <f>Table5[[#This Row],[% total]]*$L$6</f>
        <v>1.667561374848713</v>
      </c>
      <c r="I101">
        <f>(Table5[[#This Row],[Qi distribution]]/Table5[[#This Row],[Amt eligible]])*52</f>
        <v>0.62124367024024263</v>
      </c>
      <c r="N101" t="s">
        <v>91</v>
      </c>
      <c r="O101">
        <v>220.84940250842499</v>
      </c>
    </row>
    <row r="102" spans="2:15" x14ac:dyDescent="0.2">
      <c r="B102" t="s">
        <v>111</v>
      </c>
      <c r="C102">
        <v>132.13032016663399</v>
      </c>
      <c r="D102">
        <f>VLOOKUP(Table5[[#This Row],[Wallet]],N:O,2,FALSE)</f>
        <v>146.51226331332299</v>
      </c>
      <c r="E102" t="str">
        <f>IF(Table5[[#This Row],[Balance 2]]&gt;=Table5[[#This Row],[Balance]],"yes","")</f>
        <v>yes</v>
      </c>
      <c r="F102">
        <f>IF(Table5[[#This Row],[Eligible?]]="yes",Table5[[#This Row],[Balance]],Table5[[#This Row],[Balance 2]])</f>
        <v>132.13032016663399</v>
      </c>
      <c r="G102">
        <f>Table5[[#This Row],[Amt eligible]]/$L$8</f>
        <v>3.6678286563545829E-4</v>
      </c>
      <c r="H102">
        <f>Table5[[#This Row],[% total]]*$L$6</f>
        <v>1.5785600971218854</v>
      </c>
      <c r="I102">
        <f>(Table5[[#This Row],[Qi distribution]]/Table5[[#This Row],[Amt eligible]])*52</f>
        <v>0.62124367024024252</v>
      </c>
      <c r="N102" t="s">
        <v>92</v>
      </c>
      <c r="O102">
        <v>216.74630173451001</v>
      </c>
    </row>
    <row r="103" spans="2:15" x14ac:dyDescent="0.2">
      <c r="B103" t="s">
        <v>112</v>
      </c>
      <c r="C103">
        <v>130.85191871147401</v>
      </c>
      <c r="D103">
        <f>VLOOKUP(Table5[[#This Row],[Wallet]],N:O,2,FALSE)</f>
        <v>140.65523852689199</v>
      </c>
      <c r="E103" t="str">
        <f>IF(Table5[[#This Row],[Balance 2]]&gt;=Table5[[#This Row],[Balance]],"yes","")</f>
        <v>yes</v>
      </c>
      <c r="F103">
        <f>IF(Table5[[#This Row],[Eligible?]]="yes",Table5[[#This Row],[Balance]],Table5[[#This Row],[Balance 2]])</f>
        <v>130.85191871147401</v>
      </c>
      <c r="G103">
        <f>Table5[[#This Row],[Amt eligible]]/$L$8</f>
        <v>3.6323412868723343E-4</v>
      </c>
      <c r="H103">
        <f>Table5[[#This Row],[% total]]*$L$6</f>
        <v>1.5632870430441153</v>
      </c>
      <c r="I103">
        <f>(Table5[[#This Row],[Qi distribution]]/Table5[[#This Row],[Amt eligible]])*52</f>
        <v>0.62124367024024263</v>
      </c>
      <c r="N103" t="s">
        <v>101</v>
      </c>
      <c r="O103">
        <v>210</v>
      </c>
    </row>
    <row r="104" spans="2:15" x14ac:dyDescent="0.2">
      <c r="B104" t="s">
        <v>113</v>
      </c>
      <c r="C104">
        <v>129.122560187586</v>
      </c>
      <c r="D104">
        <f>VLOOKUP(Table5[[#This Row],[Wallet]],N:O,2,FALSE)</f>
        <v>136.223605386755</v>
      </c>
      <c r="E104" t="str">
        <f>IF(Table5[[#This Row],[Balance 2]]&gt;=Table5[[#This Row],[Balance]],"yes","")</f>
        <v>yes</v>
      </c>
      <c r="F104">
        <f>IF(Table5[[#This Row],[Eligible?]]="yes",Table5[[#This Row],[Balance]],Table5[[#This Row],[Balance 2]])</f>
        <v>129.122560187586</v>
      </c>
      <c r="G104">
        <f>Table5[[#This Row],[Amt eligible]]/$L$8</f>
        <v>3.584335721283542E-4</v>
      </c>
      <c r="H104">
        <f>Table5[[#This Row],[% total]]*$L$6</f>
        <v>1.5426264077260108</v>
      </c>
      <c r="I104">
        <f>(Table5[[#This Row],[Qi distribution]]/Table5[[#This Row],[Amt eligible]])*52</f>
        <v>0.62124367024024263</v>
      </c>
      <c r="N104" t="s">
        <v>94</v>
      </c>
      <c r="O104">
        <v>200</v>
      </c>
    </row>
    <row r="105" spans="2:15" x14ac:dyDescent="0.2">
      <c r="B105" t="s">
        <v>114</v>
      </c>
      <c r="C105">
        <v>128</v>
      </c>
      <c r="D105">
        <f>VLOOKUP(Table5[[#This Row],[Wallet]],N:O,2,FALSE)</f>
        <v>128</v>
      </c>
      <c r="E105" t="str">
        <f>IF(Table5[[#This Row],[Balance 2]]&gt;=Table5[[#This Row],[Balance]],"yes","")</f>
        <v>yes</v>
      </c>
      <c r="F105">
        <f>IF(Table5[[#This Row],[Eligible?]]="yes",Table5[[#This Row],[Balance]],Table5[[#This Row],[Balance 2]])</f>
        <v>128</v>
      </c>
      <c r="G105">
        <f>Table5[[#This Row],[Amt eligible]]/$L$8</f>
        <v>3.5531743767918447E-4</v>
      </c>
      <c r="H105">
        <f>Table5[[#This Row],[% total]]*$L$6</f>
        <v>1.5292151882836742</v>
      </c>
      <c r="I105">
        <f>(Table5[[#This Row],[Qi distribution]]/Table5[[#This Row],[Amt eligible]])*52</f>
        <v>0.62124367024024263</v>
      </c>
      <c r="N105" t="s">
        <v>98</v>
      </c>
      <c r="O105">
        <v>194.39225776152901</v>
      </c>
    </row>
    <row r="106" spans="2:15" x14ac:dyDescent="0.2">
      <c r="B106" t="s">
        <v>115</v>
      </c>
      <c r="C106">
        <v>123.03</v>
      </c>
      <c r="D106">
        <f>VLOOKUP(Table5[[#This Row],[Wallet]],N:O,2,FALSE)</f>
        <v>123.03</v>
      </c>
      <c r="E106" t="str">
        <f>IF(Table5[[#This Row],[Balance 2]]&gt;=Table5[[#This Row],[Balance]],"yes","")</f>
        <v>yes</v>
      </c>
      <c r="F106">
        <f>IF(Table5[[#This Row],[Eligible?]]="yes",Table5[[#This Row],[Balance]],Table5[[#This Row],[Balance 2]])</f>
        <v>123.03</v>
      </c>
      <c r="G106">
        <f>Table5[[#This Row],[Amt eligible]]/$L$8</f>
        <v>3.415211277942974E-4</v>
      </c>
      <c r="H106">
        <f>Table5[[#This Row],[% total]]*$L$6</f>
        <v>1.4698386298010973</v>
      </c>
      <c r="I106">
        <f>(Table5[[#This Row],[Qi distribution]]/Table5[[#This Row],[Amt eligible]])*52</f>
        <v>0.62124367024024263</v>
      </c>
      <c r="N106" t="s">
        <v>102</v>
      </c>
      <c r="O106">
        <v>189.71157054712</v>
      </c>
    </row>
    <row r="107" spans="2:15" x14ac:dyDescent="0.2">
      <c r="B107" t="s">
        <v>116</v>
      </c>
      <c r="C107">
        <v>119.64338071983499</v>
      </c>
      <c r="D107">
        <f>VLOOKUP(Table5[[#This Row],[Wallet]],N:O,2,FALSE)</f>
        <v>173.112585739895</v>
      </c>
      <c r="E107" t="str">
        <f>IF(Table5[[#This Row],[Balance 2]]&gt;=Table5[[#This Row],[Balance]],"yes","")</f>
        <v>yes</v>
      </c>
      <c r="F107">
        <f>IF(Table5[[#This Row],[Eligible?]]="yes",Table5[[#This Row],[Balance]],Table5[[#This Row],[Balance 2]])</f>
        <v>119.64338071983499</v>
      </c>
      <c r="G107">
        <f>Table5[[#This Row],[Amt eligible]]/$L$8</f>
        <v>3.3212015213005398E-4</v>
      </c>
      <c r="H107">
        <f>Table5[[#This Row],[% total]]*$L$6</f>
        <v>1.4293787107373264</v>
      </c>
      <c r="I107">
        <f>(Table5[[#This Row],[Qi distribution]]/Table5[[#This Row],[Amt eligible]])*52</f>
        <v>0.62124367024024263</v>
      </c>
      <c r="N107" t="s">
        <v>96</v>
      </c>
      <c r="O107">
        <v>188.97910488226901</v>
      </c>
    </row>
    <row r="108" spans="2:15" x14ac:dyDescent="0.2">
      <c r="B108" t="s">
        <v>117</v>
      </c>
      <c r="C108">
        <v>119.30065936589401</v>
      </c>
      <c r="D108">
        <f>VLOOKUP(Table5[[#This Row],[Wallet]],N:O,2,FALSE)</f>
        <v>119.30065936589401</v>
      </c>
      <c r="E108" t="str">
        <f>IF(Table5[[#This Row],[Balance 2]]&gt;=Table5[[#This Row],[Balance]],"yes","")</f>
        <v>yes</v>
      </c>
      <c r="F108">
        <f>IF(Table5[[#This Row],[Eligible?]]="yes",Table5[[#This Row],[Balance]],Table5[[#This Row],[Balance 2]])</f>
        <v>119.30065936589401</v>
      </c>
      <c r="G108">
        <f>Table5[[#This Row],[Amt eligible]]/$L$8</f>
        <v>3.3116878593223955E-4</v>
      </c>
      <c r="H108">
        <f>Table5[[#This Row],[% total]]*$L$6</f>
        <v>1.4252842208951726</v>
      </c>
      <c r="I108">
        <f>(Table5[[#This Row],[Qi distribution]]/Table5[[#This Row],[Amt eligible]])*52</f>
        <v>0.62124367024024263</v>
      </c>
      <c r="N108" t="s">
        <v>97</v>
      </c>
      <c r="O108">
        <v>185.17</v>
      </c>
    </row>
    <row r="109" spans="2:15" x14ac:dyDescent="0.2">
      <c r="B109" t="s">
        <v>118</v>
      </c>
      <c r="C109">
        <v>117</v>
      </c>
      <c r="D109">
        <f>VLOOKUP(Table5[[#This Row],[Wallet]],N:O,2,FALSE)</f>
        <v>117</v>
      </c>
      <c r="E109" t="str">
        <f>IF(Table5[[#This Row],[Balance 2]]&gt;=Table5[[#This Row],[Balance]],"yes","")</f>
        <v>yes</v>
      </c>
      <c r="F109">
        <f>IF(Table5[[#This Row],[Eligible?]]="yes",Table5[[#This Row],[Balance]],Table5[[#This Row],[Balance 2]])</f>
        <v>117</v>
      </c>
      <c r="G109">
        <f>Table5[[#This Row],[Amt eligible]]/$L$8</f>
        <v>3.2478234537862958E-4</v>
      </c>
      <c r="H109">
        <f>Table5[[#This Row],[% total]]*$L$6</f>
        <v>1.3977982580405461</v>
      </c>
      <c r="I109">
        <f>(Table5[[#This Row],[Qi distribution]]/Table5[[#This Row],[Amt eligible]])*52</f>
        <v>0.62124367024024274</v>
      </c>
      <c r="N109" t="s">
        <v>108</v>
      </c>
      <c r="O109">
        <v>180</v>
      </c>
    </row>
    <row r="110" spans="2:15" x14ac:dyDescent="0.2">
      <c r="B110" t="s">
        <v>119</v>
      </c>
      <c r="C110">
        <v>116.294373435399</v>
      </c>
      <c r="D110">
        <f>VLOOKUP(Table5[[#This Row],[Wallet]],N:O,2,FALSE)</f>
        <v>4214.3918834055903</v>
      </c>
      <c r="E110" t="str">
        <f>IF(Table5[[#This Row],[Balance 2]]&gt;=Table5[[#This Row],[Balance]],"yes","")</f>
        <v>yes</v>
      </c>
      <c r="F110">
        <f>IF(Table5[[#This Row],[Eligible?]]="yes",Table5[[#This Row],[Balance]],Table5[[#This Row],[Balance 2]])</f>
        <v>116.294373435399</v>
      </c>
      <c r="G110">
        <f>Table5[[#This Row],[Amt eligible]]/$L$8</f>
        <v>3.2282358426228273E-4</v>
      </c>
      <c r="H110">
        <f>Table5[[#This Row],[% total]]*$L$6</f>
        <v>1.3893681419480124</v>
      </c>
      <c r="I110">
        <f>(Table5[[#This Row],[Qi distribution]]/Table5[[#This Row],[Amt eligible]])*52</f>
        <v>0.62124367024024263</v>
      </c>
      <c r="N110" t="s">
        <v>99</v>
      </c>
      <c r="O110">
        <v>175.58</v>
      </c>
    </row>
    <row r="111" spans="2:15" x14ac:dyDescent="0.2">
      <c r="B111" t="s">
        <v>120</v>
      </c>
      <c r="C111">
        <v>114.54765937644601</v>
      </c>
      <c r="D111">
        <f>VLOOKUP(Table5[[#This Row],[Wallet]],N:O,2,FALSE)</f>
        <v>120.207141202225</v>
      </c>
      <c r="E111" t="str">
        <f>IF(Table5[[#This Row],[Balance 2]]&gt;=Table5[[#This Row],[Balance]],"yes","")</f>
        <v>yes</v>
      </c>
      <c r="F111">
        <f>IF(Table5[[#This Row],[Eligible?]]="yes",Table5[[#This Row],[Balance]],Table5[[#This Row],[Balance 2]])</f>
        <v>114.54765937644601</v>
      </c>
      <c r="G111">
        <f>Table5[[#This Row],[Amt eligible]]/$L$8</f>
        <v>3.1797485017020941E-4</v>
      </c>
      <c r="H111">
        <f>Table5[[#This Row],[% total]]*$L$6</f>
        <v>1.3685001601625473</v>
      </c>
      <c r="I111">
        <f>(Table5[[#This Row],[Qi distribution]]/Table5[[#This Row],[Amt eligible]])*52</f>
        <v>0.62124367024024263</v>
      </c>
      <c r="N111" t="s">
        <v>100</v>
      </c>
      <c r="O111">
        <v>174</v>
      </c>
    </row>
    <row r="112" spans="2:15" x14ac:dyDescent="0.2">
      <c r="B112" t="s">
        <v>121</v>
      </c>
      <c r="C112">
        <v>112.61</v>
      </c>
      <c r="D112">
        <f>VLOOKUP(Table5[[#This Row],[Wallet]],N:O,2,FALSE)</f>
        <v>112.61</v>
      </c>
      <c r="E112" t="str">
        <f>IF(Table5[[#This Row],[Balance 2]]&gt;=Table5[[#This Row],[Balance]],"yes","")</f>
        <v>yes</v>
      </c>
      <c r="F112">
        <f>IF(Table5[[#This Row],[Eligible?]]="yes",Table5[[#This Row],[Balance]],Table5[[#This Row],[Balance 2]])</f>
        <v>112.61</v>
      </c>
      <c r="G112">
        <f>Table5[[#This Row],[Amt eligible]]/$L$8</f>
        <v>3.1259606763322628E-4</v>
      </c>
      <c r="H112">
        <f>Table5[[#This Row],[% total]]*$L$6</f>
        <v>1.3453509558798793</v>
      </c>
      <c r="I112">
        <f>(Table5[[#This Row],[Qi distribution]]/Table5[[#This Row],[Amt eligible]])*52</f>
        <v>0.62124367024024263</v>
      </c>
      <c r="N112" t="s">
        <v>116</v>
      </c>
      <c r="O112">
        <v>173.112585739895</v>
      </c>
    </row>
    <row r="113" spans="2:15" x14ac:dyDescent="0.2">
      <c r="B113" t="s">
        <v>122</v>
      </c>
      <c r="C113">
        <v>103.993566209634</v>
      </c>
      <c r="D113">
        <f>VLOOKUP(Table5[[#This Row],[Wallet]],N:O,2,FALSE)</f>
        <v>158.24714084638899</v>
      </c>
      <c r="E113" t="str">
        <f>IF(Table5[[#This Row],[Balance 2]]&gt;=Table5[[#This Row],[Balance]],"yes","")</f>
        <v>yes</v>
      </c>
      <c r="F113">
        <f>IF(Table5[[#This Row],[Eligible?]]="yes",Table5[[#This Row],[Balance]],Table5[[#This Row],[Balance 2]])</f>
        <v>103.993566209634</v>
      </c>
      <c r="G113">
        <f>Table5[[#This Row],[Amt eligible]]/$L$8</f>
        <v>2.8867755844318572E-4</v>
      </c>
      <c r="H113">
        <f>Table5[[#This Row],[% total]]*$L$6</f>
        <v>1.2424104760277828</v>
      </c>
      <c r="I113">
        <f>(Table5[[#This Row],[Qi distribution]]/Table5[[#This Row],[Amt eligible]])*52</f>
        <v>0.62124367024024263</v>
      </c>
      <c r="N113" t="s">
        <v>104</v>
      </c>
      <c r="O113">
        <v>171.61322983620599</v>
      </c>
    </row>
    <row r="114" spans="2:15" x14ac:dyDescent="0.2">
      <c r="B114" t="s">
        <v>123</v>
      </c>
      <c r="C114">
        <v>101.75</v>
      </c>
      <c r="D114">
        <f>VLOOKUP(Table5[[#This Row],[Wallet]],N:O,2,FALSE)</f>
        <v>101.75</v>
      </c>
      <c r="E114" t="str">
        <f>IF(Table5[[#This Row],[Balance 2]]&gt;=Table5[[#This Row],[Balance]],"yes","")</f>
        <v>yes</v>
      </c>
      <c r="F114">
        <f>IF(Table5[[#This Row],[Eligible?]]="yes",Table5[[#This Row],[Balance]],Table5[[#This Row],[Balance 2]])</f>
        <v>101.75</v>
      </c>
      <c r="G114">
        <f>Table5[[#This Row],[Amt eligible]]/$L$8</f>
        <v>2.8244960378013298E-4</v>
      </c>
      <c r="H114">
        <f>Table5[[#This Row],[% total]]*$L$6</f>
        <v>1.2156066047489364</v>
      </c>
      <c r="I114">
        <f>(Table5[[#This Row],[Qi distribution]]/Table5[[#This Row],[Amt eligible]])*52</f>
        <v>0.62124367024024274</v>
      </c>
      <c r="N114" t="s">
        <v>361</v>
      </c>
      <c r="O114">
        <v>169.428612946333</v>
      </c>
    </row>
    <row r="115" spans="2:15" x14ac:dyDescent="0.2">
      <c r="B115" t="s">
        <v>124</v>
      </c>
      <c r="C115">
        <v>100.87074430897501</v>
      </c>
      <c r="D115">
        <f>VLOOKUP(Table5[[#This Row],[Wallet]],N:O,2,FALSE)</f>
        <v>100.87074430897501</v>
      </c>
      <c r="E115" t="str">
        <f>IF(Table5[[#This Row],[Balance 2]]&gt;=Table5[[#This Row],[Balance]],"yes","")</f>
        <v>yes</v>
      </c>
      <c r="F115">
        <f>IF(Table5[[#This Row],[Eligible?]]="yes",Table5[[#This Row],[Balance]],Table5[[#This Row],[Balance 2]])</f>
        <v>100.87074430897501</v>
      </c>
      <c r="G115">
        <f>Table5[[#This Row],[Amt eligible]]/$L$8</f>
        <v>2.8000886253638421E-4</v>
      </c>
      <c r="H115">
        <f>Table5[[#This Row],[% total]]*$L$6</f>
        <v>1.2051021425840904</v>
      </c>
      <c r="I115">
        <f>(Table5[[#This Row],[Qi distribution]]/Table5[[#This Row],[Amt eligible]])*52</f>
        <v>0.62124367024024263</v>
      </c>
      <c r="N115" t="s">
        <v>103</v>
      </c>
      <c r="O115">
        <v>163</v>
      </c>
    </row>
    <row r="116" spans="2:15" x14ac:dyDescent="0.2">
      <c r="B116" t="s">
        <v>125</v>
      </c>
      <c r="C116">
        <v>100</v>
      </c>
      <c r="D116">
        <f>VLOOKUP(Table5[[#This Row],[Wallet]],N:O,2,FALSE)</f>
        <v>100</v>
      </c>
      <c r="E116" t="str">
        <f>IF(Table5[[#This Row],[Balance 2]]&gt;=Table5[[#This Row],[Balance]],"yes","")</f>
        <v>yes</v>
      </c>
      <c r="F116">
        <f>IF(Table5[[#This Row],[Eligible?]]="yes",Table5[[#This Row],[Balance]],Table5[[#This Row],[Balance 2]])</f>
        <v>100</v>
      </c>
      <c r="G116">
        <f>Table5[[#This Row],[Amt eligible]]/$L$8</f>
        <v>2.7759174818686288E-4</v>
      </c>
      <c r="H116">
        <f>Table5[[#This Row],[% total]]*$L$6</f>
        <v>1.1946993658466205</v>
      </c>
      <c r="I116">
        <f>(Table5[[#This Row],[Qi distribution]]/Table5[[#This Row],[Amt eligible]])*52</f>
        <v>0.62124367024024263</v>
      </c>
      <c r="N116" t="s">
        <v>122</v>
      </c>
      <c r="O116">
        <v>158.24714084638899</v>
      </c>
    </row>
    <row r="117" spans="2:15" x14ac:dyDescent="0.2">
      <c r="B117" t="s">
        <v>126</v>
      </c>
      <c r="C117">
        <v>100</v>
      </c>
      <c r="D117">
        <f>VLOOKUP(Table5[[#This Row],[Wallet]],N:O,2,FALSE)</f>
        <v>100.458956976839</v>
      </c>
      <c r="E117" t="str">
        <f>IF(Table5[[#This Row],[Balance 2]]&gt;=Table5[[#This Row],[Balance]],"yes","")</f>
        <v>yes</v>
      </c>
      <c r="F117">
        <f>IF(Table5[[#This Row],[Eligible?]]="yes",Table5[[#This Row],[Balance]],Table5[[#This Row],[Balance 2]])</f>
        <v>100</v>
      </c>
      <c r="G117">
        <f>Table5[[#This Row],[Amt eligible]]/$L$8</f>
        <v>2.7759174818686288E-4</v>
      </c>
      <c r="H117">
        <f>Table5[[#This Row],[% total]]*$L$6</f>
        <v>1.1946993658466205</v>
      </c>
      <c r="I117">
        <f>(Table5[[#This Row],[Qi distribution]]/Table5[[#This Row],[Amt eligible]])*52</f>
        <v>0.62124367024024263</v>
      </c>
      <c r="N117" t="s">
        <v>278</v>
      </c>
      <c r="O117">
        <v>155.113222413259</v>
      </c>
    </row>
    <row r="118" spans="2:15" x14ac:dyDescent="0.2">
      <c r="B118" t="s">
        <v>127</v>
      </c>
      <c r="C118">
        <v>99.9425304322275</v>
      </c>
      <c r="D118">
        <f>VLOOKUP(Table5[[#This Row],[Wallet]],N:O,2,FALSE)</f>
        <v>107.59779420007099</v>
      </c>
      <c r="E118" t="str">
        <f>IF(Table5[[#This Row],[Balance 2]]&gt;=Table5[[#This Row],[Balance]],"yes","")</f>
        <v>yes</v>
      </c>
      <c r="F118">
        <f>IF(Table5[[#This Row],[Eligible?]]="yes",Table5[[#This Row],[Balance]],Table5[[#This Row],[Balance 2]])</f>
        <v>99.9425304322275</v>
      </c>
      <c r="G118">
        <f>Table5[[#This Row],[Amt eligible]]/$L$8</f>
        <v>2.7743221740900777E-4</v>
      </c>
      <c r="H118">
        <f>Table5[[#This Row],[% total]]*$L$6</f>
        <v>1.1940127772848876</v>
      </c>
      <c r="I118">
        <f>(Table5[[#This Row],[Qi distribution]]/Table5[[#This Row],[Amt eligible]])*52</f>
        <v>0.62124367024024263</v>
      </c>
      <c r="N118" t="s">
        <v>107</v>
      </c>
      <c r="O118">
        <v>150.04951583664501</v>
      </c>
    </row>
    <row r="119" spans="2:15" x14ac:dyDescent="0.2">
      <c r="B119" t="s">
        <v>128</v>
      </c>
      <c r="C119">
        <v>93.935201554173801</v>
      </c>
      <c r="D119">
        <f>VLOOKUP(Table5[[#This Row],[Wallet]],N:O,2,FALSE)</f>
        <v>97.941292651294404</v>
      </c>
      <c r="E119" t="str">
        <f>IF(Table5[[#This Row],[Balance 2]]&gt;=Table5[[#This Row],[Balance]],"yes","")</f>
        <v>yes</v>
      </c>
      <c r="F119">
        <f>IF(Table5[[#This Row],[Eligible?]]="yes",Table5[[#This Row],[Balance]],Table5[[#This Row],[Balance 2]])</f>
        <v>93.935201554173801</v>
      </c>
      <c r="G119">
        <f>Table5[[#This Row],[Amt eligible]]/$L$8</f>
        <v>2.6075636815708425E-4</v>
      </c>
      <c r="H119">
        <f>Table5[[#This Row],[% total]]*$L$6</f>
        <v>1.1222432572744592</v>
      </c>
      <c r="I119">
        <f>(Table5[[#This Row],[Qi distribution]]/Table5[[#This Row],[Amt eligible]])*52</f>
        <v>0.62124367024024263</v>
      </c>
      <c r="N119" t="s">
        <v>111</v>
      </c>
      <c r="O119">
        <v>146.51226331332299</v>
      </c>
    </row>
    <row r="120" spans="2:15" x14ac:dyDescent="0.2">
      <c r="B120" t="s">
        <v>129</v>
      </c>
      <c r="C120">
        <v>92.289372635405797</v>
      </c>
      <c r="D120">
        <f>VLOOKUP(Table5[[#This Row],[Wallet]],N:O,2,FALSE)</f>
        <v>92.289372635405797</v>
      </c>
      <c r="E120" t="str">
        <f>IF(Table5[[#This Row],[Balance 2]]&gt;=Table5[[#This Row],[Balance]],"yes","")</f>
        <v>yes</v>
      </c>
      <c r="F120">
        <f>IF(Table5[[#This Row],[Eligible?]]="yes",Table5[[#This Row],[Balance]],Table5[[#This Row],[Balance 2]])</f>
        <v>92.289372635405797</v>
      </c>
      <c r="G120">
        <f>Table5[[#This Row],[Amt eligible]]/$L$8</f>
        <v>2.5618768288931118E-4</v>
      </c>
      <c r="H120">
        <f>Table5[[#This Row],[% total]]*$L$6</f>
        <v>1.1025805496190175</v>
      </c>
      <c r="I120">
        <f>(Table5[[#This Row],[Qi distribution]]/Table5[[#This Row],[Amt eligible]])*52</f>
        <v>0.62124367024024263</v>
      </c>
      <c r="N120" t="s">
        <v>109</v>
      </c>
      <c r="O120">
        <v>145.123823555379</v>
      </c>
    </row>
    <row r="121" spans="2:15" x14ac:dyDescent="0.2">
      <c r="B121" t="s">
        <v>130</v>
      </c>
      <c r="C121">
        <v>92.1647305552641</v>
      </c>
      <c r="D121">
        <f>VLOOKUP(Table5[[#This Row],[Wallet]],N:O,2,FALSE)</f>
        <v>93.449287660364703</v>
      </c>
      <c r="E121" t="str">
        <f>IF(Table5[[#This Row],[Balance 2]]&gt;=Table5[[#This Row],[Balance]],"yes","")</f>
        <v>yes</v>
      </c>
      <c r="F121">
        <f>IF(Table5[[#This Row],[Eligible?]]="yes",Table5[[#This Row],[Balance]],Table5[[#This Row],[Balance 2]])</f>
        <v>92.1647305552641</v>
      </c>
      <c r="G121">
        <f>Table5[[#This Row],[Amt eligible]]/$L$8</f>
        <v>2.5584168676006936E-4</v>
      </c>
      <c r="H121">
        <f>Table5[[#This Row],[% total]]*$L$6</f>
        <v>1.1010914514779866</v>
      </c>
      <c r="I121">
        <f>(Table5[[#This Row],[Qi distribution]]/Table5[[#This Row],[Amt eligible]])*52</f>
        <v>0.62124367024024263</v>
      </c>
      <c r="N121" t="s">
        <v>112</v>
      </c>
      <c r="O121">
        <v>140.65523852689199</v>
      </c>
    </row>
    <row r="122" spans="2:15" x14ac:dyDescent="0.2">
      <c r="B122" t="s">
        <v>131</v>
      </c>
      <c r="C122">
        <v>89.854711213893495</v>
      </c>
      <c r="D122">
        <f>VLOOKUP(Table5[[#This Row],[Wallet]],N:O,2,FALSE)</f>
        <v>89.854711213893495</v>
      </c>
      <c r="E122" t="str">
        <f>IF(Table5[[#This Row],[Balance 2]]&gt;=Table5[[#This Row],[Balance]],"yes","")</f>
        <v>yes</v>
      </c>
      <c r="F122">
        <f>IF(Table5[[#This Row],[Eligible?]]="yes",Table5[[#This Row],[Balance]],Table5[[#This Row],[Balance 2]])</f>
        <v>89.854711213893495</v>
      </c>
      <c r="G122">
        <f>Table5[[#This Row],[Amt eligible]]/$L$8</f>
        <v>2.4942926368690409E-4</v>
      </c>
      <c r="H122">
        <f>Table5[[#This Row],[% total]]*$L$6</f>
        <v>1.0734936650556979</v>
      </c>
      <c r="I122">
        <f>(Table5[[#This Row],[Qi distribution]]/Table5[[#This Row],[Amt eligible]])*52</f>
        <v>0.62124367024024274</v>
      </c>
      <c r="N122" t="s">
        <v>110</v>
      </c>
      <c r="O122">
        <v>139.58000000000001</v>
      </c>
    </row>
    <row r="123" spans="2:15" x14ac:dyDescent="0.2">
      <c r="B123" t="s">
        <v>132</v>
      </c>
      <c r="C123">
        <v>85.917956018872502</v>
      </c>
      <c r="D123">
        <f>VLOOKUP(Table5[[#This Row],[Wallet]],N:O,2,FALSE)</f>
        <v>85.917956018872502</v>
      </c>
      <c r="E123" t="str">
        <f>IF(Table5[[#This Row],[Balance 2]]&gt;=Table5[[#This Row],[Balance]],"yes","")</f>
        <v>yes</v>
      </c>
      <c r="F123">
        <f>IF(Table5[[#This Row],[Eligible?]]="yes",Table5[[#This Row],[Balance]],Table5[[#This Row],[Balance 2]])</f>
        <v>85.917956018872502</v>
      </c>
      <c r="G123">
        <f>Table5[[#This Row],[Amt eligible]]/$L$8</f>
        <v>2.3850115611920815E-4</v>
      </c>
      <c r="H123">
        <f>Table5[[#This Row],[% total]]*$L$6</f>
        <v>1.026461275705848</v>
      </c>
      <c r="I123">
        <f>(Table5[[#This Row],[Qi distribution]]/Table5[[#This Row],[Amt eligible]])*52</f>
        <v>0.62124367024024263</v>
      </c>
      <c r="N123" t="s">
        <v>113</v>
      </c>
      <c r="O123">
        <v>136.223605386755</v>
      </c>
    </row>
    <row r="124" spans="2:15" x14ac:dyDescent="0.2">
      <c r="B124" t="s">
        <v>133</v>
      </c>
      <c r="C124">
        <v>83.508563764475298</v>
      </c>
      <c r="D124">
        <f>VLOOKUP(Table5[[#This Row],[Wallet]],N:O,2,FALSE)</f>
        <v>83.508563764475298</v>
      </c>
      <c r="E124" t="str">
        <f>IF(Table5[[#This Row],[Balance 2]]&gt;=Table5[[#This Row],[Balance]],"yes","")</f>
        <v>yes</v>
      </c>
      <c r="F124">
        <f>IF(Table5[[#This Row],[Eligible?]]="yes",Table5[[#This Row],[Balance]],Table5[[#This Row],[Balance 2]])</f>
        <v>83.508563764475298</v>
      </c>
      <c r="G124">
        <f>Table5[[#This Row],[Amt eligible]]/$L$8</f>
        <v>2.3181288203954809E-4</v>
      </c>
      <c r="H124">
        <f>Table5[[#This Row],[% total]]*$L$6</f>
        <v>0.99767628172180711</v>
      </c>
      <c r="I124">
        <f>(Table5[[#This Row],[Qi distribution]]/Table5[[#This Row],[Amt eligible]])*52</f>
        <v>0.62124367024024263</v>
      </c>
      <c r="N124" t="s">
        <v>362</v>
      </c>
      <c r="O124">
        <v>131.55777368274801</v>
      </c>
    </row>
    <row r="125" spans="2:15" x14ac:dyDescent="0.2">
      <c r="B125" t="s">
        <v>134</v>
      </c>
      <c r="C125">
        <v>82.987021894948398</v>
      </c>
      <c r="D125">
        <f>VLOOKUP(Table5[[#This Row],[Wallet]],N:O,2,FALSE)</f>
        <v>94.701455762677497</v>
      </c>
      <c r="E125" t="str">
        <f>IF(Table5[[#This Row],[Balance 2]]&gt;=Table5[[#This Row],[Balance]],"yes","")</f>
        <v>yes</v>
      </c>
      <c r="F125">
        <f>IF(Table5[[#This Row],[Eligible?]]="yes",Table5[[#This Row],[Balance]],Table5[[#This Row],[Balance 2]])</f>
        <v>82.987021894948398</v>
      </c>
      <c r="G125">
        <f>Table5[[#This Row],[Amt eligible]]/$L$8</f>
        <v>2.3036512484640191E-4</v>
      </c>
      <c r="H125">
        <f>Table5[[#This Row],[% total]]*$L$6</f>
        <v>0.99144542431394456</v>
      </c>
      <c r="I125">
        <f>(Table5[[#This Row],[Qi distribution]]/Table5[[#This Row],[Amt eligible]])*52</f>
        <v>0.62124367024024263</v>
      </c>
      <c r="N125" t="s">
        <v>114</v>
      </c>
      <c r="O125">
        <v>128</v>
      </c>
    </row>
    <row r="126" spans="2:15" x14ac:dyDescent="0.2">
      <c r="B126" t="s">
        <v>135</v>
      </c>
      <c r="C126">
        <v>82.859492832720704</v>
      </c>
      <c r="D126">
        <f>VLOOKUP(Table5[[#This Row],[Wallet]],N:O,2,FALSE)</f>
        <v>82.859492832720704</v>
      </c>
      <c r="E126" t="str">
        <f>IF(Table5[[#This Row],[Balance 2]]&gt;=Table5[[#This Row],[Balance]],"yes","")</f>
        <v>yes</v>
      </c>
      <c r="F126">
        <f>IF(Table5[[#This Row],[Eligible?]]="yes",Table5[[#This Row],[Balance]],Table5[[#This Row],[Balance 2]])</f>
        <v>82.859492832720704</v>
      </c>
      <c r="G126">
        <f>Table5[[#This Row],[Amt eligible]]/$L$8</f>
        <v>2.3001111469311773E-4</v>
      </c>
      <c r="H126">
        <f>Table5[[#This Row],[% total]]*$L$6</f>
        <v>0.98992183541624013</v>
      </c>
      <c r="I126">
        <f>(Table5[[#This Row],[Qi distribution]]/Table5[[#This Row],[Amt eligible]])*52</f>
        <v>0.62124367024024263</v>
      </c>
      <c r="N126" t="s">
        <v>115</v>
      </c>
      <c r="O126">
        <v>123.03</v>
      </c>
    </row>
    <row r="127" spans="2:15" x14ac:dyDescent="0.2">
      <c r="B127" t="s">
        <v>136</v>
      </c>
      <c r="C127">
        <v>77.918446870472295</v>
      </c>
      <c r="D127">
        <f>VLOOKUP(Table5[[#This Row],[Wallet]],N:O,2,FALSE)</f>
        <v>82.769577170207</v>
      </c>
      <c r="E127" t="str">
        <f>IF(Table5[[#This Row],[Balance 2]]&gt;=Table5[[#This Row],[Balance]],"yes","")</f>
        <v>yes</v>
      </c>
      <c r="F127">
        <f>IF(Table5[[#This Row],[Eligible?]]="yes",Table5[[#This Row],[Balance]],Table5[[#This Row],[Balance 2]])</f>
        <v>77.918446870472295</v>
      </c>
      <c r="G127">
        <f>Table5[[#This Row],[Amt eligible]]/$L$8</f>
        <v>2.1629517882779597E-4</v>
      </c>
      <c r="H127">
        <f>Table5[[#This Row],[% total]]*$L$6</f>
        <v>0.93089119063906833</v>
      </c>
      <c r="I127">
        <f>(Table5[[#This Row],[Qi distribution]]/Table5[[#This Row],[Amt eligible]])*52</f>
        <v>0.62124367024024263</v>
      </c>
      <c r="N127" t="s">
        <v>120</v>
      </c>
      <c r="O127">
        <v>120.207141202225</v>
      </c>
    </row>
    <row r="128" spans="2:15" x14ac:dyDescent="0.2">
      <c r="B128" t="s">
        <v>137</v>
      </c>
      <c r="C128">
        <v>75.953498940729105</v>
      </c>
      <c r="D128">
        <f>VLOOKUP(Table5[[#This Row],[Wallet]],N:O,2,FALSE)</f>
        <v>109.798993105798</v>
      </c>
      <c r="E128" t="str">
        <f>IF(Table5[[#This Row],[Balance 2]]&gt;=Table5[[#This Row],[Balance]],"yes","")</f>
        <v>yes</v>
      </c>
      <c r="F128">
        <f>IF(Table5[[#This Row],[Eligible?]]="yes",Table5[[#This Row],[Balance]],Table5[[#This Row],[Balance 2]])</f>
        <v>75.953498940729105</v>
      </c>
      <c r="G128">
        <f>Table5[[#This Row],[Amt eligible]]/$L$8</f>
        <v>2.1084064551866029E-4</v>
      </c>
      <c r="H128">
        <f>Table5[[#This Row],[% total]]*$L$6</f>
        <v>0.90741597018321019</v>
      </c>
      <c r="I128">
        <f>(Table5[[#This Row],[Qi distribution]]/Table5[[#This Row],[Amt eligible]])*52</f>
        <v>0.62124367024024263</v>
      </c>
      <c r="N128" t="s">
        <v>117</v>
      </c>
      <c r="O128">
        <v>119.30065936589401</v>
      </c>
    </row>
    <row r="129" spans="2:15" x14ac:dyDescent="0.2">
      <c r="B129" t="s">
        <v>138</v>
      </c>
      <c r="C129">
        <v>75.819387845801103</v>
      </c>
      <c r="D129">
        <f>VLOOKUP(Table5[[#This Row],[Wallet]],N:O,2,FALSE)</f>
        <v>87.621152625210598</v>
      </c>
      <c r="E129" t="str">
        <f>IF(Table5[[#This Row],[Balance 2]]&gt;=Table5[[#This Row],[Balance]],"yes","")</f>
        <v>yes</v>
      </c>
      <c r="F129">
        <f>IF(Table5[[#This Row],[Eligible?]]="yes",Table5[[#This Row],[Balance]],Table5[[#This Row],[Balance 2]])</f>
        <v>75.819387845801103</v>
      </c>
      <c r="G129">
        <f>Table5[[#This Row],[Amt eligible]]/$L$8</f>
        <v>2.104683641857371E-4</v>
      </c>
      <c r="H129">
        <f>Table5[[#This Row],[% total]]*$L$6</f>
        <v>0.90581374578257534</v>
      </c>
      <c r="I129">
        <f>(Table5[[#This Row],[Qi distribution]]/Table5[[#This Row],[Amt eligible]])*52</f>
        <v>0.62124367024024252</v>
      </c>
      <c r="N129" t="s">
        <v>118</v>
      </c>
      <c r="O129">
        <v>117</v>
      </c>
    </row>
    <row r="130" spans="2:15" x14ac:dyDescent="0.2">
      <c r="B130" t="s">
        <v>139</v>
      </c>
      <c r="C130">
        <v>75.168948727208701</v>
      </c>
      <c r="D130">
        <f>VLOOKUP(Table5[[#This Row],[Wallet]],N:O,2,FALSE)</f>
        <v>98.958780583439605</v>
      </c>
      <c r="E130" t="str">
        <f>IF(Table5[[#This Row],[Balance 2]]&gt;=Table5[[#This Row],[Balance]],"yes","")</f>
        <v>yes</v>
      </c>
      <c r="F130">
        <f>IF(Table5[[#This Row],[Eligible?]]="yes",Table5[[#This Row],[Balance]],Table5[[#This Row],[Balance 2]])</f>
        <v>75.168948727208701</v>
      </c>
      <c r="G130">
        <f>Table5[[#This Row],[Amt eligible]]/$L$8</f>
        <v>2.0866279886554522E-4</v>
      </c>
      <c r="H130">
        <f>Table5[[#This Row],[% total]]*$L$6</f>
        <v>0.89804295375753362</v>
      </c>
      <c r="I130">
        <f>(Table5[[#This Row],[Qi distribution]]/Table5[[#This Row],[Amt eligible]])*52</f>
        <v>0.62124367024024263</v>
      </c>
      <c r="N130" t="s">
        <v>363</v>
      </c>
      <c r="O130">
        <v>112.62527801363299</v>
      </c>
    </row>
    <row r="131" spans="2:15" x14ac:dyDescent="0.2">
      <c r="B131" t="s">
        <v>140</v>
      </c>
      <c r="C131">
        <v>74.204106891515295</v>
      </c>
      <c r="D131">
        <f>VLOOKUP(Table5[[#This Row],[Wallet]],N:O,2,FALSE)</f>
        <v>99.439078847534404</v>
      </c>
      <c r="E131" t="str">
        <f>IF(Table5[[#This Row],[Balance 2]]&gt;=Table5[[#This Row],[Balance]],"yes","")</f>
        <v>yes</v>
      </c>
      <c r="F131">
        <f>IF(Table5[[#This Row],[Eligible?]]="yes",Table5[[#This Row],[Balance]],Table5[[#This Row],[Balance 2]])</f>
        <v>74.204106891515295</v>
      </c>
      <c r="G131">
        <f>Table5[[#This Row],[Amt eligible]]/$L$8</f>
        <v>2.0598447754660571E-4</v>
      </c>
      <c r="H131">
        <f>Table5[[#This Row],[% total]]*$L$6</f>
        <v>0.88651599446508167</v>
      </c>
      <c r="I131">
        <f>(Table5[[#This Row],[Qi distribution]]/Table5[[#This Row],[Amt eligible]])*52</f>
        <v>0.62124367024024263</v>
      </c>
      <c r="N131" t="s">
        <v>121</v>
      </c>
      <c r="O131">
        <v>112.61</v>
      </c>
    </row>
    <row r="132" spans="2:15" x14ac:dyDescent="0.2">
      <c r="B132" t="s">
        <v>141</v>
      </c>
      <c r="C132">
        <v>73.065586175214904</v>
      </c>
      <c r="D132">
        <f>VLOOKUP(Table5[[#This Row],[Wallet]],N:O,2,FALSE)</f>
        <v>79.174150264023396</v>
      </c>
      <c r="E132" t="str">
        <f>IF(Table5[[#This Row],[Balance 2]]&gt;=Table5[[#This Row],[Balance]],"yes","")</f>
        <v>yes</v>
      </c>
      <c r="F132">
        <f>IF(Table5[[#This Row],[Eligible?]]="yes",Table5[[#This Row],[Balance]],Table5[[#This Row],[Balance 2]])</f>
        <v>73.065586175214904</v>
      </c>
      <c r="G132">
        <f>Table5[[#This Row],[Amt eligible]]/$L$8</f>
        <v>2.0282403798675783E-4</v>
      </c>
      <c r="H132">
        <f>Table5[[#This Row],[% total]]*$L$6</f>
        <v>0.87291409468740844</v>
      </c>
      <c r="I132">
        <f>(Table5[[#This Row],[Qi distribution]]/Table5[[#This Row],[Amt eligible]])*52</f>
        <v>0.62124367024024263</v>
      </c>
      <c r="N132" t="s">
        <v>137</v>
      </c>
      <c r="O132">
        <v>109.798993105798</v>
      </c>
    </row>
    <row r="133" spans="2:15" x14ac:dyDescent="0.2">
      <c r="B133" t="s">
        <v>142</v>
      </c>
      <c r="C133">
        <v>69.118781261860605</v>
      </c>
      <c r="D133">
        <f>VLOOKUP(Table5[[#This Row],[Wallet]],N:O,2,FALSE)</f>
        <v>280.73966876438698</v>
      </c>
      <c r="E133" t="str">
        <f>IF(Table5[[#This Row],[Balance 2]]&gt;=Table5[[#This Row],[Balance]],"yes","")</f>
        <v>yes</v>
      </c>
      <c r="F133">
        <f>IF(Table5[[#This Row],[Eligible?]]="yes",Table5[[#This Row],[Balance]],Table5[[#This Row],[Balance 2]])</f>
        <v>69.118781261860605</v>
      </c>
      <c r="G133">
        <f>Table5[[#This Row],[Amt eligible]]/$L$8</f>
        <v>1.9186803323025266E-4</v>
      </c>
      <c r="H133">
        <f>Table5[[#This Row],[% total]]*$L$6</f>
        <v>0.82576164141636144</v>
      </c>
      <c r="I133">
        <f>(Table5[[#This Row],[Qi distribution]]/Table5[[#This Row],[Amt eligible]])*52</f>
        <v>0.62124367024024263</v>
      </c>
      <c r="N133" t="s">
        <v>364</v>
      </c>
      <c r="O133">
        <v>108.66907344974901</v>
      </c>
    </row>
    <row r="134" spans="2:15" x14ac:dyDescent="0.2">
      <c r="B134" t="s">
        <v>143</v>
      </c>
      <c r="C134">
        <v>66.078073649766495</v>
      </c>
      <c r="D134">
        <f>VLOOKUP(Table5[[#This Row],[Wallet]],N:O,2,FALSE)</f>
        <v>66.078073649766495</v>
      </c>
      <c r="E134" t="str">
        <f>IF(Table5[[#This Row],[Balance 2]]&gt;=Table5[[#This Row],[Balance]],"yes","")</f>
        <v>yes</v>
      </c>
      <c r="F134">
        <f>IF(Table5[[#This Row],[Eligible?]]="yes",Table5[[#This Row],[Balance]],Table5[[#This Row],[Balance 2]])</f>
        <v>66.078073649766495</v>
      </c>
      <c r="G134">
        <f>Table5[[#This Row],[Amt eligible]]/$L$8</f>
        <v>1.8342727981258961E-4</v>
      </c>
      <c r="H134">
        <f>Table5[[#This Row],[% total]]*$L$6</f>
        <v>0.78943432685742321</v>
      </c>
      <c r="I134">
        <f>(Table5[[#This Row],[Qi distribution]]/Table5[[#This Row],[Amt eligible]])*52</f>
        <v>0.62124367024024274</v>
      </c>
      <c r="N134" t="s">
        <v>127</v>
      </c>
      <c r="O134">
        <v>107.59779420007099</v>
      </c>
    </row>
    <row r="135" spans="2:15" x14ac:dyDescent="0.2">
      <c r="B135" t="s">
        <v>144</v>
      </c>
      <c r="C135">
        <v>64.37</v>
      </c>
      <c r="D135">
        <f>VLOOKUP(Table5[[#This Row],[Wallet]],N:O,2,FALSE)</f>
        <v>73.926507073650697</v>
      </c>
      <c r="E135" t="str">
        <f>IF(Table5[[#This Row],[Balance 2]]&gt;=Table5[[#This Row],[Balance]],"yes","")</f>
        <v>yes</v>
      </c>
      <c r="F135">
        <f>IF(Table5[[#This Row],[Eligible?]]="yes",Table5[[#This Row],[Balance]],Table5[[#This Row],[Balance 2]])</f>
        <v>64.37</v>
      </c>
      <c r="G135">
        <f>Table5[[#This Row],[Amt eligible]]/$L$8</f>
        <v>1.7868580830788364E-4</v>
      </c>
      <c r="H135">
        <f>Table5[[#This Row],[% total]]*$L$6</f>
        <v>0.76902798179546961</v>
      </c>
      <c r="I135">
        <f>(Table5[[#This Row],[Qi distribution]]/Table5[[#This Row],[Amt eligible]])*52</f>
        <v>0.62124367024024263</v>
      </c>
      <c r="N135" t="s">
        <v>123</v>
      </c>
      <c r="O135">
        <v>101.75</v>
      </c>
    </row>
    <row r="136" spans="2:15" x14ac:dyDescent="0.2">
      <c r="B136" t="s">
        <v>145</v>
      </c>
      <c r="C136">
        <v>64.343686682485199</v>
      </c>
      <c r="D136">
        <f>VLOOKUP(Table5[[#This Row],[Wallet]],N:O,2,FALSE)</f>
        <v>67.2576158065892</v>
      </c>
      <c r="E136" t="str">
        <f>IF(Table5[[#This Row],[Balance 2]]&gt;=Table5[[#This Row],[Balance]],"yes","")</f>
        <v>yes</v>
      </c>
      <c r="F136">
        <f>IF(Table5[[#This Row],[Eligible?]]="yes",Table5[[#This Row],[Balance]],Table5[[#This Row],[Balance 2]])</f>
        <v>64.343686682485199</v>
      </c>
      <c r="G136">
        <f>Table5[[#This Row],[Amt eligible]]/$L$8</f>
        <v>1.7861276470978833E-4</v>
      </c>
      <c r="H136">
        <f>Table5[[#This Row],[% total]]*$L$6</f>
        <v>0.76871361675798711</v>
      </c>
      <c r="I136">
        <f>(Table5[[#This Row],[Qi distribution]]/Table5[[#This Row],[Amt eligible]])*52</f>
        <v>0.62124367024024263</v>
      </c>
      <c r="N136" t="s">
        <v>124</v>
      </c>
      <c r="O136">
        <v>100.87074430897501</v>
      </c>
    </row>
    <row r="137" spans="2:15" x14ac:dyDescent="0.2">
      <c r="B137" t="s">
        <v>147</v>
      </c>
      <c r="C137">
        <v>59.18</v>
      </c>
      <c r="D137">
        <f>VLOOKUP(Table5[[#This Row],[Wallet]],N:O,2,FALSE)</f>
        <v>59.18</v>
      </c>
      <c r="E137" t="str">
        <f>IF(Table5[[#This Row],[Balance 2]]&gt;=Table5[[#This Row],[Balance]],"yes","")</f>
        <v>yes</v>
      </c>
      <c r="F137">
        <f>IF(Table5[[#This Row],[Eligible?]]="yes",Table5[[#This Row],[Balance]],Table5[[#This Row],[Balance 2]])</f>
        <v>59.18</v>
      </c>
      <c r="G137">
        <f>Table5[[#This Row],[Amt eligible]]/$L$8</f>
        <v>1.6427879657698543E-4</v>
      </c>
      <c r="H137">
        <f>Table5[[#This Row],[% total]]*$L$6</f>
        <v>0.70702308470802988</v>
      </c>
      <c r="I137">
        <f>(Table5[[#This Row],[Qi distribution]]/Table5[[#This Row],[Amt eligible]])*52</f>
        <v>0.62124367024024252</v>
      </c>
      <c r="N137" t="s">
        <v>126</v>
      </c>
      <c r="O137">
        <v>100.458956976839</v>
      </c>
    </row>
    <row r="138" spans="2:15" x14ac:dyDescent="0.2">
      <c r="B138" t="s">
        <v>149</v>
      </c>
      <c r="C138">
        <v>56.973755724954898</v>
      </c>
      <c r="D138">
        <f>VLOOKUP(Table5[[#This Row],[Wallet]],N:O,2,FALSE)</f>
        <v>76.973755724954898</v>
      </c>
      <c r="E138" t="str">
        <f>IF(Table5[[#This Row],[Balance 2]]&gt;=Table5[[#This Row],[Balance]],"yes","")</f>
        <v>yes</v>
      </c>
      <c r="F138">
        <f>IF(Table5[[#This Row],[Eligible?]]="yes",Table5[[#This Row],[Balance]],Table5[[#This Row],[Balance 2]])</f>
        <v>56.973755724954898</v>
      </c>
      <c r="G138">
        <f>Table5[[#This Row],[Amt eligible]]/$L$8</f>
        <v>1.5815444452461517E-4</v>
      </c>
      <c r="H138">
        <f>Table5[[#This Row],[% total]]*$L$6</f>
        <v>0.68066509834503885</v>
      </c>
      <c r="I138">
        <f>(Table5[[#This Row],[Qi distribution]]/Table5[[#This Row],[Amt eligible]])*52</f>
        <v>0.62124367024024274</v>
      </c>
      <c r="N138" t="s">
        <v>125</v>
      </c>
      <c r="O138">
        <v>100</v>
      </c>
    </row>
    <row r="139" spans="2:15" x14ac:dyDescent="0.2">
      <c r="B139" t="s">
        <v>150</v>
      </c>
      <c r="C139">
        <v>54.274993389212</v>
      </c>
      <c r="D139">
        <f>VLOOKUP(Table5[[#This Row],[Wallet]],N:O,2,FALSE)</f>
        <v>54.274993389212</v>
      </c>
      <c r="E139" t="str">
        <f>IF(Table5[[#This Row],[Balance 2]]&gt;=Table5[[#This Row],[Balance]],"yes","")</f>
        <v>yes</v>
      </c>
      <c r="F139">
        <f>IF(Table5[[#This Row],[Eligible?]]="yes",Table5[[#This Row],[Balance]],Table5[[#This Row],[Balance 2]])</f>
        <v>54.274993389212</v>
      </c>
      <c r="G139">
        <f>Table5[[#This Row],[Amt eligible]]/$L$8</f>
        <v>1.5066290297741783E-4</v>
      </c>
      <c r="H139">
        <f>Table5[[#This Row],[% total]]*$L$6</f>
        <v>0.64842300183421087</v>
      </c>
      <c r="I139">
        <f>(Table5[[#This Row],[Qi distribution]]/Table5[[#This Row],[Amt eligible]])*52</f>
        <v>0.62124367024024252</v>
      </c>
      <c r="N139" t="s">
        <v>140</v>
      </c>
      <c r="O139">
        <v>99.439078847534404</v>
      </c>
    </row>
    <row r="140" spans="2:15" x14ac:dyDescent="0.2">
      <c r="B140" t="s">
        <v>151</v>
      </c>
      <c r="C140">
        <v>54</v>
      </c>
      <c r="D140">
        <f>VLOOKUP(Table5[[#This Row],[Wallet]],N:O,2,FALSE)</f>
        <v>54</v>
      </c>
      <c r="E140" t="str">
        <f>IF(Table5[[#This Row],[Balance 2]]&gt;=Table5[[#This Row],[Balance]],"yes","")</f>
        <v>yes</v>
      </c>
      <c r="F140">
        <f>IF(Table5[[#This Row],[Eligible?]]="yes",Table5[[#This Row],[Balance]],Table5[[#This Row],[Balance 2]])</f>
        <v>54</v>
      </c>
      <c r="G140">
        <f>Table5[[#This Row],[Amt eligible]]/$L$8</f>
        <v>1.4989954402090596E-4</v>
      </c>
      <c r="H140">
        <f>Table5[[#This Row],[% total]]*$L$6</f>
        <v>0.64513765755717511</v>
      </c>
      <c r="I140">
        <f>(Table5[[#This Row],[Qi distribution]]/Table5[[#This Row],[Amt eligible]])*52</f>
        <v>0.62124367024024274</v>
      </c>
      <c r="N140" t="s">
        <v>139</v>
      </c>
      <c r="O140">
        <v>98.958780583439605</v>
      </c>
    </row>
    <row r="141" spans="2:15" x14ac:dyDescent="0.2">
      <c r="B141" t="s">
        <v>152</v>
      </c>
      <c r="C141">
        <v>53.910750663187898</v>
      </c>
      <c r="D141">
        <f>VLOOKUP(Table5[[#This Row],[Wallet]],N:O,2,FALSE)</f>
        <v>91.825910192424203</v>
      </c>
      <c r="E141" t="str">
        <f>IF(Table5[[#This Row],[Balance 2]]&gt;=Table5[[#This Row],[Balance]],"yes","")</f>
        <v>yes</v>
      </c>
      <c r="F141">
        <f>IF(Table5[[#This Row],[Eligible?]]="yes",Table5[[#This Row],[Balance]],Table5[[#This Row],[Balance 2]])</f>
        <v>53.910750663187898</v>
      </c>
      <c r="G141">
        <f>Table5[[#This Row],[Amt eligible]]/$L$8</f>
        <v>1.4965179522660404E-4</v>
      </c>
      <c r="H141">
        <f>Table5[[#This Row],[% total]]*$L$6</f>
        <v>0.64407139629625854</v>
      </c>
      <c r="I141">
        <f>(Table5[[#This Row],[Qi distribution]]/Table5[[#This Row],[Amt eligible]])*52</f>
        <v>0.62124367024024263</v>
      </c>
      <c r="N141" t="s">
        <v>342</v>
      </c>
      <c r="O141">
        <v>98.333014946502303</v>
      </c>
    </row>
    <row r="142" spans="2:15" x14ac:dyDescent="0.2">
      <c r="B142" t="s">
        <v>153</v>
      </c>
      <c r="C142">
        <v>50</v>
      </c>
      <c r="D142">
        <f>VLOOKUP(Table5[[#This Row],[Wallet]],N:O,2,FALSE)</f>
        <v>50</v>
      </c>
      <c r="E142" t="str">
        <f>IF(Table5[[#This Row],[Balance 2]]&gt;=Table5[[#This Row],[Balance]],"yes","")</f>
        <v>yes</v>
      </c>
      <c r="F142">
        <f>IF(Table5[[#This Row],[Eligible?]]="yes",Table5[[#This Row],[Balance]],Table5[[#This Row],[Balance 2]])</f>
        <v>50</v>
      </c>
      <c r="G142">
        <f>Table5[[#This Row],[Amt eligible]]/$L$8</f>
        <v>1.3879587409343144E-4</v>
      </c>
      <c r="H142">
        <f>Table5[[#This Row],[% total]]*$L$6</f>
        <v>0.59734968292331025</v>
      </c>
      <c r="I142">
        <f>(Table5[[#This Row],[Qi distribution]]/Table5[[#This Row],[Amt eligible]])*52</f>
        <v>0.62124367024024263</v>
      </c>
      <c r="N142" t="s">
        <v>128</v>
      </c>
      <c r="O142">
        <v>97.941292651294404</v>
      </c>
    </row>
    <row r="143" spans="2:15" x14ac:dyDescent="0.2">
      <c r="B143" t="s">
        <v>154</v>
      </c>
      <c r="C143">
        <v>47.497730391134603</v>
      </c>
      <c r="D143">
        <f>VLOOKUP(Table5[[#This Row],[Wallet]],N:O,2,FALSE)</f>
        <v>50.865214506611899</v>
      </c>
      <c r="E143" t="str">
        <f>IF(Table5[[#This Row],[Balance 2]]&gt;=Table5[[#This Row],[Balance]],"yes","")</f>
        <v>yes</v>
      </c>
      <c r="F143">
        <f>IF(Table5[[#This Row],[Eligible?]]="yes",Table5[[#This Row],[Balance]],Table5[[#This Row],[Balance 2]])</f>
        <v>47.497730391134603</v>
      </c>
      <c r="G143">
        <f>Table5[[#This Row],[Amt eligible]]/$L$8</f>
        <v>1.3184978014183339E-4</v>
      </c>
      <c r="H143">
        <f>Table5[[#This Row],[% total]]*$L$6</f>
        <v>0.56745508377442255</v>
      </c>
      <c r="I143">
        <f>(Table5[[#This Row],[Qi distribution]]/Table5[[#This Row],[Amt eligible]])*52</f>
        <v>0.62124367024024252</v>
      </c>
      <c r="N143" t="s">
        <v>134</v>
      </c>
      <c r="O143">
        <v>94.701455762677497</v>
      </c>
    </row>
    <row r="144" spans="2:15" x14ac:dyDescent="0.2">
      <c r="B144" t="s">
        <v>155</v>
      </c>
      <c r="C144">
        <v>47.008357525999998</v>
      </c>
      <c r="D144">
        <f>VLOOKUP(Table5[[#This Row],[Wallet]],N:O,2,FALSE)</f>
        <v>57.708429690000003</v>
      </c>
      <c r="E144" t="str">
        <f>IF(Table5[[#This Row],[Balance 2]]&gt;=Table5[[#This Row],[Balance]],"yes","")</f>
        <v>yes</v>
      </c>
      <c r="F144">
        <f>IF(Table5[[#This Row],[Eligible?]]="yes",Table5[[#This Row],[Balance]],Table5[[#This Row],[Balance 2]])</f>
        <v>47.008357525999998</v>
      </c>
      <c r="G144">
        <f>Table5[[#This Row],[Amt eligible]]/$L$8</f>
        <v>1.3049132145035412E-4</v>
      </c>
      <c r="H144">
        <f>Table5[[#This Row],[% total]]*$L$6</f>
        <v>0.56160854925803405</v>
      </c>
      <c r="I144">
        <f>(Table5[[#This Row],[Qi distribution]]/Table5[[#This Row],[Amt eligible]])*52</f>
        <v>0.62124367024024263</v>
      </c>
      <c r="N144" t="s">
        <v>130</v>
      </c>
      <c r="O144">
        <v>93.449287660364703</v>
      </c>
    </row>
    <row r="145" spans="2:15" x14ac:dyDescent="0.2">
      <c r="B145" t="s">
        <v>156</v>
      </c>
      <c r="C145">
        <v>46.277694232967498</v>
      </c>
      <c r="D145">
        <f>VLOOKUP(Table5[[#This Row],[Wallet]],N:O,2,FALSE)</f>
        <v>46.277694232967498</v>
      </c>
      <c r="E145" t="str">
        <f>IF(Table5[[#This Row],[Balance 2]]&gt;=Table5[[#This Row],[Balance]],"yes","")</f>
        <v>yes</v>
      </c>
      <c r="F145">
        <f>IF(Table5[[#This Row],[Eligible?]]="yes",Table5[[#This Row],[Balance]],Table5[[#This Row],[Balance 2]])</f>
        <v>46.277694232967498</v>
      </c>
      <c r="G145">
        <f>Table5[[#This Row],[Amt eligible]]/$L$8</f>
        <v>1.2846306044186551E-4</v>
      </c>
      <c r="H145">
        <f>Table5[[#This Row],[% total]]*$L$6</f>
        <v>0.55287931952970082</v>
      </c>
      <c r="I145">
        <f>(Table5[[#This Row],[Qi distribution]]/Table5[[#This Row],[Amt eligible]])*52</f>
        <v>0.62124367024024274</v>
      </c>
      <c r="N145" t="s">
        <v>129</v>
      </c>
      <c r="O145">
        <v>92.289372635405797</v>
      </c>
    </row>
    <row r="146" spans="2:15" x14ac:dyDescent="0.2">
      <c r="B146" t="s">
        <v>157</v>
      </c>
      <c r="C146">
        <v>45.517662271120699</v>
      </c>
      <c r="D146">
        <f>VLOOKUP(Table5[[#This Row],[Wallet]],N:O,2,FALSE)</f>
        <v>45.517662271120699</v>
      </c>
      <c r="E146" t="str">
        <f>IF(Table5[[#This Row],[Balance 2]]&gt;=Table5[[#This Row],[Balance]],"yes","")</f>
        <v>yes</v>
      </c>
      <c r="F146">
        <f>IF(Table5[[#This Row],[Eligible?]]="yes",Table5[[#This Row],[Balance]],Table5[[#This Row],[Balance 2]])</f>
        <v>45.517662271120699</v>
      </c>
      <c r="G146">
        <f>Table5[[#This Row],[Amt eligible]]/$L$8</f>
        <v>1.2635327443219604E-4</v>
      </c>
      <c r="H146">
        <f>Table5[[#This Row],[% total]]*$L$6</f>
        <v>0.54379922250128532</v>
      </c>
      <c r="I146">
        <f>(Table5[[#This Row],[Qi distribution]]/Table5[[#This Row],[Amt eligible]])*52</f>
        <v>0.62124367024024252</v>
      </c>
      <c r="N146" t="s">
        <v>152</v>
      </c>
      <c r="O146">
        <v>91.825910192424203</v>
      </c>
    </row>
    <row r="147" spans="2:15" x14ac:dyDescent="0.2">
      <c r="B147" t="s">
        <v>158</v>
      </c>
      <c r="C147">
        <v>44.876382396223399</v>
      </c>
      <c r="D147">
        <f>VLOOKUP(Table5[[#This Row],[Wallet]],N:O,2,FALSE)</f>
        <v>44.876382396223399</v>
      </c>
      <c r="E147" t="str">
        <f>IF(Table5[[#This Row],[Balance 2]]&gt;=Table5[[#This Row],[Balance]],"yes","")</f>
        <v>yes</v>
      </c>
      <c r="F147">
        <f>IF(Table5[[#This Row],[Eligible?]]="yes",Table5[[#This Row],[Balance]],Table5[[#This Row],[Balance 2]])</f>
        <v>44.876382396223399</v>
      </c>
      <c r="G147">
        <f>Table5[[#This Row],[Amt eligible]]/$L$8</f>
        <v>1.2457313441669812E-4</v>
      </c>
      <c r="H147">
        <f>Table5[[#This Row],[% total]]*$L$6</f>
        <v>0.53613785590258545</v>
      </c>
      <c r="I147">
        <f>(Table5[[#This Row],[Qi distribution]]/Table5[[#This Row],[Amt eligible]])*52</f>
        <v>0.62124367024024274</v>
      </c>
      <c r="N147" t="s">
        <v>131</v>
      </c>
      <c r="O147">
        <v>89.854711213893495</v>
      </c>
    </row>
    <row r="148" spans="2:15" x14ac:dyDescent="0.2">
      <c r="B148" t="s">
        <v>159</v>
      </c>
      <c r="C148">
        <v>44</v>
      </c>
      <c r="D148">
        <f>VLOOKUP(Table5[[#This Row],[Wallet]],N:O,2,FALSE)</f>
        <v>44</v>
      </c>
      <c r="E148" t="str">
        <f>IF(Table5[[#This Row],[Balance 2]]&gt;=Table5[[#This Row],[Balance]],"yes","")</f>
        <v>yes</v>
      </c>
      <c r="F148">
        <f>IF(Table5[[#This Row],[Eligible?]]="yes",Table5[[#This Row],[Balance]],Table5[[#This Row],[Balance 2]])</f>
        <v>44</v>
      </c>
      <c r="G148">
        <f>Table5[[#This Row],[Amt eligible]]/$L$8</f>
        <v>1.2214036920221965E-4</v>
      </c>
      <c r="H148">
        <f>Table5[[#This Row],[% total]]*$L$6</f>
        <v>0.52566772097251291</v>
      </c>
      <c r="I148">
        <f>(Table5[[#This Row],[Qi distribution]]/Table5[[#This Row],[Amt eligible]])*52</f>
        <v>0.62124367024024252</v>
      </c>
      <c r="N148" t="s">
        <v>138</v>
      </c>
      <c r="O148">
        <v>87.621152625210598</v>
      </c>
    </row>
    <row r="149" spans="2:15" x14ac:dyDescent="0.2">
      <c r="B149" t="s">
        <v>161</v>
      </c>
      <c r="C149">
        <v>42.179589061901297</v>
      </c>
      <c r="D149">
        <f>VLOOKUP(Table5[[#This Row],[Wallet]],N:O,2,FALSE)</f>
        <v>46.837175834957499</v>
      </c>
      <c r="E149" t="str">
        <f>IF(Table5[[#This Row],[Balance 2]]&gt;=Table5[[#This Row],[Balance]],"yes","")</f>
        <v>yes</v>
      </c>
      <c r="F149">
        <f>IF(Table5[[#This Row],[Eligible?]]="yes",Table5[[#This Row],[Balance]],Table5[[#This Row],[Balance 2]])</f>
        <v>42.179589061901297</v>
      </c>
      <c r="G149">
        <f>Table5[[#This Row],[Amt eligible]]/$L$8</f>
        <v>1.170870586549666E-4</v>
      </c>
      <c r="H149">
        <f>Table5[[#This Row],[% total]]*$L$6</f>
        <v>0.50391928303924527</v>
      </c>
      <c r="I149">
        <f>(Table5[[#This Row],[Qi distribution]]/Table5[[#This Row],[Amt eligible]])*52</f>
        <v>0.62124367024024263</v>
      </c>
      <c r="N149" t="s">
        <v>132</v>
      </c>
      <c r="O149">
        <v>85.917956018872502</v>
      </c>
    </row>
    <row r="150" spans="2:15" x14ac:dyDescent="0.2">
      <c r="B150" t="s">
        <v>162</v>
      </c>
      <c r="C150">
        <v>41.391902370506301</v>
      </c>
      <c r="D150">
        <f>VLOOKUP(Table5[[#This Row],[Wallet]],N:O,2,FALSE)</f>
        <v>47.986162667052</v>
      </c>
      <c r="E150" t="str">
        <f>IF(Table5[[#This Row],[Balance 2]]&gt;=Table5[[#This Row],[Balance]],"yes","")</f>
        <v>yes</v>
      </c>
      <c r="F150">
        <f>IF(Table5[[#This Row],[Eligible?]]="yes",Table5[[#This Row],[Balance]],Table5[[#This Row],[Balance 2]])</f>
        <v>41.391902370506301</v>
      </c>
      <c r="G150">
        <f>Table5[[#This Row],[Amt eligible]]/$L$8</f>
        <v>1.1490050539808798E-4</v>
      </c>
      <c r="H150">
        <f>Table5[[#This Row],[% total]]*$L$6</f>
        <v>0.49450879513229107</v>
      </c>
      <c r="I150">
        <f>(Table5[[#This Row],[Qi distribution]]/Table5[[#This Row],[Amt eligible]])*52</f>
        <v>0.62124367024024263</v>
      </c>
      <c r="N150" t="s">
        <v>133</v>
      </c>
      <c r="O150">
        <v>83.508563764475298</v>
      </c>
    </row>
    <row r="151" spans="2:15" x14ac:dyDescent="0.2">
      <c r="B151" t="s">
        <v>163</v>
      </c>
      <c r="C151">
        <v>41.232492208006803</v>
      </c>
      <c r="D151">
        <f>VLOOKUP(Table5[[#This Row],[Wallet]],N:O,2,FALSE)</f>
        <v>41.232492208006803</v>
      </c>
      <c r="E151" t="str">
        <f>IF(Table5[[#This Row],[Balance 2]]&gt;=Table5[[#This Row],[Balance]],"yes","")</f>
        <v>yes</v>
      </c>
      <c r="F151">
        <f>IF(Table5[[#This Row],[Eligible?]]="yes",Table5[[#This Row],[Balance]],Table5[[#This Row],[Balance 2]])</f>
        <v>41.232492208006803</v>
      </c>
      <c r="G151">
        <f>Table5[[#This Row],[Amt eligible]]/$L$8</f>
        <v>1.1445799594121811E-4</v>
      </c>
      <c r="H151">
        <f>Table5[[#This Row],[% total]]*$L$6</f>
        <v>0.4926043229318145</v>
      </c>
      <c r="I151">
        <f>(Table5[[#This Row],[Qi distribution]]/Table5[[#This Row],[Amt eligible]])*52</f>
        <v>0.62124367024024263</v>
      </c>
      <c r="N151" t="s">
        <v>135</v>
      </c>
      <c r="O151">
        <v>82.859492832720704</v>
      </c>
    </row>
    <row r="152" spans="2:15" x14ac:dyDescent="0.2">
      <c r="B152" t="s">
        <v>164</v>
      </c>
      <c r="C152">
        <v>40.08</v>
      </c>
      <c r="D152">
        <f>VLOOKUP(Table5[[#This Row],[Wallet]],N:O,2,FALSE)</f>
        <v>40.08</v>
      </c>
      <c r="E152" t="str">
        <f>IF(Table5[[#This Row],[Balance 2]]&gt;=Table5[[#This Row],[Balance]],"yes","")</f>
        <v>yes</v>
      </c>
      <c r="F152">
        <f>IF(Table5[[#This Row],[Eligible?]]="yes",Table5[[#This Row],[Balance]],Table5[[#This Row],[Balance 2]])</f>
        <v>40.08</v>
      </c>
      <c r="G152">
        <f>Table5[[#This Row],[Amt eligible]]/$L$8</f>
        <v>1.1125877267329463E-4</v>
      </c>
      <c r="H152">
        <f>Table5[[#This Row],[% total]]*$L$6</f>
        <v>0.47883550583132545</v>
      </c>
      <c r="I152">
        <f>(Table5[[#This Row],[Qi distribution]]/Table5[[#This Row],[Amt eligible]])*52</f>
        <v>0.62124367024024263</v>
      </c>
      <c r="N152" t="s">
        <v>136</v>
      </c>
      <c r="O152">
        <v>82.769577170207</v>
      </c>
    </row>
    <row r="153" spans="2:15" x14ac:dyDescent="0.2">
      <c r="B153" t="s">
        <v>165</v>
      </c>
      <c r="C153">
        <v>40</v>
      </c>
      <c r="D153">
        <f>VLOOKUP(Table5[[#This Row],[Wallet]],N:O,2,FALSE)</f>
        <v>40</v>
      </c>
      <c r="E153" t="str">
        <f>IF(Table5[[#This Row],[Balance 2]]&gt;=Table5[[#This Row],[Balance]],"yes","")</f>
        <v>yes</v>
      </c>
      <c r="F153">
        <f>IF(Table5[[#This Row],[Eligible?]]="yes",Table5[[#This Row],[Balance]],Table5[[#This Row],[Balance 2]])</f>
        <v>40</v>
      </c>
      <c r="G153">
        <f>Table5[[#This Row],[Amt eligible]]/$L$8</f>
        <v>1.1103669927474515E-4</v>
      </c>
      <c r="H153">
        <f>Table5[[#This Row],[% total]]*$L$6</f>
        <v>0.47787974633864821</v>
      </c>
      <c r="I153">
        <f>(Table5[[#This Row],[Qi distribution]]/Table5[[#This Row],[Amt eligible]])*52</f>
        <v>0.62124367024024263</v>
      </c>
      <c r="N153" t="s">
        <v>141</v>
      </c>
      <c r="O153">
        <v>79.174150264023396</v>
      </c>
    </row>
    <row r="154" spans="2:15" x14ac:dyDescent="0.2">
      <c r="B154" t="s">
        <v>166</v>
      </c>
      <c r="C154">
        <v>40</v>
      </c>
      <c r="D154">
        <f>VLOOKUP(Table5[[#This Row],[Wallet]],N:O,2,FALSE)</f>
        <v>40</v>
      </c>
      <c r="E154" t="str">
        <f>IF(Table5[[#This Row],[Balance 2]]&gt;=Table5[[#This Row],[Balance]],"yes","")</f>
        <v>yes</v>
      </c>
      <c r="F154">
        <f>IF(Table5[[#This Row],[Eligible?]]="yes",Table5[[#This Row],[Balance]],Table5[[#This Row],[Balance 2]])</f>
        <v>40</v>
      </c>
      <c r="G154">
        <f>Table5[[#This Row],[Amt eligible]]/$L$8</f>
        <v>1.1103669927474515E-4</v>
      </c>
      <c r="H154">
        <f>Table5[[#This Row],[% total]]*$L$6</f>
        <v>0.47787974633864821</v>
      </c>
      <c r="I154">
        <f>(Table5[[#This Row],[Qi distribution]]/Table5[[#This Row],[Amt eligible]])*52</f>
        <v>0.62124367024024263</v>
      </c>
      <c r="N154" t="s">
        <v>149</v>
      </c>
      <c r="O154">
        <v>76.973755724954898</v>
      </c>
    </row>
    <row r="155" spans="2:15" x14ac:dyDescent="0.2">
      <c r="B155" t="s">
        <v>167</v>
      </c>
      <c r="C155">
        <v>37.7779640750271</v>
      </c>
      <c r="D155">
        <f>VLOOKUP(Table5[[#This Row],[Wallet]],N:O,2,FALSE)</f>
        <v>42.244248887940699</v>
      </c>
      <c r="E155" t="str">
        <f>IF(Table5[[#This Row],[Balance 2]]&gt;=Table5[[#This Row],[Balance]],"yes","")</f>
        <v>yes</v>
      </c>
      <c r="F155">
        <f>IF(Table5[[#This Row],[Eligible?]]="yes",Table5[[#This Row],[Balance]],Table5[[#This Row],[Balance 2]])</f>
        <v>37.7779640750271</v>
      </c>
      <c r="G155">
        <f>Table5[[#This Row],[Amt eligible]]/$L$8</f>
        <v>1.0486851090527275E-4</v>
      </c>
      <c r="H155">
        <f>Table5[[#This Row],[% total]]*$L$6</f>
        <v>0.45133309723411286</v>
      </c>
      <c r="I155">
        <f>(Table5[[#This Row],[Qi distribution]]/Table5[[#This Row],[Amt eligible]])*52</f>
        <v>0.62124367024024263</v>
      </c>
      <c r="N155" t="s">
        <v>144</v>
      </c>
      <c r="O155">
        <v>73.926507073650697</v>
      </c>
    </row>
    <row r="156" spans="2:15" x14ac:dyDescent="0.2">
      <c r="B156" t="s">
        <v>168</v>
      </c>
      <c r="C156">
        <v>37.767255619547797</v>
      </c>
      <c r="D156">
        <f>VLOOKUP(Table5[[#This Row],[Wallet]],N:O,2,FALSE)</f>
        <v>37.767255619547797</v>
      </c>
      <c r="E156" t="str">
        <f>IF(Table5[[#This Row],[Balance 2]]&gt;=Table5[[#This Row],[Balance]],"yes","")</f>
        <v>yes</v>
      </c>
      <c r="F156">
        <f>IF(Table5[[#This Row],[Eligible?]]="yes",Table5[[#This Row],[Balance]],Table5[[#This Row],[Balance 2]])</f>
        <v>37.767255619547797</v>
      </c>
      <c r="G156">
        <f>Table5[[#This Row],[Amt eligible]]/$L$8</f>
        <v>1.0483878511650393E-4</v>
      </c>
      <c r="H156">
        <f>Table5[[#This Row],[% total]]*$L$6</f>
        <v>0.45120516338440964</v>
      </c>
      <c r="I156">
        <f>(Table5[[#This Row],[Qi distribution]]/Table5[[#This Row],[Amt eligible]])*52</f>
        <v>0.62124367024024263</v>
      </c>
      <c r="N156" t="s">
        <v>203</v>
      </c>
      <c r="O156">
        <v>72.069159849315398</v>
      </c>
    </row>
    <row r="157" spans="2:15" x14ac:dyDescent="0.2">
      <c r="B157" t="s">
        <v>169</v>
      </c>
      <c r="C157">
        <v>37.412213901107897</v>
      </c>
      <c r="D157">
        <f>VLOOKUP(Table5[[#This Row],[Wallet]],N:O,2,FALSE)</f>
        <v>39.434132116837503</v>
      </c>
      <c r="E157" t="str">
        <f>IF(Table5[[#This Row],[Balance 2]]&gt;=Table5[[#This Row],[Balance]],"yes","")</f>
        <v>yes</v>
      </c>
      <c r="F157">
        <f>IF(Table5[[#This Row],[Eligible?]]="yes",Table5[[#This Row],[Balance]],Table5[[#This Row],[Balance 2]])</f>
        <v>37.412213901107897</v>
      </c>
      <c r="G157">
        <f>Table5[[#This Row],[Amt eligible]]/$L$8</f>
        <v>1.0385321860349393E-4</v>
      </c>
      <c r="H157">
        <f>Table5[[#This Row],[% total]]*$L$6</f>
        <v>0.44696348222571719</v>
      </c>
      <c r="I157">
        <f>(Table5[[#This Row],[Qi distribution]]/Table5[[#This Row],[Amt eligible]])*52</f>
        <v>0.62124367024024252</v>
      </c>
      <c r="N157" t="s">
        <v>365</v>
      </c>
      <c r="O157">
        <v>70</v>
      </c>
    </row>
    <row r="158" spans="2:15" x14ac:dyDescent="0.2">
      <c r="B158" t="s">
        <v>170</v>
      </c>
      <c r="C158">
        <v>36.837041036622701</v>
      </c>
      <c r="D158">
        <f>VLOOKUP(Table5[[#This Row],[Wallet]],N:O,2,FALSE)</f>
        <v>41.8761684794014</v>
      </c>
      <c r="E158" t="str">
        <f>IF(Table5[[#This Row],[Balance 2]]&gt;=Table5[[#This Row],[Balance]],"yes","")</f>
        <v>yes</v>
      </c>
      <c r="F158">
        <f>IF(Table5[[#This Row],[Eligible?]]="yes",Table5[[#This Row],[Balance]],Table5[[#This Row],[Balance 2]])</f>
        <v>36.837041036622701</v>
      </c>
      <c r="G158">
        <f>Table5[[#This Row],[Amt eligible]]/$L$8</f>
        <v>1.0225658619387303E-4</v>
      </c>
      <c r="H158">
        <f>Table5[[#This Row],[% total]]*$L$6</f>
        <v>0.44009189566119078</v>
      </c>
      <c r="I158">
        <f>(Table5[[#This Row],[Qi distribution]]/Table5[[#This Row],[Amt eligible]])*52</f>
        <v>0.62124367024024263</v>
      </c>
      <c r="N158" t="s">
        <v>207</v>
      </c>
      <c r="O158">
        <v>69.051314094814799</v>
      </c>
    </row>
    <row r="159" spans="2:15" x14ac:dyDescent="0.2">
      <c r="B159" t="s">
        <v>171</v>
      </c>
      <c r="C159">
        <v>34.89</v>
      </c>
      <c r="D159">
        <f>VLOOKUP(Table5[[#This Row],[Wallet]],N:O,2,FALSE)</f>
        <v>47.632928431942503</v>
      </c>
      <c r="E159" t="str">
        <f>IF(Table5[[#This Row],[Balance 2]]&gt;=Table5[[#This Row],[Balance]],"yes","")</f>
        <v>yes</v>
      </c>
      <c r="F159">
        <f>IF(Table5[[#This Row],[Eligible?]]="yes",Table5[[#This Row],[Balance]],Table5[[#This Row],[Balance 2]])</f>
        <v>34.89</v>
      </c>
      <c r="G159">
        <f>Table5[[#This Row],[Amt eligible]]/$L$8</f>
        <v>9.6851760942396454E-5</v>
      </c>
      <c r="H159">
        <f>Table5[[#This Row],[% total]]*$L$6</f>
        <v>0.41683060874388589</v>
      </c>
      <c r="I159">
        <f>(Table5[[#This Row],[Qi distribution]]/Table5[[#This Row],[Amt eligible]])*52</f>
        <v>0.62124367024024263</v>
      </c>
      <c r="N159" t="s">
        <v>145</v>
      </c>
      <c r="O159">
        <v>67.2576158065892</v>
      </c>
    </row>
    <row r="160" spans="2:15" x14ac:dyDescent="0.2">
      <c r="B160" t="s">
        <v>172</v>
      </c>
      <c r="C160">
        <v>34.530939611343499</v>
      </c>
      <c r="D160">
        <f>VLOOKUP(Table5[[#This Row],[Wallet]],N:O,2,FALSE)</f>
        <v>39.302444094867802</v>
      </c>
      <c r="E160" t="str">
        <f>IF(Table5[[#This Row],[Balance 2]]&gt;=Table5[[#This Row],[Balance]],"yes","")</f>
        <v>yes</v>
      </c>
      <c r="F160">
        <f>IF(Table5[[#This Row],[Eligible?]]="yes",Table5[[#This Row],[Balance]],Table5[[#This Row],[Balance 2]])</f>
        <v>34.530939611343499</v>
      </c>
      <c r="G160">
        <f>Table5[[#This Row],[Amt eligible]]/$L$8</f>
        <v>9.5855038932478331E-5</v>
      </c>
      <c r="H160">
        <f>Table5[[#This Row],[% total]]*$L$6</f>
        <v>0.41254091655760028</v>
      </c>
      <c r="I160">
        <f>(Table5[[#This Row],[Qi distribution]]/Table5[[#This Row],[Amt eligible]])*52</f>
        <v>0.62124367024024274</v>
      </c>
      <c r="N160" t="s">
        <v>143</v>
      </c>
      <c r="O160">
        <v>66.078073649766495</v>
      </c>
    </row>
    <row r="161" spans="2:15" x14ac:dyDescent="0.2">
      <c r="B161" t="s">
        <v>173</v>
      </c>
      <c r="C161">
        <v>34.376940856729</v>
      </c>
      <c r="D161">
        <f>VLOOKUP(Table5[[#This Row],[Wallet]],N:O,2,FALSE)</f>
        <v>34.376940856729</v>
      </c>
      <c r="E161" t="str">
        <f>IF(Table5[[#This Row],[Balance 2]]&gt;=Table5[[#This Row],[Balance]],"yes","")</f>
        <v>yes</v>
      </c>
      <c r="F161">
        <f>IF(Table5[[#This Row],[Eligible?]]="yes",Table5[[#This Row],[Balance]],Table5[[#This Row],[Balance 2]])</f>
        <v>34.376940856729</v>
      </c>
      <c r="G161">
        <f>Table5[[#This Row],[Amt eligible]]/$L$8</f>
        <v>9.542755109735794E-5</v>
      </c>
      <c r="H161">
        <f>Table5[[#This Row],[% total]]*$L$6</f>
        <v>0.41070109441280911</v>
      </c>
      <c r="I161">
        <f>(Table5[[#This Row],[Qi distribution]]/Table5[[#This Row],[Amt eligible]])*52</f>
        <v>0.62124367024024252</v>
      </c>
      <c r="N161" t="s">
        <v>147</v>
      </c>
      <c r="O161">
        <v>59.18</v>
      </c>
    </row>
    <row r="162" spans="2:15" x14ac:dyDescent="0.2">
      <c r="B162" t="s">
        <v>174</v>
      </c>
      <c r="C162">
        <v>31.919127821569798</v>
      </c>
      <c r="D162">
        <f>VLOOKUP(Table5[[#This Row],[Wallet]],N:O,2,FALSE)</f>
        <v>46.1361712507683</v>
      </c>
      <c r="E162" t="str">
        <f>IF(Table5[[#This Row],[Balance 2]]&gt;=Table5[[#This Row],[Balance]],"yes","")</f>
        <v>yes</v>
      </c>
      <c r="F162">
        <f>IF(Table5[[#This Row],[Eligible?]]="yes",Table5[[#This Row],[Balance]],Table5[[#This Row],[Balance 2]])</f>
        <v>31.919127821569798</v>
      </c>
      <c r="G162">
        <f>Table5[[#This Row],[Amt eligible]]/$L$8</f>
        <v>8.8604864925894924E-5</v>
      </c>
      <c r="H162">
        <f>Table5[[#This Row],[% total]]*$L$6</f>
        <v>0.38133761766806656</v>
      </c>
      <c r="I162">
        <f>(Table5[[#This Row],[Qi distribution]]/Table5[[#This Row],[Amt eligible]])*52</f>
        <v>0.62124367024024263</v>
      </c>
      <c r="N162" t="s">
        <v>155</v>
      </c>
      <c r="O162">
        <v>57.708429690000003</v>
      </c>
    </row>
    <row r="163" spans="2:15" x14ac:dyDescent="0.2">
      <c r="B163" t="s">
        <v>175</v>
      </c>
      <c r="C163">
        <v>31.534798534364999</v>
      </c>
      <c r="D163">
        <f>VLOOKUP(Table5[[#This Row],[Wallet]],N:O,2,FALSE)</f>
        <v>31.534798534364999</v>
      </c>
      <c r="E163" t="str">
        <f>IF(Table5[[#This Row],[Balance 2]]&gt;=Table5[[#This Row],[Balance]],"yes","")</f>
        <v>yes</v>
      </c>
      <c r="F163">
        <f>IF(Table5[[#This Row],[Eligible?]]="yes",Table5[[#This Row],[Balance]],Table5[[#This Row],[Balance 2]])</f>
        <v>31.534798534364999</v>
      </c>
      <c r="G163">
        <f>Table5[[#This Row],[Amt eligible]]/$L$8</f>
        <v>8.7537998538749013E-5</v>
      </c>
      <c r="H163">
        <f>Table5[[#This Row],[% total]]*$L$6</f>
        <v>0.37674603811106799</v>
      </c>
      <c r="I163">
        <f>(Table5[[#This Row],[Qi distribution]]/Table5[[#This Row],[Amt eligible]])*52</f>
        <v>0.62124367024024263</v>
      </c>
      <c r="N163" t="s">
        <v>150</v>
      </c>
      <c r="O163">
        <v>54.274993389212</v>
      </c>
    </row>
    <row r="164" spans="2:15" x14ac:dyDescent="0.2">
      <c r="B164" t="s">
        <v>176</v>
      </c>
      <c r="C164">
        <v>30.55</v>
      </c>
      <c r="D164">
        <f>VLOOKUP(Table5[[#This Row],[Wallet]],N:O,2,FALSE)</f>
        <v>30.55</v>
      </c>
      <c r="E164" t="str">
        <f>IF(Table5[[#This Row],[Balance 2]]&gt;=Table5[[#This Row],[Balance]],"yes","")</f>
        <v>yes</v>
      </c>
      <c r="F164">
        <f>IF(Table5[[#This Row],[Eligible?]]="yes",Table5[[#This Row],[Balance]],Table5[[#This Row],[Balance 2]])</f>
        <v>30.55</v>
      </c>
      <c r="G164">
        <f>Table5[[#This Row],[Amt eligible]]/$L$8</f>
        <v>8.4804279071086603E-5</v>
      </c>
      <c r="H164">
        <f>Table5[[#This Row],[% total]]*$L$6</f>
        <v>0.36498065626614251</v>
      </c>
      <c r="I164">
        <f>(Table5[[#This Row],[Qi distribution]]/Table5[[#This Row],[Amt eligible]])*52</f>
        <v>0.62124367024024252</v>
      </c>
      <c r="N164" t="s">
        <v>151</v>
      </c>
      <c r="O164">
        <v>54</v>
      </c>
    </row>
    <row r="165" spans="2:15" x14ac:dyDescent="0.2">
      <c r="B165" t="s">
        <v>177</v>
      </c>
      <c r="C165">
        <v>30.44</v>
      </c>
      <c r="D165">
        <f>VLOOKUP(Table5[[#This Row],[Wallet]],N:O,2,FALSE)</f>
        <v>33.6</v>
      </c>
      <c r="E165" t="str">
        <f>IF(Table5[[#This Row],[Balance 2]]&gt;=Table5[[#This Row],[Balance]],"yes","")</f>
        <v>yes</v>
      </c>
      <c r="F165">
        <f>IF(Table5[[#This Row],[Eligible?]]="yes",Table5[[#This Row],[Balance]],Table5[[#This Row],[Balance 2]])</f>
        <v>30.44</v>
      </c>
      <c r="G165">
        <f>Table5[[#This Row],[Amt eligible]]/$L$8</f>
        <v>8.4498928148081059E-5</v>
      </c>
      <c r="H165">
        <f>Table5[[#This Row],[% total]]*$L$6</f>
        <v>0.36366648696371129</v>
      </c>
      <c r="I165">
        <f>(Table5[[#This Row],[Qi distribution]]/Table5[[#This Row],[Amt eligible]])*52</f>
        <v>0.62124367024024263</v>
      </c>
      <c r="N165" t="s">
        <v>366</v>
      </c>
      <c r="O165">
        <v>51.25</v>
      </c>
    </row>
    <row r="166" spans="2:15" x14ac:dyDescent="0.2">
      <c r="B166" t="s">
        <v>178</v>
      </c>
      <c r="C166">
        <v>30</v>
      </c>
      <c r="D166">
        <f>VLOOKUP(Table5[[#This Row],[Wallet]],N:O,2,FALSE)</f>
        <v>30</v>
      </c>
      <c r="E166" t="str">
        <f>IF(Table5[[#This Row],[Balance 2]]&gt;=Table5[[#This Row],[Balance]],"yes","")</f>
        <v>yes</v>
      </c>
      <c r="F166">
        <f>IF(Table5[[#This Row],[Eligible?]]="yes",Table5[[#This Row],[Balance]],Table5[[#This Row],[Balance 2]])</f>
        <v>30</v>
      </c>
      <c r="G166">
        <f>Table5[[#This Row],[Amt eligible]]/$L$8</f>
        <v>8.3277524456058859E-5</v>
      </c>
      <c r="H166">
        <f>Table5[[#This Row],[% total]]*$L$6</f>
        <v>0.35840980975398612</v>
      </c>
      <c r="I166">
        <f>(Table5[[#This Row],[Qi distribution]]/Table5[[#This Row],[Amt eligible]])*52</f>
        <v>0.62124367024024263</v>
      </c>
      <c r="N166" t="s">
        <v>154</v>
      </c>
      <c r="O166">
        <v>50.865214506611899</v>
      </c>
    </row>
    <row r="167" spans="2:15" x14ac:dyDescent="0.2">
      <c r="B167" t="s">
        <v>179</v>
      </c>
      <c r="C167">
        <v>30</v>
      </c>
      <c r="D167">
        <f>VLOOKUP(Table5[[#This Row],[Wallet]],N:O,2,FALSE)</f>
        <v>30</v>
      </c>
      <c r="E167" t="str">
        <f>IF(Table5[[#This Row],[Balance 2]]&gt;=Table5[[#This Row],[Balance]],"yes","")</f>
        <v>yes</v>
      </c>
      <c r="F167">
        <f>IF(Table5[[#This Row],[Eligible?]]="yes",Table5[[#This Row],[Balance]],Table5[[#This Row],[Balance 2]])</f>
        <v>30</v>
      </c>
      <c r="G167">
        <f>Table5[[#This Row],[Amt eligible]]/$L$8</f>
        <v>8.3277524456058859E-5</v>
      </c>
      <c r="H167">
        <f>Table5[[#This Row],[% total]]*$L$6</f>
        <v>0.35840980975398612</v>
      </c>
      <c r="I167">
        <f>(Table5[[#This Row],[Qi distribution]]/Table5[[#This Row],[Amt eligible]])*52</f>
        <v>0.62124367024024263</v>
      </c>
      <c r="N167" t="s">
        <v>153</v>
      </c>
      <c r="O167">
        <v>50</v>
      </c>
    </row>
    <row r="168" spans="2:15" x14ac:dyDescent="0.2">
      <c r="B168" t="s">
        <v>180</v>
      </c>
      <c r="C168">
        <v>29.5899502944145</v>
      </c>
      <c r="D168">
        <f>VLOOKUP(Table5[[#This Row],[Wallet]],N:O,2,FALSE)</f>
        <v>32.459405649962797</v>
      </c>
      <c r="E168" t="str">
        <f>IF(Table5[[#This Row],[Balance 2]]&gt;=Table5[[#This Row],[Balance]],"yes","")</f>
        <v>yes</v>
      </c>
      <c r="F168">
        <f>IF(Table5[[#This Row],[Eligible?]]="yes",Table5[[#This Row],[Balance]],Table5[[#This Row],[Balance 2]])</f>
        <v>29.5899502944145</v>
      </c>
      <c r="G168">
        <f>Table5[[#This Row],[Amt eligible]]/$L$8</f>
        <v>8.2139260309888981E-5</v>
      </c>
      <c r="H168">
        <f>Table5[[#This Row],[% total]]*$L$6</f>
        <v>0.35351094852170023</v>
      </c>
      <c r="I168">
        <f>(Table5[[#This Row],[Qi distribution]]/Table5[[#This Row],[Amt eligible]])*52</f>
        <v>0.62124367024024263</v>
      </c>
      <c r="N168" t="s">
        <v>162</v>
      </c>
      <c r="O168">
        <v>47.986162667052</v>
      </c>
    </row>
    <row r="169" spans="2:15" x14ac:dyDescent="0.2">
      <c r="B169" t="s">
        <v>181</v>
      </c>
      <c r="C169">
        <v>29.478100782863201</v>
      </c>
      <c r="D169">
        <f>VLOOKUP(Table5[[#This Row],[Wallet]],N:O,2,FALSE)</f>
        <v>29.478100782863201</v>
      </c>
      <c r="E169" t="str">
        <f>IF(Table5[[#This Row],[Balance 2]]&gt;=Table5[[#This Row],[Balance]],"yes","")</f>
        <v>yes</v>
      </c>
      <c r="F169">
        <f>IF(Table5[[#This Row],[Eligible?]]="yes",Table5[[#This Row],[Balance]],Table5[[#This Row],[Balance 2]])</f>
        <v>29.478100782863201</v>
      </c>
      <c r="G169">
        <f>Table5[[#This Row],[Amt eligible]]/$L$8</f>
        <v>8.1828775295435263E-5</v>
      </c>
      <c r="H169">
        <f>Table5[[#This Row],[% total]]*$L$6</f>
        <v>0.3521746831164943</v>
      </c>
      <c r="I169">
        <f>(Table5[[#This Row],[Qi distribution]]/Table5[[#This Row],[Amt eligible]])*52</f>
        <v>0.62124367024024252</v>
      </c>
      <c r="N169" t="s">
        <v>367</v>
      </c>
      <c r="O169">
        <v>47.841562448203099</v>
      </c>
    </row>
    <row r="170" spans="2:15" x14ac:dyDescent="0.2">
      <c r="B170" t="s">
        <v>183</v>
      </c>
      <c r="C170">
        <v>26.569289244071399</v>
      </c>
      <c r="D170">
        <f>VLOOKUP(Table5[[#This Row],[Wallet]],N:O,2,FALSE)</f>
        <v>39.328774023386998</v>
      </c>
      <c r="E170" t="str">
        <f>IF(Table5[[#This Row],[Balance 2]]&gt;=Table5[[#This Row],[Balance]],"yes","")</f>
        <v>yes</v>
      </c>
      <c r="F170">
        <f>IF(Table5[[#This Row],[Eligible?]]="yes",Table5[[#This Row],[Balance]],Table5[[#This Row],[Balance 2]])</f>
        <v>26.569289244071399</v>
      </c>
      <c r="G170">
        <f>Table5[[#This Row],[Amt eligible]]/$L$8</f>
        <v>7.3754154493441924E-5</v>
      </c>
      <c r="H170">
        <f>Table5[[#This Row],[% total]]*$L$6</f>
        <v>0.31742313010887535</v>
      </c>
      <c r="I170">
        <f>(Table5[[#This Row],[Qi distribution]]/Table5[[#This Row],[Amt eligible]])*52</f>
        <v>0.62124367024024263</v>
      </c>
      <c r="N170" t="s">
        <v>171</v>
      </c>
      <c r="O170">
        <v>47.632928431942503</v>
      </c>
    </row>
    <row r="171" spans="2:15" x14ac:dyDescent="0.2">
      <c r="B171" t="s">
        <v>184</v>
      </c>
      <c r="C171">
        <v>26.39</v>
      </c>
      <c r="D171">
        <f>VLOOKUP(Table5[[#This Row],[Wallet]],N:O,2,FALSE)</f>
        <v>26.39</v>
      </c>
      <c r="E171" t="str">
        <f>IF(Table5[[#This Row],[Balance 2]]&gt;=Table5[[#This Row],[Balance]],"yes","")</f>
        <v>yes</v>
      </c>
      <c r="F171">
        <f>IF(Table5[[#This Row],[Eligible?]]="yes",Table5[[#This Row],[Balance]],Table5[[#This Row],[Balance 2]])</f>
        <v>26.39</v>
      </c>
      <c r="G171">
        <f>Table5[[#This Row],[Amt eligible]]/$L$8</f>
        <v>7.3256462346513117E-5</v>
      </c>
      <c r="H171">
        <f>Table5[[#This Row],[% total]]*$L$6</f>
        <v>0.31528116264692319</v>
      </c>
      <c r="I171">
        <f>(Table5[[#This Row],[Qi distribution]]/Table5[[#This Row],[Amt eligible]])*52</f>
        <v>0.62124367024024274</v>
      </c>
      <c r="N171" t="s">
        <v>161</v>
      </c>
      <c r="O171">
        <v>46.837175834957499</v>
      </c>
    </row>
    <row r="172" spans="2:15" x14ac:dyDescent="0.2">
      <c r="B172" t="s">
        <v>186</v>
      </c>
      <c r="C172">
        <v>25.24639484391</v>
      </c>
      <c r="D172">
        <f>VLOOKUP(Table5[[#This Row],[Wallet]],N:O,2,FALSE)</f>
        <v>25.24639484391</v>
      </c>
      <c r="E172" t="str">
        <f>IF(Table5[[#This Row],[Balance 2]]&gt;=Table5[[#This Row],[Balance]],"yes","")</f>
        <v>yes</v>
      </c>
      <c r="F172">
        <f>IF(Table5[[#This Row],[Eligible?]]="yes",Table5[[#This Row],[Balance]],Table5[[#This Row],[Balance 2]])</f>
        <v>25.24639484391</v>
      </c>
      <c r="G172">
        <f>Table5[[#This Row],[Amt eligible]]/$L$8</f>
        <v>7.0081908801367774E-5</v>
      </c>
      <c r="H172">
        <f>Table5[[#This Row],[% total]]*$L$6</f>
        <v>0.30161851909932663</v>
      </c>
      <c r="I172">
        <f>(Table5[[#This Row],[Qi distribution]]/Table5[[#This Row],[Amt eligible]])*52</f>
        <v>0.62124367024024252</v>
      </c>
      <c r="N172" t="s">
        <v>156</v>
      </c>
      <c r="O172">
        <v>46.277694232967498</v>
      </c>
    </row>
    <row r="173" spans="2:15" x14ac:dyDescent="0.2">
      <c r="B173" t="s">
        <v>187</v>
      </c>
      <c r="C173">
        <v>25.05</v>
      </c>
      <c r="D173">
        <f>VLOOKUP(Table5[[#This Row],[Wallet]],N:O,2,FALSE)</f>
        <v>34.036641580902497</v>
      </c>
      <c r="E173" t="str">
        <f>IF(Table5[[#This Row],[Balance 2]]&gt;=Table5[[#This Row],[Balance]],"yes","")</f>
        <v>yes</v>
      </c>
      <c r="F173">
        <f>IF(Table5[[#This Row],[Eligible?]]="yes",Table5[[#This Row],[Balance]],Table5[[#This Row],[Balance 2]])</f>
        <v>25.05</v>
      </c>
      <c r="G173">
        <f>Table5[[#This Row],[Amt eligible]]/$L$8</f>
        <v>6.9536732920809146E-5</v>
      </c>
      <c r="H173">
        <f>Table5[[#This Row],[% total]]*$L$6</f>
        <v>0.29927219114457843</v>
      </c>
      <c r="I173">
        <f>(Table5[[#This Row],[Qi distribution]]/Table5[[#This Row],[Amt eligible]])*52</f>
        <v>0.62124367024024263</v>
      </c>
      <c r="N173" t="s">
        <v>174</v>
      </c>
      <c r="O173">
        <v>46.1361712507683</v>
      </c>
    </row>
    <row r="174" spans="2:15" x14ac:dyDescent="0.2">
      <c r="B174" t="s">
        <v>188</v>
      </c>
      <c r="C174">
        <v>24.657870099088701</v>
      </c>
      <c r="D174">
        <f>VLOOKUP(Table5[[#This Row],[Wallet]],N:O,2,FALSE)</f>
        <v>24.657870099088701</v>
      </c>
      <c r="E174" t="str">
        <f>IF(Table5[[#This Row],[Balance 2]]&gt;=Table5[[#This Row],[Balance]],"yes","")</f>
        <v>yes</v>
      </c>
      <c r="F174">
        <f>IF(Table5[[#This Row],[Eligible?]]="yes",Table5[[#This Row],[Balance]],Table5[[#This Row],[Balance 2]])</f>
        <v>24.657870099088701</v>
      </c>
      <c r="G174">
        <f>Table5[[#This Row],[Amt eligible]]/$L$8</f>
        <v>6.8448212673706058E-5</v>
      </c>
      <c r="H174">
        <f>Table5[[#This Row],[% total]]*$L$6</f>
        <v>0.29458741770509617</v>
      </c>
      <c r="I174">
        <f>(Table5[[#This Row],[Qi distribution]]/Table5[[#This Row],[Amt eligible]])*52</f>
        <v>0.62124367024024263</v>
      </c>
      <c r="N174" t="s">
        <v>157</v>
      </c>
      <c r="O174">
        <v>45.517662271120699</v>
      </c>
    </row>
    <row r="175" spans="2:15" x14ac:dyDescent="0.2">
      <c r="B175" t="s">
        <v>189</v>
      </c>
      <c r="C175">
        <v>24.2364</v>
      </c>
      <c r="D175">
        <f>VLOOKUP(Table5[[#This Row],[Wallet]],N:O,2,FALSE)</f>
        <v>24.2364</v>
      </c>
      <c r="E175" t="str">
        <f>IF(Table5[[#This Row],[Balance 2]]&gt;=Table5[[#This Row],[Balance]],"yes","")</f>
        <v>yes</v>
      </c>
      <c r="F175">
        <f>IF(Table5[[#This Row],[Eligible?]]="yes",Table5[[#This Row],[Balance]],Table5[[#This Row],[Balance 2]])</f>
        <v>24.2364</v>
      </c>
      <c r="G175">
        <f>Table5[[#This Row],[Amt eligible]]/$L$8</f>
        <v>6.7278246457560837E-5</v>
      </c>
      <c r="H175">
        <f>Table5[[#This Row],[% total]]*$L$6</f>
        <v>0.28955211710405032</v>
      </c>
      <c r="I175">
        <f>(Table5[[#This Row],[Qi distribution]]/Table5[[#This Row],[Amt eligible]])*52</f>
        <v>0.62124367024024263</v>
      </c>
      <c r="N175" t="s">
        <v>158</v>
      </c>
      <c r="O175">
        <v>44.876382396223399</v>
      </c>
    </row>
    <row r="176" spans="2:15" x14ac:dyDescent="0.2">
      <c r="B176" t="s">
        <v>190</v>
      </c>
      <c r="C176">
        <v>24.2085160118034</v>
      </c>
      <c r="D176">
        <f>VLOOKUP(Table5[[#This Row],[Wallet]],N:O,2,FALSE)</f>
        <v>24.2085160118034</v>
      </c>
      <c r="E176" t="str">
        <f>IF(Table5[[#This Row],[Balance 2]]&gt;=Table5[[#This Row],[Balance]],"yes","")</f>
        <v>yes</v>
      </c>
      <c r="F176">
        <f>IF(Table5[[#This Row],[Eligible?]]="yes",Table5[[#This Row],[Balance]],Table5[[#This Row],[Balance 2]])</f>
        <v>24.2085160118034</v>
      </c>
      <c r="G176">
        <f>Table5[[#This Row],[Amt eligible]]/$L$8</f>
        <v>6.7200842807261678E-5</v>
      </c>
      <c r="H176">
        <f>Table5[[#This Row],[% total]]*$L$6</f>
        <v>0.28921898727389284</v>
      </c>
      <c r="I176">
        <f>(Table5[[#This Row],[Qi distribution]]/Table5[[#This Row],[Amt eligible]])*52</f>
        <v>0.62124367024024274</v>
      </c>
      <c r="N176" t="s">
        <v>159</v>
      </c>
      <c r="O176">
        <v>44</v>
      </c>
    </row>
    <row r="177" spans="2:15" x14ac:dyDescent="0.2">
      <c r="B177" t="s">
        <v>191</v>
      </c>
      <c r="C177">
        <v>23.84</v>
      </c>
      <c r="D177">
        <f>VLOOKUP(Table5[[#This Row],[Wallet]],N:O,2,FALSE)</f>
        <v>23.84</v>
      </c>
      <c r="E177" t="str">
        <f>IF(Table5[[#This Row],[Balance 2]]&gt;=Table5[[#This Row],[Balance]],"yes","")</f>
        <v>yes</v>
      </c>
      <c r="F177">
        <f>IF(Table5[[#This Row],[Eligible?]]="yes",Table5[[#This Row],[Balance]],Table5[[#This Row],[Balance 2]])</f>
        <v>23.84</v>
      </c>
      <c r="G177">
        <f>Table5[[#This Row],[Amt eligible]]/$L$8</f>
        <v>6.6177872767748101E-5</v>
      </c>
      <c r="H177">
        <f>Table5[[#This Row],[% total]]*$L$6</f>
        <v>0.28481632881783431</v>
      </c>
      <c r="I177">
        <f>(Table5[[#This Row],[Qi distribution]]/Table5[[#This Row],[Amt eligible]])*52</f>
        <v>0.62124367024024263</v>
      </c>
      <c r="N177" t="s">
        <v>167</v>
      </c>
      <c r="O177">
        <v>42.244248887940699</v>
      </c>
    </row>
    <row r="178" spans="2:15" x14ac:dyDescent="0.2">
      <c r="B178" t="s">
        <v>192</v>
      </c>
      <c r="C178">
        <v>23.22</v>
      </c>
      <c r="D178">
        <f>VLOOKUP(Table5[[#This Row],[Wallet]],N:O,2,FALSE)</f>
        <v>23.22</v>
      </c>
      <c r="E178" t="str">
        <f>IF(Table5[[#This Row],[Balance 2]]&gt;=Table5[[#This Row],[Balance]],"yes","")</f>
        <v>yes</v>
      </c>
      <c r="F178">
        <f>IF(Table5[[#This Row],[Eligible?]]="yes",Table5[[#This Row],[Balance]],Table5[[#This Row],[Balance 2]])</f>
        <v>23.22</v>
      </c>
      <c r="G178">
        <f>Table5[[#This Row],[Amt eligible]]/$L$8</f>
        <v>6.4456803928989549E-5</v>
      </c>
      <c r="H178">
        <f>Table5[[#This Row],[% total]]*$L$6</f>
        <v>0.27740919274958525</v>
      </c>
      <c r="I178">
        <f>(Table5[[#This Row],[Qi distribution]]/Table5[[#This Row],[Amt eligible]])*52</f>
        <v>0.62124367024024263</v>
      </c>
      <c r="N178" t="s">
        <v>170</v>
      </c>
      <c r="O178">
        <v>41.8761684794014</v>
      </c>
    </row>
    <row r="179" spans="2:15" x14ac:dyDescent="0.2">
      <c r="B179" t="s">
        <v>193</v>
      </c>
      <c r="C179">
        <v>23.091483544125499</v>
      </c>
      <c r="D179">
        <f>VLOOKUP(Table5[[#This Row],[Wallet]],N:O,2,FALSE)</f>
        <v>26.4129108892941</v>
      </c>
      <c r="E179" t="str">
        <f>IF(Table5[[#This Row],[Balance 2]]&gt;=Table5[[#This Row],[Balance]],"yes","")</f>
        <v>yes</v>
      </c>
      <c r="F179">
        <f>IF(Table5[[#This Row],[Eligible?]]="yes",Table5[[#This Row],[Balance]],Table5[[#This Row],[Balance 2]])</f>
        <v>23.091483544125499</v>
      </c>
      <c r="G179">
        <f>Table5[[#This Row],[Amt eligible]]/$L$8</f>
        <v>6.4100052852419733E-5</v>
      </c>
      <c r="H179">
        <f>Table5[[#This Row],[% total]]*$L$6</f>
        <v>0.27587380746624407</v>
      </c>
      <c r="I179">
        <f>(Table5[[#This Row],[Qi distribution]]/Table5[[#This Row],[Amt eligible]])*52</f>
        <v>0.62124367024024263</v>
      </c>
      <c r="N179" t="s">
        <v>163</v>
      </c>
      <c r="O179">
        <v>41.232492208006803</v>
      </c>
    </row>
    <row r="180" spans="2:15" x14ac:dyDescent="0.2">
      <c r="B180" t="s">
        <v>194</v>
      </c>
      <c r="C180">
        <v>22.9425149469124</v>
      </c>
      <c r="D180">
        <f>VLOOKUP(Table5[[#This Row],[Wallet]],N:O,2,FALSE)</f>
        <v>22.9425149469124</v>
      </c>
      <c r="E180" t="str">
        <f>IF(Table5[[#This Row],[Balance 2]]&gt;=Table5[[#This Row],[Balance]],"yes","")</f>
        <v>yes</v>
      </c>
      <c r="F180">
        <f>IF(Table5[[#This Row],[Eligible?]]="yes",Table5[[#This Row],[Balance]],Table5[[#This Row],[Balance 2]])</f>
        <v>22.9425149469124</v>
      </c>
      <c r="G180">
        <f>Table5[[#This Row],[Amt eligible]]/$L$8</f>
        <v>6.368652831916645E-5</v>
      </c>
      <c r="H180">
        <f>Table5[[#This Row],[% total]]*$L$6</f>
        <v>0.2740940805800286</v>
      </c>
      <c r="I180">
        <f>(Table5[[#This Row],[Qi distribution]]/Table5[[#This Row],[Amt eligible]])*52</f>
        <v>0.62124367024024274</v>
      </c>
      <c r="N180" t="s">
        <v>164</v>
      </c>
      <c r="O180">
        <v>40.08</v>
      </c>
    </row>
    <row r="181" spans="2:15" x14ac:dyDescent="0.2">
      <c r="B181" t="s">
        <v>195</v>
      </c>
      <c r="C181">
        <v>22.916662898531001</v>
      </c>
      <c r="D181">
        <f>VLOOKUP(Table5[[#This Row],[Wallet]],N:O,2,FALSE)</f>
        <v>22.916662898531001</v>
      </c>
      <c r="E181" t="str">
        <f>IF(Table5[[#This Row],[Balance 2]]&gt;=Table5[[#This Row],[Balance]],"yes","")</f>
        <v>yes</v>
      </c>
      <c r="F181">
        <f>IF(Table5[[#This Row],[Eligible?]]="yes",Table5[[#This Row],[Balance]],Table5[[#This Row],[Balance 2]])</f>
        <v>22.916662898531001</v>
      </c>
      <c r="G181">
        <f>Table5[[#This Row],[Amt eligible]]/$L$8</f>
        <v>6.3614765166122403E-5</v>
      </c>
      <c r="H181">
        <f>Table5[[#This Row],[% total]]*$L$6</f>
        <v>0.27378522632195762</v>
      </c>
      <c r="I181">
        <f>(Table5[[#This Row],[Qi distribution]]/Table5[[#This Row],[Amt eligible]])*52</f>
        <v>0.62124367024024263</v>
      </c>
      <c r="N181" t="s">
        <v>165</v>
      </c>
      <c r="O181">
        <v>40</v>
      </c>
    </row>
    <row r="182" spans="2:15" x14ac:dyDescent="0.2">
      <c r="B182" t="s">
        <v>196</v>
      </c>
      <c r="C182">
        <v>22.658159736200702</v>
      </c>
      <c r="D182">
        <f>VLOOKUP(Table5[[#This Row],[Wallet]],N:O,2,FALSE)</f>
        <v>28.575696252315801</v>
      </c>
      <c r="E182" t="str">
        <f>IF(Table5[[#This Row],[Balance 2]]&gt;=Table5[[#This Row],[Balance]],"yes","")</f>
        <v>yes</v>
      </c>
      <c r="F182">
        <f>IF(Table5[[#This Row],[Eligible?]]="yes",Table5[[#This Row],[Balance]],Table5[[#This Row],[Balance 2]])</f>
        <v>22.658159736200702</v>
      </c>
      <c r="G182">
        <f>Table5[[#This Row],[Amt eligible]]/$L$8</f>
        <v>6.2897181718691409E-5</v>
      </c>
      <c r="H182">
        <f>Table5[[#This Row],[% total]]*$L$6</f>
        <v>0.27069689068090408</v>
      </c>
      <c r="I182">
        <f>(Table5[[#This Row],[Qi distribution]]/Table5[[#This Row],[Amt eligible]])*52</f>
        <v>0.62124367024024263</v>
      </c>
      <c r="N182" t="s">
        <v>166</v>
      </c>
      <c r="O182">
        <v>40</v>
      </c>
    </row>
    <row r="183" spans="2:15" x14ac:dyDescent="0.2">
      <c r="B183" t="s">
        <v>197</v>
      </c>
      <c r="C183">
        <v>22</v>
      </c>
      <c r="D183">
        <f>VLOOKUP(Table5[[#This Row],[Wallet]],N:O,2,FALSE)</f>
        <v>22</v>
      </c>
      <c r="E183" t="str">
        <f>IF(Table5[[#This Row],[Balance 2]]&gt;=Table5[[#This Row],[Balance]],"yes","")</f>
        <v>yes</v>
      </c>
      <c r="F183">
        <f>IF(Table5[[#This Row],[Eligible?]]="yes",Table5[[#This Row],[Balance]],Table5[[#This Row],[Balance 2]])</f>
        <v>22</v>
      </c>
      <c r="G183">
        <f>Table5[[#This Row],[Amt eligible]]/$L$8</f>
        <v>6.1070184601109826E-5</v>
      </c>
      <c r="H183">
        <f>Table5[[#This Row],[% total]]*$L$6</f>
        <v>0.26283386048625645</v>
      </c>
      <c r="I183">
        <f>(Table5[[#This Row],[Qi distribution]]/Table5[[#This Row],[Amt eligible]])*52</f>
        <v>0.62124367024024252</v>
      </c>
      <c r="N183" t="s">
        <v>169</v>
      </c>
      <c r="O183">
        <v>39.434132116837503</v>
      </c>
    </row>
    <row r="184" spans="2:15" x14ac:dyDescent="0.2">
      <c r="B184" t="s">
        <v>198</v>
      </c>
      <c r="C184">
        <v>21.309253079970599</v>
      </c>
      <c r="D184">
        <f>VLOOKUP(Table5[[#This Row],[Wallet]],N:O,2,FALSE)</f>
        <v>30.3530647288746</v>
      </c>
      <c r="E184" t="str">
        <f>IF(Table5[[#This Row],[Balance 2]]&gt;=Table5[[#This Row],[Balance]],"yes","")</f>
        <v>yes</v>
      </c>
      <c r="F184">
        <f>IF(Table5[[#This Row],[Eligible?]]="yes",Table5[[#This Row],[Balance]],Table5[[#This Row],[Balance 2]])</f>
        <v>21.309253079970599</v>
      </c>
      <c r="G184">
        <f>Table5[[#This Row],[Amt eligible]]/$L$8</f>
        <v>5.9152728150253308E-5</v>
      </c>
      <c r="H184">
        <f>Table5[[#This Row],[% total]]*$L$6</f>
        <v>0.25458151141306018</v>
      </c>
      <c r="I184">
        <f>(Table5[[#This Row],[Qi distribution]]/Table5[[#This Row],[Amt eligible]])*52</f>
        <v>0.62124367024024263</v>
      </c>
      <c r="N184" t="s">
        <v>183</v>
      </c>
      <c r="O184">
        <v>39.328774023386998</v>
      </c>
    </row>
    <row r="185" spans="2:15" x14ac:dyDescent="0.2">
      <c r="B185" t="s">
        <v>199</v>
      </c>
      <c r="C185">
        <v>21.293213454785398</v>
      </c>
      <c r="D185">
        <f>VLOOKUP(Table5[[#This Row],[Wallet]],N:O,2,FALSE)</f>
        <v>21.293213454785398</v>
      </c>
      <c r="E185" t="str">
        <f>IF(Table5[[#This Row],[Balance 2]]&gt;=Table5[[#This Row],[Balance]],"yes","")</f>
        <v>yes</v>
      </c>
      <c r="F185">
        <f>IF(Table5[[#This Row],[Eligible?]]="yes",Table5[[#This Row],[Balance]],Table5[[#This Row],[Balance 2]])</f>
        <v>21.293213454785398</v>
      </c>
      <c r="G185">
        <f>Table5[[#This Row],[Amt eligible]]/$L$8</f>
        <v>5.9108203474299086E-5</v>
      </c>
      <c r="H185">
        <f>Table5[[#This Row],[% total]]*$L$6</f>
        <v>0.25438988611268842</v>
      </c>
      <c r="I185">
        <f>(Table5[[#This Row],[Qi distribution]]/Table5[[#This Row],[Amt eligible]])*52</f>
        <v>0.62124367024024263</v>
      </c>
      <c r="N185" t="s">
        <v>172</v>
      </c>
      <c r="O185">
        <v>39.302444094867802</v>
      </c>
    </row>
    <row r="186" spans="2:15" x14ac:dyDescent="0.2">
      <c r="B186" t="s">
        <v>201</v>
      </c>
      <c r="C186">
        <v>20.734196020410302</v>
      </c>
      <c r="D186">
        <f>VLOOKUP(Table5[[#This Row],[Wallet]],N:O,2,FALSE)</f>
        <v>27.762605457172</v>
      </c>
      <c r="E186" t="str">
        <f>IF(Table5[[#This Row],[Balance 2]]&gt;=Table5[[#This Row],[Balance]],"yes","")</f>
        <v>yes</v>
      </c>
      <c r="F186">
        <f>IF(Table5[[#This Row],[Eligible?]]="yes",Table5[[#This Row],[Balance]],Table5[[#This Row],[Balance 2]])</f>
        <v>20.734196020410302</v>
      </c>
      <c r="G186">
        <f>Table5[[#This Row],[Amt eligible]]/$L$8</f>
        <v>5.755641720554791E-5</v>
      </c>
      <c r="H186">
        <f>Table5[[#This Row],[% total]]*$L$6</f>
        <v>0.2477113083692371</v>
      </c>
      <c r="I186">
        <f>(Table5[[#This Row],[Qi distribution]]/Table5[[#This Row],[Amt eligible]])*52</f>
        <v>0.62124367024024263</v>
      </c>
      <c r="N186" t="s">
        <v>168</v>
      </c>
      <c r="O186">
        <v>37.767255619547797</v>
      </c>
    </row>
    <row r="187" spans="2:15" x14ac:dyDescent="0.2">
      <c r="B187" t="s">
        <v>203</v>
      </c>
      <c r="C187">
        <v>19.363505984747398</v>
      </c>
      <c r="D187">
        <f>VLOOKUP(Table5[[#This Row],[Wallet]],N:O,2,FALSE)</f>
        <v>72.069159849315398</v>
      </c>
      <c r="E187" t="str">
        <f>IF(Table5[[#This Row],[Balance 2]]&gt;=Table5[[#This Row],[Balance]],"yes","")</f>
        <v>yes</v>
      </c>
      <c r="F187">
        <f>IF(Table5[[#This Row],[Eligible?]]="yes",Table5[[#This Row],[Balance]],Table5[[#This Row],[Balance 2]])</f>
        <v>19.363505984747398</v>
      </c>
      <c r="G187">
        <f>Table5[[#This Row],[Amt eligible]]/$L$8</f>
        <v>5.3751494773328117E-5</v>
      </c>
      <c r="H187">
        <f>Table5[[#This Row],[% total]]*$L$6</f>
        <v>0.23133568320544956</v>
      </c>
      <c r="I187">
        <f>(Table5[[#This Row],[Qi distribution]]/Table5[[#This Row],[Amt eligible]])*52</f>
        <v>0.62124367024024263</v>
      </c>
      <c r="N187" t="s">
        <v>173</v>
      </c>
      <c r="O187">
        <v>34.376940856729</v>
      </c>
    </row>
    <row r="188" spans="2:15" x14ac:dyDescent="0.2">
      <c r="B188" t="s">
        <v>204</v>
      </c>
      <c r="C188">
        <v>18.824995636954601</v>
      </c>
      <c r="D188">
        <f>VLOOKUP(Table5[[#This Row],[Wallet]],N:O,2,FALSE)</f>
        <v>18.824995636954601</v>
      </c>
      <c r="E188" t="str">
        <f>IF(Table5[[#This Row],[Balance 2]]&gt;=Table5[[#This Row],[Balance]],"yes","")</f>
        <v>yes</v>
      </c>
      <c r="F188">
        <f>IF(Table5[[#This Row],[Eligible?]]="yes",Table5[[#This Row],[Balance]],Table5[[#This Row],[Balance 2]])</f>
        <v>18.824995636954601</v>
      </c>
      <c r="G188">
        <f>Table5[[#This Row],[Amt eligible]]/$L$8</f>
        <v>5.2256634484722936E-5</v>
      </c>
      <c r="H188">
        <f>Table5[[#This Row],[% total]]*$L$6</f>
        <v>0.22490210349535059</v>
      </c>
      <c r="I188">
        <f>(Table5[[#This Row],[Qi distribution]]/Table5[[#This Row],[Amt eligible]])*52</f>
        <v>0.62124367024024263</v>
      </c>
      <c r="N188" t="s">
        <v>187</v>
      </c>
      <c r="O188">
        <v>34.036641580902497</v>
      </c>
    </row>
    <row r="189" spans="2:15" x14ac:dyDescent="0.2">
      <c r="B189" t="s">
        <v>205</v>
      </c>
      <c r="C189">
        <v>18.706652959840699</v>
      </c>
      <c r="D189">
        <f>VLOOKUP(Table5[[#This Row],[Wallet]],N:O,2,FALSE)</f>
        <v>19.521494859884399</v>
      </c>
      <c r="E189" t="str">
        <f>IF(Table5[[#This Row],[Balance 2]]&gt;=Table5[[#This Row],[Balance]],"yes","")</f>
        <v>yes</v>
      </c>
      <c r="F189">
        <f>IF(Table5[[#This Row],[Eligible?]]="yes",Table5[[#This Row],[Balance]],Table5[[#This Row],[Balance 2]])</f>
        <v>18.706652959840699</v>
      </c>
      <c r="G189">
        <f>Table5[[#This Row],[Amt eligible]]/$L$8</f>
        <v>5.1928124978471326E-5</v>
      </c>
      <c r="H189">
        <f>Table5[[#This Row],[% total]]*$L$6</f>
        <v>0.22348826428234489</v>
      </c>
      <c r="I189">
        <f>(Table5[[#This Row],[Qi distribution]]/Table5[[#This Row],[Amt eligible]])*52</f>
        <v>0.62124367024024263</v>
      </c>
      <c r="N189" t="s">
        <v>368</v>
      </c>
      <c r="O189">
        <v>34.031752391987098</v>
      </c>
    </row>
    <row r="190" spans="2:15" x14ac:dyDescent="0.2">
      <c r="B190" t="s">
        <v>206</v>
      </c>
      <c r="C190">
        <v>18.680074144858299</v>
      </c>
      <c r="D190">
        <f>VLOOKUP(Table5[[#This Row],[Wallet]],N:O,2,FALSE)</f>
        <v>18.680074144858299</v>
      </c>
      <c r="E190" t="str">
        <f>IF(Table5[[#This Row],[Balance 2]]&gt;=Table5[[#This Row],[Balance]],"yes","")</f>
        <v>yes</v>
      </c>
      <c r="F190">
        <f>IF(Table5[[#This Row],[Eligible?]]="yes",Table5[[#This Row],[Balance]],Table5[[#This Row],[Balance 2]])</f>
        <v>18.680074144858299</v>
      </c>
      <c r="G190">
        <f>Table5[[#This Row],[Amt eligible]]/$L$8</f>
        <v>5.1854344381314327E-5</v>
      </c>
      <c r="H190">
        <f>Table5[[#This Row],[% total]]*$L$6</f>
        <v>0.22317072734830062</v>
      </c>
      <c r="I190">
        <f>(Table5[[#This Row],[Qi distribution]]/Table5[[#This Row],[Amt eligible]])*52</f>
        <v>0.62124367024024263</v>
      </c>
      <c r="N190" t="s">
        <v>177</v>
      </c>
      <c r="O190">
        <v>33.6</v>
      </c>
    </row>
    <row r="191" spans="2:15" x14ac:dyDescent="0.2">
      <c r="B191" t="s">
        <v>207</v>
      </c>
      <c r="C191">
        <v>17.9849039199995</v>
      </c>
      <c r="D191">
        <f>VLOOKUP(Table5[[#This Row],[Wallet]],N:O,2,FALSE)</f>
        <v>69.051314094814799</v>
      </c>
      <c r="E191" t="str">
        <f>IF(Table5[[#This Row],[Balance 2]]&gt;=Table5[[#This Row],[Balance]],"yes","")</f>
        <v>yes</v>
      </c>
      <c r="F191">
        <f>IF(Table5[[#This Row],[Eligible?]]="yes",Table5[[#This Row],[Balance]],Table5[[#This Row],[Balance 2]])</f>
        <v>17.9849039199995</v>
      </c>
      <c r="G191">
        <f>Table5[[#This Row],[Amt eligible]]/$L$8</f>
        <v>4.992460920125424E-5</v>
      </c>
      <c r="H191">
        <f>Table5[[#This Row],[% total]]*$L$6</f>
        <v>0.214865533080358</v>
      </c>
      <c r="I191">
        <f>(Table5[[#This Row],[Qi distribution]]/Table5[[#This Row],[Amt eligible]])*52</f>
        <v>0.62124367024024263</v>
      </c>
      <c r="N191" t="s">
        <v>180</v>
      </c>
      <c r="O191">
        <v>32.459405649962797</v>
      </c>
    </row>
    <row r="192" spans="2:15" x14ac:dyDescent="0.2">
      <c r="B192" t="s">
        <v>208</v>
      </c>
      <c r="C192">
        <v>17.924587357983501</v>
      </c>
      <c r="D192">
        <f>VLOOKUP(Table5[[#This Row],[Wallet]],N:O,2,FALSE)</f>
        <v>17.924587357983501</v>
      </c>
      <c r="E192" t="str">
        <f>IF(Table5[[#This Row],[Balance 2]]&gt;=Table5[[#This Row],[Balance]],"yes","")</f>
        <v>yes</v>
      </c>
      <c r="F192">
        <f>IF(Table5[[#This Row],[Eligible?]]="yes",Table5[[#This Row],[Balance]],Table5[[#This Row],[Balance 2]])</f>
        <v>17.924587357983501</v>
      </c>
      <c r="G192">
        <f>Table5[[#This Row],[Amt eligible]]/$L$8</f>
        <v>4.9757175402307816E-5</v>
      </c>
      <c r="H192">
        <f>Table5[[#This Row],[% total]]*$L$6</f>
        <v>0.21414493149645239</v>
      </c>
      <c r="I192">
        <f>(Table5[[#This Row],[Qi distribution]]/Table5[[#This Row],[Amt eligible]])*52</f>
        <v>0.62124367024024263</v>
      </c>
      <c r="N192" t="s">
        <v>216</v>
      </c>
      <c r="O192">
        <v>31.547098163837202</v>
      </c>
    </row>
    <row r="193" spans="2:15" x14ac:dyDescent="0.2">
      <c r="B193" t="s">
        <v>209</v>
      </c>
      <c r="C193">
        <v>17.489999999999998</v>
      </c>
      <c r="D193">
        <f>VLOOKUP(Table5[[#This Row],[Wallet]],N:O,2,FALSE)</f>
        <v>17.489999999999998</v>
      </c>
      <c r="E193" t="str">
        <f>IF(Table5[[#This Row],[Balance 2]]&gt;=Table5[[#This Row],[Balance]],"yes","")</f>
        <v>yes</v>
      </c>
      <c r="F193">
        <f>IF(Table5[[#This Row],[Eligible?]]="yes",Table5[[#This Row],[Balance]],Table5[[#This Row],[Balance 2]])</f>
        <v>17.489999999999998</v>
      </c>
      <c r="G193">
        <f>Table5[[#This Row],[Amt eligible]]/$L$8</f>
        <v>4.8550796757882308E-5</v>
      </c>
      <c r="H193">
        <f>Table5[[#This Row],[% total]]*$L$6</f>
        <v>0.20895291908657387</v>
      </c>
      <c r="I193">
        <f>(Table5[[#This Row],[Qi distribution]]/Table5[[#This Row],[Amt eligible]])*52</f>
        <v>0.62124367024024252</v>
      </c>
      <c r="N193" t="s">
        <v>175</v>
      </c>
      <c r="O193">
        <v>31.534798534364999</v>
      </c>
    </row>
    <row r="194" spans="2:15" x14ac:dyDescent="0.2">
      <c r="B194" t="s">
        <v>210</v>
      </c>
      <c r="C194">
        <v>17.145262806237302</v>
      </c>
      <c r="D194">
        <f>VLOOKUP(Table5[[#This Row],[Wallet]],N:O,2,FALSE)</f>
        <v>19.895827308477799</v>
      </c>
      <c r="E194" t="str">
        <f>IF(Table5[[#This Row],[Balance 2]]&gt;=Table5[[#This Row],[Balance]],"yes","")</f>
        <v>yes</v>
      </c>
      <c r="F194">
        <f>IF(Table5[[#This Row],[Eligible?]]="yes",Table5[[#This Row],[Balance]],Table5[[#This Row],[Balance 2]])</f>
        <v>17.145262806237302</v>
      </c>
      <c r="G194">
        <f>Table5[[#This Row],[Amt eligible]]/$L$8</f>
        <v>4.7593834755066106E-5</v>
      </c>
      <c r="H194">
        <f>Table5[[#This Row],[% total]]*$L$6</f>
        <v>0.2048343460188535</v>
      </c>
      <c r="I194">
        <f>(Table5[[#This Row],[Qi distribution]]/Table5[[#This Row],[Amt eligible]])*52</f>
        <v>0.62124367024024252</v>
      </c>
      <c r="N194" t="s">
        <v>176</v>
      </c>
      <c r="O194">
        <v>30.55</v>
      </c>
    </row>
    <row r="195" spans="2:15" x14ac:dyDescent="0.2">
      <c r="B195" t="s">
        <v>211</v>
      </c>
      <c r="C195">
        <v>17</v>
      </c>
      <c r="D195">
        <f>VLOOKUP(Table5[[#This Row],[Wallet]],N:O,2,FALSE)</f>
        <v>17</v>
      </c>
      <c r="E195" t="str">
        <f>IF(Table5[[#This Row],[Balance 2]]&gt;=Table5[[#This Row],[Balance]],"yes","")</f>
        <v>yes</v>
      </c>
      <c r="F195">
        <f>IF(Table5[[#This Row],[Eligible?]]="yes",Table5[[#This Row],[Balance]],Table5[[#This Row],[Balance 2]])</f>
        <v>17</v>
      </c>
      <c r="G195">
        <f>Table5[[#This Row],[Amt eligible]]/$L$8</f>
        <v>4.7190597191766687E-5</v>
      </c>
      <c r="H195">
        <f>Table5[[#This Row],[% total]]*$L$6</f>
        <v>0.20309889219392549</v>
      </c>
      <c r="I195">
        <f>(Table5[[#This Row],[Qi distribution]]/Table5[[#This Row],[Amt eligible]])*52</f>
        <v>0.62124367024024263</v>
      </c>
      <c r="N195" t="s">
        <v>198</v>
      </c>
      <c r="O195">
        <v>30.3530647288746</v>
      </c>
    </row>
    <row r="196" spans="2:15" x14ac:dyDescent="0.2">
      <c r="B196" t="s">
        <v>212</v>
      </c>
      <c r="C196">
        <v>16.507223913632899</v>
      </c>
      <c r="D196">
        <f>VLOOKUP(Table5[[#This Row],[Wallet]],N:O,2,FALSE)</f>
        <v>23.293777806086201</v>
      </c>
      <c r="E196" t="str">
        <f>IF(Table5[[#This Row],[Balance 2]]&gt;=Table5[[#This Row],[Balance]],"yes","")</f>
        <v>yes</v>
      </c>
      <c r="F196">
        <f>IF(Table5[[#This Row],[Eligible?]]="yes",Table5[[#This Row],[Balance]],Table5[[#This Row],[Balance 2]])</f>
        <v>16.507223913632899</v>
      </c>
      <c r="G196">
        <f>Table5[[#This Row],[Amt eligible]]/$L$8</f>
        <v>4.5822691438973449E-5</v>
      </c>
      <c r="H196">
        <f>Table5[[#This Row],[% total]]*$L$6</f>
        <v>0.19721169941505393</v>
      </c>
      <c r="I196">
        <f>(Table5[[#This Row],[Qi distribution]]/Table5[[#This Row],[Amt eligible]])*52</f>
        <v>0.62124367024024263</v>
      </c>
      <c r="N196" t="s">
        <v>178</v>
      </c>
      <c r="O196">
        <v>30</v>
      </c>
    </row>
    <row r="197" spans="2:15" x14ac:dyDescent="0.2">
      <c r="B197" t="s">
        <v>213</v>
      </c>
      <c r="C197">
        <v>16.090750714875199</v>
      </c>
      <c r="D197">
        <f>VLOOKUP(Table5[[#This Row],[Wallet]],N:O,2,FALSE)</f>
        <v>16.090750714875199</v>
      </c>
      <c r="E197" t="str">
        <f>IF(Table5[[#This Row],[Balance 2]]&gt;=Table5[[#This Row],[Balance]],"yes","")</f>
        <v>yes</v>
      </c>
      <c r="F197">
        <f>IF(Table5[[#This Row],[Eligible?]]="yes",Table5[[#This Row],[Balance]],Table5[[#This Row],[Balance 2]])</f>
        <v>16.090750714875199</v>
      </c>
      <c r="G197">
        <f>Table5[[#This Row],[Amt eligible]]/$L$8</f>
        <v>4.46665962058122E-5</v>
      </c>
      <c r="H197">
        <f>Table5[[#This Row],[% total]]*$L$6</f>
        <v>0.19223609675057454</v>
      </c>
      <c r="I197">
        <f>(Table5[[#This Row],[Qi distribution]]/Table5[[#This Row],[Amt eligible]])*52</f>
        <v>0.62124367024024263</v>
      </c>
      <c r="N197" t="s">
        <v>179</v>
      </c>
      <c r="O197">
        <v>30</v>
      </c>
    </row>
    <row r="198" spans="2:15" x14ac:dyDescent="0.2">
      <c r="B198" t="s">
        <v>214</v>
      </c>
      <c r="C198">
        <v>15.9075765140415</v>
      </c>
      <c r="D198">
        <f>VLOOKUP(Table5[[#This Row],[Wallet]],N:O,2,FALSE)</f>
        <v>15.9075765140415</v>
      </c>
      <c r="E198" t="str">
        <f>IF(Table5[[#This Row],[Balance 2]]&gt;=Table5[[#This Row],[Balance]],"yes","")</f>
        <v>yes</v>
      </c>
      <c r="F198">
        <f>IF(Table5[[#This Row],[Eligible?]]="yes",Table5[[#This Row],[Balance]],Table5[[#This Row],[Balance 2]])</f>
        <v>15.9075765140415</v>
      </c>
      <c r="G198">
        <f>Table5[[#This Row],[Amt eligible]]/$L$8</f>
        <v>4.4158119739490621E-5</v>
      </c>
      <c r="H198">
        <f>Table5[[#This Row],[% total]]*$L$6</f>
        <v>0.19004771573481974</v>
      </c>
      <c r="I198">
        <f>(Table5[[#This Row],[Qi distribution]]/Table5[[#This Row],[Amt eligible]])*52</f>
        <v>0.62124367024024263</v>
      </c>
      <c r="N198" t="s">
        <v>181</v>
      </c>
      <c r="O198">
        <v>29.478100782863201</v>
      </c>
    </row>
    <row r="199" spans="2:15" x14ac:dyDescent="0.2">
      <c r="B199" t="s">
        <v>215</v>
      </c>
      <c r="C199">
        <v>15.841491518282799</v>
      </c>
      <c r="D199">
        <f>VLOOKUP(Table5[[#This Row],[Wallet]],N:O,2,FALSE)</f>
        <v>15.841491518282799</v>
      </c>
      <c r="E199" t="str">
        <f>IF(Table5[[#This Row],[Balance 2]]&gt;=Table5[[#This Row],[Balance]],"yes","")</f>
        <v>yes</v>
      </c>
      <c r="F199">
        <f>IF(Table5[[#This Row],[Eligible?]]="yes",Table5[[#This Row],[Balance]],Table5[[#This Row],[Balance 2]])</f>
        <v>15.841491518282799</v>
      </c>
      <c r="G199">
        <f>Table5[[#This Row],[Amt eligible]]/$L$8</f>
        <v>4.3974673244474827E-5</v>
      </c>
      <c r="H199">
        <f>Table5[[#This Row],[% total]]*$L$6</f>
        <v>0.18925819870957078</v>
      </c>
      <c r="I199">
        <f>(Table5[[#This Row],[Qi distribution]]/Table5[[#This Row],[Amt eligible]])*52</f>
        <v>0.62124367024024263</v>
      </c>
      <c r="N199" t="s">
        <v>196</v>
      </c>
      <c r="O199">
        <v>28.575696252315801</v>
      </c>
    </row>
    <row r="200" spans="2:15" x14ac:dyDescent="0.2">
      <c r="B200" t="s">
        <v>216</v>
      </c>
      <c r="C200">
        <v>15.5</v>
      </c>
      <c r="D200">
        <f>VLOOKUP(Table5[[#This Row],[Wallet]],N:O,2,FALSE)</f>
        <v>31.547098163837202</v>
      </c>
      <c r="E200" t="str">
        <f>IF(Table5[[#This Row],[Balance 2]]&gt;=Table5[[#This Row],[Balance]],"yes","")</f>
        <v>yes</v>
      </c>
      <c r="F200">
        <f>IF(Table5[[#This Row],[Eligible?]]="yes",Table5[[#This Row],[Balance]],Table5[[#This Row],[Balance 2]])</f>
        <v>15.5</v>
      </c>
      <c r="G200">
        <f>Table5[[#This Row],[Amt eligible]]/$L$8</f>
        <v>4.3026720968963747E-5</v>
      </c>
      <c r="H200">
        <f>Table5[[#This Row],[% total]]*$L$6</f>
        <v>0.18517840170622618</v>
      </c>
      <c r="I200">
        <f>(Table5[[#This Row],[Qi distribution]]/Table5[[#This Row],[Amt eligible]])*52</f>
        <v>0.62124367024024263</v>
      </c>
      <c r="N200" t="s">
        <v>369</v>
      </c>
      <c r="O200">
        <v>28.391634995979</v>
      </c>
    </row>
    <row r="201" spans="2:15" x14ac:dyDescent="0.2">
      <c r="B201" t="s">
        <v>217</v>
      </c>
      <c r="C201">
        <v>15.37</v>
      </c>
      <c r="D201">
        <f>VLOOKUP(Table5[[#This Row],[Wallet]],N:O,2,FALSE)</f>
        <v>286.47656957482201</v>
      </c>
      <c r="E201" t="str">
        <f>IF(Table5[[#This Row],[Balance 2]]&gt;=Table5[[#This Row],[Balance]],"yes","")</f>
        <v>yes</v>
      </c>
      <c r="F201">
        <f>IF(Table5[[#This Row],[Eligible?]]="yes",Table5[[#This Row],[Balance]],Table5[[#This Row],[Balance 2]])</f>
        <v>15.37</v>
      </c>
      <c r="G201">
        <f>Table5[[#This Row],[Amt eligible]]/$L$8</f>
        <v>4.2665851696320822E-5</v>
      </c>
      <c r="H201">
        <f>Table5[[#This Row],[% total]]*$L$6</f>
        <v>0.18362529253062557</v>
      </c>
      <c r="I201">
        <f>(Table5[[#This Row],[Qi distribution]]/Table5[[#This Row],[Amt eligible]])*52</f>
        <v>0.62124367024024263</v>
      </c>
      <c r="N201" t="s">
        <v>201</v>
      </c>
      <c r="O201">
        <v>27.762605457172</v>
      </c>
    </row>
    <row r="202" spans="2:15" x14ac:dyDescent="0.2">
      <c r="B202" t="s">
        <v>218</v>
      </c>
      <c r="C202">
        <v>15</v>
      </c>
      <c r="D202">
        <f>VLOOKUP(Table5[[#This Row],[Wallet]],N:O,2,FALSE)</f>
        <v>15</v>
      </c>
      <c r="E202" t="str">
        <f>IF(Table5[[#This Row],[Balance 2]]&gt;=Table5[[#This Row],[Balance]],"yes","")</f>
        <v>yes</v>
      </c>
      <c r="F202">
        <f>IF(Table5[[#This Row],[Eligible?]]="yes",Table5[[#This Row],[Balance]],Table5[[#This Row],[Balance 2]])</f>
        <v>15</v>
      </c>
      <c r="G202">
        <f>Table5[[#This Row],[Amt eligible]]/$L$8</f>
        <v>4.1638762228029429E-5</v>
      </c>
      <c r="H202">
        <f>Table5[[#This Row],[% total]]*$L$6</f>
        <v>0.17920490487699306</v>
      </c>
      <c r="I202">
        <f>(Table5[[#This Row],[Qi distribution]]/Table5[[#This Row],[Amt eligible]])*52</f>
        <v>0.62124367024024263</v>
      </c>
      <c r="N202" t="s">
        <v>193</v>
      </c>
      <c r="O202">
        <v>26.4129108892941</v>
      </c>
    </row>
    <row r="203" spans="2:15" x14ac:dyDescent="0.2">
      <c r="B203" t="s">
        <v>219</v>
      </c>
      <c r="C203">
        <v>15</v>
      </c>
      <c r="D203">
        <f>VLOOKUP(Table5[[#This Row],[Wallet]],N:O,2,FALSE)</f>
        <v>15</v>
      </c>
      <c r="E203" t="str">
        <f>IF(Table5[[#This Row],[Balance 2]]&gt;=Table5[[#This Row],[Balance]],"yes","")</f>
        <v>yes</v>
      </c>
      <c r="F203">
        <f>IF(Table5[[#This Row],[Eligible?]]="yes",Table5[[#This Row],[Balance]],Table5[[#This Row],[Balance 2]])</f>
        <v>15</v>
      </c>
      <c r="G203">
        <f>Table5[[#This Row],[Amt eligible]]/$L$8</f>
        <v>4.1638762228029429E-5</v>
      </c>
      <c r="H203">
        <f>Table5[[#This Row],[% total]]*$L$6</f>
        <v>0.17920490487699306</v>
      </c>
      <c r="I203">
        <f>(Table5[[#This Row],[Qi distribution]]/Table5[[#This Row],[Amt eligible]])*52</f>
        <v>0.62124367024024263</v>
      </c>
      <c r="N203" t="s">
        <v>184</v>
      </c>
      <c r="O203">
        <v>26.39</v>
      </c>
    </row>
    <row r="204" spans="2:15" x14ac:dyDescent="0.2">
      <c r="B204" t="s">
        <v>220</v>
      </c>
      <c r="C204">
        <v>14.9408799072463</v>
      </c>
      <c r="D204">
        <f>VLOOKUP(Table5[[#This Row],[Wallet]],N:O,2,FALSE)</f>
        <v>14.9408799072463</v>
      </c>
      <c r="E204" t="str">
        <f>IF(Table5[[#This Row],[Balance 2]]&gt;=Table5[[#This Row],[Balance]],"yes","")</f>
        <v>yes</v>
      </c>
      <c r="F204">
        <f>IF(Table5[[#This Row],[Eligible?]]="yes",Table5[[#This Row],[Balance]],Table5[[#This Row],[Balance 2]])</f>
        <v>14.9408799072463</v>
      </c>
      <c r="G204">
        <f>Table5[[#This Row],[Amt eligible]]/$L$8</f>
        <v>4.1474649729024742E-5</v>
      </c>
      <c r="H204">
        <f>Table5[[#This Row],[% total]]*$L$6</f>
        <v>0.1784985975037767</v>
      </c>
      <c r="I204">
        <f>(Table5[[#This Row],[Qi distribution]]/Table5[[#This Row],[Amt eligible]])*52</f>
        <v>0.62124367024024263</v>
      </c>
      <c r="N204" t="s">
        <v>186</v>
      </c>
      <c r="O204">
        <v>25.24639484391</v>
      </c>
    </row>
    <row r="205" spans="2:15" x14ac:dyDescent="0.2">
      <c r="B205" t="s">
        <v>221</v>
      </c>
      <c r="C205">
        <v>14.859410486322901</v>
      </c>
      <c r="D205">
        <f>VLOOKUP(Table5[[#This Row],[Wallet]],N:O,2,FALSE)</f>
        <v>14.859410486322901</v>
      </c>
      <c r="E205" t="str">
        <f>IF(Table5[[#This Row],[Balance 2]]&gt;=Table5[[#This Row],[Balance]],"yes","")</f>
        <v>yes</v>
      </c>
      <c r="F205">
        <f>IF(Table5[[#This Row],[Eligible?]]="yes",Table5[[#This Row],[Balance]],Table5[[#This Row],[Balance 2]])</f>
        <v>14.859410486322901</v>
      </c>
      <c r="G205">
        <f>Table5[[#This Row],[Amt eligible]]/$L$8</f>
        <v>4.1248497339245764E-5</v>
      </c>
      <c r="H205">
        <f>Table5[[#This Row],[% total]]*$L$6</f>
        <v>0.17752528284864594</v>
      </c>
      <c r="I205">
        <f>(Table5[[#This Row],[Qi distribution]]/Table5[[#This Row],[Amt eligible]])*52</f>
        <v>0.62124367024024274</v>
      </c>
      <c r="N205" t="s">
        <v>188</v>
      </c>
      <c r="O205">
        <v>24.657870099088701</v>
      </c>
    </row>
    <row r="206" spans="2:15" x14ac:dyDescent="0.2">
      <c r="B206" t="s">
        <v>222</v>
      </c>
      <c r="C206">
        <v>14</v>
      </c>
      <c r="D206">
        <f>VLOOKUP(Table5[[#This Row],[Wallet]],N:O,2,FALSE)</f>
        <v>20</v>
      </c>
      <c r="E206" t="str">
        <f>IF(Table5[[#This Row],[Balance 2]]&gt;=Table5[[#This Row],[Balance]],"yes","")</f>
        <v>yes</v>
      </c>
      <c r="F206">
        <f>IF(Table5[[#This Row],[Eligible?]]="yes",Table5[[#This Row],[Balance]],Table5[[#This Row],[Balance 2]])</f>
        <v>14</v>
      </c>
      <c r="G206">
        <f>Table5[[#This Row],[Amt eligible]]/$L$8</f>
        <v>3.88628447461608E-5</v>
      </c>
      <c r="H206">
        <f>Table5[[#This Row],[% total]]*$L$6</f>
        <v>0.16725791121852687</v>
      </c>
      <c r="I206">
        <f>(Table5[[#This Row],[Qi distribution]]/Table5[[#This Row],[Amt eligible]])*52</f>
        <v>0.62124367024024263</v>
      </c>
      <c r="N206" t="s">
        <v>189</v>
      </c>
      <c r="O206">
        <v>24.2364</v>
      </c>
    </row>
    <row r="207" spans="2:15" x14ac:dyDescent="0.2">
      <c r="B207" t="s">
        <v>223</v>
      </c>
      <c r="C207">
        <v>13.86</v>
      </c>
      <c r="D207">
        <f>VLOOKUP(Table5[[#This Row],[Wallet]],N:O,2,FALSE)</f>
        <v>13.86</v>
      </c>
      <c r="E207" t="str">
        <f>IF(Table5[[#This Row],[Balance 2]]&gt;=Table5[[#This Row],[Balance]],"yes","")</f>
        <v>yes</v>
      </c>
      <c r="F207">
        <f>IF(Table5[[#This Row],[Eligible?]]="yes",Table5[[#This Row],[Balance]],Table5[[#This Row],[Balance 2]])</f>
        <v>13.86</v>
      </c>
      <c r="G207">
        <f>Table5[[#This Row],[Amt eligible]]/$L$8</f>
        <v>3.8474216298699191E-5</v>
      </c>
      <c r="H207">
        <f>Table5[[#This Row],[% total]]*$L$6</f>
        <v>0.16558533210634158</v>
      </c>
      <c r="I207">
        <f>(Table5[[#This Row],[Qi distribution]]/Table5[[#This Row],[Amt eligible]])*52</f>
        <v>0.62124367024024252</v>
      </c>
      <c r="N207" t="s">
        <v>190</v>
      </c>
      <c r="O207">
        <v>24.2085160118034</v>
      </c>
    </row>
    <row r="208" spans="2:15" x14ac:dyDescent="0.2">
      <c r="B208" t="s">
        <v>224</v>
      </c>
      <c r="C208">
        <v>13.7919360090205</v>
      </c>
      <c r="D208">
        <f>VLOOKUP(Table5[[#This Row],[Wallet]],N:O,2,FALSE)</f>
        <v>13.7919360090205</v>
      </c>
      <c r="E208" t="str">
        <f>IF(Table5[[#This Row],[Balance 2]]&gt;=Table5[[#This Row],[Balance]],"yes","")</f>
        <v>yes</v>
      </c>
      <c r="F208">
        <f>IF(Table5[[#This Row],[Eligible?]]="yes",Table5[[#This Row],[Balance]],Table5[[#This Row],[Balance 2]])</f>
        <v>13.7919360090205</v>
      </c>
      <c r="G208">
        <f>Table5[[#This Row],[Amt eligible]]/$L$8</f>
        <v>3.8285276276253452E-5</v>
      </c>
      <c r="H208">
        <f>Table5[[#This Row],[% total]]*$L$6</f>
        <v>0.16477217203773961</v>
      </c>
      <c r="I208">
        <f>(Table5[[#This Row],[Qi distribution]]/Table5[[#This Row],[Amt eligible]])*52</f>
        <v>0.62124367024024263</v>
      </c>
      <c r="N208" t="s">
        <v>191</v>
      </c>
      <c r="O208">
        <v>23.84</v>
      </c>
    </row>
    <row r="209" spans="2:15" x14ac:dyDescent="0.2">
      <c r="B209" t="s">
        <v>225</v>
      </c>
      <c r="C209">
        <v>13.72</v>
      </c>
      <c r="D209">
        <f>VLOOKUP(Table5[[#This Row],[Wallet]],N:O,2,FALSE)</f>
        <v>14.23</v>
      </c>
      <c r="E209" t="str">
        <f>IF(Table5[[#This Row],[Balance 2]]&gt;=Table5[[#This Row],[Balance]],"yes","")</f>
        <v>yes</v>
      </c>
      <c r="F209">
        <f>IF(Table5[[#This Row],[Eligible?]]="yes",Table5[[#This Row],[Balance]],Table5[[#This Row],[Balance 2]])</f>
        <v>13.72</v>
      </c>
      <c r="G209">
        <f>Table5[[#This Row],[Amt eligible]]/$L$8</f>
        <v>3.8085587851237589E-5</v>
      </c>
      <c r="H209">
        <f>Table5[[#This Row],[% total]]*$L$6</f>
        <v>0.16391275299415634</v>
      </c>
      <c r="I209">
        <f>(Table5[[#This Row],[Qi distribution]]/Table5[[#This Row],[Amt eligible]])*52</f>
        <v>0.62124367024024263</v>
      </c>
      <c r="N209" t="s">
        <v>212</v>
      </c>
      <c r="O209">
        <v>23.293777806086201</v>
      </c>
    </row>
    <row r="210" spans="2:15" x14ac:dyDescent="0.2">
      <c r="B210" t="s">
        <v>226</v>
      </c>
      <c r="C210">
        <v>13.11</v>
      </c>
      <c r="D210">
        <f>VLOOKUP(Table5[[#This Row],[Wallet]],N:O,2,FALSE)</f>
        <v>13.11</v>
      </c>
      <c r="E210" t="str">
        <f>IF(Table5[[#This Row],[Balance 2]]&gt;=Table5[[#This Row],[Balance]],"yes","")</f>
        <v>yes</v>
      </c>
      <c r="F210">
        <f>IF(Table5[[#This Row],[Eligible?]]="yes",Table5[[#This Row],[Balance]],Table5[[#This Row],[Balance 2]])</f>
        <v>13.11</v>
      </c>
      <c r="G210">
        <f>Table5[[#This Row],[Amt eligible]]/$L$8</f>
        <v>3.6392278187297721E-5</v>
      </c>
      <c r="H210">
        <f>Table5[[#This Row],[% total]]*$L$6</f>
        <v>0.15662508686249194</v>
      </c>
      <c r="I210">
        <f>(Table5[[#This Row],[Qi distribution]]/Table5[[#This Row],[Amt eligible]])*52</f>
        <v>0.62124367024024263</v>
      </c>
      <c r="N210" t="s">
        <v>192</v>
      </c>
      <c r="O210">
        <v>23.22</v>
      </c>
    </row>
    <row r="211" spans="2:15" x14ac:dyDescent="0.2">
      <c r="B211" t="s">
        <v>227</v>
      </c>
      <c r="C211">
        <v>12.952653328809401</v>
      </c>
      <c r="D211">
        <f>VLOOKUP(Table5[[#This Row],[Wallet]],N:O,2,FALSE)</f>
        <v>14.0121700898962</v>
      </c>
      <c r="E211" t="str">
        <f>IF(Table5[[#This Row],[Balance 2]]&gt;=Table5[[#This Row],[Balance]],"yes","")</f>
        <v>yes</v>
      </c>
      <c r="F211">
        <f>IF(Table5[[#This Row],[Eligible?]]="yes",Table5[[#This Row],[Balance]],Table5[[#This Row],[Balance 2]])</f>
        <v>12.952653328809401</v>
      </c>
      <c r="G211">
        <f>Table5[[#This Row],[Amt eligible]]/$L$8</f>
        <v>3.5955496812025903E-5</v>
      </c>
      <c r="H211">
        <f>Table5[[#This Row],[% total]]*$L$6</f>
        <v>0.15474526717959708</v>
      </c>
      <c r="I211">
        <f>(Table5[[#This Row],[Qi distribution]]/Table5[[#This Row],[Amt eligible]])*52</f>
        <v>0.62124367024024263</v>
      </c>
      <c r="N211" t="s">
        <v>194</v>
      </c>
      <c r="O211">
        <v>22.9425149469124</v>
      </c>
    </row>
    <row r="212" spans="2:15" x14ac:dyDescent="0.2">
      <c r="B212" t="s">
        <v>228</v>
      </c>
      <c r="C212">
        <v>12.569670094008201</v>
      </c>
      <c r="D212">
        <f>VLOOKUP(Table5[[#This Row],[Wallet]],N:O,2,FALSE)</f>
        <v>15.1760364630328</v>
      </c>
      <c r="E212" t="str">
        <f>IF(Table5[[#This Row],[Balance 2]]&gt;=Table5[[#This Row],[Balance]],"yes","")</f>
        <v>yes</v>
      </c>
      <c r="F212">
        <f>IF(Table5[[#This Row],[Eligible?]]="yes",Table5[[#This Row],[Balance]],Table5[[#This Row],[Balance 2]])</f>
        <v>12.569670094008201</v>
      </c>
      <c r="G212">
        <f>Table5[[#This Row],[Amt eligible]]/$L$8</f>
        <v>3.4892366955278654E-5</v>
      </c>
      <c r="H212">
        <f>Table5[[#This Row],[% total]]*$L$6</f>
        <v>0.15016976890212827</v>
      </c>
      <c r="I212">
        <f>(Table5[[#This Row],[Qi distribution]]/Table5[[#This Row],[Amt eligible]])*52</f>
        <v>0.62124367024024263</v>
      </c>
      <c r="N212" t="s">
        <v>195</v>
      </c>
      <c r="O212">
        <v>22.916662898531001</v>
      </c>
    </row>
    <row r="213" spans="2:15" x14ac:dyDescent="0.2">
      <c r="B213" t="s">
        <v>230</v>
      </c>
      <c r="C213">
        <v>12.2359920468565</v>
      </c>
      <c r="D213">
        <f>VLOOKUP(Table5[[#This Row],[Wallet]],N:O,2,FALSE)</f>
        <v>12.2359920468565</v>
      </c>
      <c r="E213" t="str">
        <f>IF(Table5[[#This Row],[Balance 2]]&gt;=Table5[[#This Row],[Balance]],"yes","")</f>
        <v>yes</v>
      </c>
      <c r="F213">
        <f>IF(Table5[[#This Row],[Eligible?]]="yes",Table5[[#This Row],[Balance]],Table5[[#This Row],[Balance 2]])</f>
        <v>12.2359920468565</v>
      </c>
      <c r="G213">
        <f>Table5[[#This Row],[Amt eligible]]/$L$8</f>
        <v>3.3966104230874467E-5</v>
      </c>
      <c r="H213">
        <f>Table5[[#This Row],[% total]]*$L$6</f>
        <v>0.14618331938883752</v>
      </c>
      <c r="I213">
        <f>(Table5[[#This Row],[Qi distribution]]/Table5[[#This Row],[Amt eligible]])*52</f>
        <v>0.62124367024024263</v>
      </c>
      <c r="N213" t="s">
        <v>197</v>
      </c>
      <c r="O213">
        <v>22</v>
      </c>
    </row>
    <row r="214" spans="2:15" x14ac:dyDescent="0.2">
      <c r="B214" t="s">
        <v>231</v>
      </c>
      <c r="C214">
        <v>12.1601811061203</v>
      </c>
      <c r="D214">
        <f>VLOOKUP(Table5[[#This Row],[Wallet]],N:O,2,FALSE)</f>
        <v>12.1601811061203</v>
      </c>
      <c r="E214" t="str">
        <f>IF(Table5[[#This Row],[Balance 2]]&gt;=Table5[[#This Row],[Balance]],"yes","")</f>
        <v>yes</v>
      </c>
      <c r="F214">
        <f>IF(Table5[[#This Row],[Eligible?]]="yes",Table5[[#This Row],[Balance]],Table5[[#This Row],[Balance 2]])</f>
        <v>12.1601811061203</v>
      </c>
      <c r="G214">
        <f>Table5[[#This Row],[Amt eligible]]/$L$8</f>
        <v>3.3755659315167936E-5</v>
      </c>
      <c r="H214">
        <f>Table5[[#This Row],[% total]]*$L$6</f>
        <v>0.14527760656061978</v>
      </c>
      <c r="I214">
        <f>(Table5[[#This Row],[Qi distribution]]/Table5[[#This Row],[Amt eligible]])*52</f>
        <v>0.62124367024024263</v>
      </c>
      <c r="N214" t="s">
        <v>199</v>
      </c>
      <c r="O214">
        <v>21.293213454785398</v>
      </c>
    </row>
    <row r="215" spans="2:15" x14ac:dyDescent="0.2">
      <c r="B215" t="s">
        <v>232</v>
      </c>
      <c r="C215">
        <v>12</v>
      </c>
      <c r="D215">
        <f>VLOOKUP(Table5[[#This Row],[Wallet]],N:O,2,FALSE)</f>
        <v>12</v>
      </c>
      <c r="E215" t="str">
        <f>IF(Table5[[#This Row],[Balance 2]]&gt;=Table5[[#This Row],[Balance]],"yes","")</f>
        <v>yes</v>
      </c>
      <c r="F215">
        <f>IF(Table5[[#This Row],[Eligible?]]="yes",Table5[[#This Row],[Balance]],Table5[[#This Row],[Balance 2]])</f>
        <v>12</v>
      </c>
      <c r="G215">
        <f>Table5[[#This Row],[Amt eligible]]/$L$8</f>
        <v>3.3311009782423542E-5</v>
      </c>
      <c r="H215">
        <f>Table5[[#This Row],[% total]]*$L$6</f>
        <v>0.14336392390159444</v>
      </c>
      <c r="I215">
        <f>(Table5[[#This Row],[Qi distribution]]/Table5[[#This Row],[Amt eligible]])*52</f>
        <v>0.62124367024024252</v>
      </c>
      <c r="N215" t="s">
        <v>222</v>
      </c>
      <c r="O215">
        <v>20</v>
      </c>
    </row>
    <row r="216" spans="2:15" x14ac:dyDescent="0.2">
      <c r="B216" t="s">
        <v>233</v>
      </c>
      <c r="C216">
        <v>11.4441789047022</v>
      </c>
      <c r="D216">
        <f>VLOOKUP(Table5[[#This Row],[Wallet]],N:O,2,FALSE)</f>
        <v>11.4441789047022</v>
      </c>
      <c r="E216" t="str">
        <f>IF(Table5[[#This Row],[Balance 2]]&gt;=Table5[[#This Row],[Balance]],"yes","")</f>
        <v>yes</v>
      </c>
      <c r="F216">
        <f>IF(Table5[[#This Row],[Eligible?]]="yes",Table5[[#This Row],[Balance]],Table5[[#This Row],[Balance 2]])</f>
        <v>11.4441789047022</v>
      </c>
      <c r="G216">
        <f>Table5[[#This Row],[Amt eligible]]/$L$8</f>
        <v>3.1768096287195012E-5</v>
      </c>
      <c r="H216">
        <f>Table5[[#This Row],[% total]]*$L$6</f>
        <v>0.13672353280082991</v>
      </c>
      <c r="I216">
        <f>(Table5[[#This Row],[Qi distribution]]/Table5[[#This Row],[Amt eligible]])*52</f>
        <v>0.62124367024024263</v>
      </c>
      <c r="N216" t="s">
        <v>210</v>
      </c>
      <c r="O216">
        <v>19.895827308477799</v>
      </c>
    </row>
    <row r="217" spans="2:15" x14ac:dyDescent="0.2">
      <c r="B217" t="s">
        <v>234</v>
      </c>
      <c r="C217">
        <v>11.25</v>
      </c>
      <c r="D217">
        <f>VLOOKUP(Table5[[#This Row],[Wallet]],N:O,2,FALSE)</f>
        <v>11.25</v>
      </c>
      <c r="E217" t="str">
        <f>IF(Table5[[#This Row],[Balance 2]]&gt;=Table5[[#This Row],[Balance]],"yes","")</f>
        <v>yes</v>
      </c>
      <c r="F217">
        <f>IF(Table5[[#This Row],[Eligible?]]="yes",Table5[[#This Row],[Balance]],Table5[[#This Row],[Balance 2]])</f>
        <v>11.25</v>
      </c>
      <c r="G217">
        <f>Table5[[#This Row],[Amt eligible]]/$L$8</f>
        <v>3.1229071671022072E-5</v>
      </c>
      <c r="H217">
        <f>Table5[[#This Row],[% total]]*$L$6</f>
        <v>0.1344036786577448</v>
      </c>
      <c r="I217">
        <f>(Table5[[#This Row],[Qi distribution]]/Table5[[#This Row],[Amt eligible]])*52</f>
        <v>0.62124367024024263</v>
      </c>
      <c r="N217" t="s">
        <v>205</v>
      </c>
      <c r="O217">
        <v>19.521494859884399</v>
      </c>
    </row>
    <row r="218" spans="2:15" x14ac:dyDescent="0.2">
      <c r="B218" t="s">
        <v>235</v>
      </c>
      <c r="C218">
        <v>10</v>
      </c>
      <c r="D218">
        <f>VLOOKUP(Table5[[#This Row],[Wallet]],N:O,2,FALSE)</f>
        <v>10</v>
      </c>
      <c r="E218" t="str">
        <f>IF(Table5[[#This Row],[Balance 2]]&gt;=Table5[[#This Row],[Balance]],"yes","")</f>
        <v>yes</v>
      </c>
      <c r="F218">
        <f>IF(Table5[[#This Row],[Eligible?]]="yes",Table5[[#This Row],[Balance]],Table5[[#This Row],[Balance 2]])</f>
        <v>10</v>
      </c>
      <c r="G218">
        <f>Table5[[#This Row],[Amt eligible]]/$L$8</f>
        <v>2.7759174818686287E-5</v>
      </c>
      <c r="H218">
        <f>Table5[[#This Row],[% total]]*$L$6</f>
        <v>0.11946993658466205</v>
      </c>
      <c r="I218">
        <f>(Table5[[#This Row],[Qi distribution]]/Table5[[#This Row],[Amt eligible]])*52</f>
        <v>0.62124367024024263</v>
      </c>
      <c r="N218" t="s">
        <v>204</v>
      </c>
      <c r="O218">
        <v>18.824995636954601</v>
      </c>
    </row>
    <row r="219" spans="2:15" x14ac:dyDescent="0.2">
      <c r="B219" t="s">
        <v>236</v>
      </c>
      <c r="C219">
        <v>10</v>
      </c>
      <c r="D219">
        <f>VLOOKUP(Table5[[#This Row],[Wallet]],N:O,2,FALSE)</f>
        <v>10</v>
      </c>
      <c r="E219" t="str">
        <f>IF(Table5[[#This Row],[Balance 2]]&gt;=Table5[[#This Row],[Balance]],"yes","")</f>
        <v>yes</v>
      </c>
      <c r="F219">
        <f>IF(Table5[[#This Row],[Eligible?]]="yes",Table5[[#This Row],[Balance]],Table5[[#This Row],[Balance 2]])</f>
        <v>10</v>
      </c>
      <c r="G219">
        <f>Table5[[#This Row],[Amt eligible]]/$L$8</f>
        <v>2.7759174818686287E-5</v>
      </c>
      <c r="H219">
        <f>Table5[[#This Row],[% total]]*$L$6</f>
        <v>0.11946993658466205</v>
      </c>
      <c r="I219">
        <f>(Table5[[#This Row],[Qi distribution]]/Table5[[#This Row],[Amt eligible]])*52</f>
        <v>0.62124367024024263</v>
      </c>
      <c r="N219" t="s">
        <v>206</v>
      </c>
      <c r="O219">
        <v>18.680074144858299</v>
      </c>
    </row>
    <row r="220" spans="2:15" x14ac:dyDescent="0.2">
      <c r="B220" t="s">
        <v>237</v>
      </c>
      <c r="C220">
        <v>9.4599458006322106</v>
      </c>
      <c r="D220">
        <f>VLOOKUP(Table5[[#This Row],[Wallet]],N:O,2,FALSE)</f>
        <v>9.8499458006322094</v>
      </c>
      <c r="E220" t="str">
        <f>IF(Table5[[#This Row],[Balance 2]]&gt;=Table5[[#This Row],[Balance]],"yes","")</f>
        <v>yes</v>
      </c>
      <c r="F220">
        <f>IF(Table5[[#This Row],[Eligible?]]="yes",Table5[[#This Row],[Balance]],Table5[[#This Row],[Balance 2]])</f>
        <v>9.4599458006322106</v>
      </c>
      <c r="G220">
        <f>Table5[[#This Row],[Amt eligible]]/$L$8</f>
        <v>2.6260028925504674E-5</v>
      </c>
      <c r="H220">
        <f>Table5[[#This Row],[% total]]*$L$6</f>
        <v>0.11301791248958702</v>
      </c>
      <c r="I220">
        <f>(Table5[[#This Row],[Qi distribution]]/Table5[[#This Row],[Amt eligible]])*52</f>
        <v>0.62124367024024263</v>
      </c>
      <c r="N220" t="s">
        <v>239</v>
      </c>
      <c r="O220">
        <v>18.598798697414299</v>
      </c>
    </row>
    <row r="221" spans="2:15" x14ac:dyDescent="0.2">
      <c r="B221" t="s">
        <v>238</v>
      </c>
      <c r="C221">
        <v>9.4513219595610298</v>
      </c>
      <c r="D221">
        <f>VLOOKUP(Table5[[#This Row],[Wallet]],N:O,2,FALSE)</f>
        <v>9.4513219595610298</v>
      </c>
      <c r="E221" t="str">
        <f>IF(Table5[[#This Row],[Balance 2]]&gt;=Table5[[#This Row],[Balance]],"yes","")</f>
        <v>yes</v>
      </c>
      <c r="F221">
        <f>IF(Table5[[#This Row],[Eligible?]]="yes",Table5[[#This Row],[Balance]],Table5[[#This Row],[Balance 2]])</f>
        <v>9.4513219595610298</v>
      </c>
      <c r="G221">
        <f>Table5[[#This Row],[Amt eligible]]/$L$8</f>
        <v>2.6236089854314328E-5</v>
      </c>
      <c r="H221">
        <f>Table5[[#This Row],[% total]]*$L$6</f>
        <v>0.11291488351499801</v>
      </c>
      <c r="I221">
        <f>(Table5[[#This Row],[Qi distribution]]/Table5[[#This Row],[Amt eligible]])*52</f>
        <v>0.62124367024024263</v>
      </c>
      <c r="N221" t="s">
        <v>370</v>
      </c>
      <c r="O221">
        <v>18.25844</v>
      </c>
    </row>
    <row r="222" spans="2:15" x14ac:dyDescent="0.2">
      <c r="B222" t="s">
        <v>239</v>
      </c>
      <c r="C222">
        <v>9.2782217172525208</v>
      </c>
      <c r="D222">
        <f>VLOOKUP(Table5[[#This Row],[Wallet]],N:O,2,FALSE)</f>
        <v>18.598798697414299</v>
      </c>
      <c r="E222" t="str">
        <f>IF(Table5[[#This Row],[Balance 2]]&gt;=Table5[[#This Row],[Balance]],"yes","")</f>
        <v>yes</v>
      </c>
      <c r="F222">
        <f>IF(Table5[[#This Row],[Eligible?]]="yes",Table5[[#This Row],[Balance]],Table5[[#This Row],[Balance 2]])</f>
        <v>9.2782217172525208</v>
      </c>
      <c r="G222">
        <f>Table5[[#This Row],[Amt eligible]]/$L$8</f>
        <v>2.5755577865574443E-5</v>
      </c>
      <c r="H222">
        <f>Table5[[#This Row],[% total]]*$L$6</f>
        <v>0.11084685601785929</v>
      </c>
      <c r="I222">
        <f>(Table5[[#This Row],[Qi distribution]]/Table5[[#This Row],[Amt eligible]])*52</f>
        <v>0.62124367024024263</v>
      </c>
      <c r="N222" t="s">
        <v>371</v>
      </c>
      <c r="O222">
        <v>18.073538118363899</v>
      </c>
    </row>
    <row r="223" spans="2:15" x14ac:dyDescent="0.2">
      <c r="B223" t="s">
        <v>241</v>
      </c>
      <c r="C223">
        <v>8.9700000000000006</v>
      </c>
      <c r="D223">
        <f>VLOOKUP(Table5[[#This Row],[Wallet]],N:O,2,FALSE)</f>
        <v>8.9700000000000006</v>
      </c>
      <c r="E223" t="str">
        <f>IF(Table5[[#This Row],[Balance 2]]&gt;=Table5[[#This Row],[Balance]],"yes","")</f>
        <v>yes</v>
      </c>
      <c r="F223">
        <f>IF(Table5[[#This Row],[Eligible?]]="yes",Table5[[#This Row],[Balance]],Table5[[#This Row],[Balance 2]])</f>
        <v>8.9700000000000006</v>
      </c>
      <c r="G223">
        <f>Table5[[#This Row],[Amt eligible]]/$L$8</f>
        <v>2.48999798123616E-5</v>
      </c>
      <c r="H223">
        <f>Table5[[#This Row],[% total]]*$L$6</f>
        <v>0.10716453311644186</v>
      </c>
      <c r="I223">
        <f>(Table5[[#This Row],[Qi distribution]]/Table5[[#This Row],[Amt eligible]])*52</f>
        <v>0.62124367024024263</v>
      </c>
      <c r="N223" t="s">
        <v>208</v>
      </c>
      <c r="O223">
        <v>17.924587357983501</v>
      </c>
    </row>
    <row r="224" spans="2:15" x14ac:dyDescent="0.2">
      <c r="B224" t="s">
        <v>242</v>
      </c>
      <c r="C224">
        <v>8.7564347745113498</v>
      </c>
      <c r="D224">
        <f>VLOOKUP(Table5[[#This Row],[Wallet]],N:O,2,FALSE)</f>
        <v>8.7564347745113498</v>
      </c>
      <c r="E224" t="str">
        <f>IF(Table5[[#This Row],[Balance 2]]&gt;=Table5[[#This Row],[Balance]],"yes","")</f>
        <v>yes</v>
      </c>
      <c r="F224">
        <f>IF(Table5[[#This Row],[Eligible?]]="yes",Table5[[#This Row],[Balance]],Table5[[#This Row],[Balance 2]])</f>
        <v>8.7564347745113498</v>
      </c>
      <c r="G224">
        <f>Table5[[#This Row],[Amt eligible]]/$L$8</f>
        <v>2.4307140369408438E-5</v>
      </c>
      <c r="H224">
        <f>Table5[[#This Row],[% total]]*$L$6</f>
        <v>0.10461307072186005</v>
      </c>
      <c r="I224">
        <f>(Table5[[#This Row],[Qi distribution]]/Table5[[#This Row],[Amt eligible]])*52</f>
        <v>0.62124367024024263</v>
      </c>
      <c r="N224" t="s">
        <v>209</v>
      </c>
      <c r="O224">
        <v>17.489999999999998</v>
      </c>
    </row>
    <row r="225" spans="2:15" x14ac:dyDescent="0.2">
      <c r="B225" t="s">
        <v>243</v>
      </c>
      <c r="C225">
        <v>8.36363002070477</v>
      </c>
      <c r="D225">
        <f>VLOOKUP(Table5[[#This Row],[Wallet]],N:O,2,FALSE)</f>
        <v>9.8296210675777704</v>
      </c>
      <c r="E225" t="str">
        <f>IF(Table5[[#This Row],[Balance 2]]&gt;=Table5[[#This Row],[Balance]],"yes","")</f>
        <v>yes</v>
      </c>
      <c r="F225">
        <f>IF(Table5[[#This Row],[Eligible?]]="yes",Table5[[#This Row],[Balance]],Table5[[#This Row],[Balance 2]])</f>
        <v>8.36363002070477</v>
      </c>
      <c r="G225">
        <f>Table5[[#This Row],[Amt eligible]]/$L$8</f>
        <v>2.3216746786355651E-5</v>
      </c>
      <c r="H225">
        <f>Table5[[#This Row],[% total]]*$L$6</f>
        <v>9.9920234819117451E-2</v>
      </c>
      <c r="I225">
        <f>(Table5[[#This Row],[Qi distribution]]/Table5[[#This Row],[Amt eligible]])*52</f>
        <v>0.62124367024024252</v>
      </c>
      <c r="N225" t="s">
        <v>211</v>
      </c>
      <c r="O225">
        <v>17</v>
      </c>
    </row>
    <row r="226" spans="2:15" x14ac:dyDescent="0.2">
      <c r="B226" t="s">
        <v>244</v>
      </c>
      <c r="C226">
        <v>8.32</v>
      </c>
      <c r="D226">
        <f>VLOOKUP(Table5[[#This Row],[Wallet]],N:O,2,FALSE)</f>
        <v>8.32</v>
      </c>
      <c r="E226" t="str">
        <f>IF(Table5[[#This Row],[Balance 2]]&gt;=Table5[[#This Row],[Balance]],"yes","")</f>
        <v>yes</v>
      </c>
      <c r="F226">
        <f>IF(Table5[[#This Row],[Eligible?]]="yes",Table5[[#This Row],[Balance]],Table5[[#This Row],[Balance 2]])</f>
        <v>8.32</v>
      </c>
      <c r="G226">
        <f>Table5[[#This Row],[Amt eligible]]/$L$8</f>
        <v>2.3095633449146993E-5</v>
      </c>
      <c r="H226">
        <f>Table5[[#This Row],[% total]]*$L$6</f>
        <v>9.9398987238438832E-2</v>
      </c>
      <c r="I226">
        <f>(Table5[[#This Row],[Qi distribution]]/Table5[[#This Row],[Amt eligible]])*52</f>
        <v>0.62124367024024263</v>
      </c>
      <c r="N226" t="s">
        <v>213</v>
      </c>
      <c r="O226">
        <v>16.090750714875199</v>
      </c>
    </row>
    <row r="227" spans="2:15" x14ac:dyDescent="0.2">
      <c r="B227" t="s">
        <v>245</v>
      </c>
      <c r="C227">
        <v>8.1302380605022808</v>
      </c>
      <c r="D227">
        <f>VLOOKUP(Table5[[#This Row],[Wallet]],N:O,2,FALSE)</f>
        <v>8.1302380605022808</v>
      </c>
      <c r="E227" t="str">
        <f>IF(Table5[[#This Row],[Balance 2]]&gt;=Table5[[#This Row],[Balance]],"yes","")</f>
        <v>yes</v>
      </c>
      <c r="F227">
        <f>IF(Table5[[#This Row],[Eligible?]]="yes",Table5[[#This Row],[Balance]],Table5[[#This Row],[Balance 2]])</f>
        <v>8.1302380605022808</v>
      </c>
      <c r="G227">
        <f>Table5[[#This Row],[Amt eligible]]/$L$8</f>
        <v>2.2568869963901974E-5</v>
      </c>
      <c r="H227">
        <f>Table5[[#This Row],[% total]]*$L$6</f>
        <v>9.7131902550641316E-2</v>
      </c>
      <c r="I227">
        <f>(Table5[[#This Row],[Qi distribution]]/Table5[[#This Row],[Amt eligible]])*52</f>
        <v>0.62124367024024252</v>
      </c>
      <c r="N227" t="s">
        <v>214</v>
      </c>
      <c r="O227">
        <v>15.9075765140415</v>
      </c>
    </row>
    <row r="228" spans="2:15" x14ac:dyDescent="0.2">
      <c r="B228" t="s">
        <v>246</v>
      </c>
      <c r="C228">
        <v>8.1199999999999992</v>
      </c>
      <c r="D228">
        <f>VLOOKUP(Table5[[#This Row],[Wallet]],N:O,2,FALSE)</f>
        <v>11.3433402031332</v>
      </c>
      <c r="E228" t="str">
        <f>IF(Table5[[#This Row],[Balance 2]]&gt;=Table5[[#This Row],[Balance]],"yes","")</f>
        <v>yes</v>
      </c>
      <c r="F228">
        <f>IF(Table5[[#This Row],[Eligible?]]="yes",Table5[[#This Row],[Balance]],Table5[[#This Row],[Balance 2]])</f>
        <v>8.1199999999999992</v>
      </c>
      <c r="G228">
        <f>Table5[[#This Row],[Amt eligible]]/$L$8</f>
        <v>2.2540449952773263E-5</v>
      </c>
      <c r="H228">
        <f>Table5[[#This Row],[% total]]*$L$6</f>
        <v>9.700958850674557E-2</v>
      </c>
      <c r="I228">
        <f>(Table5[[#This Row],[Qi distribution]]/Table5[[#This Row],[Amt eligible]])*52</f>
        <v>0.62124367024024263</v>
      </c>
      <c r="N228" t="s">
        <v>215</v>
      </c>
      <c r="O228">
        <v>15.841491518282799</v>
      </c>
    </row>
    <row r="229" spans="2:15" x14ac:dyDescent="0.2">
      <c r="B229" t="s">
        <v>248</v>
      </c>
      <c r="C229">
        <v>6</v>
      </c>
      <c r="D229">
        <f>VLOOKUP(Table5[[#This Row],[Wallet]],N:O,2,FALSE)</f>
        <v>6</v>
      </c>
      <c r="E229" t="str">
        <f>IF(Table5[[#This Row],[Balance 2]]&gt;=Table5[[#This Row],[Balance]],"yes","")</f>
        <v>yes</v>
      </c>
      <c r="F229">
        <f>IF(Table5[[#This Row],[Eligible?]]="yes",Table5[[#This Row],[Balance]],Table5[[#This Row],[Balance 2]])</f>
        <v>6</v>
      </c>
      <c r="G229">
        <f>Table5[[#This Row],[Amt eligible]]/$L$8</f>
        <v>1.6655504891211771E-5</v>
      </c>
      <c r="H229">
        <f>Table5[[#This Row],[% total]]*$L$6</f>
        <v>7.1681961950797221E-2</v>
      </c>
      <c r="I229">
        <f>(Table5[[#This Row],[Qi distribution]]/Table5[[#This Row],[Amt eligible]])*52</f>
        <v>0.62124367024024252</v>
      </c>
      <c r="N229" t="s">
        <v>228</v>
      </c>
      <c r="O229">
        <v>15.1760364630328</v>
      </c>
    </row>
    <row r="230" spans="2:15" x14ac:dyDescent="0.2">
      <c r="B230" t="s">
        <v>249</v>
      </c>
      <c r="C230">
        <v>5.8581826983665204</v>
      </c>
      <c r="D230">
        <f>VLOOKUP(Table5[[#This Row],[Wallet]],N:O,2,FALSE)</f>
        <v>5.8581826983665204</v>
      </c>
      <c r="E230" t="str">
        <f>IF(Table5[[#This Row],[Balance 2]]&gt;=Table5[[#This Row],[Balance]],"yes","")</f>
        <v>yes</v>
      </c>
      <c r="F230">
        <f>IF(Table5[[#This Row],[Eligible?]]="yes",Table5[[#This Row],[Balance]],Table5[[#This Row],[Balance 2]])</f>
        <v>5.8581826983665204</v>
      </c>
      <c r="G230">
        <f>Table5[[#This Row],[Amt eligible]]/$L$8</f>
        <v>1.6261831764375961E-5</v>
      </c>
      <c r="H230">
        <f>Table5[[#This Row],[% total]]*$L$6</f>
        <v>6.9987671547521266E-2</v>
      </c>
      <c r="I230">
        <f>(Table5[[#This Row],[Qi distribution]]/Table5[[#This Row],[Amt eligible]])*52</f>
        <v>0.62124367024024274</v>
      </c>
      <c r="N230" t="s">
        <v>218</v>
      </c>
      <c r="O230">
        <v>15</v>
      </c>
    </row>
    <row r="231" spans="2:15" x14ac:dyDescent="0.2">
      <c r="B231" t="s">
        <v>250</v>
      </c>
      <c r="C231">
        <v>5.65</v>
      </c>
      <c r="D231">
        <f>VLOOKUP(Table5[[#This Row],[Wallet]],N:O,2,FALSE)</f>
        <v>8</v>
      </c>
      <c r="E231" t="str">
        <f>IF(Table5[[#This Row],[Balance 2]]&gt;=Table5[[#This Row],[Balance]],"yes","")</f>
        <v>yes</v>
      </c>
      <c r="F231">
        <f>IF(Table5[[#This Row],[Eligible?]]="yes",Table5[[#This Row],[Balance]],Table5[[#This Row],[Balance 2]])</f>
        <v>5.65</v>
      </c>
      <c r="G231">
        <f>Table5[[#This Row],[Amt eligible]]/$L$8</f>
        <v>1.5683933772557753E-5</v>
      </c>
      <c r="H231">
        <f>Table5[[#This Row],[% total]]*$L$6</f>
        <v>6.7500514170334064E-2</v>
      </c>
      <c r="I231">
        <f>(Table5[[#This Row],[Qi distribution]]/Table5[[#This Row],[Amt eligible]])*52</f>
        <v>0.62124367024024263</v>
      </c>
      <c r="N231" t="s">
        <v>219</v>
      </c>
      <c r="O231">
        <v>15</v>
      </c>
    </row>
    <row r="232" spans="2:15" x14ac:dyDescent="0.2">
      <c r="B232" t="s">
        <v>251</v>
      </c>
      <c r="C232">
        <v>5.5825026136401696</v>
      </c>
      <c r="D232">
        <f>VLOOKUP(Table5[[#This Row],[Wallet]],N:O,2,FALSE)</f>
        <v>5.5825026136401696</v>
      </c>
      <c r="E232" t="str">
        <f>IF(Table5[[#This Row],[Balance 2]]&gt;=Table5[[#This Row],[Balance]],"yes","")</f>
        <v>yes</v>
      </c>
      <c r="F232">
        <f>IF(Table5[[#This Row],[Eligible?]]="yes",Table5[[#This Row],[Balance]],Table5[[#This Row],[Balance 2]])</f>
        <v>5.5825026136401696</v>
      </c>
      <c r="G232">
        <f>Table5[[#This Row],[Amt eligible]]/$L$8</f>
        <v>1.5496566597781058E-5</v>
      </c>
      <c r="H232">
        <f>Table5[[#This Row],[% total]]*$L$6</f>
        <v>6.6694123323530127E-2</v>
      </c>
      <c r="I232">
        <f>(Table5[[#This Row],[Qi distribution]]/Table5[[#This Row],[Amt eligible]])*52</f>
        <v>0.62124367024024274</v>
      </c>
      <c r="N232" t="s">
        <v>220</v>
      </c>
      <c r="O232">
        <v>14.9408799072463</v>
      </c>
    </row>
    <row r="233" spans="2:15" x14ac:dyDescent="0.2">
      <c r="B233" t="s">
        <v>252</v>
      </c>
      <c r="C233">
        <v>5.3070856910000002</v>
      </c>
      <c r="D233">
        <f>VLOOKUP(Table5[[#This Row],[Wallet]],N:O,2,FALSE)</f>
        <v>5.3070856910000002</v>
      </c>
      <c r="E233" t="str">
        <f>IF(Table5[[#This Row],[Balance 2]]&gt;=Table5[[#This Row],[Balance]],"yes","")</f>
        <v>yes</v>
      </c>
      <c r="F233">
        <f>IF(Table5[[#This Row],[Eligible?]]="yes",Table5[[#This Row],[Balance]],Table5[[#This Row],[Balance 2]])</f>
        <v>5.3070856910000002</v>
      </c>
      <c r="G233">
        <f>Table5[[#This Row],[Amt eligible]]/$L$8</f>
        <v>1.4732031947421751E-5</v>
      </c>
      <c r="H233">
        <f>Table5[[#This Row],[% total]]*$L$6</f>
        <v>6.340371909531374E-2</v>
      </c>
      <c r="I233">
        <f>(Table5[[#This Row],[Qi distribution]]/Table5[[#This Row],[Amt eligible]])*52</f>
        <v>0.62124367024024263</v>
      </c>
      <c r="N233" t="s">
        <v>221</v>
      </c>
      <c r="O233">
        <v>14.859410486322901</v>
      </c>
    </row>
    <row r="234" spans="2:15" x14ac:dyDescent="0.2">
      <c r="B234" t="s">
        <v>253</v>
      </c>
      <c r="C234">
        <v>4.9282922180781901</v>
      </c>
      <c r="D234">
        <f>VLOOKUP(Table5[[#This Row],[Wallet]],N:O,2,FALSE)</f>
        <v>4.9282922180781901</v>
      </c>
      <c r="E234" t="str">
        <f>IF(Table5[[#This Row],[Balance 2]]&gt;=Table5[[#This Row],[Balance]],"yes","")</f>
        <v>yes</v>
      </c>
      <c r="F234">
        <f>IF(Table5[[#This Row],[Eligible?]]="yes",Table5[[#This Row],[Balance]],Table5[[#This Row],[Balance 2]])</f>
        <v>4.9282922180781901</v>
      </c>
      <c r="G234">
        <f>Table5[[#This Row],[Amt eligible]]/$L$8</f>
        <v>1.3680532523920367E-5</v>
      </c>
      <c r="H234">
        <f>Table5[[#This Row],[% total]]*$L$6</f>
        <v>5.8878275876448477E-2</v>
      </c>
      <c r="I234">
        <f>(Table5[[#This Row],[Qi distribution]]/Table5[[#This Row],[Amt eligible]])*52</f>
        <v>0.62124367024024252</v>
      </c>
      <c r="N234" t="s">
        <v>225</v>
      </c>
      <c r="O234">
        <v>14.23</v>
      </c>
    </row>
    <row r="235" spans="2:15" x14ac:dyDescent="0.2">
      <c r="B235" t="s">
        <v>254</v>
      </c>
      <c r="C235">
        <v>4.6937325741135298</v>
      </c>
      <c r="D235">
        <f>VLOOKUP(Table5[[#This Row],[Wallet]],N:O,2,FALSE)</f>
        <v>4.6937325741135298</v>
      </c>
      <c r="E235" t="str">
        <f>IF(Table5[[#This Row],[Balance 2]]&gt;=Table5[[#This Row],[Balance]],"yes","")</f>
        <v>yes</v>
      </c>
      <c r="F235">
        <f>IF(Table5[[#This Row],[Eligible?]]="yes",Table5[[#This Row],[Balance]],Table5[[#This Row],[Balance 2]])</f>
        <v>4.6937325741135298</v>
      </c>
      <c r="G235">
        <f>Table5[[#This Row],[Amt eligible]]/$L$8</f>
        <v>1.3029414307697987E-5</v>
      </c>
      <c r="H235">
        <f>Table5[[#This Row],[% total]]*$L$6</f>
        <v>5.6075993297470601E-2</v>
      </c>
      <c r="I235">
        <f>(Table5[[#This Row],[Qi distribution]]/Table5[[#This Row],[Amt eligible]])*52</f>
        <v>0.62124367024024274</v>
      </c>
      <c r="N235" t="s">
        <v>227</v>
      </c>
      <c r="O235">
        <v>14.0121700898962</v>
      </c>
    </row>
    <row r="236" spans="2:15" x14ac:dyDescent="0.2">
      <c r="B236" t="s">
        <v>4</v>
      </c>
      <c r="C236">
        <v>4.5322249019540397</v>
      </c>
      <c r="D236">
        <f>VLOOKUP(Table5[[#This Row],[Wallet]],N:O,2,FALSE)</f>
        <v>5.52738419590173</v>
      </c>
      <c r="E236" t="str">
        <f>IF(Table5[[#This Row],[Balance 2]]&gt;=Table5[[#This Row],[Balance]],"yes","")</f>
        <v>yes</v>
      </c>
      <c r="F236">
        <f>IF(Table5[[#This Row],[Eligible?]]="yes",Table5[[#This Row],[Balance]],Table5[[#This Row],[Balance 2]])</f>
        <v>4.5322249019540397</v>
      </c>
      <c r="G236">
        <f>Table5[[#This Row],[Amt eligible]]/$L$8</f>
        <v>1.258108233709455E-5</v>
      </c>
      <c r="H236">
        <f>Table5[[#This Row],[% total]]*$L$6</f>
        <v>5.4146462162387526E-2</v>
      </c>
      <c r="I236">
        <f>(Table5[[#This Row],[Qi distribution]]/Table5[[#This Row],[Amt eligible]])*52</f>
        <v>0.62124367024024263</v>
      </c>
      <c r="N236" t="s">
        <v>223</v>
      </c>
      <c r="O236">
        <v>13.86</v>
      </c>
    </row>
    <row r="237" spans="2:15" x14ac:dyDescent="0.2">
      <c r="B237" t="s">
        <v>255</v>
      </c>
      <c r="C237">
        <v>4.47261813893879</v>
      </c>
      <c r="D237">
        <f>VLOOKUP(Table5[[#This Row],[Wallet]],N:O,2,FALSE)</f>
        <v>4.47261813893879</v>
      </c>
      <c r="E237" t="str">
        <f>IF(Table5[[#This Row],[Balance 2]]&gt;=Table5[[#This Row],[Balance]],"yes","")</f>
        <v>yes</v>
      </c>
      <c r="F237">
        <f>IF(Table5[[#This Row],[Eligible?]]="yes",Table5[[#This Row],[Balance]],Table5[[#This Row],[Balance 2]])</f>
        <v>4.47261813893879</v>
      </c>
      <c r="G237">
        <f>Table5[[#This Row],[Amt eligible]]/$L$8</f>
        <v>1.2415618881602918E-5</v>
      </c>
      <c r="H237">
        <f>Table5[[#This Row],[% total]]*$L$6</f>
        <v>5.3434340542642636E-2</v>
      </c>
      <c r="I237">
        <f>(Table5[[#This Row],[Qi distribution]]/Table5[[#This Row],[Amt eligible]])*52</f>
        <v>0.62124367024024252</v>
      </c>
      <c r="N237" t="s">
        <v>224</v>
      </c>
      <c r="O237">
        <v>13.7919360090205</v>
      </c>
    </row>
    <row r="238" spans="2:15" x14ac:dyDescent="0.2">
      <c r="B238" t="s">
        <v>256</v>
      </c>
      <c r="C238">
        <v>4.4417538481399799</v>
      </c>
      <c r="D238">
        <f>VLOOKUP(Table5[[#This Row],[Wallet]],N:O,2,FALSE)</f>
        <v>4.4417538481399799</v>
      </c>
      <c r="E238" t="str">
        <f>IF(Table5[[#This Row],[Balance 2]]&gt;=Table5[[#This Row],[Balance]],"yes","")</f>
        <v>yes</v>
      </c>
      <c r="F238">
        <f>IF(Table5[[#This Row],[Eligible?]]="yes",Table5[[#This Row],[Balance]],Table5[[#This Row],[Balance 2]])</f>
        <v>4.4417538481399799</v>
      </c>
      <c r="G238">
        <f>Table5[[#This Row],[Amt eligible]]/$L$8</f>
        <v>1.2329942157209024E-5</v>
      </c>
      <c r="H238">
        <f>Table5[[#This Row],[% total]]*$L$6</f>
        <v>5.3065605056196202E-2</v>
      </c>
      <c r="I238">
        <f>(Table5[[#This Row],[Qi distribution]]/Table5[[#This Row],[Amt eligible]])*52</f>
        <v>0.62124367024024263</v>
      </c>
      <c r="N238" t="s">
        <v>304</v>
      </c>
      <c r="O238">
        <v>13.5498067714051</v>
      </c>
    </row>
    <row r="239" spans="2:15" x14ac:dyDescent="0.2">
      <c r="B239" t="s">
        <v>257</v>
      </c>
      <c r="C239">
        <v>4.2548980143114203</v>
      </c>
      <c r="D239">
        <f>VLOOKUP(Table5[[#This Row],[Wallet]],N:O,2,FALSE)</f>
        <v>5.3961361154606697</v>
      </c>
      <c r="E239" t="str">
        <f>IF(Table5[[#This Row],[Balance 2]]&gt;=Table5[[#This Row],[Balance]],"yes","")</f>
        <v>yes</v>
      </c>
      <c r="F239">
        <f>IF(Table5[[#This Row],[Eligible?]]="yes",Table5[[#This Row],[Balance]],Table5[[#This Row],[Balance 2]])</f>
        <v>4.2548980143114203</v>
      </c>
      <c r="G239">
        <f>Table5[[#This Row],[Amt eligible]]/$L$8</f>
        <v>1.1811245781495187E-5</v>
      </c>
      <c r="H239">
        <f>Table5[[#This Row],[% total]]*$L$6</f>
        <v>5.0833239594398991E-2</v>
      </c>
      <c r="I239">
        <f>(Table5[[#This Row],[Qi distribution]]/Table5[[#This Row],[Amt eligible]])*52</f>
        <v>0.62124367024024274</v>
      </c>
      <c r="N239" t="s">
        <v>226</v>
      </c>
      <c r="O239">
        <v>13.11</v>
      </c>
    </row>
    <row r="240" spans="2:15" x14ac:dyDescent="0.2">
      <c r="B240" t="s">
        <v>259</v>
      </c>
      <c r="C240">
        <v>3.83</v>
      </c>
      <c r="D240">
        <f>VLOOKUP(Table5[[#This Row],[Wallet]],N:O,2,FALSE)</f>
        <v>3.83</v>
      </c>
      <c r="E240" t="str">
        <f>IF(Table5[[#This Row],[Balance 2]]&gt;=Table5[[#This Row],[Balance]],"yes","")</f>
        <v>yes</v>
      </c>
      <c r="F240">
        <f>IF(Table5[[#This Row],[Eligible?]]="yes",Table5[[#This Row],[Balance]],Table5[[#This Row],[Balance 2]])</f>
        <v>3.83</v>
      </c>
      <c r="G240">
        <f>Table5[[#This Row],[Amt eligible]]/$L$8</f>
        <v>1.0631763955556847E-5</v>
      </c>
      <c r="H240">
        <f>Table5[[#This Row],[% total]]*$L$6</f>
        <v>4.575698571192556E-2</v>
      </c>
      <c r="I240">
        <f>(Table5[[#This Row],[Qi distribution]]/Table5[[#This Row],[Amt eligible]])*52</f>
        <v>0.62124367024024252</v>
      </c>
      <c r="N240" t="s">
        <v>230</v>
      </c>
      <c r="O240">
        <v>12.2359920468565</v>
      </c>
    </row>
    <row r="241" spans="2:15" x14ac:dyDescent="0.2">
      <c r="B241" t="s">
        <v>260</v>
      </c>
      <c r="C241">
        <v>3.79</v>
      </c>
      <c r="D241">
        <f>VLOOKUP(Table5[[#This Row],[Wallet]],N:O,2,FALSE)</f>
        <v>3.79</v>
      </c>
      <c r="E241" t="str">
        <f>IF(Table5[[#This Row],[Balance 2]]&gt;=Table5[[#This Row],[Balance]],"yes","")</f>
        <v>yes</v>
      </c>
      <c r="F241">
        <f>IF(Table5[[#This Row],[Eligible?]]="yes",Table5[[#This Row],[Balance]],Table5[[#This Row],[Balance 2]])</f>
        <v>3.79</v>
      </c>
      <c r="G241">
        <f>Table5[[#This Row],[Amt eligible]]/$L$8</f>
        <v>1.0520727256282103E-5</v>
      </c>
      <c r="H241">
        <f>Table5[[#This Row],[% total]]*$L$6</f>
        <v>4.5279105965586916E-2</v>
      </c>
      <c r="I241">
        <f>(Table5[[#This Row],[Qi distribution]]/Table5[[#This Row],[Amt eligible]])*52</f>
        <v>0.62124367024024263</v>
      </c>
      <c r="N241" t="s">
        <v>231</v>
      </c>
      <c r="O241">
        <v>12.1601811061203</v>
      </c>
    </row>
    <row r="242" spans="2:15" x14ac:dyDescent="0.2">
      <c r="B242" t="s">
        <v>261</v>
      </c>
      <c r="C242">
        <v>3.2260420074628402</v>
      </c>
      <c r="D242">
        <f>VLOOKUP(Table5[[#This Row],[Wallet]],N:O,2,FALSE)</f>
        <v>3.2260420074628402</v>
      </c>
      <c r="E242" t="str">
        <f>IF(Table5[[#This Row],[Balance 2]]&gt;=Table5[[#This Row],[Balance]],"yes","")</f>
        <v>yes</v>
      </c>
      <c r="F242">
        <f>IF(Table5[[#This Row],[Eligible?]]="yes",Table5[[#This Row],[Balance]],Table5[[#This Row],[Balance 2]])</f>
        <v>3.2260420074628402</v>
      </c>
      <c r="G242">
        <f>Table5[[#This Row],[Amt eligible]]/$L$8</f>
        <v>8.9552264057586631E-6</v>
      </c>
      <c r="H242">
        <f>Table5[[#This Row],[% total]]*$L$6</f>
        <v>3.8541503405104136E-2</v>
      </c>
      <c r="I242">
        <f>(Table5[[#This Row],[Qi distribution]]/Table5[[#This Row],[Amt eligible]])*52</f>
        <v>0.62124367024024263</v>
      </c>
      <c r="N242" t="s">
        <v>232</v>
      </c>
      <c r="O242">
        <v>12</v>
      </c>
    </row>
    <row r="243" spans="2:15" x14ac:dyDescent="0.2">
      <c r="B243" t="s">
        <v>262</v>
      </c>
      <c r="C243">
        <v>3</v>
      </c>
      <c r="D243">
        <f>VLOOKUP(Table5[[#This Row],[Wallet]],N:O,2,FALSE)</f>
        <v>3</v>
      </c>
      <c r="E243" t="str">
        <f>IF(Table5[[#This Row],[Balance 2]]&gt;=Table5[[#This Row],[Balance]],"yes","")</f>
        <v>yes</v>
      </c>
      <c r="F243">
        <f>IF(Table5[[#This Row],[Eligible?]]="yes",Table5[[#This Row],[Balance]],Table5[[#This Row],[Balance 2]])</f>
        <v>3</v>
      </c>
      <c r="G243">
        <f>Table5[[#This Row],[Amt eligible]]/$L$8</f>
        <v>8.3277524456058855E-6</v>
      </c>
      <c r="H243">
        <f>Table5[[#This Row],[% total]]*$L$6</f>
        <v>3.5840980975398611E-2</v>
      </c>
      <c r="I243">
        <f>(Table5[[#This Row],[Qi distribution]]/Table5[[#This Row],[Amt eligible]])*52</f>
        <v>0.62124367024024252</v>
      </c>
      <c r="N243" t="s">
        <v>233</v>
      </c>
      <c r="O243">
        <v>11.4441789047022</v>
      </c>
    </row>
    <row r="244" spans="2:15" x14ac:dyDescent="0.2">
      <c r="B244" t="s">
        <v>263</v>
      </c>
      <c r="C244">
        <v>2.78</v>
      </c>
      <c r="D244">
        <f>VLOOKUP(Table5[[#This Row],[Wallet]],N:O,2,FALSE)</f>
        <v>2.78</v>
      </c>
      <c r="E244" t="str">
        <f>IF(Table5[[#This Row],[Balance 2]]&gt;=Table5[[#This Row],[Balance]],"yes","")</f>
        <v>yes</v>
      </c>
      <c r="F244">
        <f>IF(Table5[[#This Row],[Eligible?]]="yes",Table5[[#This Row],[Balance]],Table5[[#This Row],[Balance 2]])</f>
        <v>2.78</v>
      </c>
      <c r="G244">
        <f>Table5[[#This Row],[Amt eligible]]/$L$8</f>
        <v>7.7170505995947868E-6</v>
      </c>
      <c r="H244">
        <f>Table5[[#This Row],[% total]]*$L$6</f>
        <v>3.3212642370536047E-2</v>
      </c>
      <c r="I244">
        <f>(Table5[[#This Row],[Qi distribution]]/Table5[[#This Row],[Amt eligible]])*52</f>
        <v>0.62124367024024263</v>
      </c>
      <c r="N244" t="s">
        <v>246</v>
      </c>
      <c r="O244">
        <v>11.3433402031332</v>
      </c>
    </row>
    <row r="245" spans="2:15" x14ac:dyDescent="0.2">
      <c r="B245" t="s">
        <v>264</v>
      </c>
      <c r="C245">
        <v>2.76889847928086</v>
      </c>
      <c r="D245">
        <f>VLOOKUP(Table5[[#This Row],[Wallet]],N:O,2,FALSE)</f>
        <v>6.0694129407249902</v>
      </c>
      <c r="E245" t="str">
        <f>IF(Table5[[#This Row],[Balance 2]]&gt;=Table5[[#This Row],[Balance]],"yes","")</f>
        <v>yes</v>
      </c>
      <c r="F245">
        <f>IF(Table5[[#This Row],[Eligible?]]="yes",Table5[[#This Row],[Balance]],Table5[[#This Row],[Balance 2]])</f>
        <v>2.76889847928086</v>
      </c>
      <c r="G245">
        <f>Table5[[#This Row],[Amt eligible]]/$L$8</f>
        <v>7.6862336941552008E-6</v>
      </c>
      <c r="H245">
        <f>Table5[[#This Row],[% total]]*$L$6</f>
        <v>3.3080012572905153E-2</v>
      </c>
      <c r="I245">
        <f>(Table5[[#This Row],[Qi distribution]]/Table5[[#This Row],[Amt eligible]])*52</f>
        <v>0.62124367024024263</v>
      </c>
      <c r="N245" t="s">
        <v>234</v>
      </c>
      <c r="O245">
        <v>11.25</v>
      </c>
    </row>
    <row r="246" spans="2:15" x14ac:dyDescent="0.2">
      <c r="B246" t="s">
        <v>265</v>
      </c>
      <c r="C246">
        <v>2.71</v>
      </c>
      <c r="D246">
        <f>VLOOKUP(Table5[[#This Row],[Wallet]],N:O,2,FALSE)</f>
        <v>2.71</v>
      </c>
      <c r="E246" t="str">
        <f>IF(Table5[[#This Row],[Balance 2]]&gt;=Table5[[#This Row],[Balance]],"yes","")</f>
        <v>yes</v>
      </c>
      <c r="F246">
        <f>IF(Table5[[#This Row],[Eligible?]]="yes",Table5[[#This Row],[Balance]],Table5[[#This Row],[Balance 2]])</f>
        <v>2.71</v>
      </c>
      <c r="G246">
        <f>Table5[[#This Row],[Amt eligible]]/$L$8</f>
        <v>7.5227363758639833E-6</v>
      </c>
      <c r="H246">
        <f>Table5[[#This Row],[% total]]*$L$6</f>
        <v>3.2376352814443413E-2</v>
      </c>
      <c r="I246">
        <f>(Table5[[#This Row],[Qi distribution]]/Table5[[#This Row],[Amt eligible]])*52</f>
        <v>0.62124367024024263</v>
      </c>
      <c r="N246" t="s">
        <v>372</v>
      </c>
      <c r="O246">
        <v>11.2174567902716</v>
      </c>
    </row>
    <row r="247" spans="2:15" x14ac:dyDescent="0.2">
      <c r="B247" t="s">
        <v>267</v>
      </c>
      <c r="C247">
        <v>2.4426953726927101</v>
      </c>
      <c r="D247">
        <f>VLOOKUP(Table5[[#This Row],[Wallet]],N:O,2,FALSE)</f>
        <v>2.4426953726927101</v>
      </c>
      <c r="E247" t="str">
        <f>IF(Table5[[#This Row],[Balance 2]]&gt;=Table5[[#This Row],[Balance]],"yes","")</f>
        <v>yes</v>
      </c>
      <c r="F247">
        <f>IF(Table5[[#This Row],[Eligible?]]="yes",Table5[[#This Row],[Balance]],Table5[[#This Row],[Balance 2]])</f>
        <v>2.4426953726927101</v>
      </c>
      <c r="G247">
        <f>Table5[[#This Row],[Amt eligible]]/$L$8</f>
        <v>6.780720787937299E-6</v>
      </c>
      <c r="H247">
        <f>Table5[[#This Row],[% total]]*$L$6</f>
        <v>2.9182866127124549E-2</v>
      </c>
      <c r="I247">
        <f>(Table5[[#This Row],[Qi distribution]]/Table5[[#This Row],[Amt eligible]])*52</f>
        <v>0.62124367024024263</v>
      </c>
      <c r="N247" t="s">
        <v>373</v>
      </c>
      <c r="O247">
        <v>10.3165571041016</v>
      </c>
    </row>
    <row r="248" spans="2:15" x14ac:dyDescent="0.2">
      <c r="B248" t="s">
        <v>268</v>
      </c>
      <c r="C248">
        <v>2.4300000000000002</v>
      </c>
      <c r="D248">
        <f>VLOOKUP(Table5[[#This Row],[Wallet]],N:O,2,FALSE)</f>
        <v>2.4300000000000002</v>
      </c>
      <c r="E248" t="str">
        <f>IF(Table5[[#This Row],[Balance 2]]&gt;=Table5[[#This Row],[Balance]],"yes","")</f>
        <v>yes</v>
      </c>
      <c r="F248">
        <f>IF(Table5[[#This Row],[Eligible?]]="yes",Table5[[#This Row],[Balance]],Table5[[#This Row],[Balance 2]])</f>
        <v>2.4300000000000002</v>
      </c>
      <c r="G248">
        <f>Table5[[#This Row],[Amt eligible]]/$L$8</f>
        <v>6.7454794809407683E-6</v>
      </c>
      <c r="H248">
        <f>Table5[[#This Row],[% total]]*$L$6</f>
        <v>2.9031194590072879E-2</v>
      </c>
      <c r="I248">
        <f>(Table5[[#This Row],[Qi distribution]]/Table5[[#This Row],[Amt eligible]])*52</f>
        <v>0.62124367024024263</v>
      </c>
      <c r="N248" t="s">
        <v>235</v>
      </c>
      <c r="O248">
        <v>10</v>
      </c>
    </row>
    <row r="249" spans="2:15" x14ac:dyDescent="0.2">
      <c r="B249" t="s">
        <v>269</v>
      </c>
      <c r="C249">
        <v>2.39353084332744</v>
      </c>
      <c r="D249">
        <f>VLOOKUP(Table5[[#This Row],[Wallet]],N:O,2,FALSE)</f>
        <v>2.39353084332744</v>
      </c>
      <c r="E249" t="str">
        <f>IF(Table5[[#This Row],[Balance 2]]&gt;=Table5[[#This Row],[Balance]],"yes","")</f>
        <v>yes</v>
      </c>
      <c r="F249">
        <f>IF(Table5[[#This Row],[Eligible?]]="yes",Table5[[#This Row],[Balance]],Table5[[#This Row],[Balance 2]])</f>
        <v>2.39353084332744</v>
      </c>
      <c r="G249">
        <f>Table5[[#This Row],[Amt eligible]]/$L$8</f>
        <v>6.6442441113844025E-6</v>
      </c>
      <c r="H249">
        <f>Table5[[#This Row],[% total]]*$L$6</f>
        <v>2.8595497806576192E-2</v>
      </c>
      <c r="I249">
        <f>(Table5[[#This Row],[Qi distribution]]/Table5[[#This Row],[Amt eligible]])*52</f>
        <v>0.62124367024024263</v>
      </c>
      <c r="N249" t="s">
        <v>236</v>
      </c>
      <c r="O249">
        <v>10</v>
      </c>
    </row>
    <row r="250" spans="2:15" x14ac:dyDescent="0.2">
      <c r="B250" t="s">
        <v>270</v>
      </c>
      <c r="C250">
        <v>2.2836132241764902</v>
      </c>
      <c r="D250">
        <f>VLOOKUP(Table5[[#This Row],[Wallet]],N:O,2,FALSE)</f>
        <v>3.8041713584460299</v>
      </c>
      <c r="E250" t="str">
        <f>IF(Table5[[#This Row],[Balance 2]]&gt;=Table5[[#This Row],[Balance]],"yes","")</f>
        <v>yes</v>
      </c>
      <c r="F250">
        <f>IF(Table5[[#This Row],[Eligible?]]="yes",Table5[[#This Row],[Balance]],Table5[[#This Row],[Balance 2]])</f>
        <v>2.2836132241764902</v>
      </c>
      <c r="G250">
        <f>Table5[[#This Row],[Amt eligible]]/$L$8</f>
        <v>6.3391218708179026E-6</v>
      </c>
      <c r="H250">
        <f>Table5[[#This Row],[% total]]*$L$6</f>
        <v>2.7282312707626089E-2</v>
      </c>
      <c r="I250">
        <f>(Table5[[#This Row],[Qi distribution]]/Table5[[#This Row],[Amt eligible]])*52</f>
        <v>0.62124367024024252</v>
      </c>
      <c r="N250" t="s">
        <v>237</v>
      </c>
      <c r="O250">
        <v>9.8499458006322094</v>
      </c>
    </row>
    <row r="251" spans="2:15" x14ac:dyDescent="0.2">
      <c r="B251" t="s">
        <v>271</v>
      </c>
      <c r="C251">
        <v>2.1</v>
      </c>
      <c r="D251">
        <f>VLOOKUP(Table5[[#This Row],[Wallet]],N:O,2,FALSE)</f>
        <v>2.1</v>
      </c>
      <c r="E251" t="str">
        <f>IF(Table5[[#This Row],[Balance 2]]&gt;=Table5[[#This Row],[Balance]],"yes","")</f>
        <v>yes</v>
      </c>
      <c r="F251">
        <f>IF(Table5[[#This Row],[Eligible?]]="yes",Table5[[#This Row],[Balance]],Table5[[#This Row],[Balance 2]])</f>
        <v>2.1</v>
      </c>
      <c r="G251">
        <f>Table5[[#This Row],[Amt eligible]]/$L$8</f>
        <v>5.8294267119241202E-6</v>
      </c>
      <c r="H251">
        <f>Table5[[#This Row],[% total]]*$L$6</f>
        <v>2.508868668277903E-2</v>
      </c>
      <c r="I251">
        <f>(Table5[[#This Row],[Qi distribution]]/Table5[[#This Row],[Amt eligible]])*52</f>
        <v>0.62124367024024263</v>
      </c>
      <c r="N251" t="s">
        <v>243</v>
      </c>
      <c r="O251">
        <v>9.8296210675777704</v>
      </c>
    </row>
    <row r="252" spans="2:15" x14ac:dyDescent="0.2">
      <c r="B252" t="s">
        <v>272</v>
      </c>
      <c r="C252">
        <v>2</v>
      </c>
      <c r="D252">
        <f>VLOOKUP(Table5[[#This Row],[Wallet]],N:O,2,FALSE)</f>
        <v>2</v>
      </c>
      <c r="E252" t="str">
        <f>IF(Table5[[#This Row],[Balance 2]]&gt;=Table5[[#This Row],[Balance]],"yes","")</f>
        <v>yes</v>
      </c>
      <c r="F252">
        <f>IF(Table5[[#This Row],[Eligible?]]="yes",Table5[[#This Row],[Balance]],Table5[[#This Row],[Balance 2]])</f>
        <v>2</v>
      </c>
      <c r="G252">
        <f>Table5[[#This Row],[Amt eligible]]/$L$8</f>
        <v>5.5518349637372573E-6</v>
      </c>
      <c r="H252">
        <f>Table5[[#This Row],[% total]]*$L$6</f>
        <v>2.3893987316932409E-2</v>
      </c>
      <c r="I252">
        <f>(Table5[[#This Row],[Qi distribution]]/Table5[[#This Row],[Amt eligible]])*52</f>
        <v>0.62124367024024263</v>
      </c>
      <c r="N252" t="s">
        <v>238</v>
      </c>
      <c r="O252">
        <v>9.4513219595610298</v>
      </c>
    </row>
    <row r="253" spans="2:15" x14ac:dyDescent="0.2">
      <c r="B253" t="s">
        <v>273</v>
      </c>
      <c r="C253">
        <v>1.86416</v>
      </c>
      <c r="D253">
        <f>VLOOKUP(Table5[[#This Row],[Wallet]],N:O,2,FALSE)</f>
        <v>1.86416</v>
      </c>
      <c r="E253" t="str">
        <f>IF(Table5[[#This Row],[Balance 2]]&gt;=Table5[[#This Row],[Balance]],"yes","")</f>
        <v>yes</v>
      </c>
      <c r="F253">
        <f>IF(Table5[[#This Row],[Eligible?]]="yes",Table5[[#This Row],[Balance]],Table5[[#This Row],[Balance 2]])</f>
        <v>1.86416</v>
      </c>
      <c r="G253">
        <f>Table5[[#This Row],[Amt eligible]]/$L$8</f>
        <v>5.174754333000223E-6</v>
      </c>
      <c r="H253">
        <f>Table5[[#This Row],[% total]]*$L$6</f>
        <v>2.227110769836636E-2</v>
      </c>
      <c r="I253">
        <f>(Table5[[#This Row],[Qi distribution]]/Table5[[#This Row],[Amt eligible]])*52</f>
        <v>0.62124367024024263</v>
      </c>
      <c r="N253" t="s">
        <v>374</v>
      </c>
      <c r="O253">
        <v>9.3777640193985405</v>
      </c>
    </row>
    <row r="254" spans="2:15" x14ac:dyDescent="0.2">
      <c r="B254" t="s">
        <v>274</v>
      </c>
      <c r="C254">
        <v>1.8375878603690201</v>
      </c>
      <c r="D254">
        <f>VLOOKUP(Table5[[#This Row],[Wallet]],N:O,2,FALSE)</f>
        <v>1.8375878603690201</v>
      </c>
      <c r="E254" t="str">
        <f>IF(Table5[[#This Row],[Balance 2]]&gt;=Table5[[#This Row],[Balance]],"yes","")</f>
        <v>yes</v>
      </c>
      <c r="F254">
        <f>IF(Table5[[#This Row],[Eligible?]]="yes",Table5[[#This Row],[Balance]],Table5[[#This Row],[Balance 2]])</f>
        <v>1.8375878603690201</v>
      </c>
      <c r="G254">
        <f>Table5[[#This Row],[Amt eligible]]/$L$8</f>
        <v>5.1009922660679317E-6</v>
      </c>
      <c r="H254">
        <f>Table5[[#This Row],[% total]]*$L$6</f>
        <v>2.1953650514703164E-2</v>
      </c>
      <c r="I254">
        <f>(Table5[[#This Row],[Qi distribution]]/Table5[[#This Row],[Amt eligible]])*52</f>
        <v>0.62124367024024263</v>
      </c>
      <c r="N254" t="s">
        <v>241</v>
      </c>
      <c r="O254">
        <v>8.9700000000000006</v>
      </c>
    </row>
    <row r="255" spans="2:15" x14ac:dyDescent="0.2">
      <c r="B255" t="s">
        <v>275</v>
      </c>
      <c r="C255">
        <v>1.8169499975763801</v>
      </c>
      <c r="D255">
        <f>VLOOKUP(Table5[[#This Row],[Wallet]],N:O,2,FALSE)</f>
        <v>1.8169499975763801</v>
      </c>
      <c r="E255" t="str">
        <f>IF(Table5[[#This Row],[Balance 2]]&gt;=Table5[[#This Row],[Balance]],"yes","")</f>
        <v>yes</v>
      </c>
      <c r="F255">
        <f>IF(Table5[[#This Row],[Eligible?]]="yes",Table5[[#This Row],[Balance]],Table5[[#This Row],[Balance 2]])</f>
        <v>1.8169499975763801</v>
      </c>
      <c r="G255">
        <f>Table5[[#This Row],[Amt eligible]]/$L$8</f>
        <v>5.0437032619534359E-6</v>
      </c>
      <c r="H255">
        <f>Table5[[#This Row],[% total]]*$L$6</f>
        <v>2.17070900987952E-2</v>
      </c>
      <c r="I255">
        <f>(Table5[[#This Row],[Qi distribution]]/Table5[[#This Row],[Amt eligible]])*52</f>
        <v>0.62124367024024263</v>
      </c>
      <c r="N255" t="s">
        <v>242</v>
      </c>
      <c r="O255">
        <v>8.7564347745113498</v>
      </c>
    </row>
    <row r="256" spans="2:15" x14ac:dyDescent="0.2">
      <c r="B256" t="s">
        <v>276</v>
      </c>
      <c r="C256">
        <v>1.7324022829041801</v>
      </c>
      <c r="D256">
        <f>VLOOKUP(Table5[[#This Row],[Wallet]],N:O,2,FALSE)</f>
        <v>1.7324022829041801</v>
      </c>
      <c r="E256" t="str">
        <f>IF(Table5[[#This Row],[Balance 2]]&gt;=Table5[[#This Row],[Balance]],"yes","")</f>
        <v>yes</v>
      </c>
      <c r="F256">
        <f>IF(Table5[[#This Row],[Eligible?]]="yes",Table5[[#This Row],[Balance]],Table5[[#This Row],[Balance 2]])</f>
        <v>1.7324022829041801</v>
      </c>
      <c r="G256">
        <f>Table5[[#This Row],[Amt eligible]]/$L$8</f>
        <v>4.8090057827428352E-6</v>
      </c>
      <c r="H256">
        <f>Table5[[#This Row],[% total]]*$L$6</f>
        <v>2.0696999087768616E-2</v>
      </c>
      <c r="I256">
        <f>(Table5[[#This Row],[Qi distribution]]/Table5[[#This Row],[Amt eligible]])*52</f>
        <v>0.62124367024024263</v>
      </c>
      <c r="N256" t="s">
        <v>244</v>
      </c>
      <c r="O256">
        <v>8.32</v>
      </c>
    </row>
    <row r="257" spans="2:15" x14ac:dyDescent="0.2">
      <c r="B257" t="s">
        <v>277</v>
      </c>
      <c r="C257">
        <v>1.4631212001095599</v>
      </c>
      <c r="D257">
        <f>VLOOKUP(Table5[[#This Row],[Wallet]],N:O,2,FALSE)</f>
        <v>1.4631212001095599</v>
      </c>
      <c r="E257" t="str">
        <f>IF(Table5[[#This Row],[Balance 2]]&gt;=Table5[[#This Row],[Balance]],"yes","")</f>
        <v>yes</v>
      </c>
      <c r="F257">
        <f>IF(Table5[[#This Row],[Eligible?]]="yes",Table5[[#This Row],[Balance]],Table5[[#This Row],[Balance 2]])</f>
        <v>1.4631212001095599</v>
      </c>
      <c r="G257">
        <f>Table5[[#This Row],[Amt eligible]]/$L$8</f>
        <v>4.0615037174767354E-6</v>
      </c>
      <c r="H257">
        <f>Table5[[#This Row],[% total]]*$L$6</f>
        <v>1.7479899699276373E-2</v>
      </c>
      <c r="I257">
        <f>(Table5[[#This Row],[Qi distribution]]/Table5[[#This Row],[Amt eligible]])*52</f>
        <v>0.62124367024024252</v>
      </c>
      <c r="N257" t="s">
        <v>245</v>
      </c>
      <c r="O257">
        <v>8.1302380605022808</v>
      </c>
    </row>
    <row r="258" spans="2:15" x14ac:dyDescent="0.2">
      <c r="B258" t="s">
        <v>278</v>
      </c>
      <c r="C258">
        <v>1.3543279822207399</v>
      </c>
      <c r="D258">
        <f>VLOOKUP(Table5[[#This Row],[Wallet]],N:O,2,FALSE)</f>
        <v>155.113222413259</v>
      </c>
      <c r="E258" t="str">
        <f>IF(Table5[[#This Row],[Balance 2]]&gt;=Table5[[#This Row],[Balance]],"yes","")</f>
        <v>yes</v>
      </c>
      <c r="F258">
        <f>IF(Table5[[#This Row],[Eligible?]]="yes",Table5[[#This Row],[Balance]],Table5[[#This Row],[Balance 2]])</f>
        <v>1.3543279822207399</v>
      </c>
      <c r="G258">
        <f>Table5[[#This Row],[Amt eligible]]/$L$8</f>
        <v>3.759502722030417E-6</v>
      </c>
      <c r="H258">
        <f>Table5[[#This Row],[% total]]*$L$6</f>
        <v>1.618014781507451E-2</v>
      </c>
      <c r="I258">
        <f>(Table5[[#This Row],[Qi distribution]]/Table5[[#This Row],[Amt eligible]])*52</f>
        <v>0.62124367024024263</v>
      </c>
      <c r="N258" t="s">
        <v>250</v>
      </c>
      <c r="O258">
        <v>8</v>
      </c>
    </row>
    <row r="259" spans="2:15" x14ac:dyDescent="0.2">
      <c r="B259" t="s">
        <v>279</v>
      </c>
      <c r="C259">
        <v>1.29519314774808</v>
      </c>
      <c r="D259">
        <f>VLOOKUP(Table5[[#This Row],[Wallet]],N:O,2,FALSE)</f>
        <v>1.29519314774808</v>
      </c>
      <c r="E259" t="str">
        <f>IF(Table5[[#This Row],[Balance 2]]&gt;=Table5[[#This Row],[Balance]],"yes","")</f>
        <v>yes</v>
      </c>
      <c r="F259">
        <f>IF(Table5[[#This Row],[Eligible?]]="yes",Table5[[#This Row],[Balance]],Table5[[#This Row],[Balance 2]])</f>
        <v>1.29519314774808</v>
      </c>
      <c r="G259">
        <f>Table5[[#This Row],[Amt eligible]]/$L$8</f>
        <v>3.5953493012303529E-6</v>
      </c>
      <c r="H259">
        <f>Table5[[#This Row],[% total]]*$L$6</f>
        <v>1.5473664322635193E-2</v>
      </c>
      <c r="I259">
        <f>(Table5[[#This Row],[Qi distribution]]/Table5[[#This Row],[Amt eligible]])*52</f>
        <v>0.62124367024024252</v>
      </c>
      <c r="N259" t="s">
        <v>264</v>
      </c>
      <c r="O259">
        <v>6.0694129407249902</v>
      </c>
    </row>
    <row r="260" spans="2:15" x14ac:dyDescent="0.2">
      <c r="B260" t="s">
        <v>280</v>
      </c>
      <c r="C260">
        <v>1.24</v>
      </c>
      <c r="D260">
        <f>VLOOKUP(Table5[[#This Row],[Wallet]],N:O,2,FALSE)</f>
        <v>1.24</v>
      </c>
      <c r="E260" t="str">
        <f>IF(Table5[[#This Row],[Balance 2]]&gt;=Table5[[#This Row],[Balance]],"yes","")</f>
        <v>yes</v>
      </c>
      <c r="F260">
        <f>IF(Table5[[#This Row],[Eligible?]]="yes",Table5[[#This Row],[Balance]],Table5[[#This Row],[Balance 2]])</f>
        <v>1.24</v>
      </c>
      <c r="G260">
        <f>Table5[[#This Row],[Amt eligible]]/$L$8</f>
        <v>3.4421376775170995E-6</v>
      </c>
      <c r="H260">
        <f>Table5[[#This Row],[% total]]*$L$6</f>
        <v>1.4814272136498094E-2</v>
      </c>
      <c r="I260">
        <f>(Table5[[#This Row],[Qi distribution]]/Table5[[#This Row],[Amt eligible]])*52</f>
        <v>0.62124367024024263</v>
      </c>
      <c r="N260" t="s">
        <v>248</v>
      </c>
      <c r="O260">
        <v>6</v>
      </c>
    </row>
    <row r="261" spans="2:15" x14ac:dyDescent="0.2">
      <c r="B261" t="s">
        <v>281</v>
      </c>
      <c r="C261">
        <v>1.23</v>
      </c>
      <c r="D261">
        <f>VLOOKUP(Table5[[#This Row],[Wallet]],N:O,2,FALSE)</f>
        <v>1.23</v>
      </c>
      <c r="E261" t="str">
        <f>IF(Table5[[#This Row],[Balance 2]]&gt;=Table5[[#This Row],[Balance]],"yes","")</f>
        <v>yes</v>
      </c>
      <c r="F261">
        <f>IF(Table5[[#This Row],[Eligible?]]="yes",Table5[[#This Row],[Balance]],Table5[[#This Row],[Balance 2]])</f>
        <v>1.23</v>
      </c>
      <c r="G261">
        <f>Table5[[#This Row],[Amt eligible]]/$L$8</f>
        <v>3.4143785026984134E-6</v>
      </c>
      <c r="H261">
        <f>Table5[[#This Row],[% total]]*$L$6</f>
        <v>1.4694802199913433E-2</v>
      </c>
      <c r="I261">
        <f>(Table5[[#This Row],[Qi distribution]]/Table5[[#This Row],[Amt eligible]])*52</f>
        <v>0.62124367024024274</v>
      </c>
      <c r="N261" t="s">
        <v>375</v>
      </c>
      <c r="O261">
        <v>5.9136478843340603</v>
      </c>
    </row>
    <row r="262" spans="2:15" x14ac:dyDescent="0.2">
      <c r="B262" t="s">
        <v>282</v>
      </c>
      <c r="C262">
        <v>1</v>
      </c>
      <c r="D262">
        <f>VLOOKUP(Table5[[#This Row],[Wallet]],N:O,2,FALSE)</f>
        <v>1</v>
      </c>
      <c r="E262" t="str">
        <f>IF(Table5[[#This Row],[Balance 2]]&gt;=Table5[[#This Row],[Balance]],"yes","")</f>
        <v>yes</v>
      </c>
      <c r="F262">
        <f>IF(Table5[[#This Row],[Eligible?]]="yes",Table5[[#This Row],[Balance]],Table5[[#This Row],[Balance 2]])</f>
        <v>1</v>
      </c>
      <c r="G262">
        <f>Table5[[#This Row],[Amt eligible]]/$L$8</f>
        <v>2.7759174818686286E-6</v>
      </c>
      <c r="H262">
        <f>Table5[[#This Row],[% total]]*$L$6</f>
        <v>1.1946993658466205E-2</v>
      </c>
      <c r="I262">
        <f>(Table5[[#This Row],[Qi distribution]]/Table5[[#This Row],[Amt eligible]])*52</f>
        <v>0.62124367024024263</v>
      </c>
      <c r="N262" t="s">
        <v>350</v>
      </c>
      <c r="O262">
        <v>5.9135739706423696</v>
      </c>
    </row>
    <row r="263" spans="2:15" x14ac:dyDescent="0.2">
      <c r="B263" t="s">
        <v>283</v>
      </c>
      <c r="C263">
        <v>1</v>
      </c>
      <c r="D263">
        <f>VLOOKUP(Table5[[#This Row],[Wallet]],N:O,2,FALSE)</f>
        <v>1</v>
      </c>
      <c r="E263" t="str">
        <f>IF(Table5[[#This Row],[Balance 2]]&gt;=Table5[[#This Row],[Balance]],"yes","")</f>
        <v>yes</v>
      </c>
      <c r="F263">
        <f>IF(Table5[[#This Row],[Eligible?]]="yes",Table5[[#This Row],[Balance]],Table5[[#This Row],[Balance 2]])</f>
        <v>1</v>
      </c>
      <c r="G263">
        <f>Table5[[#This Row],[Amt eligible]]/$L$8</f>
        <v>2.7759174818686286E-6</v>
      </c>
      <c r="H263">
        <f>Table5[[#This Row],[% total]]*$L$6</f>
        <v>1.1946993658466205E-2</v>
      </c>
      <c r="I263">
        <f>(Table5[[#This Row],[Qi distribution]]/Table5[[#This Row],[Amt eligible]])*52</f>
        <v>0.62124367024024263</v>
      </c>
      <c r="N263" t="s">
        <v>376</v>
      </c>
      <c r="O263">
        <v>5.8646783884702298</v>
      </c>
    </row>
    <row r="264" spans="2:15" x14ac:dyDescent="0.2">
      <c r="B264" t="s">
        <v>5</v>
      </c>
      <c r="C264">
        <v>0.95286029008260698</v>
      </c>
      <c r="D264">
        <f>VLOOKUP(Table5[[#This Row],[Wallet]],N:O,2,FALSE)</f>
        <v>0.95286029008260698</v>
      </c>
      <c r="E264" t="str">
        <f>IF(Table5[[#This Row],[Balance 2]]&gt;=Table5[[#This Row],[Balance]],"yes","")</f>
        <v>yes</v>
      </c>
      <c r="F264">
        <f>IF(Table5[[#This Row],[Eligible?]]="yes",Table5[[#This Row],[Balance]],Table5[[#This Row],[Balance 2]])</f>
        <v>0.95286029008260698</v>
      </c>
      <c r="G264">
        <f>Table5[[#This Row],[Amt eligible]]/$L$8</f>
        <v>2.6450615370187216E-6</v>
      </c>
      <c r="H264">
        <f>Table5[[#This Row],[% total]]*$L$6</f>
        <v>1.1383815843021174E-2</v>
      </c>
      <c r="I264">
        <f>(Table5[[#This Row],[Qi distribution]]/Table5[[#This Row],[Amt eligible]])*52</f>
        <v>0.62124367024024263</v>
      </c>
      <c r="N264" t="s">
        <v>249</v>
      </c>
      <c r="O264">
        <v>5.8581826983665204</v>
      </c>
    </row>
    <row r="265" spans="2:15" x14ac:dyDescent="0.2">
      <c r="B265" t="s">
        <v>284</v>
      </c>
      <c r="C265">
        <v>0.90015951324193499</v>
      </c>
      <c r="D265">
        <f>VLOOKUP(Table5[[#This Row],[Wallet]],N:O,2,FALSE)</f>
        <v>0.90015951324193499</v>
      </c>
      <c r="E265" t="str">
        <f>IF(Table5[[#This Row],[Balance 2]]&gt;=Table5[[#This Row],[Balance]],"yes","")</f>
        <v>yes</v>
      </c>
      <c r="F265">
        <f>IF(Table5[[#This Row],[Eligible?]]="yes",Table5[[#This Row],[Balance]],Table5[[#This Row],[Balance 2]])</f>
        <v>0.90015951324193499</v>
      </c>
      <c r="G265">
        <f>Table5[[#This Row],[Amt eligible]]/$L$8</f>
        <v>2.4987685292786427E-6</v>
      </c>
      <c r="H265">
        <f>Table5[[#This Row],[% total]]*$L$6</f>
        <v>1.0754199996309423E-2</v>
      </c>
      <c r="I265">
        <f>(Table5[[#This Row],[Qi distribution]]/Table5[[#This Row],[Amt eligible]])*52</f>
        <v>0.62124367024024263</v>
      </c>
      <c r="N265" t="s">
        <v>251</v>
      </c>
      <c r="O265">
        <v>5.5825026136401696</v>
      </c>
    </row>
    <row r="266" spans="2:15" x14ac:dyDescent="0.2">
      <c r="B266" t="s">
        <v>285</v>
      </c>
      <c r="C266">
        <v>0.72</v>
      </c>
      <c r="D266">
        <f>VLOOKUP(Table5[[#This Row],[Wallet]],N:O,2,FALSE)</f>
        <v>0.72</v>
      </c>
      <c r="E266" t="str">
        <f>IF(Table5[[#This Row],[Balance 2]]&gt;=Table5[[#This Row],[Balance]],"yes","")</f>
        <v>yes</v>
      </c>
      <c r="F266">
        <f>IF(Table5[[#This Row],[Eligible?]]="yes",Table5[[#This Row],[Balance]],Table5[[#This Row],[Balance 2]])</f>
        <v>0.72</v>
      </c>
      <c r="G266">
        <f>Table5[[#This Row],[Amt eligible]]/$L$8</f>
        <v>1.9986605869454124E-6</v>
      </c>
      <c r="H266">
        <f>Table5[[#This Row],[% total]]*$L$6</f>
        <v>8.601835434095666E-3</v>
      </c>
      <c r="I266">
        <f>(Table5[[#This Row],[Qi distribution]]/Table5[[#This Row],[Amt eligible]])*52</f>
        <v>0.62124367024024252</v>
      </c>
      <c r="N266" t="s">
        <v>257</v>
      </c>
      <c r="O266">
        <v>5.3961361154606697</v>
      </c>
    </row>
    <row r="267" spans="2:15" x14ac:dyDescent="0.2">
      <c r="B267" t="s">
        <v>286</v>
      </c>
      <c r="C267">
        <v>0.71462369302990203</v>
      </c>
      <c r="D267">
        <f>VLOOKUP(Table5[[#This Row],[Wallet]],N:O,2,FALSE)</f>
        <v>0.75260421396189703</v>
      </c>
      <c r="E267" t="str">
        <f>IF(Table5[[#This Row],[Balance 2]]&gt;=Table5[[#This Row],[Balance]],"yes","")</f>
        <v>yes</v>
      </c>
      <c r="F267">
        <f>IF(Table5[[#This Row],[Eligible?]]="yes",Table5[[#This Row],[Balance]],Table5[[#This Row],[Balance 2]])</f>
        <v>0.71462369302990203</v>
      </c>
      <c r="G267">
        <f>Table5[[#This Row],[Amt eligible]]/$L$8</f>
        <v>1.9837364024392254E-6</v>
      </c>
      <c r="H267">
        <f>Table5[[#This Row],[% total]]*$L$6</f>
        <v>8.537604728817939E-3</v>
      </c>
      <c r="I267">
        <f>(Table5[[#This Row],[Qi distribution]]/Table5[[#This Row],[Amt eligible]])*52</f>
        <v>0.62124367024024263</v>
      </c>
      <c r="N267" t="s">
        <v>252</v>
      </c>
      <c r="O267">
        <v>5.3070856910000002</v>
      </c>
    </row>
    <row r="268" spans="2:15" x14ac:dyDescent="0.2">
      <c r="B268" t="s">
        <v>287</v>
      </c>
      <c r="C268">
        <v>0.62651163507643304</v>
      </c>
      <c r="D268">
        <f>VLOOKUP(Table5[[#This Row],[Wallet]],N:O,2,FALSE)</f>
        <v>0.62651163507643304</v>
      </c>
      <c r="E268" t="str">
        <f>IF(Table5[[#This Row],[Balance 2]]&gt;=Table5[[#This Row],[Balance]],"yes","")</f>
        <v>yes</v>
      </c>
      <c r="F268">
        <f>IF(Table5[[#This Row],[Eligible?]]="yes",Table5[[#This Row],[Balance]],Table5[[#This Row],[Balance 2]])</f>
        <v>0.62651163507643304</v>
      </c>
      <c r="G268">
        <f>Table5[[#This Row],[Amt eligible]]/$L$8</f>
        <v>1.7391446004027693E-6</v>
      </c>
      <c r="H268">
        <f>Table5[[#This Row],[% total]]*$L$6</f>
        <v>7.4849305312134386E-3</v>
      </c>
      <c r="I268">
        <f>(Table5[[#This Row],[Qi distribution]]/Table5[[#This Row],[Amt eligible]])*52</f>
        <v>0.62124367024024263</v>
      </c>
      <c r="N268" t="s">
        <v>253</v>
      </c>
      <c r="O268">
        <v>4.9282922180781901</v>
      </c>
    </row>
    <row r="269" spans="2:15" x14ac:dyDescent="0.2">
      <c r="B269" t="s">
        <v>288</v>
      </c>
      <c r="C269">
        <v>0.558810253260839</v>
      </c>
      <c r="D269">
        <f>VLOOKUP(Table5[[#This Row],[Wallet]],N:O,2,FALSE)</f>
        <v>0.63892717936142995</v>
      </c>
      <c r="E269" t="str">
        <f>IF(Table5[[#This Row],[Balance 2]]&gt;=Table5[[#This Row],[Balance]],"yes","")</f>
        <v>yes</v>
      </c>
      <c r="F269">
        <f>IF(Table5[[#This Row],[Eligible?]]="yes",Table5[[#This Row],[Balance]],Table5[[#This Row],[Balance 2]])</f>
        <v>0.558810253260839</v>
      </c>
      <c r="G269">
        <f>Table5[[#This Row],[Amt eligible]]/$L$8</f>
        <v>1.5512111510741988E-6</v>
      </c>
      <c r="H269">
        <f>Table5[[#This Row],[% total]]*$L$6</f>
        <v>6.6761025519931367E-3</v>
      </c>
      <c r="I269">
        <f>(Table5[[#This Row],[Qi distribution]]/Table5[[#This Row],[Amt eligible]])*52</f>
        <v>0.62124367024024252</v>
      </c>
      <c r="N269" t="s">
        <v>254</v>
      </c>
      <c r="O269">
        <v>4.6937325741135298</v>
      </c>
    </row>
    <row r="270" spans="2:15" x14ac:dyDescent="0.2">
      <c r="B270" t="s">
        <v>289</v>
      </c>
      <c r="C270">
        <v>0.5212347611</v>
      </c>
      <c r="D270">
        <f>VLOOKUP(Table5[[#This Row],[Wallet]],N:O,2,FALSE)</f>
        <v>2.5842276461</v>
      </c>
      <c r="E270" t="str">
        <f>IF(Table5[[#This Row],[Balance 2]]&gt;=Table5[[#This Row],[Balance]],"yes","")</f>
        <v>yes</v>
      </c>
      <c r="F270">
        <f>IF(Table5[[#This Row],[Eligible?]]="yes",Table5[[#This Row],[Balance]],Table5[[#This Row],[Balance 2]])</f>
        <v>0.5212347611</v>
      </c>
      <c r="G270">
        <f>Table5[[#This Row],[Amt eligible]]/$L$8</f>
        <v>1.4469046854951081E-6</v>
      </c>
      <c r="H270">
        <f>Table5[[#This Row],[% total]]*$L$6</f>
        <v>6.227188385433847E-3</v>
      </c>
      <c r="I270">
        <f>(Table5[[#This Row],[Qi distribution]]/Table5[[#This Row],[Amt eligible]])*52</f>
        <v>0.62124367024024263</v>
      </c>
      <c r="N270" t="s">
        <v>255</v>
      </c>
      <c r="O270">
        <v>4.47261813893879</v>
      </c>
    </row>
    <row r="271" spans="2:15" x14ac:dyDescent="0.2">
      <c r="B271" t="s">
        <v>290</v>
      </c>
      <c r="C271">
        <v>0.46089525087368</v>
      </c>
      <c r="D271">
        <f>VLOOKUP(Table5[[#This Row],[Wallet]],N:O,2,FALSE)</f>
        <v>0.46089525087368</v>
      </c>
      <c r="E271" t="str">
        <f>IF(Table5[[#This Row],[Balance 2]]&gt;=Table5[[#This Row],[Balance]],"yes","")</f>
        <v>yes</v>
      </c>
      <c r="F271">
        <f>IF(Table5[[#This Row],[Eligible?]]="yes",Table5[[#This Row],[Balance]],Table5[[#This Row],[Balance 2]])</f>
        <v>0.46089525087368</v>
      </c>
      <c r="G271">
        <f>Table5[[#This Row],[Amt eligible]]/$L$8</f>
        <v>1.2794071842104756E-6</v>
      </c>
      <c r="H271">
        <f>Table5[[#This Row],[% total]]*$L$6</f>
        <v>5.5063126394050456E-3</v>
      </c>
      <c r="I271">
        <f>(Table5[[#This Row],[Qi distribution]]/Table5[[#This Row],[Amt eligible]])*52</f>
        <v>0.62124367024024263</v>
      </c>
      <c r="N271" t="s">
        <v>256</v>
      </c>
      <c r="O271">
        <v>4.4417538481399799</v>
      </c>
    </row>
    <row r="272" spans="2:15" x14ac:dyDescent="0.2">
      <c r="B272" t="s">
        <v>291</v>
      </c>
      <c r="C272">
        <v>0.41706778601842798</v>
      </c>
      <c r="D272">
        <f>VLOOKUP(Table5[[#This Row],[Wallet]],N:O,2,FALSE)</f>
        <v>0.41706778601842798</v>
      </c>
      <c r="E272" t="str">
        <f>IF(Table5[[#This Row],[Balance 2]]&gt;=Table5[[#This Row],[Balance]],"yes","")</f>
        <v>yes</v>
      </c>
      <c r="F272">
        <f>IF(Table5[[#This Row],[Eligible?]]="yes",Table5[[#This Row],[Balance]],Table5[[#This Row],[Balance 2]])</f>
        <v>0.41706778601842798</v>
      </c>
      <c r="G272">
        <f>Table5[[#This Row],[Amt eligible]]/$L$8</f>
        <v>1.1577457583327987E-6</v>
      </c>
      <c r="H272">
        <f>Table5[[#This Row],[% total]]*$L$6</f>
        <v>4.982706194712699E-3</v>
      </c>
      <c r="I272">
        <f>(Table5[[#This Row],[Qi distribution]]/Table5[[#This Row],[Amt eligible]])*52</f>
        <v>0.62124367024024263</v>
      </c>
      <c r="N272" t="s">
        <v>259</v>
      </c>
      <c r="O272">
        <v>3.83</v>
      </c>
    </row>
    <row r="273" spans="2:15" x14ac:dyDescent="0.2">
      <c r="B273" t="s">
        <v>292</v>
      </c>
      <c r="C273">
        <v>0.32658925342099998</v>
      </c>
      <c r="D273">
        <f>VLOOKUP(Table5[[#This Row],[Wallet]],N:O,2,FALSE)</f>
        <v>0.32658925342099998</v>
      </c>
      <c r="E273" t="str">
        <f>IF(Table5[[#This Row],[Balance 2]]&gt;=Table5[[#This Row],[Balance]],"yes","")</f>
        <v>yes</v>
      </c>
      <c r="F273">
        <f>IF(Table5[[#This Row],[Eligible?]]="yes",Table5[[#This Row],[Balance]],Table5[[#This Row],[Balance 2]])</f>
        <v>0.32658925342099998</v>
      </c>
      <c r="G273">
        <f>Table5[[#This Row],[Amt eligible]]/$L$8</f>
        <v>9.0658481796177765E-7</v>
      </c>
      <c r="H273">
        <f>Table5[[#This Row],[% total]]*$L$6</f>
        <v>3.9017597395438986E-3</v>
      </c>
      <c r="I273">
        <f>(Table5[[#This Row],[Qi distribution]]/Table5[[#This Row],[Amt eligible]])*52</f>
        <v>0.62124367024024252</v>
      </c>
      <c r="N273" t="s">
        <v>270</v>
      </c>
      <c r="O273">
        <v>3.8041713584460299</v>
      </c>
    </row>
    <row r="274" spans="2:15" x14ac:dyDescent="0.2">
      <c r="B274" t="s">
        <v>293</v>
      </c>
      <c r="C274">
        <v>0.21823999999999999</v>
      </c>
      <c r="D274">
        <f>VLOOKUP(Table5[[#This Row],[Wallet]],N:O,2,FALSE)</f>
        <v>0.21823999999999999</v>
      </c>
      <c r="E274" t="str">
        <f>IF(Table5[[#This Row],[Balance 2]]&gt;=Table5[[#This Row],[Balance]],"yes","")</f>
        <v>yes</v>
      </c>
      <c r="F274">
        <f>IF(Table5[[#This Row],[Eligible?]]="yes",Table5[[#This Row],[Balance]],Table5[[#This Row],[Balance 2]])</f>
        <v>0.21823999999999999</v>
      </c>
      <c r="G274">
        <f>Table5[[#This Row],[Amt eligible]]/$L$8</f>
        <v>6.0581623124300951E-7</v>
      </c>
      <c r="H274">
        <f>Table5[[#This Row],[% total]]*$L$6</f>
        <v>2.6073118960236643E-3</v>
      </c>
      <c r="I274">
        <f>(Table5[[#This Row],[Qi distribution]]/Table5[[#This Row],[Amt eligible]])*52</f>
        <v>0.62124367024024263</v>
      </c>
      <c r="N274" t="s">
        <v>260</v>
      </c>
      <c r="O274">
        <v>3.79</v>
      </c>
    </row>
    <row r="275" spans="2:15" x14ac:dyDescent="0.2">
      <c r="B275" t="s">
        <v>294</v>
      </c>
      <c r="C275">
        <v>0.20853194617562401</v>
      </c>
      <c r="D275">
        <f>VLOOKUP(Table5[[#This Row],[Wallet]],N:O,2,FALSE)</f>
        <v>0.20853194617562401</v>
      </c>
      <c r="E275" t="str">
        <f>IF(Table5[[#This Row],[Balance 2]]&gt;=Table5[[#This Row],[Balance]],"yes","")</f>
        <v>yes</v>
      </c>
      <c r="F275">
        <f>IF(Table5[[#This Row],[Eligible?]]="yes",Table5[[#This Row],[Balance]],Table5[[#This Row],[Balance 2]])</f>
        <v>0.20853194617562401</v>
      </c>
      <c r="G275">
        <f>Table5[[#This Row],[Amt eligible]]/$L$8</f>
        <v>5.7886747491700257E-7</v>
      </c>
      <c r="H275">
        <f>Table5[[#This Row],[% total]]*$L$6</f>
        <v>2.4913298385477959E-3</v>
      </c>
      <c r="I275">
        <f>(Table5[[#This Row],[Qi distribution]]/Table5[[#This Row],[Amt eligible]])*52</f>
        <v>0.62124367024024263</v>
      </c>
      <c r="N275" t="s">
        <v>377</v>
      </c>
      <c r="O275">
        <v>3.5650503431078802</v>
      </c>
    </row>
    <row r="276" spans="2:15" x14ac:dyDescent="0.2">
      <c r="B276" t="s">
        <v>295</v>
      </c>
      <c r="C276">
        <v>0.19711931410077599</v>
      </c>
      <c r="D276">
        <f>VLOOKUP(Table5[[#This Row],[Wallet]],N:O,2,FALSE)</f>
        <v>0.19711931410077599</v>
      </c>
      <c r="E276" t="str">
        <f>IF(Table5[[#This Row],[Balance 2]]&gt;=Table5[[#This Row],[Balance]],"yes","")</f>
        <v>yes</v>
      </c>
      <c r="F276">
        <f>IF(Table5[[#This Row],[Eligible?]]="yes",Table5[[#This Row],[Balance]],Table5[[#This Row],[Balance 2]])</f>
        <v>0.19711931410077599</v>
      </c>
      <c r="G276">
        <f>Table5[[#This Row],[Amt eligible]]/$L$8</f>
        <v>5.4718695002629732E-7</v>
      </c>
      <c r="H276">
        <f>Table5[[#This Row],[% total]]*$L$6</f>
        <v>2.3549831955231785E-3</v>
      </c>
      <c r="I276">
        <f>(Table5[[#This Row],[Qi distribution]]/Table5[[#This Row],[Amt eligible]])*52</f>
        <v>0.62124367024024263</v>
      </c>
      <c r="N276" t="s">
        <v>316</v>
      </c>
      <c r="O276">
        <v>3.3247999784163702</v>
      </c>
    </row>
    <row r="277" spans="2:15" x14ac:dyDescent="0.2">
      <c r="B277" t="s">
        <v>296</v>
      </c>
      <c r="C277">
        <v>0.19</v>
      </c>
      <c r="D277">
        <f>VLOOKUP(Table5[[#This Row],[Wallet]],N:O,2,FALSE)</f>
        <v>0.19</v>
      </c>
      <c r="E277" t="str">
        <f>IF(Table5[[#This Row],[Balance 2]]&gt;=Table5[[#This Row],[Balance]],"yes","")</f>
        <v>yes</v>
      </c>
      <c r="F277">
        <f>IF(Table5[[#This Row],[Eligible?]]="yes",Table5[[#This Row],[Balance]],Table5[[#This Row],[Balance 2]])</f>
        <v>0.19</v>
      </c>
      <c r="G277">
        <f>Table5[[#This Row],[Amt eligible]]/$L$8</f>
        <v>5.2742432155503946E-7</v>
      </c>
      <c r="H277">
        <f>Table5[[#This Row],[% total]]*$L$6</f>
        <v>2.2699287951085789E-3</v>
      </c>
      <c r="I277">
        <f>(Table5[[#This Row],[Qi distribution]]/Table5[[#This Row],[Amt eligible]])*52</f>
        <v>0.62124367024024263</v>
      </c>
      <c r="N277" t="s">
        <v>261</v>
      </c>
      <c r="O277">
        <v>3.2260420074628402</v>
      </c>
    </row>
    <row r="278" spans="2:15" x14ac:dyDescent="0.2">
      <c r="B278" t="s">
        <v>297</v>
      </c>
      <c r="C278">
        <v>0.16258492224780299</v>
      </c>
      <c r="D278">
        <f>VLOOKUP(Table5[[#This Row],[Wallet]],N:O,2,FALSE)</f>
        <v>0.19702385070998099</v>
      </c>
      <c r="E278" t="str">
        <f>IF(Table5[[#This Row],[Balance 2]]&gt;=Table5[[#This Row],[Balance]],"yes","")</f>
        <v>yes</v>
      </c>
      <c r="F278">
        <f>IF(Table5[[#This Row],[Eligible?]]="yes",Table5[[#This Row],[Balance]],Table5[[#This Row],[Balance 2]])</f>
        <v>0.16258492224780299</v>
      </c>
      <c r="G278">
        <f>Table5[[#This Row],[Amt eligible]]/$L$8</f>
        <v>4.5132232795592805E-7</v>
      </c>
      <c r="H278">
        <f>Table5[[#This Row],[% total]]*$L$6</f>
        <v>1.9424010350567232E-3</v>
      </c>
      <c r="I278">
        <f>(Table5[[#This Row],[Qi distribution]]/Table5[[#This Row],[Amt eligible]])*52</f>
        <v>0.62124367024024263</v>
      </c>
      <c r="N278" t="s">
        <v>378</v>
      </c>
      <c r="O278">
        <v>3.15390611767593</v>
      </c>
    </row>
    <row r="279" spans="2:15" x14ac:dyDescent="0.2">
      <c r="B279" t="s">
        <v>298</v>
      </c>
      <c r="C279">
        <v>9.8040262249518201E-2</v>
      </c>
      <c r="D279">
        <f>VLOOKUP(Table5[[#This Row],[Wallet]],N:O,2,FALSE)</f>
        <v>9.8040262249518201E-2</v>
      </c>
      <c r="E279" t="str">
        <f>IF(Table5[[#This Row],[Balance 2]]&gt;=Table5[[#This Row],[Balance]],"yes","")</f>
        <v>yes</v>
      </c>
      <c r="F279">
        <f>IF(Table5[[#This Row],[Eligible?]]="yes",Table5[[#This Row],[Balance]],Table5[[#This Row],[Balance 2]])</f>
        <v>9.8040262249518201E-2</v>
      </c>
      <c r="G279">
        <f>Table5[[#This Row],[Amt eligible]]/$L$8</f>
        <v>2.7215167790542254E-7</v>
      </c>
      <c r="H279">
        <f>Table5[[#This Row],[% total]]*$L$6</f>
        <v>1.1712863913693576E-3</v>
      </c>
      <c r="I279">
        <f>(Table5[[#This Row],[Qi distribution]]/Table5[[#This Row],[Amt eligible]])*52</f>
        <v>0.62124367024024263</v>
      </c>
      <c r="N279" t="s">
        <v>379</v>
      </c>
      <c r="O279">
        <v>3.1319683955808202</v>
      </c>
    </row>
    <row r="280" spans="2:15" x14ac:dyDescent="0.2">
      <c r="B280" t="s">
        <v>299</v>
      </c>
      <c r="C280">
        <v>2.57967596936216E-2</v>
      </c>
      <c r="D280">
        <f>VLOOKUP(Table5[[#This Row],[Wallet]],N:O,2,FALSE)</f>
        <v>2.57967596936216E-2</v>
      </c>
      <c r="E280" t="str">
        <f>IF(Table5[[#This Row],[Balance 2]]&gt;=Table5[[#This Row],[Balance]],"yes","")</f>
        <v>yes</v>
      </c>
      <c r="F280">
        <f>IF(Table5[[#This Row],[Eligible?]]="yes",Table5[[#This Row],[Balance]],Table5[[#This Row],[Balance 2]])</f>
        <v>2.57967596936216E-2</v>
      </c>
      <c r="G280">
        <f>Table5[[#This Row],[Amt eligible]]/$L$8</f>
        <v>7.160967620908821E-8</v>
      </c>
      <c r="H280">
        <f>Table5[[#This Row],[% total]]*$L$6</f>
        <v>3.0819372446867386E-4</v>
      </c>
      <c r="I280">
        <f>(Table5[[#This Row],[Qi distribution]]/Table5[[#This Row],[Amt eligible]])*52</f>
        <v>0.62124367024024263</v>
      </c>
      <c r="N280" t="s">
        <v>262</v>
      </c>
      <c r="O280">
        <v>3</v>
      </c>
    </row>
    <row r="281" spans="2:15" x14ac:dyDescent="0.2">
      <c r="B281" t="s">
        <v>300</v>
      </c>
      <c r="C281">
        <v>1.62663699045201E-2</v>
      </c>
      <c r="D281">
        <f>VLOOKUP(Table5[[#This Row],[Wallet]],N:O,2,FALSE)</f>
        <v>2.4110832749621499E-2</v>
      </c>
      <c r="E281" t="str">
        <f>IF(Table5[[#This Row],[Balance 2]]&gt;=Table5[[#This Row],[Balance]],"yes","")</f>
        <v>yes</v>
      </c>
      <c r="F281">
        <f>IF(Table5[[#This Row],[Eligible?]]="yes",Table5[[#This Row],[Balance]],Table5[[#This Row],[Balance 2]])</f>
        <v>1.62663699045201E-2</v>
      </c>
      <c r="G281">
        <f>Table5[[#This Row],[Amt eligible]]/$L$8</f>
        <v>4.5154100584499083E-8</v>
      </c>
      <c r="H281">
        <f>Table5[[#This Row],[% total]]*$L$6</f>
        <v>1.9433421809556716E-4</v>
      </c>
      <c r="I281">
        <f>(Table5[[#This Row],[Qi distribution]]/Table5[[#This Row],[Amt eligible]])*52</f>
        <v>0.62124367024024263</v>
      </c>
      <c r="N281" t="s">
        <v>380</v>
      </c>
      <c r="O281">
        <v>2.85840373966793</v>
      </c>
    </row>
    <row r="282" spans="2:15" x14ac:dyDescent="0.2">
      <c r="B282" t="s">
        <v>6</v>
      </c>
      <c r="C282">
        <v>7.1767298617192504E-3</v>
      </c>
      <c r="D282">
        <f>VLOOKUP(Table5[[#This Row],[Wallet]],N:O,2,FALSE)</f>
        <v>7.1767298617192504E-3</v>
      </c>
      <c r="E282" t="str">
        <f>IF(Table5[[#This Row],[Balance 2]]&gt;=Table5[[#This Row],[Balance]],"yes","")</f>
        <v>yes</v>
      </c>
      <c r="F282">
        <f>IF(Table5[[#This Row],[Eligible?]]="yes",Table5[[#This Row],[Balance]],Table5[[#This Row],[Balance 2]])</f>
        <v>7.1767298617192504E-3</v>
      </c>
      <c r="G282">
        <f>Table5[[#This Row],[Amt eligible]]/$L$8</f>
        <v>1.9922009885795095E-8</v>
      </c>
      <c r="H282">
        <f>Table5[[#This Row],[% total]]*$L$6</f>
        <v>8.5740346146484931E-5</v>
      </c>
      <c r="I282">
        <f>(Table5[[#This Row],[Qi distribution]]/Table5[[#This Row],[Amt eligible]])*52</f>
        <v>0.62124367024024263</v>
      </c>
      <c r="N282" t="s">
        <v>263</v>
      </c>
      <c r="O282">
        <v>2.78</v>
      </c>
    </row>
    <row r="283" spans="2:15" x14ac:dyDescent="0.2">
      <c r="B283" t="s">
        <v>7</v>
      </c>
      <c r="C283">
        <v>1.565588430934E-6</v>
      </c>
      <c r="D283">
        <f>VLOOKUP(Table5[[#This Row],[Wallet]],N:O,2,FALSE)</f>
        <v>1.565588430934E-6</v>
      </c>
      <c r="E283" t="str">
        <f>IF(Table5[[#This Row],[Balance 2]]&gt;=Table5[[#This Row],[Balance]],"yes","")</f>
        <v>yes</v>
      </c>
      <c r="F283">
        <f>IF(Table5[[#This Row],[Eligible?]]="yes",Table5[[#This Row],[Balance]],Table5[[#This Row],[Balance 2]])</f>
        <v>1.565588430934E-6</v>
      </c>
      <c r="G283">
        <f>Table5[[#This Row],[Amt eligible]]/$L$8</f>
        <v>4.345944294840967E-12</v>
      </c>
      <c r="H283">
        <f>Table5[[#This Row],[% total]]*$L$6</f>
        <v>1.8704075056136553E-8</v>
      </c>
      <c r="I283">
        <f>(Table5[[#This Row],[Qi distribution]]/Table5[[#This Row],[Amt eligible]])*52</f>
        <v>0.62124367024024263</v>
      </c>
      <c r="N283" t="s">
        <v>265</v>
      </c>
      <c r="O283">
        <v>2.71</v>
      </c>
    </row>
    <row r="284" spans="2:15" x14ac:dyDescent="0.2">
      <c r="B284" t="s">
        <v>301</v>
      </c>
      <c r="C284">
        <v>8.0000000000000006E-18</v>
      </c>
      <c r="D284">
        <f>VLOOKUP(Table5[[#This Row],[Wallet]],N:O,2,FALSE)</f>
        <v>1.1999999999999999E-17</v>
      </c>
      <c r="E284" t="str">
        <f>IF(Table5[[#This Row],[Balance 2]]&gt;=Table5[[#This Row],[Balance]],"yes","")</f>
        <v>yes</v>
      </c>
      <c r="F284">
        <f>IF(Table5[[#This Row],[Eligible?]]="yes",Table5[[#This Row],[Balance]],Table5[[#This Row],[Balance 2]])</f>
        <v>8.0000000000000006E-18</v>
      </c>
      <c r="G284">
        <f>Table5[[#This Row],[Amt eligible]]/$L$8</f>
        <v>2.2207339854949032E-23</v>
      </c>
      <c r="H284">
        <f>Table5[[#This Row],[% total]]*$L$6</f>
        <v>9.5575949267729656E-20</v>
      </c>
      <c r="I284">
        <f>(Table5[[#This Row],[Qi distribution]]/Table5[[#This Row],[Amt eligible]])*52</f>
        <v>0.62124367024024274</v>
      </c>
      <c r="N284" t="s">
        <v>381</v>
      </c>
      <c r="O284">
        <v>2.6367646280527102</v>
      </c>
    </row>
    <row r="285" spans="2:15" hidden="1" x14ac:dyDescent="0.2">
      <c r="B285" t="s">
        <v>8</v>
      </c>
      <c r="C285">
        <v>0</v>
      </c>
      <c r="D285">
        <f>VLOOKUP(Table5[[#This Row],[Wallet]],N:O,2,FALSE)</f>
        <v>0</v>
      </c>
      <c r="E285" t="str">
        <f>IF(Table5[[#This Row],[Balance 2]]&gt;=Table5[[#This Row],[Balance]],"yes","")</f>
        <v>yes</v>
      </c>
      <c r="F285">
        <f>IF(Table5[[#This Row],[Eligible?]]="yes",Table5[[#This Row],[Balance]],Table5[[#This Row],[Balance 2]])</f>
        <v>0</v>
      </c>
      <c r="G285">
        <f>Table5[[#This Row],[Amt eligible]]/$L$8</f>
        <v>0</v>
      </c>
      <c r="H285">
        <f>Table5[[#This Row],[% total]]*$L$6</f>
        <v>0</v>
      </c>
      <c r="I285" t="e">
        <f>(Table5[[#This Row],[Qi distribution]]/Table5[[#This Row],[Amt eligible]])*52</f>
        <v>#DIV/0!</v>
      </c>
      <c r="N285" t="s">
        <v>289</v>
      </c>
      <c r="O285">
        <v>2.5842276461</v>
      </c>
    </row>
    <row r="286" spans="2:15" hidden="1" x14ac:dyDescent="0.2">
      <c r="B286" t="s">
        <v>22</v>
      </c>
      <c r="C286">
        <v>5010.0715403886397</v>
      </c>
      <c r="D286">
        <f>VLOOKUP(Table5[[#This Row],[Wallet]],N:O,2,FALSE)</f>
        <v>0</v>
      </c>
      <c r="E286" t="str">
        <f>IF(Table5[[#This Row],[Balance 2]]&gt;=Table5[[#This Row],[Balance]],"yes","")</f>
        <v/>
      </c>
      <c r="F286">
        <f>IF(Table5[[#This Row],[Eligible?]]="yes",Table5[[#This Row],[Balance]],Table5[[#This Row],[Balance 2]])</f>
        <v>0</v>
      </c>
      <c r="G286">
        <f>Table5[[#This Row],[Amt eligible]]/$L$8</f>
        <v>0</v>
      </c>
      <c r="H286">
        <f>Table5[[#This Row],[% total]]*$L$6</f>
        <v>0</v>
      </c>
      <c r="I286" t="e">
        <f>(Table5[[#This Row],[Qi distribution]]/Table5[[#This Row],[Amt eligible]])*52</f>
        <v>#DIV/0!</v>
      </c>
      <c r="N286" t="s">
        <v>267</v>
      </c>
      <c r="O286">
        <v>2.4426953726927101</v>
      </c>
    </row>
    <row r="287" spans="2:15" hidden="1" x14ac:dyDescent="0.2">
      <c r="B287" t="s">
        <v>38</v>
      </c>
      <c r="C287">
        <v>1487.24808579606</v>
      </c>
      <c r="D287">
        <f>VLOOKUP(Table5[[#This Row],[Wallet]],N:O,2,FALSE)</f>
        <v>0</v>
      </c>
      <c r="E287" t="str">
        <f>IF(Table5[[#This Row],[Balance 2]]&gt;=Table5[[#This Row],[Balance]],"yes","")</f>
        <v/>
      </c>
      <c r="F287">
        <f>IF(Table5[[#This Row],[Eligible?]]="yes",Table5[[#This Row],[Balance]],Table5[[#This Row],[Balance 2]])</f>
        <v>0</v>
      </c>
      <c r="G287">
        <f>Table5[[#This Row],[Amt eligible]]/$L$8</f>
        <v>0</v>
      </c>
      <c r="H287">
        <f>Table5[[#This Row],[% total]]*$L$6</f>
        <v>0</v>
      </c>
      <c r="I287" t="e">
        <f>(Table5[[#This Row],[Qi distribution]]/Table5[[#This Row],[Amt eligible]])*52</f>
        <v>#DIV/0!</v>
      </c>
      <c r="N287" t="s">
        <v>268</v>
      </c>
      <c r="O287">
        <v>2.4300000000000002</v>
      </c>
    </row>
    <row r="288" spans="2:15" hidden="1" x14ac:dyDescent="0.2">
      <c r="B288" t="s">
        <v>48</v>
      </c>
      <c r="C288">
        <v>1069.7516096350801</v>
      </c>
      <c r="D288">
        <f>VLOOKUP(Table5[[#This Row],[Wallet]],N:O,2,FALSE)</f>
        <v>0</v>
      </c>
      <c r="E288" t="str">
        <f>IF(Table5[[#This Row],[Balance 2]]&gt;=Table5[[#This Row],[Balance]],"yes","")</f>
        <v/>
      </c>
      <c r="F288">
        <f>IF(Table5[[#This Row],[Eligible?]]="yes",Table5[[#This Row],[Balance]],Table5[[#This Row],[Balance 2]])</f>
        <v>0</v>
      </c>
      <c r="G288">
        <f>Table5[[#This Row],[Amt eligible]]/$L$8</f>
        <v>0</v>
      </c>
      <c r="H288">
        <f>Table5[[#This Row],[% total]]*$L$6</f>
        <v>0</v>
      </c>
      <c r="I288" t="e">
        <f>(Table5[[#This Row],[Qi distribution]]/Table5[[#This Row],[Amt eligible]])*52</f>
        <v>#DIV/0!</v>
      </c>
      <c r="N288" t="s">
        <v>269</v>
      </c>
      <c r="O288">
        <v>2.39353084332744</v>
      </c>
    </row>
    <row r="289" spans="2:15" hidden="1" x14ac:dyDescent="0.2">
      <c r="B289" t="s">
        <v>66</v>
      </c>
      <c r="C289">
        <v>490.398440929728</v>
      </c>
      <c r="D289">
        <f>VLOOKUP(Table5[[#This Row],[Wallet]],N:O,2,FALSE)</f>
        <v>0</v>
      </c>
      <c r="E289" t="str">
        <f>IF(Table5[[#This Row],[Balance 2]]&gt;=Table5[[#This Row],[Balance]],"yes","")</f>
        <v/>
      </c>
      <c r="F289">
        <f>IF(Table5[[#This Row],[Eligible?]]="yes",Table5[[#This Row],[Balance]],Table5[[#This Row],[Balance 2]])</f>
        <v>0</v>
      </c>
      <c r="G289">
        <f>Table5[[#This Row],[Amt eligible]]/$L$8</f>
        <v>0</v>
      </c>
      <c r="H289">
        <f>Table5[[#This Row],[% total]]*$L$6</f>
        <v>0</v>
      </c>
      <c r="I289" t="e">
        <f>(Table5[[#This Row],[Qi distribution]]/Table5[[#This Row],[Amt eligible]])*52</f>
        <v>#DIV/0!</v>
      </c>
      <c r="N289" t="s">
        <v>271</v>
      </c>
      <c r="O289">
        <v>2.1</v>
      </c>
    </row>
    <row r="290" spans="2:15" hidden="1" x14ac:dyDescent="0.2">
      <c r="B290" t="s">
        <v>146</v>
      </c>
      <c r="C290">
        <v>62.768868418623001</v>
      </c>
      <c r="D290">
        <f>VLOOKUP(Table5[[#This Row],[Wallet]],N:O,2,FALSE)</f>
        <v>0</v>
      </c>
      <c r="E290" t="str">
        <f>IF(Table5[[#This Row],[Balance 2]]&gt;=Table5[[#This Row],[Balance]],"yes","")</f>
        <v/>
      </c>
      <c r="F290">
        <f>IF(Table5[[#This Row],[Eligible?]]="yes",Table5[[#This Row],[Balance]],Table5[[#This Row],[Balance 2]])</f>
        <v>0</v>
      </c>
      <c r="G290">
        <f>Table5[[#This Row],[Amt eligible]]/$L$8</f>
        <v>0</v>
      </c>
      <c r="H290">
        <f>Table5[[#This Row],[% total]]*$L$6</f>
        <v>0</v>
      </c>
      <c r="I290" t="e">
        <f>(Table5[[#This Row],[Qi distribution]]/Table5[[#This Row],[Amt eligible]])*52</f>
        <v>#DIV/0!</v>
      </c>
      <c r="N290" t="s">
        <v>344</v>
      </c>
      <c r="O290">
        <v>2.0153465150338201</v>
      </c>
    </row>
    <row r="291" spans="2:15" hidden="1" x14ac:dyDescent="0.2">
      <c r="B291" t="s">
        <v>148</v>
      </c>
      <c r="C291">
        <v>58.239237170083399</v>
      </c>
      <c r="D291">
        <f>VLOOKUP(Table5[[#This Row],[Wallet]],N:O,2,FALSE)</f>
        <v>0</v>
      </c>
      <c r="E291" t="str">
        <f>IF(Table5[[#This Row],[Balance 2]]&gt;=Table5[[#This Row],[Balance]],"yes","")</f>
        <v/>
      </c>
      <c r="F291">
        <f>IF(Table5[[#This Row],[Eligible?]]="yes",Table5[[#This Row],[Balance]],Table5[[#This Row],[Balance 2]])</f>
        <v>0</v>
      </c>
      <c r="G291">
        <f>Table5[[#This Row],[Amt eligible]]/$L$8</f>
        <v>0</v>
      </c>
      <c r="H291">
        <f>Table5[[#This Row],[% total]]*$L$6</f>
        <v>0</v>
      </c>
      <c r="I291" t="e">
        <f>(Table5[[#This Row],[Qi distribution]]/Table5[[#This Row],[Amt eligible]])*52</f>
        <v>#DIV/0!</v>
      </c>
      <c r="N291" t="s">
        <v>272</v>
      </c>
      <c r="O291">
        <v>2</v>
      </c>
    </row>
    <row r="292" spans="2:15" hidden="1" x14ac:dyDescent="0.2">
      <c r="B292" t="s">
        <v>160</v>
      </c>
      <c r="C292">
        <v>43.321114050760499</v>
      </c>
      <c r="D292">
        <f>VLOOKUP(Table5[[#This Row],[Wallet]],N:O,2,FALSE)</f>
        <v>0</v>
      </c>
      <c r="E292" t="str">
        <f>IF(Table5[[#This Row],[Balance 2]]&gt;=Table5[[#This Row],[Balance]],"yes","")</f>
        <v/>
      </c>
      <c r="F292">
        <f>IF(Table5[[#This Row],[Eligible?]]="yes",Table5[[#This Row],[Balance]],Table5[[#This Row],[Balance 2]])</f>
        <v>0</v>
      </c>
      <c r="G292">
        <f>Table5[[#This Row],[Amt eligible]]/$L$8</f>
        <v>0</v>
      </c>
      <c r="H292">
        <f>Table5[[#This Row],[% total]]*$L$6</f>
        <v>0</v>
      </c>
      <c r="I292" t="e">
        <f>(Table5[[#This Row],[Qi distribution]]/Table5[[#This Row],[Amt eligible]])*52</f>
        <v>#DIV/0!</v>
      </c>
      <c r="N292" t="s">
        <v>382</v>
      </c>
      <c r="O292">
        <v>2</v>
      </c>
    </row>
    <row r="293" spans="2:15" hidden="1" x14ac:dyDescent="0.2">
      <c r="B293" t="s">
        <v>182</v>
      </c>
      <c r="C293">
        <v>29.437503967458799</v>
      </c>
      <c r="D293">
        <f>VLOOKUP(Table5[[#This Row],[Wallet]],N:O,2,FALSE)</f>
        <v>0</v>
      </c>
      <c r="E293" t="str">
        <f>IF(Table5[[#This Row],[Balance 2]]&gt;=Table5[[#This Row],[Balance]],"yes","")</f>
        <v/>
      </c>
      <c r="F293">
        <f>IF(Table5[[#This Row],[Eligible?]]="yes",Table5[[#This Row],[Balance]],Table5[[#This Row],[Balance 2]])</f>
        <v>0</v>
      </c>
      <c r="G293">
        <f>Table5[[#This Row],[Amt eligible]]/$L$8</f>
        <v>0</v>
      </c>
      <c r="H293">
        <f>Table5[[#This Row],[% total]]*$L$6</f>
        <v>0</v>
      </c>
      <c r="I293" t="e">
        <f>(Table5[[#This Row],[Qi distribution]]/Table5[[#This Row],[Amt eligible]])*52</f>
        <v>#DIV/0!</v>
      </c>
      <c r="N293" t="s">
        <v>383</v>
      </c>
      <c r="O293">
        <v>1.95941494614489</v>
      </c>
    </row>
    <row r="294" spans="2:15" hidden="1" x14ac:dyDescent="0.2">
      <c r="B294" t="s">
        <v>185</v>
      </c>
      <c r="C294">
        <v>25.5224362981699</v>
      </c>
      <c r="D294">
        <f>VLOOKUP(Table5[[#This Row],[Wallet]],N:O,2,FALSE)</f>
        <v>0</v>
      </c>
      <c r="E294" t="str">
        <f>IF(Table5[[#This Row],[Balance 2]]&gt;=Table5[[#This Row],[Balance]],"yes","")</f>
        <v/>
      </c>
      <c r="F294">
        <f>IF(Table5[[#This Row],[Eligible?]]="yes",Table5[[#This Row],[Balance]],Table5[[#This Row],[Balance 2]])</f>
        <v>0</v>
      </c>
      <c r="G294">
        <f>Table5[[#This Row],[Amt eligible]]/$L$8</f>
        <v>0</v>
      </c>
      <c r="H294">
        <f>Table5[[#This Row],[% total]]*$L$6</f>
        <v>0</v>
      </c>
      <c r="I294" t="e">
        <f>(Table5[[#This Row],[Qi distribution]]/Table5[[#This Row],[Amt eligible]])*52</f>
        <v>#DIV/0!</v>
      </c>
      <c r="N294" t="s">
        <v>273</v>
      </c>
      <c r="O294">
        <v>1.86416</v>
      </c>
    </row>
    <row r="295" spans="2:15" hidden="1" x14ac:dyDescent="0.2">
      <c r="B295" t="s">
        <v>200</v>
      </c>
      <c r="C295">
        <v>20.911958483544201</v>
      </c>
      <c r="D295">
        <f>VLOOKUP(Table5[[#This Row],[Wallet]],N:O,2,FALSE)</f>
        <v>0</v>
      </c>
      <c r="E295" t="str">
        <f>IF(Table5[[#This Row],[Balance 2]]&gt;=Table5[[#This Row],[Balance]],"yes","")</f>
        <v/>
      </c>
      <c r="F295">
        <f>IF(Table5[[#This Row],[Eligible?]]="yes",Table5[[#This Row],[Balance]],Table5[[#This Row],[Balance 2]])</f>
        <v>0</v>
      </c>
      <c r="G295">
        <f>Table5[[#This Row],[Amt eligible]]/$L$8</f>
        <v>0</v>
      </c>
      <c r="H295">
        <f>Table5[[#This Row],[% total]]*$L$6</f>
        <v>0</v>
      </c>
      <c r="I295" t="e">
        <f>(Table5[[#This Row],[Qi distribution]]/Table5[[#This Row],[Amt eligible]])*52</f>
        <v>#DIV/0!</v>
      </c>
      <c r="N295" t="s">
        <v>274</v>
      </c>
      <c r="O295">
        <v>1.8375878603690201</v>
      </c>
    </row>
    <row r="296" spans="2:15" hidden="1" x14ac:dyDescent="0.2">
      <c r="B296" t="s">
        <v>202</v>
      </c>
      <c r="C296">
        <v>20</v>
      </c>
      <c r="D296">
        <f>VLOOKUP(Table5[[#This Row],[Wallet]],N:O,2,FALSE)</f>
        <v>0</v>
      </c>
      <c r="E296" t="str">
        <f>IF(Table5[[#This Row],[Balance 2]]&gt;=Table5[[#This Row],[Balance]],"yes","")</f>
        <v/>
      </c>
      <c r="F296">
        <f>IF(Table5[[#This Row],[Eligible?]]="yes",Table5[[#This Row],[Balance]],Table5[[#This Row],[Balance 2]])</f>
        <v>0</v>
      </c>
      <c r="G296">
        <f>Table5[[#This Row],[Amt eligible]]/$L$8</f>
        <v>0</v>
      </c>
      <c r="H296">
        <f>Table5[[#This Row],[% total]]*$L$6</f>
        <v>0</v>
      </c>
      <c r="I296" t="e">
        <f>(Table5[[#This Row],[Qi distribution]]/Table5[[#This Row],[Amt eligible]])*52</f>
        <v>#DIV/0!</v>
      </c>
      <c r="N296" t="s">
        <v>275</v>
      </c>
      <c r="O296">
        <v>1.8169499975763801</v>
      </c>
    </row>
    <row r="297" spans="2:15" hidden="1" x14ac:dyDescent="0.2">
      <c r="B297" t="s">
        <v>229</v>
      </c>
      <c r="C297">
        <v>12.28</v>
      </c>
      <c r="D297">
        <f>VLOOKUP(Table5[[#This Row],[Wallet]],N:O,2,FALSE)</f>
        <v>0</v>
      </c>
      <c r="E297" t="str">
        <f>IF(Table5[[#This Row],[Balance 2]]&gt;=Table5[[#This Row],[Balance]],"yes","")</f>
        <v/>
      </c>
      <c r="F297">
        <f>IF(Table5[[#This Row],[Eligible?]]="yes",Table5[[#This Row],[Balance]],Table5[[#This Row],[Balance 2]])</f>
        <v>0</v>
      </c>
      <c r="G297">
        <f>Table5[[#This Row],[Amt eligible]]/$L$8</f>
        <v>0</v>
      </c>
      <c r="H297">
        <f>Table5[[#This Row],[% total]]*$L$6</f>
        <v>0</v>
      </c>
      <c r="I297" t="e">
        <f>(Table5[[#This Row],[Qi distribution]]/Table5[[#This Row],[Amt eligible]])*52</f>
        <v>#DIV/0!</v>
      </c>
      <c r="N297" t="s">
        <v>384</v>
      </c>
      <c r="O297">
        <v>1.7904548113158001</v>
      </c>
    </row>
    <row r="298" spans="2:15" hidden="1" x14ac:dyDescent="0.2">
      <c r="B298" t="s">
        <v>240</v>
      </c>
      <c r="C298">
        <v>9.1</v>
      </c>
      <c r="D298">
        <f>VLOOKUP(Table5[[#This Row],[Wallet]],N:O,2,FALSE)</f>
        <v>0</v>
      </c>
      <c r="E298" t="str">
        <f>IF(Table5[[#This Row],[Balance 2]]&gt;=Table5[[#This Row],[Balance]],"yes","")</f>
        <v/>
      </c>
      <c r="F298">
        <f>IF(Table5[[#This Row],[Eligible?]]="yes",Table5[[#This Row],[Balance]],Table5[[#This Row],[Balance 2]])</f>
        <v>0</v>
      </c>
      <c r="G298">
        <f>Table5[[#This Row],[Amt eligible]]/$L$8</f>
        <v>0</v>
      </c>
      <c r="H298">
        <f>Table5[[#This Row],[% total]]*$L$6</f>
        <v>0</v>
      </c>
      <c r="I298" t="e">
        <f>(Table5[[#This Row],[Qi distribution]]/Table5[[#This Row],[Amt eligible]])*52</f>
        <v>#DIV/0!</v>
      </c>
      <c r="N298" t="s">
        <v>276</v>
      </c>
      <c r="O298">
        <v>1.7324022829041801</v>
      </c>
    </row>
    <row r="299" spans="2:15" hidden="1" x14ac:dyDescent="0.2">
      <c r="B299" t="s">
        <v>247</v>
      </c>
      <c r="C299">
        <v>7.7766103210938997</v>
      </c>
      <c r="D299">
        <f>VLOOKUP(Table5[[#This Row],[Wallet]],N:O,2,FALSE)</f>
        <v>0</v>
      </c>
      <c r="E299" t="str">
        <f>IF(Table5[[#This Row],[Balance 2]]&gt;=Table5[[#This Row],[Balance]],"yes","")</f>
        <v/>
      </c>
      <c r="F299">
        <f>IF(Table5[[#This Row],[Eligible?]]="yes",Table5[[#This Row],[Balance]],Table5[[#This Row],[Balance 2]])</f>
        <v>0</v>
      </c>
      <c r="G299">
        <f>Table5[[#This Row],[Amt eligible]]/$L$8</f>
        <v>0</v>
      </c>
      <c r="H299">
        <f>Table5[[#This Row],[% total]]*$L$6</f>
        <v>0</v>
      </c>
      <c r="I299" t="e">
        <f>(Table5[[#This Row],[Qi distribution]]/Table5[[#This Row],[Amt eligible]])*52</f>
        <v>#DIV/0!</v>
      </c>
      <c r="N299" t="s">
        <v>277</v>
      </c>
      <c r="O299">
        <v>1.4631212001095599</v>
      </c>
    </row>
    <row r="300" spans="2:15" hidden="1" x14ac:dyDescent="0.2">
      <c r="B300" t="s">
        <v>258</v>
      </c>
      <c r="C300">
        <v>4.0982233086122202</v>
      </c>
      <c r="D300">
        <f>VLOOKUP(Table5[[#This Row],[Wallet]],N:O,2,FALSE)</f>
        <v>0</v>
      </c>
      <c r="E300" t="str">
        <f>IF(Table5[[#This Row],[Balance 2]]&gt;=Table5[[#This Row],[Balance]],"yes","")</f>
        <v/>
      </c>
      <c r="F300">
        <f>IF(Table5[[#This Row],[Eligible?]]="yes",Table5[[#This Row],[Balance]],Table5[[#This Row],[Balance 2]])</f>
        <v>0</v>
      </c>
      <c r="G300">
        <f>Table5[[#This Row],[Amt eligible]]/$L$8</f>
        <v>0</v>
      </c>
      <c r="H300">
        <f>Table5[[#This Row],[% total]]*$L$6</f>
        <v>0</v>
      </c>
      <c r="I300" t="e">
        <f>(Table5[[#This Row],[Qi distribution]]/Table5[[#This Row],[Amt eligible]])*52</f>
        <v>#DIV/0!</v>
      </c>
      <c r="N300" t="s">
        <v>279</v>
      </c>
      <c r="O300">
        <v>1.29519314774808</v>
      </c>
    </row>
    <row r="301" spans="2:15" hidden="1" x14ac:dyDescent="0.2">
      <c r="B301" t="s">
        <v>266</v>
      </c>
      <c r="C301">
        <v>2.5550999380815802</v>
      </c>
      <c r="D301">
        <f>VLOOKUP(Table5[[#This Row],[Wallet]],N:O,2,FALSE)</f>
        <v>0</v>
      </c>
      <c r="E301" t="str">
        <f>IF(Table5[[#This Row],[Balance 2]]&gt;=Table5[[#This Row],[Balance]],"yes","")</f>
        <v/>
      </c>
      <c r="F301">
        <f>IF(Table5[[#This Row],[Eligible?]]="yes",Table5[[#This Row],[Balance]],Table5[[#This Row],[Balance 2]])</f>
        <v>0</v>
      </c>
      <c r="G301">
        <f>Table5[[#This Row],[Amt eligible]]/$L$8</f>
        <v>0</v>
      </c>
      <c r="H301">
        <f>Table5[[#This Row],[% total]]*$L$6</f>
        <v>0</v>
      </c>
      <c r="I301" t="e">
        <f>(Table5[[#This Row],[Qi distribution]]/Table5[[#This Row],[Amt eligible]])*52</f>
        <v>#DIV/0!</v>
      </c>
      <c r="N301" t="s">
        <v>280</v>
      </c>
      <c r="O301">
        <v>1.24</v>
      </c>
    </row>
    <row r="302" spans="2:15" hidden="1" x14ac:dyDescent="0.2">
      <c r="B302" t="s">
        <v>302</v>
      </c>
      <c r="C302">
        <v>0</v>
      </c>
      <c r="D302">
        <f>VLOOKUP(Table5[[#This Row],[Wallet]],N:O,2,FALSE)</f>
        <v>0</v>
      </c>
      <c r="E302" t="str">
        <f>IF(Table5[[#This Row],[Balance 2]]&gt;=Table5[[#This Row],[Balance]],"yes","")</f>
        <v>yes</v>
      </c>
      <c r="F302">
        <f>IF(Table5[[#This Row],[Eligible?]]="yes",Table5[[#This Row],[Balance]],Table5[[#This Row],[Balance 2]])</f>
        <v>0</v>
      </c>
      <c r="G302">
        <f>Table5[[#This Row],[Amt eligible]]/$L$8</f>
        <v>0</v>
      </c>
      <c r="H302">
        <f>Table5[[#This Row],[% total]]*$L$6</f>
        <v>0</v>
      </c>
      <c r="I302" t="e">
        <f>(Table5[[#This Row],[Qi distribution]]/Table5[[#This Row],[Amt eligible]])*52</f>
        <v>#DIV/0!</v>
      </c>
      <c r="N302" t="s">
        <v>281</v>
      </c>
      <c r="O302">
        <v>1.23</v>
      </c>
    </row>
    <row r="303" spans="2:15" hidden="1" x14ac:dyDescent="0.2">
      <c r="B303" t="s">
        <v>303</v>
      </c>
      <c r="C303">
        <v>0</v>
      </c>
      <c r="D303">
        <f>VLOOKUP(Table5[[#This Row],[Wallet]],N:O,2,FALSE)</f>
        <v>0</v>
      </c>
      <c r="E303" t="str">
        <f>IF(Table5[[#This Row],[Balance 2]]&gt;=Table5[[#This Row],[Balance]],"yes","")</f>
        <v>yes</v>
      </c>
      <c r="F303">
        <f>IF(Table5[[#This Row],[Eligible?]]="yes",Table5[[#This Row],[Balance]],Table5[[#This Row],[Balance 2]])</f>
        <v>0</v>
      </c>
      <c r="G303">
        <f>Table5[[#This Row],[Amt eligible]]/$L$8</f>
        <v>0</v>
      </c>
      <c r="H303">
        <f>Table5[[#This Row],[% total]]*$L$6</f>
        <v>0</v>
      </c>
      <c r="I303" t="e">
        <f>(Table5[[#This Row],[Qi distribution]]/Table5[[#This Row],[Amt eligible]])*52</f>
        <v>#DIV/0!</v>
      </c>
      <c r="N303" t="s">
        <v>282</v>
      </c>
      <c r="O303">
        <v>1</v>
      </c>
    </row>
    <row r="304" spans="2:15" hidden="1" x14ac:dyDescent="0.2">
      <c r="B304" t="s">
        <v>304</v>
      </c>
      <c r="C304">
        <v>0</v>
      </c>
      <c r="D304">
        <f>VLOOKUP(Table5[[#This Row],[Wallet]],N:O,2,FALSE)</f>
        <v>13.5498067714051</v>
      </c>
      <c r="E304" t="str">
        <f>IF(Table5[[#This Row],[Balance 2]]&gt;=Table5[[#This Row],[Balance]],"yes","")</f>
        <v>yes</v>
      </c>
      <c r="F304">
        <f>IF(Table5[[#This Row],[Eligible?]]="yes",Table5[[#This Row],[Balance]],Table5[[#This Row],[Balance 2]])</f>
        <v>0</v>
      </c>
      <c r="G304">
        <f>Table5[[#This Row],[Amt eligible]]/$L$8</f>
        <v>0</v>
      </c>
      <c r="H304">
        <f>Table5[[#This Row],[% total]]*$L$6</f>
        <v>0</v>
      </c>
      <c r="I304" t="e">
        <f>(Table5[[#This Row],[Qi distribution]]/Table5[[#This Row],[Amt eligible]])*52</f>
        <v>#DIV/0!</v>
      </c>
      <c r="N304" t="s">
        <v>283</v>
      </c>
      <c r="O304">
        <v>1</v>
      </c>
    </row>
    <row r="305" spans="2:15" hidden="1" x14ac:dyDescent="0.2">
      <c r="B305" t="s">
        <v>305</v>
      </c>
      <c r="C305">
        <v>0</v>
      </c>
      <c r="D305">
        <f>VLOOKUP(Table5[[#This Row],[Wallet]],N:O,2,FALSE)</f>
        <v>0</v>
      </c>
      <c r="E305" t="str">
        <f>IF(Table5[[#This Row],[Balance 2]]&gt;=Table5[[#This Row],[Balance]],"yes","")</f>
        <v>yes</v>
      </c>
      <c r="F305">
        <f>IF(Table5[[#This Row],[Eligible?]]="yes",Table5[[#This Row],[Balance]],Table5[[#This Row],[Balance 2]])</f>
        <v>0</v>
      </c>
      <c r="G305">
        <f>Table5[[#This Row],[Amt eligible]]/$L$8</f>
        <v>0</v>
      </c>
      <c r="H305">
        <f>Table5[[#This Row],[% total]]*$L$6</f>
        <v>0</v>
      </c>
      <c r="I305" t="e">
        <f>(Table5[[#This Row],[Qi distribution]]/Table5[[#This Row],[Amt eligible]])*52</f>
        <v>#DIV/0!</v>
      </c>
      <c r="N305" t="s">
        <v>385</v>
      </c>
      <c r="O305">
        <v>0.94108132123351695</v>
      </c>
    </row>
    <row r="306" spans="2:15" hidden="1" x14ac:dyDescent="0.2">
      <c r="B306" t="s">
        <v>306</v>
      </c>
      <c r="C306">
        <v>0</v>
      </c>
      <c r="D306">
        <f>VLOOKUP(Table5[[#This Row],[Wallet]],N:O,2,FALSE)</f>
        <v>0</v>
      </c>
      <c r="E306" t="str">
        <f>IF(Table5[[#This Row],[Balance 2]]&gt;=Table5[[#This Row],[Balance]],"yes","")</f>
        <v>yes</v>
      </c>
      <c r="F306">
        <f>IF(Table5[[#This Row],[Eligible?]]="yes",Table5[[#This Row],[Balance]],Table5[[#This Row],[Balance 2]])</f>
        <v>0</v>
      </c>
      <c r="G306">
        <f>Table5[[#This Row],[Amt eligible]]/$L$8</f>
        <v>0</v>
      </c>
      <c r="H306">
        <f>Table5[[#This Row],[% total]]*$L$6</f>
        <v>0</v>
      </c>
      <c r="I306" t="e">
        <f>(Table5[[#This Row],[Qi distribution]]/Table5[[#This Row],[Amt eligible]])*52</f>
        <v>#DIV/0!</v>
      </c>
      <c r="N306" t="s">
        <v>284</v>
      </c>
      <c r="O306">
        <v>0.90015951324193499</v>
      </c>
    </row>
    <row r="307" spans="2:15" hidden="1" x14ac:dyDescent="0.2">
      <c r="B307" t="s">
        <v>307</v>
      </c>
      <c r="C307">
        <v>0</v>
      </c>
      <c r="D307">
        <f>VLOOKUP(Table5[[#This Row],[Wallet]],N:O,2,FALSE)</f>
        <v>0</v>
      </c>
      <c r="E307" t="str">
        <f>IF(Table5[[#This Row],[Balance 2]]&gt;=Table5[[#This Row],[Balance]],"yes","")</f>
        <v>yes</v>
      </c>
      <c r="F307">
        <f>IF(Table5[[#This Row],[Eligible?]]="yes",Table5[[#This Row],[Balance]],Table5[[#This Row],[Balance 2]])</f>
        <v>0</v>
      </c>
      <c r="G307">
        <f>Table5[[#This Row],[Amt eligible]]/$L$8</f>
        <v>0</v>
      </c>
      <c r="H307">
        <f>Table5[[#This Row],[% total]]*$L$6</f>
        <v>0</v>
      </c>
      <c r="I307" t="e">
        <f>(Table5[[#This Row],[Qi distribution]]/Table5[[#This Row],[Amt eligible]])*52</f>
        <v>#DIV/0!</v>
      </c>
      <c r="N307" t="s">
        <v>386</v>
      </c>
      <c r="O307">
        <v>0.88688814255023596</v>
      </c>
    </row>
    <row r="308" spans="2:15" hidden="1" x14ac:dyDescent="0.2">
      <c r="B308" t="s">
        <v>308</v>
      </c>
      <c r="C308">
        <v>0</v>
      </c>
      <c r="D308">
        <f>VLOOKUP(Table5[[#This Row],[Wallet]],N:O,2,FALSE)</f>
        <v>0</v>
      </c>
      <c r="E308" t="str">
        <f>IF(Table5[[#This Row],[Balance 2]]&gt;=Table5[[#This Row],[Balance]],"yes","")</f>
        <v>yes</v>
      </c>
      <c r="F308">
        <f>IF(Table5[[#This Row],[Eligible?]]="yes",Table5[[#This Row],[Balance]],Table5[[#This Row],[Balance 2]])</f>
        <v>0</v>
      </c>
      <c r="G308">
        <f>Table5[[#This Row],[Amt eligible]]/$L$8</f>
        <v>0</v>
      </c>
      <c r="H308">
        <f>Table5[[#This Row],[% total]]*$L$6</f>
        <v>0</v>
      </c>
      <c r="I308" t="e">
        <f>(Table5[[#This Row],[Qi distribution]]/Table5[[#This Row],[Amt eligible]])*52</f>
        <v>#DIV/0!</v>
      </c>
      <c r="N308" t="s">
        <v>387</v>
      </c>
      <c r="O308">
        <v>0.81925411931996195</v>
      </c>
    </row>
    <row r="309" spans="2:15" hidden="1" x14ac:dyDescent="0.2">
      <c r="B309" t="s">
        <v>309</v>
      </c>
      <c r="C309">
        <v>0</v>
      </c>
      <c r="D309">
        <f>VLOOKUP(Table5[[#This Row],[Wallet]],N:O,2,FALSE)</f>
        <v>0</v>
      </c>
      <c r="E309" t="str">
        <f>IF(Table5[[#This Row],[Balance 2]]&gt;=Table5[[#This Row],[Balance]],"yes","")</f>
        <v>yes</v>
      </c>
      <c r="F309">
        <f>IF(Table5[[#This Row],[Eligible?]]="yes",Table5[[#This Row],[Balance]],Table5[[#This Row],[Balance 2]])</f>
        <v>0</v>
      </c>
      <c r="G309">
        <f>Table5[[#This Row],[Amt eligible]]/$L$8</f>
        <v>0</v>
      </c>
      <c r="H309">
        <f>Table5[[#This Row],[% total]]*$L$6</f>
        <v>0</v>
      </c>
      <c r="I309" t="e">
        <f>(Table5[[#This Row],[Qi distribution]]/Table5[[#This Row],[Amt eligible]])*52</f>
        <v>#DIV/0!</v>
      </c>
      <c r="N309" t="s">
        <v>286</v>
      </c>
      <c r="O309">
        <v>0.75260421396189703</v>
      </c>
    </row>
    <row r="310" spans="2:15" hidden="1" x14ac:dyDescent="0.2">
      <c r="B310" t="s">
        <v>310</v>
      </c>
      <c r="C310">
        <v>0</v>
      </c>
      <c r="D310">
        <f>VLOOKUP(Table5[[#This Row],[Wallet]],N:O,2,FALSE)</f>
        <v>0.67417650900000003</v>
      </c>
      <c r="E310" t="str">
        <f>IF(Table5[[#This Row],[Balance 2]]&gt;=Table5[[#This Row],[Balance]],"yes","")</f>
        <v>yes</v>
      </c>
      <c r="F310">
        <f>IF(Table5[[#This Row],[Eligible?]]="yes",Table5[[#This Row],[Balance]],Table5[[#This Row],[Balance 2]])</f>
        <v>0</v>
      </c>
      <c r="G310">
        <f>Table5[[#This Row],[Amt eligible]]/$L$8</f>
        <v>0</v>
      </c>
      <c r="H310">
        <f>Table5[[#This Row],[% total]]*$L$6</f>
        <v>0</v>
      </c>
      <c r="I310" t="e">
        <f>(Table5[[#This Row],[Qi distribution]]/Table5[[#This Row],[Amt eligible]])*52</f>
        <v>#DIV/0!</v>
      </c>
      <c r="N310" t="s">
        <v>285</v>
      </c>
      <c r="O310">
        <v>0.72</v>
      </c>
    </row>
    <row r="311" spans="2:15" hidden="1" x14ac:dyDescent="0.2">
      <c r="B311" t="s">
        <v>311</v>
      </c>
      <c r="C311">
        <v>0</v>
      </c>
      <c r="D311">
        <f>VLOOKUP(Table5[[#This Row],[Wallet]],N:O,2,FALSE)</f>
        <v>0</v>
      </c>
      <c r="E311" t="str">
        <f>IF(Table5[[#This Row],[Balance 2]]&gt;=Table5[[#This Row],[Balance]],"yes","")</f>
        <v>yes</v>
      </c>
      <c r="F311">
        <f>IF(Table5[[#This Row],[Eligible?]]="yes",Table5[[#This Row],[Balance]],Table5[[#This Row],[Balance 2]])</f>
        <v>0</v>
      </c>
      <c r="G311">
        <f>Table5[[#This Row],[Amt eligible]]/$L$8</f>
        <v>0</v>
      </c>
      <c r="H311">
        <f>Table5[[#This Row],[% total]]*$L$6</f>
        <v>0</v>
      </c>
      <c r="I311" t="e">
        <f>(Table5[[#This Row],[Qi distribution]]/Table5[[#This Row],[Amt eligible]])*52</f>
        <v>#DIV/0!</v>
      </c>
      <c r="N311" t="s">
        <v>310</v>
      </c>
      <c r="O311">
        <v>0.67417650900000003</v>
      </c>
    </row>
    <row r="312" spans="2:15" hidden="1" x14ac:dyDescent="0.2">
      <c r="B312" t="s">
        <v>312</v>
      </c>
      <c r="C312">
        <v>0</v>
      </c>
      <c r="D312">
        <f>VLOOKUP(Table5[[#This Row],[Wallet]],N:O,2,FALSE)</f>
        <v>0</v>
      </c>
      <c r="E312" t="str">
        <f>IF(Table5[[#This Row],[Balance 2]]&gt;=Table5[[#This Row],[Balance]],"yes","")</f>
        <v>yes</v>
      </c>
      <c r="F312">
        <f>IF(Table5[[#This Row],[Eligible?]]="yes",Table5[[#This Row],[Balance]],Table5[[#This Row],[Balance 2]])</f>
        <v>0</v>
      </c>
      <c r="G312">
        <f>Table5[[#This Row],[Amt eligible]]/$L$8</f>
        <v>0</v>
      </c>
      <c r="H312">
        <f>Table5[[#This Row],[% total]]*$L$6</f>
        <v>0</v>
      </c>
      <c r="I312" t="e">
        <f>(Table5[[#This Row],[Qi distribution]]/Table5[[#This Row],[Amt eligible]])*52</f>
        <v>#DIV/0!</v>
      </c>
      <c r="N312" t="s">
        <v>288</v>
      </c>
      <c r="O312">
        <v>0.63892717936142995</v>
      </c>
    </row>
    <row r="313" spans="2:15" hidden="1" x14ac:dyDescent="0.2">
      <c r="B313" t="s">
        <v>313</v>
      </c>
      <c r="C313">
        <v>0</v>
      </c>
      <c r="D313">
        <f>VLOOKUP(Table5[[#This Row],[Wallet]],N:O,2,FALSE)</f>
        <v>0</v>
      </c>
      <c r="E313" t="str">
        <f>IF(Table5[[#This Row],[Balance 2]]&gt;=Table5[[#This Row],[Balance]],"yes","")</f>
        <v>yes</v>
      </c>
      <c r="F313">
        <f>IF(Table5[[#This Row],[Eligible?]]="yes",Table5[[#This Row],[Balance]],Table5[[#This Row],[Balance 2]])</f>
        <v>0</v>
      </c>
      <c r="G313">
        <f>Table5[[#This Row],[Amt eligible]]/$L$8</f>
        <v>0</v>
      </c>
      <c r="H313">
        <f>Table5[[#This Row],[% total]]*$L$6</f>
        <v>0</v>
      </c>
      <c r="I313" t="e">
        <f>(Table5[[#This Row],[Qi distribution]]/Table5[[#This Row],[Amt eligible]])*52</f>
        <v>#DIV/0!</v>
      </c>
      <c r="N313" t="s">
        <v>287</v>
      </c>
      <c r="O313">
        <v>0.62651163507643304</v>
      </c>
    </row>
    <row r="314" spans="2:15" hidden="1" x14ac:dyDescent="0.2">
      <c r="B314" t="s">
        <v>314</v>
      </c>
      <c r="C314">
        <v>0</v>
      </c>
      <c r="D314">
        <f>VLOOKUP(Table5[[#This Row],[Wallet]],N:O,2,FALSE)</f>
        <v>0</v>
      </c>
      <c r="E314" t="str">
        <f>IF(Table5[[#This Row],[Balance 2]]&gt;=Table5[[#This Row],[Balance]],"yes","")</f>
        <v>yes</v>
      </c>
      <c r="F314">
        <f>IF(Table5[[#This Row],[Eligible?]]="yes",Table5[[#This Row],[Balance]],Table5[[#This Row],[Balance 2]])</f>
        <v>0</v>
      </c>
      <c r="G314">
        <f>Table5[[#This Row],[Amt eligible]]/$L$8</f>
        <v>0</v>
      </c>
      <c r="H314">
        <f>Table5[[#This Row],[% total]]*$L$6</f>
        <v>0</v>
      </c>
      <c r="I314" t="e">
        <f>(Table5[[#This Row],[Qi distribution]]/Table5[[#This Row],[Amt eligible]])*52</f>
        <v>#DIV/0!</v>
      </c>
      <c r="N314" t="s">
        <v>290</v>
      </c>
      <c r="O314">
        <v>0.46089525087368</v>
      </c>
    </row>
    <row r="315" spans="2:15" hidden="1" x14ac:dyDescent="0.2">
      <c r="B315" t="s">
        <v>315</v>
      </c>
      <c r="C315">
        <v>0</v>
      </c>
      <c r="D315">
        <f>VLOOKUP(Table5[[#This Row],[Wallet]],N:O,2,FALSE)</f>
        <v>0</v>
      </c>
      <c r="E315" t="str">
        <f>IF(Table5[[#This Row],[Balance 2]]&gt;=Table5[[#This Row],[Balance]],"yes","")</f>
        <v>yes</v>
      </c>
      <c r="F315">
        <f>IF(Table5[[#This Row],[Eligible?]]="yes",Table5[[#This Row],[Balance]],Table5[[#This Row],[Balance 2]])</f>
        <v>0</v>
      </c>
      <c r="G315">
        <f>Table5[[#This Row],[Amt eligible]]/$L$8</f>
        <v>0</v>
      </c>
      <c r="H315">
        <f>Table5[[#This Row],[% total]]*$L$6</f>
        <v>0</v>
      </c>
      <c r="I315" t="e">
        <f>(Table5[[#This Row],[Qi distribution]]/Table5[[#This Row],[Amt eligible]])*52</f>
        <v>#DIV/0!</v>
      </c>
      <c r="N315" t="s">
        <v>291</v>
      </c>
      <c r="O315">
        <v>0.41706778601842798</v>
      </c>
    </row>
    <row r="316" spans="2:15" hidden="1" x14ac:dyDescent="0.2">
      <c r="B316" t="s">
        <v>316</v>
      </c>
      <c r="C316">
        <v>0</v>
      </c>
      <c r="D316">
        <f>VLOOKUP(Table5[[#This Row],[Wallet]],N:O,2,FALSE)</f>
        <v>3.3247999784163702</v>
      </c>
      <c r="E316" t="str">
        <f>IF(Table5[[#This Row],[Balance 2]]&gt;=Table5[[#This Row],[Balance]],"yes","")</f>
        <v>yes</v>
      </c>
      <c r="F316">
        <f>IF(Table5[[#This Row],[Eligible?]]="yes",Table5[[#This Row],[Balance]],Table5[[#This Row],[Balance 2]])</f>
        <v>0</v>
      </c>
      <c r="G316">
        <f>Table5[[#This Row],[Amt eligible]]/$L$8</f>
        <v>0</v>
      </c>
      <c r="H316">
        <f>Table5[[#This Row],[% total]]*$L$6</f>
        <v>0</v>
      </c>
      <c r="I316" t="e">
        <f>(Table5[[#This Row],[Qi distribution]]/Table5[[#This Row],[Amt eligible]])*52</f>
        <v>#DIV/0!</v>
      </c>
      <c r="N316" t="s">
        <v>292</v>
      </c>
      <c r="O316">
        <v>0.32658925342099998</v>
      </c>
    </row>
    <row r="317" spans="2:15" hidden="1" x14ac:dyDescent="0.2">
      <c r="B317" t="s">
        <v>317</v>
      </c>
      <c r="C317">
        <v>0</v>
      </c>
      <c r="D317">
        <f>VLOOKUP(Table5[[#This Row],[Wallet]],N:O,2,FALSE)</f>
        <v>0</v>
      </c>
      <c r="E317" t="str">
        <f>IF(Table5[[#This Row],[Balance 2]]&gt;=Table5[[#This Row],[Balance]],"yes","")</f>
        <v>yes</v>
      </c>
      <c r="F317">
        <f>IF(Table5[[#This Row],[Eligible?]]="yes",Table5[[#This Row],[Balance]],Table5[[#This Row],[Balance 2]])</f>
        <v>0</v>
      </c>
      <c r="G317">
        <f>Table5[[#This Row],[Amt eligible]]/$L$8</f>
        <v>0</v>
      </c>
      <c r="H317">
        <f>Table5[[#This Row],[% total]]*$L$6</f>
        <v>0</v>
      </c>
      <c r="I317" t="e">
        <f>(Table5[[#This Row],[Qi distribution]]/Table5[[#This Row],[Amt eligible]])*52</f>
        <v>#DIV/0!</v>
      </c>
      <c r="N317" t="s">
        <v>293</v>
      </c>
      <c r="O317">
        <v>0.21823999999999999</v>
      </c>
    </row>
    <row r="318" spans="2:15" hidden="1" x14ac:dyDescent="0.2">
      <c r="B318" t="s">
        <v>318</v>
      </c>
      <c r="C318">
        <v>0</v>
      </c>
      <c r="D318">
        <f>VLOOKUP(Table5[[#This Row],[Wallet]],N:O,2,FALSE)</f>
        <v>0</v>
      </c>
      <c r="E318" t="str">
        <f>IF(Table5[[#This Row],[Balance 2]]&gt;=Table5[[#This Row],[Balance]],"yes","")</f>
        <v>yes</v>
      </c>
      <c r="F318">
        <f>IF(Table5[[#This Row],[Eligible?]]="yes",Table5[[#This Row],[Balance]],Table5[[#This Row],[Balance 2]])</f>
        <v>0</v>
      </c>
      <c r="G318">
        <f>Table5[[#This Row],[Amt eligible]]/$L$8</f>
        <v>0</v>
      </c>
      <c r="H318">
        <f>Table5[[#This Row],[% total]]*$L$6</f>
        <v>0</v>
      </c>
      <c r="I318" t="e">
        <f>(Table5[[#This Row],[Qi distribution]]/Table5[[#This Row],[Amt eligible]])*52</f>
        <v>#DIV/0!</v>
      </c>
      <c r="N318" t="s">
        <v>294</v>
      </c>
      <c r="O318">
        <v>0.20853194617562401</v>
      </c>
    </row>
    <row r="319" spans="2:15" hidden="1" x14ac:dyDescent="0.2">
      <c r="B319" t="s">
        <v>319</v>
      </c>
      <c r="C319">
        <v>0</v>
      </c>
      <c r="D319">
        <f>VLOOKUP(Table5[[#This Row],[Wallet]],N:O,2,FALSE)</f>
        <v>0</v>
      </c>
      <c r="E319" t="str">
        <f>IF(Table5[[#This Row],[Balance 2]]&gt;=Table5[[#This Row],[Balance]],"yes","")</f>
        <v>yes</v>
      </c>
      <c r="F319">
        <f>IF(Table5[[#This Row],[Eligible?]]="yes",Table5[[#This Row],[Balance]],Table5[[#This Row],[Balance 2]])</f>
        <v>0</v>
      </c>
      <c r="G319">
        <f>Table5[[#This Row],[Amt eligible]]/$L$8</f>
        <v>0</v>
      </c>
      <c r="H319">
        <f>Table5[[#This Row],[% total]]*$L$6</f>
        <v>0</v>
      </c>
      <c r="I319" t="e">
        <f>(Table5[[#This Row],[Qi distribution]]/Table5[[#This Row],[Amt eligible]])*52</f>
        <v>#DIV/0!</v>
      </c>
      <c r="N319" t="s">
        <v>295</v>
      </c>
      <c r="O319">
        <v>0.19711931410077599</v>
      </c>
    </row>
    <row r="320" spans="2:15" hidden="1" x14ac:dyDescent="0.2">
      <c r="B320" t="s">
        <v>320</v>
      </c>
      <c r="C320">
        <v>0</v>
      </c>
      <c r="D320">
        <f>VLOOKUP(Table5[[#This Row],[Wallet]],N:O,2,FALSE)</f>
        <v>0</v>
      </c>
      <c r="E320" t="str">
        <f>IF(Table5[[#This Row],[Balance 2]]&gt;=Table5[[#This Row],[Balance]],"yes","")</f>
        <v>yes</v>
      </c>
      <c r="F320">
        <f>IF(Table5[[#This Row],[Eligible?]]="yes",Table5[[#This Row],[Balance]],Table5[[#This Row],[Balance 2]])</f>
        <v>0</v>
      </c>
      <c r="G320">
        <f>Table5[[#This Row],[Amt eligible]]/$L$8</f>
        <v>0</v>
      </c>
      <c r="H320">
        <f>Table5[[#This Row],[% total]]*$L$6</f>
        <v>0</v>
      </c>
      <c r="I320" t="e">
        <f>(Table5[[#This Row],[Qi distribution]]/Table5[[#This Row],[Amt eligible]])*52</f>
        <v>#DIV/0!</v>
      </c>
      <c r="N320" t="s">
        <v>297</v>
      </c>
      <c r="O320">
        <v>0.19702385070998099</v>
      </c>
    </row>
    <row r="321" spans="2:15" hidden="1" x14ac:dyDescent="0.2">
      <c r="B321" t="s">
        <v>321</v>
      </c>
      <c r="C321">
        <v>0</v>
      </c>
      <c r="D321">
        <f>VLOOKUP(Table5[[#This Row],[Wallet]],N:O,2,FALSE)</f>
        <v>0</v>
      </c>
      <c r="E321" t="str">
        <f>IF(Table5[[#This Row],[Balance 2]]&gt;=Table5[[#This Row],[Balance]],"yes","")</f>
        <v>yes</v>
      </c>
      <c r="F321">
        <f>IF(Table5[[#This Row],[Eligible?]]="yes",Table5[[#This Row],[Balance]],Table5[[#This Row],[Balance 2]])</f>
        <v>0</v>
      </c>
      <c r="G321">
        <f>Table5[[#This Row],[Amt eligible]]/$L$8</f>
        <v>0</v>
      </c>
      <c r="H321">
        <f>Table5[[#This Row],[% total]]*$L$6</f>
        <v>0</v>
      </c>
      <c r="I321" t="e">
        <f>(Table5[[#This Row],[Qi distribution]]/Table5[[#This Row],[Amt eligible]])*52</f>
        <v>#DIV/0!</v>
      </c>
      <c r="N321" t="s">
        <v>296</v>
      </c>
      <c r="O321">
        <v>0.19</v>
      </c>
    </row>
    <row r="322" spans="2:15" hidden="1" x14ac:dyDescent="0.2">
      <c r="B322" t="s">
        <v>322</v>
      </c>
      <c r="C322">
        <v>0</v>
      </c>
      <c r="D322">
        <f>VLOOKUP(Table5[[#This Row],[Wallet]],N:O,2,FALSE)</f>
        <v>0</v>
      </c>
      <c r="E322" t="str">
        <f>IF(Table5[[#This Row],[Balance 2]]&gt;=Table5[[#This Row],[Balance]],"yes","")</f>
        <v>yes</v>
      </c>
      <c r="F322">
        <f>IF(Table5[[#This Row],[Eligible?]]="yes",Table5[[#This Row],[Balance]],Table5[[#This Row],[Balance 2]])</f>
        <v>0</v>
      </c>
      <c r="G322">
        <f>Table5[[#This Row],[Amt eligible]]/$L$8</f>
        <v>0</v>
      </c>
      <c r="H322">
        <f>Table5[[#This Row],[% total]]*$L$6</f>
        <v>0</v>
      </c>
      <c r="I322" t="e">
        <f>(Table5[[#This Row],[Qi distribution]]/Table5[[#This Row],[Amt eligible]])*52</f>
        <v>#DIV/0!</v>
      </c>
      <c r="N322" t="s">
        <v>298</v>
      </c>
      <c r="O322">
        <v>9.8040262249518201E-2</v>
      </c>
    </row>
    <row r="323" spans="2:15" hidden="1" x14ac:dyDescent="0.2">
      <c r="B323" t="s">
        <v>323</v>
      </c>
      <c r="C323">
        <v>0</v>
      </c>
      <c r="D323">
        <f>VLOOKUP(Table5[[#This Row],[Wallet]],N:O,2,FALSE)</f>
        <v>0</v>
      </c>
      <c r="E323" t="str">
        <f>IF(Table5[[#This Row],[Balance 2]]&gt;=Table5[[#This Row],[Balance]],"yes","")</f>
        <v>yes</v>
      </c>
      <c r="F323">
        <f>IF(Table5[[#This Row],[Eligible?]]="yes",Table5[[#This Row],[Balance]],Table5[[#This Row],[Balance 2]])</f>
        <v>0</v>
      </c>
      <c r="G323">
        <f>Table5[[#This Row],[Amt eligible]]/$L$8</f>
        <v>0</v>
      </c>
      <c r="H323">
        <f>Table5[[#This Row],[% total]]*$L$6</f>
        <v>0</v>
      </c>
      <c r="I323" t="e">
        <f>(Table5[[#This Row],[Qi distribution]]/Table5[[#This Row],[Amt eligible]])*52</f>
        <v>#DIV/0!</v>
      </c>
      <c r="N323" t="s">
        <v>299</v>
      </c>
      <c r="O323">
        <v>2.57967596936216E-2</v>
      </c>
    </row>
    <row r="324" spans="2:15" hidden="1" x14ac:dyDescent="0.2">
      <c r="B324" t="s">
        <v>324</v>
      </c>
      <c r="C324">
        <v>0</v>
      </c>
      <c r="D324">
        <f>VLOOKUP(Table5[[#This Row],[Wallet]],N:O,2,FALSE)</f>
        <v>0</v>
      </c>
      <c r="E324" t="str">
        <f>IF(Table5[[#This Row],[Balance 2]]&gt;=Table5[[#This Row],[Balance]],"yes","")</f>
        <v>yes</v>
      </c>
      <c r="F324">
        <f>IF(Table5[[#This Row],[Eligible?]]="yes",Table5[[#This Row],[Balance]],Table5[[#This Row],[Balance 2]])</f>
        <v>0</v>
      </c>
      <c r="G324">
        <f>Table5[[#This Row],[Amt eligible]]/$L$8</f>
        <v>0</v>
      </c>
      <c r="H324">
        <f>Table5[[#This Row],[% total]]*$L$6</f>
        <v>0</v>
      </c>
      <c r="I324" t="e">
        <f>(Table5[[#This Row],[Qi distribution]]/Table5[[#This Row],[Amt eligible]])*52</f>
        <v>#DIV/0!</v>
      </c>
      <c r="N324" t="s">
        <v>300</v>
      </c>
      <c r="O324">
        <v>2.4110832749621499E-2</v>
      </c>
    </row>
    <row r="325" spans="2:15" hidden="1" x14ac:dyDescent="0.2">
      <c r="B325" t="s">
        <v>325</v>
      </c>
      <c r="C325">
        <v>0</v>
      </c>
      <c r="D325">
        <f>VLOOKUP(Table5[[#This Row],[Wallet]],N:O,2,FALSE)</f>
        <v>0</v>
      </c>
      <c r="E325" t="str">
        <f>IF(Table5[[#This Row],[Balance 2]]&gt;=Table5[[#This Row],[Balance]],"yes","")</f>
        <v>yes</v>
      </c>
      <c r="F325">
        <f>IF(Table5[[#This Row],[Eligible?]]="yes",Table5[[#This Row],[Balance]],Table5[[#This Row],[Balance 2]])</f>
        <v>0</v>
      </c>
      <c r="G325">
        <f>Table5[[#This Row],[Amt eligible]]/$L$8</f>
        <v>0</v>
      </c>
      <c r="H325">
        <f>Table5[[#This Row],[% total]]*$L$6</f>
        <v>0</v>
      </c>
      <c r="I325" t="e">
        <f>(Table5[[#This Row],[Qi distribution]]/Table5[[#This Row],[Amt eligible]])*52</f>
        <v>#DIV/0!</v>
      </c>
      <c r="N325" t="s">
        <v>388</v>
      </c>
      <c r="O325">
        <v>9.1955945884775597E-3</v>
      </c>
    </row>
    <row r="326" spans="2:15" hidden="1" x14ac:dyDescent="0.2">
      <c r="B326" t="s">
        <v>326</v>
      </c>
      <c r="C326">
        <v>0</v>
      </c>
      <c r="D326">
        <f>VLOOKUP(Table5[[#This Row],[Wallet]],N:O,2,FALSE)</f>
        <v>0</v>
      </c>
      <c r="E326" t="str">
        <f>IF(Table5[[#This Row],[Balance 2]]&gt;=Table5[[#This Row],[Balance]],"yes","")</f>
        <v>yes</v>
      </c>
      <c r="F326">
        <f>IF(Table5[[#This Row],[Eligible?]]="yes",Table5[[#This Row],[Balance]],Table5[[#This Row],[Balance 2]])</f>
        <v>0</v>
      </c>
      <c r="G326">
        <f>Table5[[#This Row],[Amt eligible]]/$L$8</f>
        <v>0</v>
      </c>
      <c r="H326">
        <f>Table5[[#This Row],[% total]]*$L$6</f>
        <v>0</v>
      </c>
      <c r="I326" t="e">
        <f>(Table5[[#This Row],[Qi distribution]]/Table5[[#This Row],[Amt eligible]])*52</f>
        <v>#DIV/0!</v>
      </c>
      <c r="N326" t="s">
        <v>346</v>
      </c>
      <c r="O326">
        <v>3.41354851612387E-3</v>
      </c>
    </row>
    <row r="327" spans="2:15" hidden="1" x14ac:dyDescent="0.2">
      <c r="B327" t="s">
        <v>327</v>
      </c>
      <c r="C327">
        <v>0</v>
      </c>
      <c r="D327">
        <f>VLOOKUP(Table5[[#This Row],[Wallet]],N:O,2,FALSE)</f>
        <v>0</v>
      </c>
      <c r="E327" t="str">
        <f>IF(Table5[[#This Row],[Balance 2]]&gt;=Table5[[#This Row],[Balance]],"yes","")</f>
        <v>yes</v>
      </c>
      <c r="F327">
        <f>IF(Table5[[#This Row],[Eligible?]]="yes",Table5[[#This Row],[Balance]],Table5[[#This Row],[Balance 2]])</f>
        <v>0</v>
      </c>
      <c r="G327">
        <f>Table5[[#This Row],[Amt eligible]]/$L$8</f>
        <v>0</v>
      </c>
      <c r="H327">
        <f>Table5[[#This Row],[% total]]*$L$6</f>
        <v>0</v>
      </c>
      <c r="I327" t="e">
        <f>(Table5[[#This Row],[Qi distribution]]/Table5[[#This Row],[Amt eligible]])*52</f>
        <v>#DIV/0!</v>
      </c>
      <c r="N327" t="s">
        <v>301</v>
      </c>
      <c r="O327">
        <v>1.1999999999999999E-17</v>
      </c>
    </row>
    <row r="328" spans="2:15" hidden="1" x14ac:dyDescent="0.2">
      <c r="B328" t="s">
        <v>328</v>
      </c>
      <c r="C328">
        <v>0</v>
      </c>
      <c r="D328">
        <f>VLOOKUP(Table5[[#This Row],[Wallet]],N:O,2,FALSE)</f>
        <v>0</v>
      </c>
      <c r="E328" t="str">
        <f>IF(Table5[[#This Row],[Balance 2]]&gt;=Table5[[#This Row],[Balance]],"yes","")</f>
        <v>yes</v>
      </c>
      <c r="F328">
        <f>IF(Table5[[#This Row],[Eligible?]]="yes",Table5[[#This Row],[Balance]],Table5[[#This Row],[Balance 2]])</f>
        <v>0</v>
      </c>
      <c r="G328">
        <f>Table5[[#This Row],[Amt eligible]]/$L$8</f>
        <v>0</v>
      </c>
      <c r="H328">
        <f>Table5[[#This Row],[% total]]*$L$6</f>
        <v>0</v>
      </c>
      <c r="I328" t="e">
        <f>(Table5[[#This Row],[Qi distribution]]/Table5[[#This Row],[Amt eligible]])*52</f>
        <v>#DIV/0!</v>
      </c>
      <c r="N328" t="s">
        <v>302</v>
      </c>
      <c r="O328">
        <v>0</v>
      </c>
    </row>
    <row r="329" spans="2:15" hidden="1" x14ac:dyDescent="0.2">
      <c r="B329" t="s">
        <v>329</v>
      </c>
      <c r="C329">
        <v>0</v>
      </c>
      <c r="D329">
        <f>VLOOKUP(Table5[[#This Row],[Wallet]],N:O,2,FALSE)</f>
        <v>0</v>
      </c>
      <c r="E329" t="str">
        <f>IF(Table5[[#This Row],[Balance 2]]&gt;=Table5[[#This Row],[Balance]],"yes","")</f>
        <v>yes</v>
      </c>
      <c r="F329">
        <f>IF(Table5[[#This Row],[Eligible?]]="yes",Table5[[#This Row],[Balance]],Table5[[#This Row],[Balance 2]])</f>
        <v>0</v>
      </c>
      <c r="G329">
        <f>Table5[[#This Row],[Amt eligible]]/$L$8</f>
        <v>0</v>
      </c>
      <c r="H329">
        <f>Table5[[#This Row],[% total]]*$L$6</f>
        <v>0</v>
      </c>
      <c r="I329" t="e">
        <f>(Table5[[#This Row],[Qi distribution]]/Table5[[#This Row],[Amt eligible]])*52</f>
        <v>#DIV/0!</v>
      </c>
      <c r="N329" t="s">
        <v>303</v>
      </c>
      <c r="O329">
        <v>0</v>
      </c>
    </row>
    <row r="330" spans="2:15" hidden="1" x14ac:dyDescent="0.2">
      <c r="B330" t="s">
        <v>330</v>
      </c>
      <c r="C330">
        <v>0</v>
      </c>
      <c r="D330">
        <f>VLOOKUP(Table5[[#This Row],[Wallet]],N:O,2,FALSE)</f>
        <v>0</v>
      </c>
      <c r="E330" t="str">
        <f>IF(Table5[[#This Row],[Balance 2]]&gt;=Table5[[#This Row],[Balance]],"yes","")</f>
        <v>yes</v>
      </c>
      <c r="F330">
        <f>IF(Table5[[#This Row],[Eligible?]]="yes",Table5[[#This Row],[Balance]],Table5[[#This Row],[Balance 2]])</f>
        <v>0</v>
      </c>
      <c r="G330">
        <f>Table5[[#This Row],[Amt eligible]]/$L$8</f>
        <v>0</v>
      </c>
      <c r="H330">
        <f>Table5[[#This Row],[% total]]*$L$6</f>
        <v>0</v>
      </c>
      <c r="I330" t="e">
        <f>(Table5[[#This Row],[Qi distribution]]/Table5[[#This Row],[Amt eligible]])*52</f>
        <v>#DIV/0!</v>
      </c>
      <c r="N330" t="s">
        <v>160</v>
      </c>
      <c r="O330">
        <v>0</v>
      </c>
    </row>
    <row r="331" spans="2:15" hidden="1" x14ac:dyDescent="0.2">
      <c r="B331" t="s">
        <v>331</v>
      </c>
      <c r="C331">
        <v>0</v>
      </c>
      <c r="D331">
        <f>VLOOKUP(Table5[[#This Row],[Wallet]],N:O,2,FALSE)</f>
        <v>0</v>
      </c>
      <c r="E331" t="str">
        <f>IF(Table5[[#This Row],[Balance 2]]&gt;=Table5[[#This Row],[Balance]],"yes","")</f>
        <v>yes</v>
      </c>
      <c r="F331">
        <f>IF(Table5[[#This Row],[Eligible?]]="yes",Table5[[#This Row],[Balance]],Table5[[#This Row],[Balance 2]])</f>
        <v>0</v>
      </c>
      <c r="G331">
        <f>Table5[[#This Row],[Amt eligible]]/$L$8</f>
        <v>0</v>
      </c>
      <c r="H331">
        <f>Table5[[#This Row],[% total]]*$L$6</f>
        <v>0</v>
      </c>
      <c r="I331" t="e">
        <f>(Table5[[#This Row],[Qi distribution]]/Table5[[#This Row],[Amt eligible]])*52</f>
        <v>#DIV/0!</v>
      </c>
      <c r="N331" t="s">
        <v>305</v>
      </c>
      <c r="O331">
        <v>0</v>
      </c>
    </row>
    <row r="332" spans="2:15" hidden="1" x14ac:dyDescent="0.2">
      <c r="B332" t="s">
        <v>332</v>
      </c>
      <c r="C332">
        <v>0</v>
      </c>
      <c r="D332">
        <f>VLOOKUP(Table5[[#This Row],[Wallet]],N:O,2,FALSE)</f>
        <v>0</v>
      </c>
      <c r="E332" t="str">
        <f>IF(Table5[[#This Row],[Balance 2]]&gt;=Table5[[#This Row],[Balance]],"yes","")</f>
        <v>yes</v>
      </c>
      <c r="F332">
        <f>IF(Table5[[#This Row],[Eligible?]]="yes",Table5[[#This Row],[Balance]],Table5[[#This Row],[Balance 2]])</f>
        <v>0</v>
      </c>
      <c r="G332">
        <f>Table5[[#This Row],[Amt eligible]]/$L$8</f>
        <v>0</v>
      </c>
      <c r="H332">
        <f>Table5[[#This Row],[% total]]*$L$6</f>
        <v>0</v>
      </c>
      <c r="I332" t="e">
        <f>(Table5[[#This Row],[Qi distribution]]/Table5[[#This Row],[Amt eligible]])*52</f>
        <v>#DIV/0!</v>
      </c>
      <c r="N332" t="s">
        <v>306</v>
      </c>
      <c r="O332">
        <v>0</v>
      </c>
    </row>
    <row r="333" spans="2:15" hidden="1" x14ac:dyDescent="0.2">
      <c r="B333" t="s">
        <v>333</v>
      </c>
      <c r="C333">
        <v>0</v>
      </c>
      <c r="D333">
        <f>VLOOKUP(Table5[[#This Row],[Wallet]],N:O,2,FALSE)</f>
        <v>0</v>
      </c>
      <c r="E333" t="str">
        <f>IF(Table5[[#This Row],[Balance 2]]&gt;=Table5[[#This Row],[Balance]],"yes","")</f>
        <v>yes</v>
      </c>
      <c r="F333">
        <f>IF(Table5[[#This Row],[Eligible?]]="yes",Table5[[#This Row],[Balance]],Table5[[#This Row],[Balance 2]])</f>
        <v>0</v>
      </c>
      <c r="G333">
        <f>Table5[[#This Row],[Amt eligible]]/$L$8</f>
        <v>0</v>
      </c>
      <c r="H333">
        <f>Table5[[#This Row],[% total]]*$L$6</f>
        <v>0</v>
      </c>
      <c r="I333" t="e">
        <f>(Table5[[#This Row],[Qi distribution]]/Table5[[#This Row],[Amt eligible]])*52</f>
        <v>#DIV/0!</v>
      </c>
      <c r="N333" t="s">
        <v>307</v>
      </c>
      <c r="O333">
        <v>0</v>
      </c>
    </row>
    <row r="334" spans="2:15" hidden="1" x14ac:dyDescent="0.2">
      <c r="B334" t="s">
        <v>334</v>
      </c>
      <c r="C334">
        <v>0</v>
      </c>
      <c r="D334">
        <f>VLOOKUP(Table5[[#This Row],[Wallet]],N:O,2,FALSE)</f>
        <v>0</v>
      </c>
      <c r="E334" t="str">
        <f>IF(Table5[[#This Row],[Balance 2]]&gt;=Table5[[#This Row],[Balance]],"yes","")</f>
        <v>yes</v>
      </c>
      <c r="F334">
        <f>IF(Table5[[#This Row],[Eligible?]]="yes",Table5[[#This Row],[Balance]],Table5[[#This Row],[Balance 2]])</f>
        <v>0</v>
      </c>
      <c r="G334">
        <f>Table5[[#This Row],[Amt eligible]]/$L$8</f>
        <v>0</v>
      </c>
      <c r="H334">
        <f>Table5[[#This Row],[% total]]*$L$6</f>
        <v>0</v>
      </c>
      <c r="I334" t="e">
        <f>(Table5[[#This Row],[Qi distribution]]/Table5[[#This Row],[Amt eligible]])*52</f>
        <v>#DIV/0!</v>
      </c>
      <c r="N334" t="s">
        <v>308</v>
      </c>
      <c r="O334">
        <v>0</v>
      </c>
    </row>
    <row r="335" spans="2:15" hidden="1" x14ac:dyDescent="0.2">
      <c r="B335" t="s">
        <v>335</v>
      </c>
      <c r="C335">
        <v>0</v>
      </c>
      <c r="D335">
        <f>VLOOKUP(Table5[[#This Row],[Wallet]],N:O,2,FALSE)</f>
        <v>0</v>
      </c>
      <c r="E335" t="str">
        <f>IF(Table5[[#This Row],[Balance 2]]&gt;=Table5[[#This Row],[Balance]],"yes","")</f>
        <v>yes</v>
      </c>
      <c r="F335">
        <f>IF(Table5[[#This Row],[Eligible?]]="yes",Table5[[#This Row],[Balance]],Table5[[#This Row],[Balance 2]])</f>
        <v>0</v>
      </c>
      <c r="G335">
        <f>Table5[[#This Row],[Amt eligible]]/$L$8</f>
        <v>0</v>
      </c>
      <c r="H335">
        <f>Table5[[#This Row],[% total]]*$L$6</f>
        <v>0</v>
      </c>
      <c r="I335" t="e">
        <f>(Table5[[#This Row],[Qi distribution]]/Table5[[#This Row],[Amt eligible]])*52</f>
        <v>#DIV/0!</v>
      </c>
      <c r="N335" t="s">
        <v>309</v>
      </c>
      <c r="O335">
        <v>0</v>
      </c>
    </row>
    <row r="336" spans="2:15" hidden="1" x14ac:dyDescent="0.2">
      <c r="B336" t="s">
        <v>336</v>
      </c>
      <c r="C336">
        <v>0</v>
      </c>
      <c r="D336">
        <f>VLOOKUP(Table5[[#This Row],[Wallet]],N:O,2,FALSE)</f>
        <v>0</v>
      </c>
      <c r="E336" t="str">
        <f>IF(Table5[[#This Row],[Balance 2]]&gt;=Table5[[#This Row],[Balance]],"yes","")</f>
        <v>yes</v>
      </c>
      <c r="F336">
        <f>IF(Table5[[#This Row],[Eligible?]]="yes",Table5[[#This Row],[Balance]],Table5[[#This Row],[Balance 2]])</f>
        <v>0</v>
      </c>
      <c r="G336">
        <f>Table5[[#This Row],[Amt eligible]]/$L$8</f>
        <v>0</v>
      </c>
      <c r="H336">
        <f>Table5[[#This Row],[% total]]*$L$6</f>
        <v>0</v>
      </c>
      <c r="I336" t="e">
        <f>(Table5[[#This Row],[Qi distribution]]/Table5[[#This Row],[Amt eligible]])*52</f>
        <v>#DIV/0!</v>
      </c>
      <c r="N336" t="s">
        <v>185</v>
      </c>
      <c r="O336">
        <v>0</v>
      </c>
    </row>
    <row r="337" spans="2:15" hidden="1" x14ac:dyDescent="0.2">
      <c r="B337" t="s">
        <v>337</v>
      </c>
      <c r="C337">
        <v>0</v>
      </c>
      <c r="D337">
        <f>VLOOKUP(Table5[[#This Row],[Wallet]],N:O,2,FALSE)</f>
        <v>0</v>
      </c>
      <c r="E337" t="str">
        <f>IF(Table5[[#This Row],[Balance 2]]&gt;=Table5[[#This Row],[Balance]],"yes","")</f>
        <v>yes</v>
      </c>
      <c r="F337">
        <f>IF(Table5[[#This Row],[Eligible?]]="yes",Table5[[#This Row],[Balance]],Table5[[#This Row],[Balance 2]])</f>
        <v>0</v>
      </c>
      <c r="G337">
        <f>Table5[[#This Row],[Amt eligible]]/$L$8</f>
        <v>0</v>
      </c>
      <c r="H337">
        <f>Table5[[#This Row],[% total]]*$L$6</f>
        <v>0</v>
      </c>
      <c r="I337" t="e">
        <f>(Table5[[#This Row],[Qi distribution]]/Table5[[#This Row],[Amt eligible]])*52</f>
        <v>#DIV/0!</v>
      </c>
      <c r="N337" t="s">
        <v>266</v>
      </c>
      <c r="O337">
        <v>0</v>
      </c>
    </row>
    <row r="338" spans="2:15" hidden="1" x14ac:dyDescent="0.2">
      <c r="B338" t="s">
        <v>338</v>
      </c>
      <c r="C338">
        <v>0</v>
      </c>
      <c r="D338">
        <f>VLOOKUP(Table5[[#This Row],[Wallet]],N:O,2,FALSE)</f>
        <v>0</v>
      </c>
      <c r="E338" t="str">
        <f>IF(Table5[[#This Row],[Balance 2]]&gt;=Table5[[#This Row],[Balance]],"yes","")</f>
        <v>yes</v>
      </c>
      <c r="F338">
        <f>IF(Table5[[#This Row],[Eligible?]]="yes",Table5[[#This Row],[Balance]],Table5[[#This Row],[Balance 2]])</f>
        <v>0</v>
      </c>
      <c r="G338">
        <f>Table5[[#This Row],[Amt eligible]]/$L$8</f>
        <v>0</v>
      </c>
      <c r="H338">
        <f>Table5[[#This Row],[% total]]*$L$6</f>
        <v>0</v>
      </c>
      <c r="I338" t="e">
        <f>(Table5[[#This Row],[Qi distribution]]/Table5[[#This Row],[Amt eligible]])*52</f>
        <v>#DIV/0!</v>
      </c>
      <c r="N338" t="s">
        <v>311</v>
      </c>
      <c r="O338">
        <v>0</v>
      </c>
    </row>
    <row r="339" spans="2:15" hidden="1" x14ac:dyDescent="0.2">
      <c r="B339" t="s">
        <v>339</v>
      </c>
      <c r="C339">
        <v>0</v>
      </c>
      <c r="D339">
        <f>VLOOKUP(Table5[[#This Row],[Wallet]],N:O,2,FALSE)</f>
        <v>0</v>
      </c>
      <c r="E339" t="str">
        <f>IF(Table5[[#This Row],[Balance 2]]&gt;=Table5[[#This Row],[Balance]],"yes","")</f>
        <v>yes</v>
      </c>
      <c r="F339">
        <f>IF(Table5[[#This Row],[Eligible?]]="yes",Table5[[#This Row],[Balance]],Table5[[#This Row],[Balance 2]])</f>
        <v>0</v>
      </c>
      <c r="G339">
        <f>Table5[[#This Row],[Amt eligible]]/$L$8</f>
        <v>0</v>
      </c>
      <c r="H339">
        <f>Table5[[#This Row],[% total]]*$L$6</f>
        <v>0</v>
      </c>
      <c r="I339" t="e">
        <f>(Table5[[#This Row],[Qi distribution]]/Table5[[#This Row],[Amt eligible]])*52</f>
        <v>#DIV/0!</v>
      </c>
      <c r="N339" t="s">
        <v>229</v>
      </c>
      <c r="O339">
        <v>0</v>
      </c>
    </row>
    <row r="340" spans="2:15" hidden="1" x14ac:dyDescent="0.2">
      <c r="B340" t="s">
        <v>340</v>
      </c>
      <c r="C340">
        <v>0</v>
      </c>
      <c r="D340">
        <f>VLOOKUP(Table5[[#This Row],[Wallet]],N:O,2,FALSE)</f>
        <v>0</v>
      </c>
      <c r="E340" t="str">
        <f>IF(Table5[[#This Row],[Balance 2]]&gt;=Table5[[#This Row],[Balance]],"yes","")</f>
        <v>yes</v>
      </c>
      <c r="F340">
        <f>IF(Table5[[#This Row],[Eligible?]]="yes",Table5[[#This Row],[Balance]],Table5[[#This Row],[Balance 2]])</f>
        <v>0</v>
      </c>
      <c r="G340">
        <f>Table5[[#This Row],[Amt eligible]]/$L$8</f>
        <v>0</v>
      </c>
      <c r="H340">
        <f>Table5[[#This Row],[% total]]*$L$6</f>
        <v>0</v>
      </c>
      <c r="I340" t="e">
        <f>(Table5[[#This Row],[Qi distribution]]/Table5[[#This Row],[Amt eligible]])*52</f>
        <v>#DIV/0!</v>
      </c>
      <c r="N340" t="s">
        <v>148</v>
      </c>
      <c r="O340">
        <v>0</v>
      </c>
    </row>
    <row r="341" spans="2:15" hidden="1" x14ac:dyDescent="0.2">
      <c r="B341" t="s">
        <v>341</v>
      </c>
      <c r="C341">
        <v>0</v>
      </c>
      <c r="D341">
        <f>VLOOKUP(Table5[[#This Row],[Wallet]],N:O,2,FALSE)</f>
        <v>0</v>
      </c>
      <c r="E341" t="str">
        <f>IF(Table5[[#This Row],[Balance 2]]&gt;=Table5[[#This Row],[Balance]],"yes","")</f>
        <v>yes</v>
      </c>
      <c r="F341">
        <f>IF(Table5[[#This Row],[Eligible?]]="yes",Table5[[#This Row],[Balance]],Table5[[#This Row],[Balance 2]])</f>
        <v>0</v>
      </c>
      <c r="G341">
        <f>Table5[[#This Row],[Amt eligible]]/$L$8</f>
        <v>0</v>
      </c>
      <c r="H341">
        <f>Table5[[#This Row],[% total]]*$L$6</f>
        <v>0</v>
      </c>
      <c r="I341" t="e">
        <f>(Table5[[#This Row],[Qi distribution]]/Table5[[#This Row],[Amt eligible]])*52</f>
        <v>#DIV/0!</v>
      </c>
      <c r="N341" t="s">
        <v>240</v>
      </c>
      <c r="O341">
        <v>0</v>
      </c>
    </row>
    <row r="342" spans="2:15" hidden="1" x14ac:dyDescent="0.2">
      <c r="B342" t="s">
        <v>342</v>
      </c>
      <c r="C342">
        <v>0</v>
      </c>
      <c r="D342">
        <f>VLOOKUP(Table5[[#This Row],[Wallet]],N:O,2,FALSE)</f>
        <v>98.333014946502303</v>
      </c>
      <c r="E342" t="str">
        <f>IF(Table5[[#This Row],[Balance 2]]&gt;=Table5[[#This Row],[Balance]],"yes","")</f>
        <v>yes</v>
      </c>
      <c r="F342">
        <f>IF(Table5[[#This Row],[Eligible?]]="yes",Table5[[#This Row],[Balance]],Table5[[#This Row],[Balance 2]])</f>
        <v>0</v>
      </c>
      <c r="G342">
        <f>Table5[[#This Row],[Amt eligible]]/$L$8</f>
        <v>0</v>
      </c>
      <c r="H342">
        <f>Table5[[#This Row],[% total]]*$L$6</f>
        <v>0</v>
      </c>
      <c r="I342" t="e">
        <f>(Table5[[#This Row],[Qi distribution]]/Table5[[#This Row],[Amt eligible]])*52</f>
        <v>#DIV/0!</v>
      </c>
      <c r="N342" t="s">
        <v>312</v>
      </c>
      <c r="O342">
        <v>0</v>
      </c>
    </row>
    <row r="343" spans="2:15" hidden="1" x14ac:dyDescent="0.2">
      <c r="B343" t="s">
        <v>343</v>
      </c>
      <c r="C343">
        <v>0</v>
      </c>
      <c r="D343">
        <f>VLOOKUP(Table5[[#This Row],[Wallet]],N:O,2,FALSE)</f>
        <v>0</v>
      </c>
      <c r="E343" t="str">
        <f>IF(Table5[[#This Row],[Balance 2]]&gt;=Table5[[#This Row],[Balance]],"yes","")</f>
        <v>yes</v>
      </c>
      <c r="F343">
        <f>IF(Table5[[#This Row],[Eligible?]]="yes",Table5[[#This Row],[Balance]],Table5[[#This Row],[Balance 2]])</f>
        <v>0</v>
      </c>
      <c r="G343">
        <f>Table5[[#This Row],[Amt eligible]]/$L$8</f>
        <v>0</v>
      </c>
      <c r="H343">
        <f>Table5[[#This Row],[% total]]*$L$6</f>
        <v>0</v>
      </c>
      <c r="I343" t="e">
        <f>(Table5[[#This Row],[Qi distribution]]/Table5[[#This Row],[Amt eligible]])*52</f>
        <v>#DIV/0!</v>
      </c>
      <c r="N343" t="s">
        <v>313</v>
      </c>
      <c r="O343">
        <v>0</v>
      </c>
    </row>
    <row r="344" spans="2:15" hidden="1" x14ac:dyDescent="0.2">
      <c r="B344" t="s">
        <v>344</v>
      </c>
      <c r="C344">
        <v>0</v>
      </c>
      <c r="D344">
        <f>VLOOKUP(Table5[[#This Row],[Wallet]],N:O,2,FALSE)</f>
        <v>2.0153465150338201</v>
      </c>
      <c r="E344" t="str">
        <f>IF(Table5[[#This Row],[Balance 2]]&gt;=Table5[[#This Row],[Balance]],"yes","")</f>
        <v>yes</v>
      </c>
      <c r="F344">
        <f>IF(Table5[[#This Row],[Eligible?]]="yes",Table5[[#This Row],[Balance]],Table5[[#This Row],[Balance 2]])</f>
        <v>0</v>
      </c>
      <c r="G344">
        <f>Table5[[#This Row],[Amt eligible]]/$L$8</f>
        <v>0</v>
      </c>
      <c r="H344">
        <f>Table5[[#This Row],[% total]]*$L$6</f>
        <v>0</v>
      </c>
      <c r="I344" t="e">
        <f>(Table5[[#This Row],[Qi distribution]]/Table5[[#This Row],[Amt eligible]])*52</f>
        <v>#DIV/0!</v>
      </c>
      <c r="N344" t="s">
        <v>314</v>
      </c>
      <c r="O344">
        <v>0</v>
      </c>
    </row>
    <row r="345" spans="2:15" hidden="1" x14ac:dyDescent="0.2">
      <c r="B345" t="s">
        <v>345</v>
      </c>
      <c r="C345">
        <v>0</v>
      </c>
      <c r="D345">
        <f>VLOOKUP(Table5[[#This Row],[Wallet]],N:O,2,FALSE)</f>
        <v>0</v>
      </c>
      <c r="E345" t="str">
        <f>IF(Table5[[#This Row],[Balance 2]]&gt;=Table5[[#This Row],[Balance]],"yes","")</f>
        <v>yes</v>
      </c>
      <c r="F345">
        <f>IF(Table5[[#This Row],[Eligible?]]="yes",Table5[[#This Row],[Balance]],Table5[[#This Row],[Balance 2]])</f>
        <v>0</v>
      </c>
      <c r="G345">
        <f>Table5[[#This Row],[Amt eligible]]/$L$8</f>
        <v>0</v>
      </c>
      <c r="H345">
        <f>Table5[[#This Row],[% total]]*$L$6</f>
        <v>0</v>
      </c>
      <c r="I345" t="e">
        <f>(Table5[[#This Row],[Qi distribution]]/Table5[[#This Row],[Amt eligible]])*52</f>
        <v>#DIV/0!</v>
      </c>
      <c r="N345" t="s">
        <v>315</v>
      </c>
      <c r="O345">
        <v>0</v>
      </c>
    </row>
    <row r="346" spans="2:15" hidden="1" x14ac:dyDescent="0.2">
      <c r="B346" t="s">
        <v>346</v>
      </c>
      <c r="C346">
        <v>0</v>
      </c>
      <c r="D346">
        <f>VLOOKUP(Table5[[#This Row],[Wallet]],N:O,2,FALSE)</f>
        <v>3.41354851612387E-3</v>
      </c>
      <c r="E346" t="str">
        <f>IF(Table5[[#This Row],[Balance 2]]&gt;=Table5[[#This Row],[Balance]],"yes","")</f>
        <v>yes</v>
      </c>
      <c r="F346">
        <f>IF(Table5[[#This Row],[Eligible?]]="yes",Table5[[#This Row],[Balance]],Table5[[#This Row],[Balance 2]])</f>
        <v>0</v>
      </c>
      <c r="G346">
        <f>Table5[[#This Row],[Amt eligible]]/$L$8</f>
        <v>0</v>
      </c>
      <c r="H346">
        <f>Table5[[#This Row],[% total]]*$L$6</f>
        <v>0</v>
      </c>
      <c r="I346" t="e">
        <f>(Table5[[#This Row],[Qi distribution]]/Table5[[#This Row],[Amt eligible]])*52</f>
        <v>#DIV/0!</v>
      </c>
      <c r="N346" t="s">
        <v>317</v>
      </c>
      <c r="O346">
        <v>0</v>
      </c>
    </row>
    <row r="347" spans="2:15" hidden="1" x14ac:dyDescent="0.2">
      <c r="B347" t="s">
        <v>347</v>
      </c>
      <c r="C347">
        <v>0</v>
      </c>
      <c r="D347">
        <f>VLOOKUP(Table5[[#This Row],[Wallet]],N:O,2,FALSE)</f>
        <v>0</v>
      </c>
      <c r="E347" t="str">
        <f>IF(Table5[[#This Row],[Balance 2]]&gt;=Table5[[#This Row],[Balance]],"yes","")</f>
        <v>yes</v>
      </c>
      <c r="F347">
        <f>IF(Table5[[#This Row],[Eligible?]]="yes",Table5[[#This Row],[Balance]],Table5[[#This Row],[Balance 2]])</f>
        <v>0</v>
      </c>
      <c r="G347">
        <f>Table5[[#This Row],[Amt eligible]]/$L$8</f>
        <v>0</v>
      </c>
      <c r="H347">
        <f>Table5[[#This Row],[% total]]*$L$6</f>
        <v>0</v>
      </c>
      <c r="I347" t="e">
        <f>(Table5[[#This Row],[Qi distribution]]/Table5[[#This Row],[Amt eligible]])*52</f>
        <v>#DIV/0!</v>
      </c>
      <c r="N347" t="s">
        <v>318</v>
      </c>
      <c r="O347">
        <v>0</v>
      </c>
    </row>
    <row r="348" spans="2:15" hidden="1" x14ac:dyDescent="0.2">
      <c r="B348" t="s">
        <v>348</v>
      </c>
      <c r="C348">
        <v>0</v>
      </c>
      <c r="D348">
        <f>VLOOKUP(Table5[[#This Row],[Wallet]],N:O,2,FALSE)</f>
        <v>0</v>
      </c>
      <c r="E348" t="str">
        <f>IF(Table5[[#This Row],[Balance 2]]&gt;=Table5[[#This Row],[Balance]],"yes","")</f>
        <v>yes</v>
      </c>
      <c r="F348">
        <f>IF(Table5[[#This Row],[Eligible?]]="yes",Table5[[#This Row],[Balance]],Table5[[#This Row],[Balance 2]])</f>
        <v>0</v>
      </c>
      <c r="G348">
        <f>Table5[[#This Row],[Amt eligible]]/$L$8</f>
        <v>0</v>
      </c>
      <c r="H348">
        <f>Table5[[#This Row],[% total]]*$L$6</f>
        <v>0</v>
      </c>
      <c r="I348" t="e">
        <f>(Table5[[#This Row],[Qi distribution]]/Table5[[#This Row],[Amt eligible]])*52</f>
        <v>#DIV/0!</v>
      </c>
      <c r="N348" t="s">
        <v>200</v>
      </c>
      <c r="O348">
        <v>0</v>
      </c>
    </row>
    <row r="349" spans="2:15" hidden="1" x14ac:dyDescent="0.2">
      <c r="B349" t="s">
        <v>349</v>
      </c>
      <c r="C349">
        <v>0</v>
      </c>
      <c r="D349">
        <f>VLOOKUP(Table5[[#This Row],[Wallet]],N:O,2,FALSE)</f>
        <v>0</v>
      </c>
      <c r="E349" t="str">
        <f>IF(Table5[[#This Row],[Balance 2]]&gt;=Table5[[#This Row],[Balance]],"yes","")</f>
        <v>yes</v>
      </c>
      <c r="F349">
        <f>IF(Table5[[#This Row],[Eligible?]]="yes",Table5[[#This Row],[Balance]],Table5[[#This Row],[Balance 2]])</f>
        <v>0</v>
      </c>
      <c r="G349">
        <f>Table5[[#This Row],[Amt eligible]]/$L$8</f>
        <v>0</v>
      </c>
      <c r="H349">
        <f>Table5[[#This Row],[% total]]*$L$6</f>
        <v>0</v>
      </c>
      <c r="I349" t="e">
        <f>(Table5[[#This Row],[Qi distribution]]/Table5[[#This Row],[Amt eligible]])*52</f>
        <v>#DIV/0!</v>
      </c>
      <c r="N349" t="s">
        <v>319</v>
      </c>
      <c r="O349">
        <v>0</v>
      </c>
    </row>
    <row r="350" spans="2:15" hidden="1" x14ac:dyDescent="0.2">
      <c r="B350" t="s">
        <v>350</v>
      </c>
      <c r="C350">
        <v>0</v>
      </c>
      <c r="D350">
        <f>VLOOKUP(Table5[[#This Row],[Wallet]],N:O,2,FALSE)</f>
        <v>5.9135739706423696</v>
      </c>
      <c r="E350" t="str">
        <f>IF(Table5[[#This Row],[Balance 2]]&gt;=Table5[[#This Row],[Balance]],"yes","")</f>
        <v>yes</v>
      </c>
      <c r="F350">
        <f>IF(Table5[[#This Row],[Eligible?]]="yes",Table5[[#This Row],[Balance]],Table5[[#This Row],[Balance 2]])</f>
        <v>0</v>
      </c>
      <c r="G350">
        <f>Table5[[#This Row],[Amt eligible]]/$L$8</f>
        <v>0</v>
      </c>
      <c r="H350">
        <f>Table5[[#This Row],[% total]]*$L$6</f>
        <v>0</v>
      </c>
      <c r="I350" t="e">
        <f>(Table5[[#This Row],[Qi distribution]]/Table5[[#This Row],[Amt eligible]])*52</f>
        <v>#DIV/0!</v>
      </c>
      <c r="N350" t="s">
        <v>320</v>
      </c>
      <c r="O350">
        <v>0</v>
      </c>
    </row>
    <row r="351" spans="2:15" hidden="1" x14ac:dyDescent="0.2">
      <c r="B351" t="s">
        <v>351</v>
      </c>
      <c r="C351">
        <v>0</v>
      </c>
      <c r="D351">
        <f>VLOOKUP(Table5[[#This Row],[Wallet]],N:O,2,FALSE)</f>
        <v>0</v>
      </c>
      <c r="E351" t="str">
        <f>IF(Table5[[#This Row],[Balance 2]]&gt;=Table5[[#This Row],[Balance]],"yes","")</f>
        <v>yes</v>
      </c>
      <c r="F351">
        <f>IF(Table5[[#This Row],[Eligible?]]="yes",Table5[[#This Row],[Balance]],Table5[[#This Row],[Balance 2]])</f>
        <v>0</v>
      </c>
      <c r="G351">
        <f>Table5[[#This Row],[Amt eligible]]/$L$8</f>
        <v>0</v>
      </c>
      <c r="H351">
        <f>Table5[[#This Row],[% total]]*$L$6</f>
        <v>0</v>
      </c>
      <c r="I351" t="e">
        <f>(Table5[[#This Row],[Qi distribution]]/Table5[[#This Row],[Amt eligible]])*52</f>
        <v>#DIV/0!</v>
      </c>
      <c r="N351" t="s">
        <v>66</v>
      </c>
      <c r="O351">
        <v>0</v>
      </c>
    </row>
    <row r="352" spans="2:15" hidden="1" x14ac:dyDescent="0.2">
      <c r="B352" t="s">
        <v>352</v>
      </c>
      <c r="C352">
        <v>0</v>
      </c>
      <c r="D352">
        <f>VLOOKUP(Table5[[#This Row],[Wallet]],N:O,2,FALSE)</f>
        <v>0</v>
      </c>
      <c r="E352" t="str">
        <f>IF(Table5[[#This Row],[Balance 2]]&gt;=Table5[[#This Row],[Balance]],"yes","")</f>
        <v>yes</v>
      </c>
      <c r="F352">
        <f>IF(Table5[[#This Row],[Eligible?]]="yes",Table5[[#This Row],[Balance]],Table5[[#This Row],[Balance 2]])</f>
        <v>0</v>
      </c>
      <c r="G352">
        <f>Table5[[#This Row],[Amt eligible]]/$L$8</f>
        <v>0</v>
      </c>
      <c r="H352">
        <f>Table5[[#This Row],[% total]]*$L$6</f>
        <v>0</v>
      </c>
      <c r="I352" t="e">
        <f>(Table5[[#This Row],[Qi distribution]]/Table5[[#This Row],[Amt eligible]])*52</f>
        <v>#DIV/0!</v>
      </c>
      <c r="N352" t="s">
        <v>182</v>
      </c>
      <c r="O352">
        <v>0</v>
      </c>
    </row>
    <row r="353" spans="2:15" hidden="1" x14ac:dyDescent="0.2">
      <c r="B353" t="s">
        <v>353</v>
      </c>
      <c r="C353">
        <v>0</v>
      </c>
      <c r="D353">
        <f>VLOOKUP(Table5[[#This Row],[Wallet]],N:O,2,FALSE)</f>
        <v>0</v>
      </c>
      <c r="E353" t="str">
        <f>IF(Table5[[#This Row],[Balance 2]]&gt;=Table5[[#This Row],[Balance]],"yes","")</f>
        <v>yes</v>
      </c>
      <c r="F353">
        <f>IF(Table5[[#This Row],[Eligible?]]="yes",Table5[[#This Row],[Balance]],Table5[[#This Row],[Balance 2]])</f>
        <v>0</v>
      </c>
      <c r="G353">
        <f>Table5[[#This Row],[Amt eligible]]/$L$8</f>
        <v>0</v>
      </c>
      <c r="H353">
        <f>Table5[[#This Row],[% total]]*$L$6</f>
        <v>0</v>
      </c>
      <c r="I353" t="e">
        <f>(Table5[[#This Row],[Qi distribution]]/Table5[[#This Row],[Amt eligible]])*52</f>
        <v>#DIV/0!</v>
      </c>
      <c r="N353" t="s">
        <v>321</v>
      </c>
      <c r="O353">
        <v>0</v>
      </c>
    </row>
    <row r="354" spans="2:15" x14ac:dyDescent="0.2">
      <c r="N354" t="s">
        <v>258</v>
      </c>
      <c r="O354">
        <v>0</v>
      </c>
    </row>
    <row r="355" spans="2:15" x14ac:dyDescent="0.2">
      <c r="N355" t="s">
        <v>38</v>
      </c>
      <c r="O355">
        <v>0</v>
      </c>
    </row>
    <row r="356" spans="2:15" x14ac:dyDescent="0.2">
      <c r="N356" t="s">
        <v>322</v>
      </c>
      <c r="O356">
        <v>0</v>
      </c>
    </row>
    <row r="357" spans="2:15" x14ac:dyDescent="0.2">
      <c r="N357" t="s">
        <v>323</v>
      </c>
      <c r="O357">
        <v>0</v>
      </c>
    </row>
    <row r="358" spans="2:15" x14ac:dyDescent="0.2">
      <c r="N358" t="s">
        <v>324</v>
      </c>
      <c r="O358">
        <v>0</v>
      </c>
    </row>
    <row r="359" spans="2:15" x14ac:dyDescent="0.2">
      <c r="N359" t="s">
        <v>325</v>
      </c>
      <c r="O359">
        <v>0</v>
      </c>
    </row>
    <row r="360" spans="2:15" x14ac:dyDescent="0.2">
      <c r="N360" t="s">
        <v>326</v>
      </c>
      <c r="O360">
        <v>0</v>
      </c>
    </row>
    <row r="361" spans="2:15" x14ac:dyDescent="0.2">
      <c r="N361" t="s">
        <v>327</v>
      </c>
      <c r="O361">
        <v>0</v>
      </c>
    </row>
    <row r="362" spans="2:15" x14ac:dyDescent="0.2">
      <c r="N362" t="s">
        <v>328</v>
      </c>
      <c r="O362">
        <v>0</v>
      </c>
    </row>
    <row r="363" spans="2:15" x14ac:dyDescent="0.2">
      <c r="N363" t="s">
        <v>329</v>
      </c>
      <c r="O363">
        <v>0</v>
      </c>
    </row>
    <row r="364" spans="2:15" x14ac:dyDescent="0.2">
      <c r="N364" t="s">
        <v>330</v>
      </c>
      <c r="O364">
        <v>0</v>
      </c>
    </row>
    <row r="365" spans="2:15" x14ac:dyDescent="0.2">
      <c r="N365" t="s">
        <v>331</v>
      </c>
      <c r="O365">
        <v>0</v>
      </c>
    </row>
    <row r="366" spans="2:15" x14ac:dyDescent="0.2">
      <c r="N366" t="s">
        <v>332</v>
      </c>
      <c r="O366">
        <v>0</v>
      </c>
    </row>
    <row r="367" spans="2:15" x14ac:dyDescent="0.2">
      <c r="N367" t="s">
        <v>333</v>
      </c>
      <c r="O367">
        <v>0</v>
      </c>
    </row>
    <row r="368" spans="2:15" x14ac:dyDescent="0.2">
      <c r="N368" t="s">
        <v>202</v>
      </c>
      <c r="O368">
        <v>0</v>
      </c>
    </row>
    <row r="369" spans="14:15" x14ac:dyDescent="0.2">
      <c r="N369" t="s">
        <v>334</v>
      </c>
      <c r="O369">
        <v>0</v>
      </c>
    </row>
    <row r="370" spans="14:15" x14ac:dyDescent="0.2">
      <c r="N370" t="s">
        <v>335</v>
      </c>
      <c r="O370">
        <v>0</v>
      </c>
    </row>
    <row r="371" spans="14:15" x14ac:dyDescent="0.2">
      <c r="N371" t="s">
        <v>336</v>
      </c>
      <c r="O371">
        <v>0</v>
      </c>
    </row>
    <row r="372" spans="14:15" x14ac:dyDescent="0.2">
      <c r="N372" t="s">
        <v>48</v>
      </c>
      <c r="O372">
        <v>0</v>
      </c>
    </row>
    <row r="373" spans="14:15" x14ac:dyDescent="0.2">
      <c r="N373" t="s">
        <v>337</v>
      </c>
      <c r="O373">
        <v>0</v>
      </c>
    </row>
    <row r="374" spans="14:15" x14ac:dyDescent="0.2">
      <c r="N374" t="s">
        <v>338</v>
      </c>
      <c r="O374">
        <v>0</v>
      </c>
    </row>
    <row r="375" spans="14:15" x14ac:dyDescent="0.2">
      <c r="N375" t="s">
        <v>339</v>
      </c>
      <c r="O375">
        <v>0</v>
      </c>
    </row>
    <row r="376" spans="14:15" x14ac:dyDescent="0.2">
      <c r="N376" t="s">
        <v>340</v>
      </c>
      <c r="O376">
        <v>0</v>
      </c>
    </row>
    <row r="377" spans="14:15" x14ac:dyDescent="0.2">
      <c r="N377" t="s">
        <v>341</v>
      </c>
      <c r="O377">
        <v>0</v>
      </c>
    </row>
    <row r="378" spans="14:15" x14ac:dyDescent="0.2">
      <c r="N378" t="s">
        <v>343</v>
      </c>
      <c r="O378">
        <v>0</v>
      </c>
    </row>
    <row r="379" spans="14:15" x14ac:dyDescent="0.2">
      <c r="N379" t="s">
        <v>345</v>
      </c>
      <c r="O379">
        <v>0</v>
      </c>
    </row>
    <row r="380" spans="14:15" x14ac:dyDescent="0.2">
      <c r="N380" t="s">
        <v>22</v>
      </c>
      <c r="O380">
        <v>0</v>
      </c>
    </row>
    <row r="381" spans="14:15" x14ac:dyDescent="0.2">
      <c r="N381" t="s">
        <v>347</v>
      </c>
      <c r="O381">
        <v>0</v>
      </c>
    </row>
    <row r="382" spans="14:15" x14ac:dyDescent="0.2">
      <c r="N382" t="s">
        <v>348</v>
      </c>
      <c r="O382">
        <v>0</v>
      </c>
    </row>
    <row r="383" spans="14:15" x14ac:dyDescent="0.2">
      <c r="N383" t="s">
        <v>349</v>
      </c>
      <c r="O383">
        <v>0</v>
      </c>
    </row>
    <row r="384" spans="14:15" x14ac:dyDescent="0.2">
      <c r="N384" t="s">
        <v>247</v>
      </c>
      <c r="O384">
        <v>0</v>
      </c>
    </row>
    <row r="385" spans="14:15" x14ac:dyDescent="0.2">
      <c r="N385" t="s">
        <v>351</v>
      </c>
      <c r="O385">
        <v>0</v>
      </c>
    </row>
    <row r="386" spans="14:15" x14ac:dyDescent="0.2">
      <c r="N386" t="s">
        <v>352</v>
      </c>
      <c r="O386">
        <v>0</v>
      </c>
    </row>
    <row r="387" spans="14:15" x14ac:dyDescent="0.2">
      <c r="N387" t="s">
        <v>146</v>
      </c>
      <c r="O387">
        <v>0</v>
      </c>
    </row>
    <row r="388" spans="14:15" x14ac:dyDescent="0.2">
      <c r="N388" t="s">
        <v>353</v>
      </c>
      <c r="O388">
        <v>0</v>
      </c>
    </row>
    <row r="389" spans="14:15" x14ac:dyDescent="0.2">
      <c r="N389" t="s">
        <v>389</v>
      </c>
      <c r="O389">
        <v>0</v>
      </c>
    </row>
    <row r="390" spans="14:15" x14ac:dyDescent="0.2">
      <c r="N390" t="s">
        <v>390</v>
      </c>
      <c r="O390">
        <v>0</v>
      </c>
    </row>
    <row r="391" spans="14:15" x14ac:dyDescent="0.2">
      <c r="N391" t="s">
        <v>391</v>
      </c>
      <c r="O391">
        <v>0</v>
      </c>
    </row>
    <row r="392" spans="14:15" x14ac:dyDescent="0.2">
      <c r="N392" t="s">
        <v>392</v>
      </c>
      <c r="O392">
        <v>0</v>
      </c>
    </row>
    <row r="393" spans="14:15" x14ac:dyDescent="0.2">
      <c r="N393" t="s">
        <v>393</v>
      </c>
      <c r="O393">
        <v>0</v>
      </c>
    </row>
    <row r="394" spans="14:15" x14ac:dyDescent="0.2">
      <c r="N394" t="s">
        <v>394</v>
      </c>
      <c r="O394">
        <v>0</v>
      </c>
    </row>
    <row r="395" spans="14:15" x14ac:dyDescent="0.2">
      <c r="N395" t="s">
        <v>395</v>
      </c>
      <c r="O395">
        <v>0</v>
      </c>
    </row>
    <row r="396" spans="14:15" x14ac:dyDescent="0.2">
      <c r="N396" t="s">
        <v>396</v>
      </c>
      <c r="O396">
        <v>0</v>
      </c>
    </row>
    <row r="397" spans="14:15" x14ac:dyDescent="0.2">
      <c r="N397" t="s">
        <v>397</v>
      </c>
      <c r="O397">
        <v>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2022-05-05T12:09:21Z</dcterms:created>
  <dcterms:modified xsi:type="dcterms:W3CDTF">2022-05-05T12:35:12Z</dcterms:modified>
</cp:coreProperties>
</file>